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2565" yWindow="-210" windowWidth="19410" windowHeight="11010"/>
  </bookViews>
  <sheets>
    <sheet name="Variaveis" sheetId="2" r:id="rId1"/>
    <sheet name="TODOS  20-45 mm " sheetId="17" r:id="rId2"/>
    <sheet name="TODOS  10-25" sheetId="15" r:id="rId3"/>
    <sheet name="MINERALOGIA 20-45" sheetId="16" r:id="rId4"/>
  </sheets>
  <externalReferences>
    <externalReference r:id="rId5"/>
    <externalReference r:id="rId6"/>
  </externalReferences>
  <definedNames>
    <definedName name="_xlnm._FilterDatabase" localSheetId="3" hidden="1">'MINERALOGIA 20-45'!$A$1:$AS$1000</definedName>
    <definedName name="_xlnm._FilterDatabase" localSheetId="2" hidden="1">'TODOS  10-25'!$A$1:$Z$1</definedName>
    <definedName name="_xlnm._FilterDatabase" localSheetId="1" hidden="1">'TODOS  20-45 mm '!$A$1:$AL$1404</definedName>
    <definedName name="adf">'[1]Drop-Down-Menus'!$D$2:$D$3</definedName>
    <definedName name="ID">'[2]Drop-Down-Menus'!$C$2:$C$6</definedName>
    <definedName name="Mine">'[2]Drop-Down-Menus'!$B$2:$B$31</definedName>
    <definedName name="Size">'[2]Drop-Down-Menus'!$D$2:$D$3</definedName>
  </definedNames>
  <calcPr calcId="124519"/>
</workbook>
</file>

<file path=xl/calcChain.xml><?xml version="1.0" encoding="utf-8"?>
<calcChain xmlns="http://schemas.openxmlformats.org/spreadsheetml/2006/main">
  <c r="J3" i="17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2"/>
  <c r="AL264"/>
  <c r="AL265"/>
  <c r="AL507"/>
  <c r="AL266"/>
  <c r="AL267"/>
  <c r="AL508"/>
  <c r="AL2"/>
  <c r="AL3"/>
  <c r="AL509"/>
  <c r="AL268"/>
  <c r="AL269"/>
  <c r="AL270"/>
  <c r="AL510"/>
  <c r="AL4"/>
  <c r="AL511"/>
  <c r="AL512"/>
  <c r="AL1219"/>
  <c r="AL513"/>
  <c r="AL514"/>
  <c r="AL271"/>
  <c r="AL272"/>
  <c r="AL5"/>
  <c r="AL515"/>
  <c r="AL273"/>
  <c r="AL516"/>
  <c r="AL6"/>
  <c r="AL7"/>
  <c r="AL517"/>
  <c r="AL8"/>
  <c r="AL518"/>
  <c r="AL519"/>
  <c r="AL274"/>
  <c r="AL520"/>
  <c r="AL9"/>
  <c r="AL521"/>
  <c r="AL275"/>
  <c r="AL276"/>
  <c r="AL10"/>
  <c r="AL11"/>
  <c r="AL12"/>
  <c r="AL13"/>
  <c r="AL14"/>
  <c r="AL1220"/>
  <c r="AL522"/>
  <c r="AL523"/>
  <c r="AL277"/>
  <c r="AL15"/>
  <c r="AL278"/>
  <c r="AL16"/>
  <c r="AL17"/>
  <c r="AL524"/>
  <c r="AL525"/>
  <c r="AL18"/>
  <c r="AL279"/>
  <c r="AL526"/>
  <c r="AL280"/>
  <c r="AL19"/>
  <c r="AL281"/>
  <c r="AL20"/>
  <c r="AL527"/>
  <c r="AL21"/>
  <c r="AL282"/>
  <c r="AL528"/>
  <c r="AL529"/>
  <c r="AL283"/>
  <c r="AL22"/>
  <c r="AL284"/>
  <c r="AL530"/>
  <c r="AL531"/>
  <c r="AL532"/>
  <c r="AL533"/>
  <c r="AL534"/>
  <c r="AL1221"/>
  <c r="AL23"/>
  <c r="AL24"/>
  <c r="AL285"/>
  <c r="AL535"/>
  <c r="AL25"/>
  <c r="AL286"/>
  <c r="AL536"/>
  <c r="AL26"/>
  <c r="AL537"/>
  <c r="AL287"/>
  <c r="AL27"/>
  <c r="AL28"/>
  <c r="AL538"/>
  <c r="AL539"/>
  <c r="AL540"/>
  <c r="AL29"/>
  <c r="AL541"/>
  <c r="AL30"/>
  <c r="AL288"/>
  <c r="AL542"/>
  <c r="AL31"/>
  <c r="AL32"/>
  <c r="AL289"/>
  <c r="AL290"/>
  <c r="AL33"/>
  <c r="AL34"/>
  <c r="AL35"/>
  <c r="AL543"/>
  <c r="AL36"/>
  <c r="AL291"/>
  <c r="AL544"/>
  <c r="AL292"/>
  <c r="AL293"/>
  <c r="AL37"/>
  <c r="AL545"/>
  <c r="AL294"/>
  <c r="AL546"/>
  <c r="AL547"/>
  <c r="AL548"/>
  <c r="AL38"/>
  <c r="AL549"/>
  <c r="AL39"/>
  <c r="AL550"/>
  <c r="AL295"/>
  <c r="AL551"/>
  <c r="AL40"/>
  <c r="AL41"/>
  <c r="AL296"/>
  <c r="AL552"/>
  <c r="AL42"/>
  <c r="AL43"/>
  <c r="AL553"/>
  <c r="AL554"/>
  <c r="AL555"/>
  <c r="AL556"/>
  <c r="AL297"/>
  <c r="AL298"/>
  <c r="AL557"/>
  <c r="AL299"/>
  <c r="AL300"/>
  <c r="AL301"/>
  <c r="AL558"/>
  <c r="AL559"/>
  <c r="AL302"/>
  <c r="AL560"/>
  <c r="AL44"/>
  <c r="AL45"/>
  <c r="AL303"/>
  <c r="AL561"/>
  <c r="AL1222"/>
  <c r="AL46"/>
  <c r="AL304"/>
  <c r="AL305"/>
  <c r="AL562"/>
  <c r="AL563"/>
  <c r="AL306"/>
  <c r="AL307"/>
  <c r="AL564"/>
  <c r="AL565"/>
  <c r="AL566"/>
  <c r="AL308"/>
  <c r="AL567"/>
  <c r="AL568"/>
  <c r="AL309"/>
  <c r="AL1223"/>
  <c r="AL569"/>
  <c r="AL47"/>
  <c r="AL48"/>
  <c r="AL49"/>
  <c r="AL310"/>
  <c r="AL311"/>
  <c r="AL1224"/>
  <c r="AL50"/>
  <c r="AL312"/>
  <c r="AL570"/>
  <c r="AL571"/>
  <c r="AL572"/>
  <c r="AL51"/>
  <c r="AL573"/>
  <c r="AL52"/>
  <c r="AL574"/>
  <c r="AL313"/>
  <c r="AL53"/>
  <c r="AL575"/>
  <c r="AL314"/>
  <c r="AL315"/>
  <c r="AL54"/>
  <c r="AL55"/>
  <c r="AL576"/>
  <c r="AL1225"/>
  <c r="AL316"/>
  <c r="AL577"/>
  <c r="AL317"/>
  <c r="AL1226"/>
  <c r="AL578"/>
  <c r="AL579"/>
  <c r="AL580"/>
  <c r="AL318"/>
  <c r="AL56"/>
  <c r="AL581"/>
  <c r="AL582"/>
  <c r="AL319"/>
  <c r="AL57"/>
  <c r="AL58"/>
  <c r="AL320"/>
  <c r="AL59"/>
  <c r="AL60"/>
  <c r="AL61"/>
  <c r="AL62"/>
  <c r="AL63"/>
  <c r="AL583"/>
  <c r="AL64"/>
  <c r="AL584"/>
  <c r="AL321"/>
  <c r="AL65"/>
  <c r="AL585"/>
  <c r="AL66"/>
  <c r="AL586"/>
  <c r="AL587"/>
  <c r="AL67"/>
  <c r="AL322"/>
  <c r="AL588"/>
  <c r="AL589"/>
  <c r="AL68"/>
  <c r="AL590"/>
  <c r="AL323"/>
  <c r="AL324"/>
  <c r="AL591"/>
  <c r="AL592"/>
  <c r="AL69"/>
  <c r="AL70"/>
  <c r="AL325"/>
  <c r="AL326"/>
  <c r="AL327"/>
  <c r="AL1227"/>
  <c r="AL71"/>
  <c r="AL593"/>
  <c r="AL72"/>
  <c r="AL594"/>
  <c r="AL73"/>
  <c r="AL595"/>
  <c r="AL596"/>
  <c r="AL597"/>
  <c r="AL74"/>
  <c r="AL598"/>
  <c r="AL599"/>
  <c r="AL600"/>
  <c r="AL328"/>
  <c r="AL329"/>
  <c r="AL75"/>
  <c r="AL330"/>
  <c r="AL601"/>
  <c r="AL76"/>
  <c r="AL331"/>
  <c r="AL602"/>
  <c r="AL603"/>
  <c r="AL604"/>
  <c r="AL605"/>
  <c r="AL332"/>
  <c r="AL77"/>
  <c r="AL333"/>
  <c r="AL78"/>
  <c r="AL334"/>
  <c r="AL335"/>
  <c r="AL336"/>
  <c r="AL606"/>
  <c r="AL337"/>
  <c r="AL338"/>
  <c r="AL79"/>
  <c r="AL339"/>
  <c r="AL607"/>
  <c r="AL608"/>
  <c r="AL609"/>
  <c r="AL80"/>
  <c r="AL340"/>
  <c r="AL81"/>
  <c r="AL1228"/>
  <c r="AL82"/>
  <c r="AL341"/>
  <c r="AL610"/>
  <c r="AL83"/>
  <c r="AL84"/>
  <c r="AL342"/>
  <c r="AL343"/>
  <c r="AL611"/>
  <c r="AL85"/>
  <c r="AL612"/>
  <c r="AL344"/>
  <c r="AL86"/>
  <c r="AL345"/>
  <c r="AL613"/>
  <c r="AL346"/>
  <c r="AL87"/>
  <c r="AL347"/>
  <c r="AL614"/>
  <c r="AL348"/>
  <c r="AL88"/>
  <c r="AL1229"/>
  <c r="AL89"/>
  <c r="AL349"/>
  <c r="AL615"/>
  <c r="AL350"/>
  <c r="AL616"/>
  <c r="AL1230"/>
  <c r="AL617"/>
  <c r="AL618"/>
  <c r="AL90"/>
  <c r="AL619"/>
  <c r="AL620"/>
  <c r="AL621"/>
  <c r="AL91"/>
  <c r="AL622"/>
  <c r="AL623"/>
  <c r="AL624"/>
  <c r="AL625"/>
  <c r="AL1231"/>
  <c r="AL351"/>
  <c r="AL626"/>
  <c r="AL352"/>
  <c r="AL92"/>
  <c r="AL627"/>
  <c r="AL628"/>
  <c r="AL353"/>
  <c r="AL93"/>
  <c r="AL629"/>
  <c r="AL630"/>
  <c r="AL631"/>
  <c r="AL632"/>
  <c r="AL94"/>
  <c r="AL633"/>
  <c r="AL354"/>
  <c r="AL634"/>
  <c r="AL355"/>
  <c r="AL635"/>
  <c r="AL356"/>
  <c r="AL636"/>
  <c r="AL637"/>
  <c r="AL357"/>
  <c r="AL638"/>
  <c r="AL1232"/>
  <c r="AL358"/>
  <c r="AL639"/>
  <c r="AL640"/>
  <c r="AL95"/>
  <c r="AL359"/>
  <c r="AL96"/>
  <c r="AL641"/>
  <c r="AL97"/>
  <c r="AL360"/>
  <c r="AL642"/>
  <c r="AL643"/>
  <c r="AL644"/>
  <c r="AL361"/>
  <c r="AL1233"/>
  <c r="AL98"/>
  <c r="AL362"/>
  <c r="AL645"/>
  <c r="AL646"/>
  <c r="AL647"/>
  <c r="AL648"/>
  <c r="AL649"/>
  <c r="AL363"/>
  <c r="AL99"/>
  <c r="AL364"/>
  <c r="AL1234"/>
  <c r="AL100"/>
  <c r="AL101"/>
  <c r="AL365"/>
  <c r="AL366"/>
  <c r="AL102"/>
  <c r="AL367"/>
  <c r="AL103"/>
  <c r="AL1235"/>
  <c r="AL368"/>
  <c r="AL104"/>
  <c r="AL650"/>
  <c r="AL651"/>
  <c r="AL105"/>
  <c r="AL369"/>
  <c r="AL652"/>
  <c r="AL370"/>
  <c r="AL371"/>
  <c r="AL653"/>
  <c r="AL654"/>
  <c r="AL372"/>
  <c r="AL1236"/>
  <c r="AL655"/>
  <c r="AL656"/>
  <c r="AL1237"/>
  <c r="AL657"/>
  <c r="AL106"/>
  <c r="AL373"/>
  <c r="AL658"/>
  <c r="AL374"/>
  <c r="AL659"/>
  <c r="AL375"/>
  <c r="AL107"/>
  <c r="AL660"/>
  <c r="AL376"/>
  <c r="AL377"/>
  <c r="AL661"/>
  <c r="AL378"/>
  <c r="AL1238"/>
  <c r="AL662"/>
  <c r="AL663"/>
  <c r="AL664"/>
  <c r="AL665"/>
  <c r="AL666"/>
  <c r="AL667"/>
  <c r="AL379"/>
  <c r="AL380"/>
  <c r="AL668"/>
  <c r="AL1239"/>
  <c r="AL669"/>
  <c r="AL670"/>
  <c r="AL671"/>
  <c r="AL672"/>
  <c r="AL381"/>
  <c r="AL673"/>
  <c r="AL382"/>
  <c r="AL1240"/>
  <c r="AL674"/>
  <c r="AL383"/>
  <c r="AL384"/>
  <c r="AL108"/>
  <c r="AL385"/>
  <c r="AL675"/>
  <c r="AL109"/>
  <c r="AL110"/>
  <c r="AL111"/>
  <c r="AL386"/>
  <c r="AL676"/>
  <c r="AL677"/>
  <c r="AL678"/>
  <c r="AL112"/>
  <c r="AL1241"/>
  <c r="AL387"/>
  <c r="AL113"/>
  <c r="AL1242"/>
  <c r="AL388"/>
  <c r="AL1243"/>
  <c r="AL1244"/>
  <c r="AL389"/>
  <c r="AL679"/>
  <c r="AL680"/>
  <c r="AL114"/>
  <c r="AL390"/>
  <c r="AL115"/>
  <c r="AL116"/>
  <c r="AL391"/>
  <c r="AL1245"/>
  <c r="AL117"/>
  <c r="AL681"/>
  <c r="AL392"/>
  <c r="AL1246"/>
  <c r="AL1247"/>
  <c r="AL118"/>
  <c r="AL682"/>
  <c r="AL393"/>
  <c r="AL394"/>
  <c r="AL395"/>
  <c r="AL396"/>
  <c r="AL119"/>
  <c r="AL1248"/>
  <c r="AL683"/>
  <c r="AL397"/>
  <c r="AL398"/>
  <c r="AL399"/>
  <c r="AL1249"/>
  <c r="AL400"/>
  <c r="AL1250"/>
  <c r="AL684"/>
  <c r="AL401"/>
  <c r="AL685"/>
  <c r="AL120"/>
  <c r="AL121"/>
  <c r="AL402"/>
  <c r="AL122"/>
  <c r="AL403"/>
  <c r="AL686"/>
  <c r="AL687"/>
  <c r="AL123"/>
  <c r="AL688"/>
  <c r="AL689"/>
  <c r="AL690"/>
  <c r="AL124"/>
  <c r="AL691"/>
  <c r="AL125"/>
  <c r="AL404"/>
  <c r="AL126"/>
  <c r="AL1251"/>
  <c r="AL405"/>
  <c r="AL1252"/>
  <c r="AL692"/>
  <c r="AL693"/>
  <c r="AL127"/>
  <c r="AL128"/>
  <c r="AL406"/>
  <c r="AL694"/>
  <c r="AL407"/>
  <c r="AL129"/>
  <c r="AL408"/>
  <c r="AL1253"/>
  <c r="AL695"/>
  <c r="AL696"/>
  <c r="AL697"/>
  <c r="AL409"/>
  <c r="AL410"/>
  <c r="AL411"/>
  <c r="AL1254"/>
  <c r="AL1255"/>
  <c r="AL698"/>
  <c r="AL699"/>
  <c r="AL412"/>
  <c r="AL413"/>
  <c r="AL130"/>
  <c r="AL700"/>
  <c r="AL414"/>
  <c r="AL1256"/>
  <c r="AL415"/>
  <c r="AL701"/>
  <c r="AL1257"/>
  <c r="AL131"/>
  <c r="AL132"/>
  <c r="AL702"/>
  <c r="AL1258"/>
  <c r="AL133"/>
  <c r="AL134"/>
  <c r="AL135"/>
  <c r="AL703"/>
  <c r="AL704"/>
  <c r="AL1259"/>
  <c r="AL416"/>
  <c r="AL136"/>
  <c r="AL137"/>
  <c r="AL138"/>
  <c r="AL1260"/>
  <c r="AL705"/>
  <c r="AL706"/>
  <c r="AL417"/>
  <c r="AL707"/>
  <c r="AL1261"/>
  <c r="AL418"/>
  <c r="AL419"/>
  <c r="AL708"/>
  <c r="AL709"/>
  <c r="AL420"/>
  <c r="AL1262"/>
  <c r="AL421"/>
  <c r="AL710"/>
  <c r="AL711"/>
  <c r="AL422"/>
  <c r="AL139"/>
  <c r="AL140"/>
  <c r="AL423"/>
  <c r="AL141"/>
  <c r="AL142"/>
  <c r="AL712"/>
  <c r="AL143"/>
  <c r="AL713"/>
  <c r="AL144"/>
  <c r="AL714"/>
  <c r="AL715"/>
  <c r="AL424"/>
  <c r="AL716"/>
  <c r="AL425"/>
  <c r="AL426"/>
  <c r="AL145"/>
  <c r="AL146"/>
  <c r="AL1263"/>
  <c r="AL717"/>
  <c r="AL147"/>
  <c r="AL148"/>
  <c r="AL718"/>
  <c r="AL427"/>
  <c r="AL719"/>
  <c r="AL149"/>
  <c r="AL428"/>
  <c r="AL429"/>
  <c r="AL430"/>
  <c r="AL431"/>
  <c r="AL1264"/>
  <c r="AL150"/>
  <c r="AL151"/>
  <c r="AL432"/>
  <c r="AL433"/>
  <c r="AL434"/>
  <c r="AL152"/>
  <c r="AL720"/>
  <c r="AL721"/>
  <c r="AL1265"/>
  <c r="AL1266"/>
  <c r="AL153"/>
  <c r="AL435"/>
  <c r="AL154"/>
  <c r="AL155"/>
  <c r="AL436"/>
  <c r="AL437"/>
  <c r="AL722"/>
  <c r="AL1267"/>
  <c r="AL438"/>
  <c r="AL439"/>
  <c r="AL440"/>
  <c r="AL723"/>
  <c r="AL156"/>
  <c r="AL157"/>
  <c r="AL724"/>
  <c r="AL441"/>
  <c r="AL442"/>
  <c r="AL1268"/>
  <c r="AL158"/>
  <c r="AL725"/>
  <c r="AL726"/>
  <c r="AL727"/>
  <c r="AL728"/>
  <c r="AL729"/>
  <c r="AL730"/>
  <c r="AL159"/>
  <c r="AL160"/>
  <c r="AL161"/>
  <c r="AL443"/>
  <c r="AL444"/>
  <c r="AL445"/>
  <c r="AL162"/>
  <c r="AL731"/>
  <c r="AL732"/>
  <c r="AL446"/>
  <c r="AL163"/>
  <c r="AL733"/>
  <c r="AL734"/>
  <c r="AL735"/>
  <c r="AL736"/>
  <c r="AL737"/>
  <c r="AL738"/>
  <c r="AL164"/>
  <c r="AL165"/>
  <c r="AL166"/>
  <c r="AL447"/>
  <c r="AL448"/>
  <c r="AL167"/>
  <c r="AL739"/>
  <c r="AL168"/>
  <c r="AL740"/>
  <c r="AL741"/>
  <c r="AL742"/>
  <c r="AL449"/>
  <c r="AL743"/>
  <c r="AL744"/>
  <c r="AL745"/>
  <c r="AL450"/>
  <c r="AL746"/>
  <c r="AL1269"/>
  <c r="AL451"/>
  <c r="AL747"/>
  <c r="AL169"/>
  <c r="AL170"/>
  <c r="AL748"/>
  <c r="AL749"/>
  <c r="AL452"/>
  <c r="AL1270"/>
  <c r="AL453"/>
  <c r="AL171"/>
  <c r="AL454"/>
  <c r="AL1271"/>
  <c r="AL1272"/>
  <c r="AL455"/>
  <c r="AL1273"/>
  <c r="AL172"/>
  <c r="AL173"/>
  <c r="AL174"/>
  <c r="AL175"/>
  <c r="AL456"/>
  <c r="AL176"/>
  <c r="AL750"/>
  <c r="AL457"/>
  <c r="AL177"/>
  <c r="AL751"/>
  <c r="AL178"/>
  <c r="AL1274"/>
  <c r="AL1275"/>
  <c r="AL179"/>
  <c r="AL458"/>
  <c r="AL180"/>
  <c r="AL459"/>
  <c r="AL752"/>
  <c r="AL1276"/>
  <c r="AL1277"/>
  <c r="AL753"/>
  <c r="AL181"/>
  <c r="AL754"/>
  <c r="AL755"/>
  <c r="AL460"/>
  <c r="AL756"/>
  <c r="AL757"/>
  <c r="AL182"/>
  <c r="AL183"/>
  <c r="AL758"/>
  <c r="AL184"/>
  <c r="AL759"/>
  <c r="AL185"/>
  <c r="AL461"/>
  <c r="AL1278"/>
  <c r="AL462"/>
  <c r="AL463"/>
  <c r="AL464"/>
  <c r="AL465"/>
  <c r="AL466"/>
  <c r="AL467"/>
  <c r="AL760"/>
  <c r="AL186"/>
  <c r="AL187"/>
  <c r="AL761"/>
  <c r="AL762"/>
  <c r="AL188"/>
  <c r="AL1279"/>
  <c r="AL1280"/>
  <c r="AL763"/>
  <c r="AL764"/>
  <c r="AL468"/>
  <c r="AL189"/>
  <c r="AL469"/>
  <c r="AL765"/>
  <c r="AL470"/>
  <c r="AL766"/>
  <c r="AL190"/>
  <c r="AL191"/>
  <c r="AL471"/>
  <c r="AL472"/>
  <c r="AL473"/>
  <c r="AL192"/>
  <c r="AL193"/>
  <c r="AL194"/>
  <c r="AL474"/>
  <c r="AL475"/>
  <c r="AL476"/>
  <c r="AL477"/>
  <c r="AL1281"/>
  <c r="AL1282"/>
  <c r="AL1283"/>
  <c r="AL1284"/>
  <c r="AL1285"/>
  <c r="AL1286"/>
  <c r="AL767"/>
  <c r="AL768"/>
  <c r="AL769"/>
  <c r="AL1287"/>
  <c r="AL478"/>
  <c r="AL195"/>
  <c r="AL1288"/>
  <c r="AL1289"/>
  <c r="AL196"/>
  <c r="AL1290"/>
  <c r="AL1291"/>
  <c r="AL1292"/>
  <c r="AL197"/>
  <c r="AL1293"/>
  <c r="AL1294"/>
  <c r="AL198"/>
  <c r="AL1295"/>
  <c r="AL1296"/>
  <c r="AL1297"/>
  <c r="AL1298"/>
  <c r="AL1299"/>
  <c r="AL1300"/>
  <c r="AL1301"/>
  <c r="AL770"/>
  <c r="AL1302"/>
  <c r="AL199"/>
  <c r="AL200"/>
  <c r="AL771"/>
  <c r="AL1303"/>
  <c r="AL1304"/>
  <c r="AL1305"/>
  <c r="AL1306"/>
  <c r="AL1307"/>
  <c r="AL1308"/>
  <c r="AL479"/>
  <c r="AL1309"/>
  <c r="AL1310"/>
  <c r="AL1311"/>
  <c r="AL1312"/>
  <c r="AL1313"/>
  <c r="AL1314"/>
  <c r="AL772"/>
  <c r="AL773"/>
  <c r="AL201"/>
  <c r="AL1315"/>
  <c r="AL202"/>
  <c r="AL203"/>
  <c r="AL1316"/>
  <c r="AL1317"/>
  <c r="AL774"/>
  <c r="AL204"/>
  <c r="AL205"/>
  <c r="AL206"/>
  <c r="AL775"/>
  <c r="AL207"/>
  <c r="AL208"/>
  <c r="AL209"/>
  <c r="AL210"/>
  <c r="AL480"/>
  <c r="AL481"/>
  <c r="AL211"/>
  <c r="AL212"/>
  <c r="AL213"/>
  <c r="AL1318"/>
  <c r="AL776"/>
  <c r="AL1319"/>
  <c r="AL1320"/>
  <c r="AL1321"/>
  <c r="AL482"/>
  <c r="AL214"/>
  <c r="AL215"/>
  <c r="AL483"/>
  <c r="AL777"/>
  <c r="AL778"/>
  <c r="AL216"/>
  <c r="AL779"/>
  <c r="AL484"/>
  <c r="AL217"/>
  <c r="AL1322"/>
  <c r="AL485"/>
  <c r="AL780"/>
  <c r="AL218"/>
  <c r="AL1323"/>
  <c r="AL781"/>
  <c r="AL219"/>
  <c r="AL782"/>
  <c r="AL220"/>
  <c r="AL221"/>
  <c r="AL486"/>
  <c r="AL487"/>
  <c r="AL222"/>
  <c r="AL783"/>
  <c r="AL784"/>
  <c r="AL223"/>
  <c r="AL224"/>
  <c r="AL225"/>
  <c r="AL226"/>
  <c r="AL227"/>
  <c r="AL1324"/>
  <c r="AL1325"/>
  <c r="AL228"/>
  <c r="AL488"/>
  <c r="AL229"/>
  <c r="AL489"/>
  <c r="AL230"/>
  <c r="AL231"/>
  <c r="AL1326"/>
  <c r="AL232"/>
  <c r="AL233"/>
  <c r="AL234"/>
  <c r="AL785"/>
  <c r="AL490"/>
  <c r="AL491"/>
  <c r="AL1327"/>
  <c r="AL235"/>
  <c r="AL492"/>
  <c r="AL236"/>
  <c r="AL237"/>
  <c r="AL238"/>
  <c r="AL239"/>
  <c r="AL786"/>
  <c r="AL1328"/>
  <c r="AL240"/>
  <c r="AL787"/>
  <c r="AL788"/>
  <c r="AL241"/>
  <c r="AL493"/>
  <c r="AL789"/>
  <c r="AL494"/>
  <c r="AL790"/>
  <c r="AL242"/>
  <c r="AL243"/>
  <c r="AL495"/>
  <c r="AL791"/>
  <c r="AL244"/>
  <c r="AL245"/>
  <c r="AL496"/>
  <c r="AL1329"/>
  <c r="AL246"/>
  <c r="AL1330"/>
  <c r="AL497"/>
  <c r="AL1331"/>
  <c r="AL498"/>
  <c r="AL792"/>
  <c r="AL499"/>
  <c r="AL1332"/>
  <c r="AL1333"/>
  <c r="AL1334"/>
  <c r="AL247"/>
  <c r="AL248"/>
  <c r="AL249"/>
  <c r="AL250"/>
  <c r="AL500"/>
  <c r="AL1335"/>
  <c r="AL1336"/>
  <c r="AL1337"/>
  <c r="AL1338"/>
  <c r="AL251"/>
  <c r="AL1339"/>
  <c r="AL1340"/>
  <c r="AL1341"/>
  <c r="AL793"/>
  <c r="AL794"/>
  <c r="AL795"/>
  <c r="AL796"/>
  <c r="AL797"/>
  <c r="AL1342"/>
  <c r="AL1343"/>
  <c r="AL252"/>
  <c r="AL501"/>
  <c r="AL1344"/>
  <c r="AL798"/>
  <c r="AL799"/>
  <c r="AL1345"/>
  <c r="AL502"/>
  <c r="AL503"/>
  <c r="AL1346"/>
  <c r="AL1347"/>
  <c r="AL1348"/>
  <c r="AL253"/>
  <c r="AL1349"/>
  <c r="AL1350"/>
  <c r="AL254"/>
  <c r="AL255"/>
  <c r="AL800"/>
  <c r="AL256"/>
  <c r="AL1351"/>
  <c r="AL257"/>
  <c r="AL504"/>
  <c r="AL258"/>
  <c r="AL1352"/>
  <c r="AL505"/>
  <c r="AL801"/>
  <c r="AL802"/>
  <c r="AL259"/>
  <c r="AL260"/>
  <c r="AL803"/>
  <c r="AL261"/>
  <c r="AL1353"/>
  <c r="AL804"/>
  <c r="AL805"/>
  <c r="AL506"/>
  <c r="AL1354"/>
  <c r="AL1355"/>
  <c r="AL262"/>
  <c r="AL806"/>
  <c r="AL1356"/>
  <c r="AL807"/>
  <c r="AL808"/>
  <c r="AL809"/>
  <c r="AL810"/>
  <c r="AL811"/>
  <c r="AL812"/>
  <c r="AL813"/>
  <c r="AL814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K264"/>
  <c r="AK265"/>
  <c r="AK507"/>
  <c r="AK266"/>
  <c r="AK267"/>
  <c r="AK508"/>
  <c r="AK2"/>
  <c r="AK3"/>
  <c r="AK509"/>
  <c r="AK268"/>
  <c r="AK269"/>
  <c r="AK270"/>
  <c r="AK510"/>
  <c r="AK4"/>
  <c r="AK511"/>
  <c r="AK512"/>
  <c r="AK1219"/>
  <c r="AK513"/>
  <c r="AK514"/>
  <c r="AK271"/>
  <c r="AK272"/>
  <c r="AK5"/>
  <c r="AK515"/>
  <c r="AK273"/>
  <c r="AK516"/>
  <c r="AK6"/>
  <c r="AK7"/>
  <c r="AK517"/>
  <c r="AK8"/>
  <c r="AK518"/>
  <c r="AK519"/>
  <c r="AK274"/>
  <c r="AK520"/>
  <c r="AK9"/>
  <c r="AK521"/>
  <c r="AK275"/>
  <c r="AK276"/>
  <c r="AK10"/>
  <c r="AK11"/>
  <c r="AK12"/>
  <c r="AK13"/>
  <c r="AK14"/>
  <c r="AK1220"/>
  <c r="AK522"/>
  <c r="AK523"/>
  <c r="AK277"/>
  <c r="AK15"/>
  <c r="AK278"/>
  <c r="AK16"/>
  <c r="AK17"/>
  <c r="AK524"/>
  <c r="AK525"/>
  <c r="AK18"/>
  <c r="AK279"/>
  <c r="AK526"/>
  <c r="AK280"/>
  <c r="AK19"/>
  <c r="AK281"/>
  <c r="AK20"/>
  <c r="AK527"/>
  <c r="AK21"/>
  <c r="AK282"/>
  <c r="AK528"/>
  <c r="AK529"/>
  <c r="AK283"/>
  <c r="AK22"/>
  <c r="AK284"/>
  <c r="AK530"/>
  <c r="AK531"/>
  <c r="AK532"/>
  <c r="AK533"/>
  <c r="AK534"/>
  <c r="AK1221"/>
  <c r="AK23"/>
  <c r="AK24"/>
  <c r="AK285"/>
  <c r="AK535"/>
  <c r="AK25"/>
  <c r="AK286"/>
  <c r="AK536"/>
  <c r="AK26"/>
  <c r="AK537"/>
  <c r="AK287"/>
  <c r="AK27"/>
  <c r="AK28"/>
  <c r="AK538"/>
  <c r="AK539"/>
  <c r="AK540"/>
  <c r="AK29"/>
  <c r="AK541"/>
  <c r="AK30"/>
  <c r="AK288"/>
  <c r="AK542"/>
  <c r="AK31"/>
  <c r="AK32"/>
  <c r="AK289"/>
  <c r="AK290"/>
  <c r="AK33"/>
  <c r="AK34"/>
  <c r="AK35"/>
  <c r="AK543"/>
  <c r="AK36"/>
  <c r="AK291"/>
  <c r="AK544"/>
  <c r="AK292"/>
  <c r="AK293"/>
  <c r="AK37"/>
  <c r="AK545"/>
  <c r="AK294"/>
  <c r="AK546"/>
  <c r="AK547"/>
  <c r="AK548"/>
  <c r="AK38"/>
  <c r="AK549"/>
  <c r="AK39"/>
  <c r="AK550"/>
  <c r="AK295"/>
  <c r="AK551"/>
  <c r="AK40"/>
  <c r="AK41"/>
  <c r="AK296"/>
  <c r="AK552"/>
  <c r="AK42"/>
  <c r="AK43"/>
  <c r="AK553"/>
  <c r="AK554"/>
  <c r="AK555"/>
  <c r="AK556"/>
  <c r="AK297"/>
  <c r="AK298"/>
  <c r="AK557"/>
  <c r="AK299"/>
  <c r="AK300"/>
  <c r="AK301"/>
  <c r="AK558"/>
  <c r="AK559"/>
  <c r="AK302"/>
  <c r="AK560"/>
  <c r="AK44"/>
  <c r="AK45"/>
  <c r="AK303"/>
  <c r="AK561"/>
  <c r="AK1222"/>
  <c r="AK46"/>
  <c r="AK304"/>
  <c r="AK305"/>
  <c r="AK562"/>
  <c r="AK563"/>
  <c r="AK306"/>
  <c r="AK307"/>
  <c r="AK564"/>
  <c r="AK565"/>
  <c r="AK566"/>
  <c r="AK308"/>
  <c r="AK567"/>
  <c r="AK568"/>
  <c r="AK309"/>
  <c r="AK1223"/>
  <c r="AK569"/>
  <c r="AK47"/>
  <c r="AK48"/>
  <c r="AK49"/>
  <c r="AK310"/>
  <c r="AK311"/>
  <c r="AK1224"/>
  <c r="AK50"/>
  <c r="AK312"/>
  <c r="AK570"/>
  <c r="AK571"/>
  <c r="AK572"/>
  <c r="AK51"/>
  <c r="AK573"/>
  <c r="AK52"/>
  <c r="AK574"/>
  <c r="AK313"/>
  <c r="AK53"/>
  <c r="AK575"/>
  <c r="AK314"/>
  <c r="AK315"/>
  <c r="AK54"/>
  <c r="AK55"/>
  <c r="AK576"/>
  <c r="AK1225"/>
  <c r="AK316"/>
  <c r="AK577"/>
  <c r="AK317"/>
  <c r="AK1226"/>
  <c r="AK578"/>
  <c r="AK579"/>
  <c r="AK580"/>
  <c r="AK318"/>
  <c r="AK56"/>
  <c r="AK581"/>
  <c r="AK582"/>
  <c r="AK319"/>
  <c r="AK57"/>
  <c r="AK58"/>
  <c r="AK320"/>
  <c r="AK59"/>
  <c r="AK60"/>
  <c r="AK61"/>
  <c r="AK62"/>
  <c r="AK63"/>
  <c r="AK583"/>
  <c r="AK64"/>
  <c r="AK584"/>
  <c r="AK321"/>
  <c r="AK65"/>
  <c r="AK585"/>
  <c r="AK66"/>
  <c r="AK586"/>
  <c r="AK587"/>
  <c r="AK67"/>
  <c r="AK322"/>
  <c r="AK588"/>
  <c r="AK589"/>
  <c r="AK68"/>
  <c r="AK590"/>
  <c r="AK323"/>
  <c r="AK324"/>
  <c r="AK591"/>
  <c r="AK592"/>
  <c r="AK69"/>
  <c r="AK70"/>
  <c r="AK325"/>
  <c r="AK326"/>
  <c r="AK327"/>
  <c r="AK1227"/>
  <c r="AK71"/>
  <c r="AK593"/>
  <c r="AK72"/>
  <c r="AK594"/>
  <c r="AK73"/>
  <c r="AK595"/>
  <c r="AK596"/>
  <c r="AK597"/>
  <c r="AK74"/>
  <c r="AK598"/>
  <c r="AK599"/>
  <c r="AK600"/>
  <c r="AK328"/>
  <c r="AK329"/>
  <c r="AK75"/>
  <c r="AK330"/>
  <c r="AK601"/>
  <c r="AK76"/>
  <c r="AK331"/>
  <c r="AK602"/>
  <c r="AK603"/>
  <c r="AK604"/>
  <c r="AK605"/>
  <c r="AK332"/>
  <c r="AK77"/>
  <c r="AK333"/>
  <c r="AK78"/>
  <c r="AK334"/>
  <c r="AK335"/>
  <c r="AK336"/>
  <c r="AK606"/>
  <c r="AK337"/>
  <c r="AK338"/>
  <c r="AK79"/>
  <c r="AK339"/>
  <c r="AK607"/>
  <c r="AK608"/>
  <c r="AK609"/>
  <c r="AK80"/>
  <c r="AK340"/>
  <c r="AK81"/>
  <c r="AK1228"/>
  <c r="AK82"/>
  <c r="AK341"/>
  <c r="AK610"/>
  <c r="AK83"/>
  <c r="AK84"/>
  <c r="AK342"/>
  <c r="AK343"/>
  <c r="AK611"/>
  <c r="AK85"/>
  <c r="AK612"/>
  <c r="AK344"/>
  <c r="AK86"/>
  <c r="AK345"/>
  <c r="AK613"/>
  <c r="AK346"/>
  <c r="AK87"/>
  <c r="AK347"/>
  <c r="AK614"/>
  <c r="AK348"/>
  <c r="AK88"/>
  <c r="AK1229"/>
  <c r="AK89"/>
  <c r="AK349"/>
  <c r="AK615"/>
  <c r="AK350"/>
  <c r="AK616"/>
  <c r="AK1230"/>
  <c r="AK617"/>
  <c r="AK618"/>
  <c r="AK90"/>
  <c r="AK619"/>
  <c r="AK620"/>
  <c r="AK621"/>
  <c r="AK91"/>
  <c r="AK622"/>
  <c r="AK623"/>
  <c r="AK624"/>
  <c r="AK625"/>
  <c r="AK1231"/>
  <c r="AK351"/>
  <c r="AK626"/>
  <c r="AK352"/>
  <c r="AK92"/>
  <c r="AK627"/>
  <c r="AK628"/>
  <c r="AK353"/>
  <c r="AK93"/>
  <c r="AK629"/>
  <c r="AK630"/>
  <c r="AK631"/>
  <c r="AK632"/>
  <c r="AK94"/>
  <c r="AK633"/>
  <c r="AK354"/>
  <c r="AK634"/>
  <c r="AK355"/>
  <c r="AK635"/>
  <c r="AK356"/>
  <c r="AK636"/>
  <c r="AK637"/>
  <c r="AK357"/>
  <c r="AK638"/>
  <c r="AK1232"/>
  <c r="AK358"/>
  <c r="AK639"/>
  <c r="AK640"/>
  <c r="AK95"/>
  <c r="AK359"/>
  <c r="AK96"/>
  <c r="AK641"/>
  <c r="AK97"/>
  <c r="AK360"/>
  <c r="AK642"/>
  <c r="AK643"/>
  <c r="AK644"/>
  <c r="AK361"/>
  <c r="AK1233"/>
  <c r="AK98"/>
  <c r="AK362"/>
  <c r="AK645"/>
  <c r="AK646"/>
  <c r="AK647"/>
  <c r="AK648"/>
  <c r="AK649"/>
  <c r="AK363"/>
  <c r="AK99"/>
  <c r="AK364"/>
  <c r="AK1234"/>
  <c r="AK100"/>
  <c r="AK101"/>
  <c r="AK365"/>
  <c r="AK366"/>
  <c r="AK102"/>
  <c r="AK367"/>
  <c r="AK103"/>
  <c r="AK1235"/>
  <c r="AK368"/>
  <c r="AK104"/>
  <c r="AK650"/>
  <c r="AK651"/>
  <c r="AK105"/>
  <c r="AK369"/>
  <c r="AK652"/>
  <c r="AK370"/>
  <c r="AK371"/>
  <c r="AK653"/>
  <c r="AK654"/>
  <c r="AK372"/>
  <c r="AK1236"/>
  <c r="AK655"/>
  <c r="AK656"/>
  <c r="AK1237"/>
  <c r="AK657"/>
  <c r="AK106"/>
  <c r="AK373"/>
  <c r="AK658"/>
  <c r="AK374"/>
  <c r="AK659"/>
  <c r="AK375"/>
  <c r="AK107"/>
  <c r="AK660"/>
  <c r="AK376"/>
  <c r="AK377"/>
  <c r="AK661"/>
  <c r="AK378"/>
  <c r="AK1238"/>
  <c r="AK662"/>
  <c r="AK663"/>
  <c r="AK664"/>
  <c r="AK665"/>
  <c r="AK666"/>
  <c r="AK667"/>
  <c r="AK379"/>
  <c r="AK380"/>
  <c r="AK668"/>
  <c r="AK1239"/>
  <c r="AK669"/>
  <c r="AK670"/>
  <c r="AK671"/>
  <c r="AK672"/>
  <c r="AK381"/>
  <c r="AK673"/>
  <c r="AK382"/>
  <c r="AK1240"/>
  <c r="AK674"/>
  <c r="AK383"/>
  <c r="AK384"/>
  <c r="AK108"/>
  <c r="AK385"/>
  <c r="AK675"/>
  <c r="AK109"/>
  <c r="AK110"/>
  <c r="AK111"/>
  <c r="AK386"/>
  <c r="AK676"/>
  <c r="AK677"/>
  <c r="AK678"/>
  <c r="AK112"/>
  <c r="AK1241"/>
  <c r="AK387"/>
  <c r="AK113"/>
  <c r="AK1242"/>
  <c r="AK388"/>
  <c r="AK1243"/>
  <c r="AK1244"/>
  <c r="AK389"/>
  <c r="AK679"/>
  <c r="AK680"/>
  <c r="AK114"/>
  <c r="AK390"/>
  <c r="AK115"/>
  <c r="AK116"/>
  <c r="AK391"/>
  <c r="AK1245"/>
  <c r="AK117"/>
  <c r="AK681"/>
  <c r="AK392"/>
  <c r="AK1246"/>
  <c r="AK1247"/>
  <c r="AK118"/>
  <c r="AK682"/>
  <c r="AK393"/>
  <c r="AK394"/>
  <c r="AK395"/>
  <c r="AK396"/>
  <c r="AK119"/>
  <c r="AK1248"/>
  <c r="AK683"/>
  <c r="AK397"/>
  <c r="AK398"/>
  <c r="AK399"/>
  <c r="AK1249"/>
  <c r="AK400"/>
  <c r="AK1250"/>
  <c r="AK684"/>
  <c r="AK401"/>
  <c r="AK685"/>
  <c r="AK120"/>
  <c r="AK121"/>
  <c r="AK402"/>
  <c r="AK122"/>
  <c r="AK403"/>
  <c r="AK686"/>
  <c r="AK687"/>
  <c r="AK123"/>
  <c r="AK688"/>
  <c r="AK689"/>
  <c r="AK690"/>
  <c r="AK124"/>
  <c r="AK691"/>
  <c r="AK125"/>
  <c r="AK404"/>
  <c r="AK126"/>
  <c r="AK1251"/>
  <c r="AK405"/>
  <c r="AK1252"/>
  <c r="AK692"/>
  <c r="AK693"/>
  <c r="AK127"/>
  <c r="AK128"/>
  <c r="AK406"/>
  <c r="AK694"/>
  <c r="AK407"/>
  <c r="AK129"/>
  <c r="AK408"/>
  <c r="AK1253"/>
  <c r="AK695"/>
  <c r="AK696"/>
  <c r="AK697"/>
  <c r="AK409"/>
  <c r="AK410"/>
  <c r="AK411"/>
  <c r="AK1254"/>
  <c r="AK1255"/>
  <c r="AK698"/>
  <c r="AK699"/>
  <c r="AK412"/>
  <c r="AK413"/>
  <c r="AK130"/>
  <c r="AK700"/>
  <c r="AK414"/>
  <c r="AK1256"/>
  <c r="AK415"/>
  <c r="AK701"/>
  <c r="AK1257"/>
  <c r="AK131"/>
  <c r="AK132"/>
  <c r="AK702"/>
  <c r="AK1258"/>
  <c r="AK133"/>
  <c r="AK134"/>
  <c r="AK135"/>
  <c r="AK703"/>
  <c r="AK704"/>
  <c r="AK1259"/>
  <c r="AK416"/>
  <c r="AK136"/>
  <c r="AK137"/>
  <c r="AK138"/>
  <c r="AK1260"/>
  <c r="AK705"/>
  <c r="AK706"/>
  <c r="AK417"/>
  <c r="AK707"/>
  <c r="AK1261"/>
  <c r="AK418"/>
  <c r="AK419"/>
  <c r="AK708"/>
  <c r="AK709"/>
  <c r="AK420"/>
  <c r="AK1262"/>
  <c r="AK421"/>
  <c r="AK710"/>
  <c r="AK711"/>
  <c r="AK422"/>
  <c r="AK139"/>
  <c r="AK140"/>
  <c r="AK423"/>
  <c r="AK141"/>
  <c r="AK142"/>
  <c r="AK712"/>
  <c r="AK143"/>
  <c r="AK713"/>
  <c r="AK144"/>
  <c r="AK714"/>
  <c r="AK715"/>
  <c r="AK424"/>
  <c r="AK716"/>
  <c r="AK425"/>
  <c r="AK426"/>
  <c r="AK145"/>
  <c r="AK146"/>
  <c r="AK1263"/>
  <c r="AK717"/>
  <c r="AK147"/>
  <c r="AK148"/>
  <c r="AK718"/>
  <c r="AK427"/>
  <c r="AK719"/>
  <c r="AK149"/>
  <c r="AK428"/>
  <c r="AK429"/>
  <c r="AK430"/>
  <c r="AK431"/>
  <c r="AK1264"/>
  <c r="AK150"/>
  <c r="AK151"/>
  <c r="AK432"/>
  <c r="AK433"/>
  <c r="AK434"/>
  <c r="AK152"/>
  <c r="AK720"/>
  <c r="AK721"/>
  <c r="AK1265"/>
  <c r="AK1266"/>
  <c r="AK153"/>
  <c r="AK435"/>
  <c r="AK154"/>
  <c r="AK155"/>
  <c r="AK436"/>
  <c r="AK437"/>
  <c r="AK722"/>
  <c r="AK1267"/>
  <c r="AK438"/>
  <c r="AK439"/>
  <c r="AK440"/>
  <c r="AK723"/>
  <c r="AK156"/>
  <c r="AK157"/>
  <c r="AK724"/>
  <c r="AK441"/>
  <c r="AK442"/>
  <c r="AK1268"/>
  <c r="AK158"/>
  <c r="AK725"/>
  <c r="AK726"/>
  <c r="AK727"/>
  <c r="AK728"/>
  <c r="AK729"/>
  <c r="AK730"/>
  <c r="AK159"/>
  <c r="AK160"/>
  <c r="AK161"/>
  <c r="AK443"/>
  <c r="AK444"/>
  <c r="AK445"/>
  <c r="AK162"/>
  <c r="AK731"/>
  <c r="AK732"/>
  <c r="AK446"/>
  <c r="AK163"/>
  <c r="AK733"/>
  <c r="AK734"/>
  <c r="AK735"/>
  <c r="AK736"/>
  <c r="AK737"/>
  <c r="AK738"/>
  <c r="AK164"/>
  <c r="AK165"/>
  <c r="AK166"/>
  <c r="AK447"/>
  <c r="AK448"/>
  <c r="AK167"/>
  <c r="AK739"/>
  <c r="AK168"/>
  <c r="AK740"/>
  <c r="AK741"/>
  <c r="AK742"/>
  <c r="AK449"/>
  <c r="AK743"/>
  <c r="AK744"/>
  <c r="AK745"/>
  <c r="AK450"/>
  <c r="AK746"/>
  <c r="AK1269"/>
  <c r="AK451"/>
  <c r="AK747"/>
  <c r="AK169"/>
  <c r="AK170"/>
  <c r="AK748"/>
  <c r="AK749"/>
  <c r="AK452"/>
  <c r="AK1270"/>
  <c r="AK453"/>
  <c r="AK171"/>
  <c r="AK454"/>
  <c r="AK1271"/>
  <c r="AK1272"/>
  <c r="AK455"/>
  <c r="AK1273"/>
  <c r="AK172"/>
  <c r="AK173"/>
  <c r="AK174"/>
  <c r="AK175"/>
  <c r="AK456"/>
  <c r="AK176"/>
  <c r="AK750"/>
  <c r="AK457"/>
  <c r="AK177"/>
  <c r="AK751"/>
  <c r="AK178"/>
  <c r="AK1274"/>
  <c r="AK1275"/>
  <c r="AK179"/>
  <c r="AK458"/>
  <c r="AK180"/>
  <c r="AK459"/>
  <c r="AK752"/>
  <c r="AK1276"/>
  <c r="AK1277"/>
  <c r="AK753"/>
  <c r="AK181"/>
  <c r="AK754"/>
  <c r="AK755"/>
  <c r="AK460"/>
  <c r="AK756"/>
  <c r="AK757"/>
  <c r="AK182"/>
  <c r="AK183"/>
  <c r="AK758"/>
  <c r="AK184"/>
  <c r="AK759"/>
  <c r="AK185"/>
  <c r="AK461"/>
  <c r="AK1278"/>
  <c r="AK462"/>
  <c r="AK463"/>
  <c r="AK464"/>
  <c r="AK465"/>
  <c r="AK466"/>
  <c r="AK467"/>
  <c r="AK760"/>
  <c r="AK186"/>
  <c r="AK187"/>
  <c r="AK761"/>
  <c r="AK762"/>
  <c r="AK188"/>
  <c r="AK1279"/>
  <c r="AK1280"/>
  <c r="AK763"/>
  <c r="AK764"/>
  <c r="AK468"/>
  <c r="AK189"/>
  <c r="AK469"/>
  <c r="AK765"/>
  <c r="AK470"/>
  <c r="AK766"/>
  <c r="AK190"/>
  <c r="AK191"/>
  <c r="AK471"/>
  <c r="AK472"/>
  <c r="AK473"/>
  <c r="AK192"/>
  <c r="AK193"/>
  <c r="AK194"/>
  <c r="AK474"/>
  <c r="AK475"/>
  <c r="AK476"/>
  <c r="AK477"/>
  <c r="AK1281"/>
  <c r="AK1282"/>
  <c r="AK1283"/>
  <c r="AK1284"/>
  <c r="AK1285"/>
  <c r="AK1286"/>
  <c r="AK767"/>
  <c r="AK768"/>
  <c r="AK769"/>
  <c r="AK1287"/>
  <c r="AK478"/>
  <c r="AK195"/>
  <c r="AK1288"/>
  <c r="AK1289"/>
  <c r="AK196"/>
  <c r="AK1290"/>
  <c r="AK1291"/>
  <c r="AK1292"/>
  <c r="AK197"/>
  <c r="AK1293"/>
  <c r="AK1294"/>
  <c r="AK198"/>
  <c r="AK1295"/>
  <c r="AK1296"/>
  <c r="AK1297"/>
  <c r="AK1298"/>
  <c r="AK1299"/>
  <c r="AK1300"/>
  <c r="AK1301"/>
  <c r="AK770"/>
  <c r="AK1302"/>
  <c r="AK199"/>
  <c r="AK200"/>
  <c r="AK771"/>
  <c r="AK1303"/>
  <c r="AK1304"/>
  <c r="AK1305"/>
  <c r="AK1306"/>
  <c r="AK1307"/>
  <c r="AK1308"/>
  <c r="AK479"/>
  <c r="AK1309"/>
  <c r="AK1310"/>
  <c r="AK1311"/>
  <c r="AK1312"/>
  <c r="AK1313"/>
  <c r="AK1314"/>
  <c r="AK772"/>
  <c r="AK773"/>
  <c r="AK201"/>
  <c r="AK1315"/>
  <c r="AK202"/>
  <c r="AK203"/>
  <c r="AK1316"/>
  <c r="AK1317"/>
  <c r="AK774"/>
  <c r="AK204"/>
  <c r="AK205"/>
  <c r="AK206"/>
  <c r="AK775"/>
  <c r="AK207"/>
  <c r="AK208"/>
  <c r="AK209"/>
  <c r="AK210"/>
  <c r="AK480"/>
  <c r="AK481"/>
  <c r="AK211"/>
  <c r="AK212"/>
  <c r="AK213"/>
  <c r="AK1318"/>
  <c r="AK776"/>
  <c r="AK1319"/>
  <c r="AK1320"/>
  <c r="AK1321"/>
  <c r="AK482"/>
  <c r="AK214"/>
  <c r="AK215"/>
  <c r="AK483"/>
  <c r="AK777"/>
  <c r="AK778"/>
  <c r="AK216"/>
  <c r="AK779"/>
  <c r="AK484"/>
  <c r="AK217"/>
  <c r="AK1322"/>
  <c r="AK485"/>
  <c r="AK780"/>
  <c r="AK218"/>
  <c r="AK1323"/>
  <c r="AK781"/>
  <c r="AK219"/>
  <c r="AK782"/>
  <c r="AK220"/>
  <c r="AK221"/>
  <c r="AK486"/>
  <c r="AK487"/>
  <c r="AK222"/>
  <c r="AK783"/>
  <c r="AK784"/>
  <c r="AK223"/>
  <c r="AK224"/>
  <c r="AK225"/>
  <c r="AK226"/>
  <c r="AK227"/>
  <c r="AK1324"/>
  <c r="AK1325"/>
  <c r="AK228"/>
  <c r="AK488"/>
  <c r="AK229"/>
  <c r="AK489"/>
  <c r="AK230"/>
  <c r="AK231"/>
  <c r="AK1326"/>
  <c r="AK232"/>
  <c r="AK233"/>
  <c r="AK234"/>
  <c r="AK785"/>
  <c r="AK490"/>
  <c r="AK491"/>
  <c r="AK1327"/>
  <c r="AK235"/>
  <c r="AK492"/>
  <c r="AK236"/>
  <c r="AK237"/>
  <c r="AK238"/>
  <c r="AK239"/>
  <c r="AK786"/>
  <c r="AK1328"/>
  <c r="AK240"/>
  <c r="AK787"/>
  <c r="AK788"/>
  <c r="AK241"/>
  <c r="AK493"/>
  <c r="AK789"/>
  <c r="AK494"/>
  <c r="AK790"/>
  <c r="AK242"/>
  <c r="AK243"/>
  <c r="AK495"/>
  <c r="AK791"/>
  <c r="AK244"/>
  <c r="AK245"/>
  <c r="AK496"/>
  <c r="AK1329"/>
  <c r="AK246"/>
  <c r="AK1330"/>
  <c r="AK497"/>
  <c r="AK1331"/>
  <c r="AK498"/>
  <c r="AK792"/>
  <c r="AK499"/>
  <c r="AK1332"/>
  <c r="AK1333"/>
  <c r="AK1334"/>
  <c r="AK247"/>
  <c r="AK248"/>
  <c r="AK249"/>
  <c r="AK250"/>
  <c r="AK500"/>
  <c r="AK1335"/>
  <c r="AK1336"/>
  <c r="AK1337"/>
  <c r="AK1338"/>
  <c r="AK251"/>
  <c r="AK1339"/>
  <c r="AK1340"/>
  <c r="AK1341"/>
  <c r="AK793"/>
  <c r="AK794"/>
  <c r="AK795"/>
  <c r="AK796"/>
  <c r="AK797"/>
  <c r="AK1342"/>
  <c r="AK1343"/>
  <c r="AK252"/>
  <c r="AK501"/>
  <c r="AK1344"/>
  <c r="AK798"/>
  <c r="AK799"/>
  <c r="AK1345"/>
  <c r="AK502"/>
  <c r="AK503"/>
  <c r="AK1346"/>
  <c r="AK1347"/>
  <c r="AK1348"/>
  <c r="AK253"/>
  <c r="AK1349"/>
  <c r="AK1350"/>
  <c r="AK254"/>
  <c r="AK255"/>
  <c r="AK800"/>
  <c r="AK256"/>
  <c r="AK1351"/>
  <c r="AK257"/>
  <c r="AK504"/>
  <c r="AK258"/>
  <c r="AK1352"/>
  <c r="AK505"/>
  <c r="AK801"/>
  <c r="AK802"/>
  <c r="AK259"/>
  <c r="AK260"/>
  <c r="AK803"/>
  <c r="AK261"/>
  <c r="AK1353"/>
  <c r="AK804"/>
  <c r="AK805"/>
  <c r="AK506"/>
  <c r="AK1354"/>
  <c r="AK1355"/>
  <c r="AK262"/>
  <c r="AK806"/>
  <c r="AK1356"/>
  <c r="AK807"/>
  <c r="AK808"/>
  <c r="AK809"/>
  <c r="AK810"/>
  <c r="AK811"/>
  <c r="AK812"/>
  <c r="AK813"/>
  <c r="AK814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J264"/>
  <c r="AJ265"/>
  <c r="AJ507"/>
  <c r="AJ266"/>
  <c r="AJ267"/>
  <c r="AJ508"/>
  <c r="AJ2"/>
  <c r="AJ3"/>
  <c r="AJ509"/>
  <c r="AJ268"/>
  <c r="AJ269"/>
  <c r="AJ270"/>
  <c r="AJ510"/>
  <c r="AJ4"/>
  <c r="AJ511"/>
  <c r="AJ512"/>
  <c r="AJ1219"/>
  <c r="AJ513"/>
  <c r="AJ514"/>
  <c r="AJ271"/>
  <c r="AJ272"/>
  <c r="AJ5"/>
  <c r="AJ515"/>
  <c r="AJ273"/>
  <c r="AJ516"/>
  <c r="AJ6"/>
  <c r="AJ7"/>
  <c r="AJ517"/>
  <c r="AJ8"/>
  <c r="AJ518"/>
  <c r="AJ519"/>
  <c r="AJ274"/>
  <c r="AJ520"/>
  <c r="AJ9"/>
  <c r="AJ521"/>
  <c r="AJ275"/>
  <c r="AJ276"/>
  <c r="AJ10"/>
  <c r="AJ11"/>
  <c r="AJ12"/>
  <c r="AJ13"/>
  <c r="AJ14"/>
  <c r="AJ1220"/>
  <c r="AJ522"/>
  <c r="AJ523"/>
  <c r="AJ277"/>
  <c r="AJ15"/>
  <c r="AJ278"/>
  <c r="AJ16"/>
  <c r="AJ17"/>
  <c r="AJ524"/>
  <c r="AJ525"/>
  <c r="AJ18"/>
  <c r="AJ279"/>
  <c r="AJ526"/>
  <c r="AJ280"/>
  <c r="AJ19"/>
  <c r="AJ281"/>
  <c r="AJ20"/>
  <c r="AJ527"/>
  <c r="AJ21"/>
  <c r="AJ282"/>
  <c r="AJ528"/>
  <c r="AJ529"/>
  <c r="AJ283"/>
  <c r="AJ22"/>
  <c r="AJ284"/>
  <c r="AJ530"/>
  <c r="AJ531"/>
  <c r="AJ532"/>
  <c r="AJ533"/>
  <c r="AJ534"/>
  <c r="AJ1221"/>
  <c r="AJ23"/>
  <c r="AJ24"/>
  <c r="AJ285"/>
  <c r="AJ535"/>
  <c r="AJ25"/>
  <c r="AJ286"/>
  <c r="AJ536"/>
  <c r="AJ26"/>
  <c r="AJ537"/>
  <c r="AJ287"/>
  <c r="AJ27"/>
  <c r="AJ28"/>
  <c r="AJ538"/>
  <c r="AJ539"/>
  <c r="AJ540"/>
  <c r="AJ29"/>
  <c r="AJ541"/>
  <c r="AJ30"/>
  <c r="AJ288"/>
  <c r="AJ542"/>
  <c r="AJ31"/>
  <c r="AJ32"/>
  <c r="AJ289"/>
  <c r="AJ290"/>
  <c r="AJ33"/>
  <c r="AJ34"/>
  <c r="AJ35"/>
  <c r="AJ543"/>
  <c r="AJ36"/>
  <c r="AJ291"/>
  <c r="AJ544"/>
  <c r="AJ292"/>
  <c r="AJ293"/>
  <c r="AJ37"/>
  <c r="AJ545"/>
  <c r="AJ294"/>
  <c r="AJ546"/>
  <c r="AJ547"/>
  <c r="AJ548"/>
  <c r="AJ38"/>
  <c r="AJ549"/>
  <c r="AJ39"/>
  <c r="AJ550"/>
  <c r="AJ295"/>
  <c r="AJ551"/>
  <c r="AJ40"/>
  <c r="AJ41"/>
  <c r="AJ296"/>
  <c r="AJ552"/>
  <c r="AJ42"/>
  <c r="AJ43"/>
  <c r="AJ553"/>
  <c r="AJ554"/>
  <c r="AJ555"/>
  <c r="AJ556"/>
  <c r="AJ297"/>
  <c r="AJ298"/>
  <c r="AJ557"/>
  <c r="AJ299"/>
  <c r="AJ300"/>
  <c r="AJ301"/>
  <c r="AJ558"/>
  <c r="AJ559"/>
  <c r="AJ302"/>
  <c r="AJ560"/>
  <c r="AJ44"/>
  <c r="AJ45"/>
  <c r="AJ303"/>
  <c r="AJ561"/>
  <c r="AJ1222"/>
  <c r="AJ46"/>
  <c r="AJ304"/>
  <c r="AJ305"/>
  <c r="AJ562"/>
  <c r="AJ563"/>
  <c r="AJ306"/>
  <c r="AJ307"/>
  <c r="AJ564"/>
  <c r="AJ565"/>
  <c r="AJ566"/>
  <c r="AJ308"/>
  <c r="AJ567"/>
  <c r="AJ568"/>
  <c r="AJ309"/>
  <c r="AJ1223"/>
  <c r="AJ569"/>
  <c r="AJ47"/>
  <c r="AJ48"/>
  <c r="AJ49"/>
  <c r="AJ310"/>
  <c r="AJ311"/>
  <c r="AJ1224"/>
  <c r="AJ50"/>
  <c r="AJ312"/>
  <c r="AJ570"/>
  <c r="AJ571"/>
  <c r="AJ572"/>
  <c r="AJ51"/>
  <c r="AJ573"/>
  <c r="AJ52"/>
  <c r="AJ574"/>
  <c r="AJ313"/>
  <c r="AJ53"/>
  <c r="AJ575"/>
  <c r="AJ314"/>
  <c r="AJ315"/>
  <c r="AJ54"/>
  <c r="AJ55"/>
  <c r="AJ576"/>
  <c r="AJ1225"/>
  <c r="AJ316"/>
  <c r="AJ577"/>
  <c r="AJ317"/>
  <c r="AJ1226"/>
  <c r="AJ578"/>
  <c r="AJ579"/>
  <c r="AJ580"/>
  <c r="AJ318"/>
  <c r="AJ56"/>
  <c r="AJ581"/>
  <c r="AJ582"/>
  <c r="AJ319"/>
  <c r="AJ57"/>
  <c r="AJ58"/>
  <c r="AJ320"/>
  <c r="AJ59"/>
  <c r="AJ60"/>
  <c r="AJ61"/>
  <c r="AJ62"/>
  <c r="AJ63"/>
  <c r="AJ583"/>
  <c r="AJ64"/>
  <c r="AJ584"/>
  <c r="AJ321"/>
  <c r="AJ65"/>
  <c r="AJ585"/>
  <c r="AJ66"/>
  <c r="AJ586"/>
  <c r="AJ587"/>
  <c r="AJ67"/>
  <c r="AJ322"/>
  <c r="AJ588"/>
  <c r="AJ589"/>
  <c r="AJ68"/>
  <c r="AJ590"/>
  <c r="AJ323"/>
  <c r="AJ324"/>
  <c r="AJ591"/>
  <c r="AJ592"/>
  <c r="AJ69"/>
  <c r="AJ70"/>
  <c r="AJ325"/>
  <c r="AJ326"/>
  <c r="AJ327"/>
  <c r="AJ1227"/>
  <c r="AJ71"/>
  <c r="AJ593"/>
  <c r="AJ72"/>
  <c r="AJ594"/>
  <c r="AJ73"/>
  <c r="AJ595"/>
  <c r="AJ596"/>
  <c r="AJ597"/>
  <c r="AJ74"/>
  <c r="AJ598"/>
  <c r="AJ599"/>
  <c r="AJ600"/>
  <c r="AJ328"/>
  <c r="AJ329"/>
  <c r="AJ75"/>
  <c r="AJ330"/>
  <c r="AJ601"/>
  <c r="AJ76"/>
  <c r="AJ331"/>
  <c r="AJ602"/>
  <c r="AJ603"/>
  <c r="AJ604"/>
  <c r="AJ605"/>
  <c r="AJ332"/>
  <c r="AJ77"/>
  <c r="AJ333"/>
  <c r="AJ78"/>
  <c r="AJ334"/>
  <c r="AJ335"/>
  <c r="AJ336"/>
  <c r="AJ606"/>
  <c r="AJ337"/>
  <c r="AJ338"/>
  <c r="AJ79"/>
  <c r="AJ339"/>
  <c r="AJ607"/>
  <c r="AJ608"/>
  <c r="AJ609"/>
  <c r="AJ80"/>
  <c r="AJ340"/>
  <c r="AJ81"/>
  <c r="AJ1228"/>
  <c r="AJ82"/>
  <c r="AJ341"/>
  <c r="AJ610"/>
  <c r="AJ83"/>
  <c r="AJ84"/>
  <c r="AJ342"/>
  <c r="AJ343"/>
  <c r="AJ611"/>
  <c r="AJ85"/>
  <c r="AJ612"/>
  <c r="AJ344"/>
  <c r="AJ86"/>
  <c r="AJ345"/>
  <c r="AJ613"/>
  <c r="AJ346"/>
  <c r="AJ87"/>
  <c r="AJ347"/>
  <c r="AJ614"/>
  <c r="AJ348"/>
  <c r="AJ88"/>
  <c r="AJ1229"/>
  <c r="AJ89"/>
  <c r="AJ349"/>
  <c r="AJ615"/>
  <c r="AJ350"/>
  <c r="AJ616"/>
  <c r="AJ1230"/>
  <c r="AJ617"/>
  <c r="AJ618"/>
  <c r="AJ90"/>
  <c r="AJ619"/>
  <c r="AJ620"/>
  <c r="AJ621"/>
  <c r="AJ91"/>
  <c r="AJ622"/>
  <c r="AJ623"/>
  <c r="AJ624"/>
  <c r="AJ625"/>
  <c r="AJ1231"/>
  <c r="AJ351"/>
  <c r="AJ626"/>
  <c r="AJ352"/>
  <c r="AJ92"/>
  <c r="AJ627"/>
  <c r="AJ628"/>
  <c r="AJ353"/>
  <c r="AJ93"/>
  <c r="AJ629"/>
  <c r="AJ630"/>
  <c r="AJ631"/>
  <c r="AJ632"/>
  <c r="AJ94"/>
  <c r="AJ633"/>
  <c r="AJ354"/>
  <c r="AJ634"/>
  <c r="AJ355"/>
  <c r="AJ635"/>
  <c r="AJ356"/>
  <c r="AJ636"/>
  <c r="AJ637"/>
  <c r="AJ357"/>
  <c r="AJ638"/>
  <c r="AJ1232"/>
  <c r="AJ358"/>
  <c r="AJ639"/>
  <c r="AJ640"/>
  <c r="AJ95"/>
  <c r="AJ359"/>
  <c r="AJ96"/>
  <c r="AJ641"/>
  <c r="AJ97"/>
  <c r="AJ360"/>
  <c r="AJ642"/>
  <c r="AJ643"/>
  <c r="AJ644"/>
  <c r="AJ361"/>
  <c r="AJ1233"/>
  <c r="AJ98"/>
  <c r="AJ362"/>
  <c r="AJ645"/>
  <c r="AJ646"/>
  <c r="AJ647"/>
  <c r="AJ648"/>
  <c r="AJ649"/>
  <c r="AJ363"/>
  <c r="AJ99"/>
  <c r="AJ364"/>
  <c r="AJ1234"/>
  <c r="AJ100"/>
  <c r="AJ101"/>
  <c r="AJ365"/>
  <c r="AJ366"/>
  <c r="AJ102"/>
  <c r="AJ367"/>
  <c r="AJ103"/>
  <c r="AJ1235"/>
  <c r="AJ368"/>
  <c r="AJ104"/>
  <c r="AJ650"/>
  <c r="AJ651"/>
  <c r="AJ105"/>
  <c r="AJ369"/>
  <c r="AJ652"/>
  <c r="AJ370"/>
  <c r="AJ371"/>
  <c r="AJ653"/>
  <c r="AJ654"/>
  <c r="AJ372"/>
  <c r="AJ1236"/>
  <c r="AJ655"/>
  <c r="AJ656"/>
  <c r="AJ1237"/>
  <c r="AJ657"/>
  <c r="AJ106"/>
  <c r="AJ373"/>
  <c r="AJ658"/>
  <c r="AJ374"/>
  <c r="AJ659"/>
  <c r="AJ375"/>
  <c r="AJ107"/>
  <c r="AJ660"/>
  <c r="AJ376"/>
  <c r="AJ377"/>
  <c r="AJ661"/>
  <c r="AJ378"/>
  <c r="AJ1238"/>
  <c r="AJ662"/>
  <c r="AJ663"/>
  <c r="AJ664"/>
  <c r="AJ665"/>
  <c r="AJ666"/>
  <c r="AJ667"/>
  <c r="AJ379"/>
  <c r="AJ380"/>
  <c r="AJ668"/>
  <c r="AJ1239"/>
  <c r="AJ669"/>
  <c r="AJ670"/>
  <c r="AJ671"/>
  <c r="AJ672"/>
  <c r="AJ381"/>
  <c r="AJ673"/>
  <c r="AJ382"/>
  <c r="AJ1240"/>
  <c r="AJ674"/>
  <c r="AJ383"/>
  <c r="AJ384"/>
  <c r="AJ108"/>
  <c r="AJ385"/>
  <c r="AJ675"/>
  <c r="AJ109"/>
  <c r="AJ110"/>
  <c r="AJ111"/>
  <c r="AJ386"/>
  <c r="AJ676"/>
  <c r="AJ677"/>
  <c r="AJ678"/>
  <c r="AJ112"/>
  <c r="AJ1241"/>
  <c r="AJ387"/>
  <c r="AJ113"/>
  <c r="AJ1242"/>
  <c r="AJ388"/>
  <c r="AJ1243"/>
  <c r="AJ1244"/>
  <c r="AJ389"/>
  <c r="AJ679"/>
  <c r="AJ680"/>
  <c r="AJ114"/>
  <c r="AJ390"/>
  <c r="AJ115"/>
  <c r="AJ116"/>
  <c r="AJ391"/>
  <c r="AJ1245"/>
  <c r="AJ117"/>
  <c r="AJ681"/>
  <c r="AJ392"/>
  <c r="AJ1246"/>
  <c r="AJ1247"/>
  <c r="AJ118"/>
  <c r="AJ682"/>
  <c r="AJ393"/>
  <c r="AJ394"/>
  <c r="AJ395"/>
  <c r="AJ396"/>
  <c r="AJ119"/>
  <c r="AJ1248"/>
  <c r="AJ683"/>
  <c r="AJ397"/>
  <c r="AJ398"/>
  <c r="AJ399"/>
  <c r="AJ1249"/>
  <c r="AJ400"/>
  <c r="AJ1250"/>
  <c r="AJ684"/>
  <c r="AJ401"/>
  <c r="AJ685"/>
  <c r="AJ120"/>
  <c r="AJ121"/>
  <c r="AJ402"/>
  <c r="AJ122"/>
  <c r="AJ403"/>
  <c r="AJ686"/>
  <c r="AJ687"/>
  <c r="AJ123"/>
  <c r="AJ688"/>
  <c r="AJ689"/>
  <c r="AJ690"/>
  <c r="AJ124"/>
  <c r="AJ691"/>
  <c r="AJ125"/>
  <c r="AJ404"/>
  <c r="AJ126"/>
  <c r="AJ1251"/>
  <c r="AJ405"/>
  <c r="AJ1252"/>
  <c r="AJ692"/>
  <c r="AJ693"/>
  <c r="AJ127"/>
  <c r="AJ128"/>
  <c r="AJ406"/>
  <c r="AJ694"/>
  <c r="AJ407"/>
  <c r="AJ129"/>
  <c r="AJ408"/>
  <c r="AJ1253"/>
  <c r="AJ695"/>
  <c r="AJ696"/>
  <c r="AJ697"/>
  <c r="AJ409"/>
  <c r="AJ410"/>
  <c r="AJ411"/>
  <c r="AJ1254"/>
  <c r="AJ1255"/>
  <c r="AJ698"/>
  <c r="AJ699"/>
  <c r="AJ412"/>
  <c r="AJ413"/>
  <c r="AJ130"/>
  <c r="AJ700"/>
  <c r="AJ414"/>
  <c r="AJ1256"/>
  <c r="AJ415"/>
  <c r="AJ701"/>
  <c r="AJ1257"/>
  <c r="AJ131"/>
  <c r="AJ132"/>
  <c r="AJ702"/>
  <c r="AJ1258"/>
  <c r="AJ133"/>
  <c r="AJ134"/>
  <c r="AJ135"/>
  <c r="AJ703"/>
  <c r="AJ704"/>
  <c r="AJ1259"/>
  <c r="AJ416"/>
  <c r="AJ136"/>
  <c r="AJ137"/>
  <c r="AJ138"/>
  <c r="AJ1260"/>
  <c r="AJ705"/>
  <c r="AJ706"/>
  <c r="AJ417"/>
  <c r="AJ707"/>
  <c r="AJ1261"/>
  <c r="AJ418"/>
  <c r="AJ419"/>
  <c r="AJ708"/>
  <c r="AJ709"/>
  <c r="AJ420"/>
  <c r="AJ1262"/>
  <c r="AJ421"/>
  <c r="AJ710"/>
  <c r="AJ711"/>
  <c r="AJ422"/>
  <c r="AJ139"/>
  <c r="AJ140"/>
  <c r="AJ423"/>
  <c r="AJ141"/>
  <c r="AJ142"/>
  <c r="AJ712"/>
  <c r="AJ143"/>
  <c r="AJ713"/>
  <c r="AJ144"/>
  <c r="AJ714"/>
  <c r="AJ715"/>
  <c r="AJ424"/>
  <c r="AJ716"/>
  <c r="AJ425"/>
  <c r="AJ426"/>
  <c r="AJ145"/>
  <c r="AJ146"/>
  <c r="AJ1263"/>
  <c r="AJ717"/>
  <c r="AJ147"/>
  <c r="AJ148"/>
  <c r="AJ718"/>
  <c r="AJ427"/>
  <c r="AJ719"/>
  <c r="AJ149"/>
  <c r="AJ428"/>
  <c r="AJ429"/>
  <c r="AJ430"/>
  <c r="AJ431"/>
  <c r="AJ1264"/>
  <c r="AJ150"/>
  <c r="AJ151"/>
  <c r="AJ432"/>
  <c r="AJ433"/>
  <c r="AJ434"/>
  <c r="AJ152"/>
  <c r="AJ720"/>
  <c r="AJ721"/>
  <c r="AJ1265"/>
  <c r="AJ1266"/>
  <c r="AJ153"/>
  <c r="AJ435"/>
  <c r="AJ154"/>
  <c r="AJ155"/>
  <c r="AJ436"/>
  <c r="AJ437"/>
  <c r="AJ722"/>
  <c r="AJ1267"/>
  <c r="AJ438"/>
  <c r="AJ439"/>
  <c r="AJ440"/>
  <c r="AJ723"/>
  <c r="AJ156"/>
  <c r="AJ157"/>
  <c r="AJ724"/>
  <c r="AJ441"/>
  <c r="AJ442"/>
  <c r="AJ1268"/>
  <c r="AJ158"/>
  <c r="AJ725"/>
  <c r="AJ726"/>
  <c r="AJ727"/>
  <c r="AJ728"/>
  <c r="AJ729"/>
  <c r="AJ730"/>
  <c r="AJ159"/>
  <c r="AJ160"/>
  <c r="AJ161"/>
  <c r="AJ443"/>
  <c r="AJ444"/>
  <c r="AJ445"/>
  <c r="AJ162"/>
  <c r="AJ731"/>
  <c r="AJ732"/>
  <c r="AJ446"/>
  <c r="AJ163"/>
  <c r="AJ733"/>
  <c r="AJ734"/>
  <c r="AJ735"/>
  <c r="AJ736"/>
  <c r="AJ737"/>
  <c r="AJ738"/>
  <c r="AJ164"/>
  <c r="AJ165"/>
  <c r="AJ166"/>
  <c r="AJ447"/>
  <c r="AJ448"/>
  <c r="AJ167"/>
  <c r="AJ739"/>
  <c r="AJ168"/>
  <c r="AJ740"/>
  <c r="AJ741"/>
  <c r="AJ742"/>
  <c r="AJ449"/>
  <c r="AJ743"/>
  <c r="AJ744"/>
  <c r="AJ745"/>
  <c r="AJ450"/>
  <c r="AJ746"/>
  <c r="AJ1269"/>
  <c r="AJ451"/>
  <c r="AJ747"/>
  <c r="AJ169"/>
  <c r="AJ170"/>
  <c r="AJ748"/>
  <c r="AJ749"/>
  <c r="AJ452"/>
  <c r="AJ1270"/>
  <c r="AJ453"/>
  <c r="AJ171"/>
  <c r="AJ454"/>
  <c r="AJ1271"/>
  <c r="AJ1272"/>
  <c r="AJ455"/>
  <c r="AJ1273"/>
  <c r="AJ172"/>
  <c r="AJ173"/>
  <c r="AJ174"/>
  <c r="AJ175"/>
  <c r="AJ456"/>
  <c r="AJ176"/>
  <c r="AJ750"/>
  <c r="AJ457"/>
  <c r="AJ177"/>
  <c r="AJ751"/>
  <c r="AJ178"/>
  <c r="AJ1274"/>
  <c r="AJ1275"/>
  <c r="AJ179"/>
  <c r="AJ458"/>
  <c r="AJ180"/>
  <c r="AJ459"/>
  <c r="AJ752"/>
  <c r="AJ1276"/>
  <c r="AJ1277"/>
  <c r="AJ753"/>
  <c r="AJ181"/>
  <c r="AJ754"/>
  <c r="AJ755"/>
  <c r="AJ460"/>
  <c r="AJ756"/>
  <c r="AJ757"/>
  <c r="AJ182"/>
  <c r="AJ183"/>
  <c r="AJ758"/>
  <c r="AJ184"/>
  <c r="AJ759"/>
  <c r="AJ185"/>
  <c r="AJ461"/>
  <c r="AJ1278"/>
  <c r="AJ462"/>
  <c r="AJ463"/>
  <c r="AJ464"/>
  <c r="AJ465"/>
  <c r="AJ466"/>
  <c r="AJ467"/>
  <c r="AJ760"/>
  <c r="AJ186"/>
  <c r="AJ187"/>
  <c r="AJ761"/>
  <c r="AJ762"/>
  <c r="AJ188"/>
  <c r="AJ1279"/>
  <c r="AJ1280"/>
  <c r="AJ763"/>
  <c r="AJ764"/>
  <c r="AJ468"/>
  <c r="AJ189"/>
  <c r="AJ469"/>
  <c r="AJ765"/>
  <c r="AJ470"/>
  <c r="AJ766"/>
  <c r="AJ190"/>
  <c r="AJ191"/>
  <c r="AJ471"/>
  <c r="AJ472"/>
  <c r="AJ473"/>
  <c r="AJ192"/>
  <c r="AJ193"/>
  <c r="AJ194"/>
  <c r="AJ474"/>
  <c r="AJ475"/>
  <c r="AJ476"/>
  <c r="AJ477"/>
  <c r="AJ1281"/>
  <c r="AJ1282"/>
  <c r="AJ1283"/>
  <c r="AJ1284"/>
  <c r="AJ1285"/>
  <c r="AJ1286"/>
  <c r="AJ767"/>
  <c r="AJ768"/>
  <c r="AJ769"/>
  <c r="AJ1287"/>
  <c r="AJ478"/>
  <c r="AJ195"/>
  <c r="AJ1288"/>
  <c r="AJ1289"/>
  <c r="AJ196"/>
  <c r="AJ1290"/>
  <c r="AJ1291"/>
  <c r="AJ1292"/>
  <c r="AJ197"/>
  <c r="AJ1293"/>
  <c r="AJ1294"/>
  <c r="AJ198"/>
  <c r="AJ1295"/>
  <c r="AJ1296"/>
  <c r="AJ1297"/>
  <c r="AJ1298"/>
  <c r="AJ1299"/>
  <c r="AJ1300"/>
  <c r="AJ1301"/>
  <c r="AJ770"/>
  <c r="AJ1302"/>
  <c r="AJ199"/>
  <c r="AJ200"/>
  <c r="AJ771"/>
  <c r="AJ1303"/>
  <c r="AJ1304"/>
  <c r="AJ1305"/>
  <c r="AJ1306"/>
  <c r="AJ1307"/>
  <c r="AJ1308"/>
  <c r="AJ479"/>
  <c r="AJ1309"/>
  <c r="AJ1310"/>
  <c r="AJ1311"/>
  <c r="AJ1312"/>
  <c r="AJ1313"/>
  <c r="AJ1314"/>
  <c r="AJ772"/>
  <c r="AJ773"/>
  <c r="AJ201"/>
  <c r="AJ1315"/>
  <c r="AJ202"/>
  <c r="AJ203"/>
  <c r="AJ1316"/>
  <c r="AJ1317"/>
  <c r="AJ774"/>
  <c r="AJ204"/>
  <c r="AJ205"/>
  <c r="AJ206"/>
  <c r="AJ775"/>
  <c r="AJ207"/>
  <c r="AJ208"/>
  <c r="AJ209"/>
  <c r="AJ210"/>
  <c r="AJ480"/>
  <c r="AJ481"/>
  <c r="AJ211"/>
  <c r="AJ212"/>
  <c r="AJ213"/>
  <c r="AJ1318"/>
  <c r="AJ776"/>
  <c r="AJ1319"/>
  <c r="AJ1320"/>
  <c r="AJ1321"/>
  <c r="AJ482"/>
  <c r="AJ214"/>
  <c r="AJ215"/>
  <c r="AJ483"/>
  <c r="AJ777"/>
  <c r="AJ778"/>
  <c r="AJ216"/>
  <c r="AJ779"/>
  <c r="AJ484"/>
  <c r="AJ217"/>
  <c r="AJ1322"/>
  <c r="AJ485"/>
  <c r="AJ780"/>
  <c r="AJ218"/>
  <c r="AJ1323"/>
  <c r="AJ781"/>
  <c r="AJ219"/>
  <c r="AJ782"/>
  <c r="AJ220"/>
  <c r="AJ221"/>
  <c r="AJ486"/>
  <c r="AJ487"/>
  <c r="AJ222"/>
  <c r="AJ783"/>
  <c r="AJ784"/>
  <c r="AJ223"/>
  <c r="AJ224"/>
  <c r="AJ225"/>
  <c r="AJ226"/>
  <c r="AJ227"/>
  <c r="AJ1324"/>
  <c r="AJ1325"/>
  <c r="AJ228"/>
  <c r="AJ488"/>
  <c r="AJ229"/>
  <c r="AJ489"/>
  <c r="AJ230"/>
  <c r="AJ231"/>
  <c r="AJ1326"/>
  <c r="AJ232"/>
  <c r="AJ233"/>
  <c r="AJ234"/>
  <c r="AJ785"/>
  <c r="AJ490"/>
  <c r="AJ491"/>
  <c r="AJ1327"/>
  <c r="AJ235"/>
  <c r="AJ492"/>
  <c r="AJ236"/>
  <c r="AJ237"/>
  <c r="AJ238"/>
  <c r="AJ239"/>
  <c r="AJ786"/>
  <c r="AJ1328"/>
  <c r="AJ240"/>
  <c r="AJ787"/>
  <c r="AJ788"/>
  <c r="AJ241"/>
  <c r="AJ493"/>
  <c r="AJ789"/>
  <c r="AJ494"/>
  <c r="AJ790"/>
  <c r="AJ242"/>
  <c r="AJ243"/>
  <c r="AJ495"/>
  <c r="AJ791"/>
  <c r="AJ244"/>
  <c r="AJ245"/>
  <c r="AJ496"/>
  <c r="AJ1329"/>
  <c r="AJ246"/>
  <c r="AJ1330"/>
  <c r="AJ497"/>
  <c r="AJ1331"/>
  <c r="AJ498"/>
  <c r="AJ792"/>
  <c r="AJ499"/>
  <c r="AJ1332"/>
  <c r="AJ1333"/>
  <c r="AJ1334"/>
  <c r="AJ247"/>
  <c r="AJ248"/>
  <c r="AJ249"/>
  <c r="AJ250"/>
  <c r="AJ500"/>
  <c r="AJ1335"/>
  <c r="AJ1336"/>
  <c r="AJ1337"/>
  <c r="AJ1338"/>
  <c r="AJ251"/>
  <c r="AJ1339"/>
  <c r="AJ1340"/>
  <c r="AJ1341"/>
  <c r="AJ793"/>
  <c r="AJ794"/>
  <c r="AJ795"/>
  <c r="AJ796"/>
  <c r="AJ797"/>
  <c r="AJ1342"/>
  <c r="AJ1343"/>
  <c r="AJ252"/>
  <c r="AJ501"/>
  <c r="AJ1344"/>
  <c r="AJ798"/>
  <c r="AJ799"/>
  <c r="AJ1345"/>
  <c r="AJ502"/>
  <c r="AJ503"/>
  <c r="AJ1346"/>
  <c r="AJ1347"/>
  <c r="AJ1348"/>
  <c r="AJ253"/>
  <c r="AJ1349"/>
  <c r="AJ1350"/>
  <c r="AJ254"/>
  <c r="AJ255"/>
  <c r="AJ800"/>
  <c r="AJ256"/>
  <c r="AJ1351"/>
  <c r="AJ257"/>
  <c r="AJ504"/>
  <c r="AJ258"/>
  <c r="AJ1352"/>
  <c r="AJ505"/>
  <c r="AJ801"/>
  <c r="AJ802"/>
  <c r="AJ259"/>
  <c r="AJ260"/>
  <c r="AJ803"/>
  <c r="AJ261"/>
  <c r="AJ1353"/>
  <c r="AJ804"/>
  <c r="AJ805"/>
  <c r="AJ506"/>
  <c r="AJ1354"/>
  <c r="AJ1355"/>
  <c r="AJ262"/>
  <c r="AJ806"/>
  <c r="AJ1356"/>
  <c r="AJ807"/>
  <c r="AJ808"/>
  <c r="AJ809"/>
  <c r="AJ810"/>
  <c r="AJ811"/>
  <c r="AJ812"/>
  <c r="AJ813"/>
  <c r="AJ814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B1402"/>
  <c r="AB1403"/>
  <c r="AB140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A1402"/>
  <c r="AA1403"/>
  <c r="AA140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Z1403"/>
  <c r="Z140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Q279" l="1"/>
  <c r="R279"/>
  <c r="Q526"/>
  <c r="R526"/>
  <c r="Q280"/>
  <c r="R280"/>
  <c r="Q19"/>
  <c r="R19"/>
  <c r="Q281"/>
  <c r="R281"/>
  <c r="Q20"/>
  <c r="R20"/>
  <c r="Q527"/>
  <c r="R527"/>
  <c r="Q21"/>
  <c r="R21"/>
  <c r="Q282"/>
  <c r="R282"/>
  <c r="Q528"/>
  <c r="R528"/>
  <c r="Q529"/>
  <c r="R529"/>
  <c r="Q283"/>
  <c r="R283"/>
  <c r="Q22"/>
  <c r="R22"/>
  <c r="Q284"/>
  <c r="R284"/>
  <c r="Q530"/>
  <c r="R530"/>
  <c r="Q531"/>
  <c r="R531"/>
  <c r="Q532"/>
  <c r="R532"/>
  <c r="Q533"/>
  <c r="R533"/>
  <c r="Q534"/>
  <c r="R534"/>
  <c r="Q1221"/>
  <c r="R1221"/>
  <c r="Q23"/>
  <c r="R23"/>
  <c r="Q24"/>
  <c r="R24"/>
  <c r="Q285"/>
  <c r="R285"/>
  <c r="Q535"/>
  <c r="R535"/>
  <c r="Q25"/>
  <c r="R25"/>
  <c r="Q286"/>
  <c r="R286"/>
  <c r="Q536"/>
  <c r="R536"/>
  <c r="Q26"/>
  <c r="R26"/>
  <c r="Q537"/>
  <c r="R537"/>
  <c r="Q287"/>
  <c r="R287"/>
  <c r="Q27"/>
  <c r="R27"/>
  <c r="Q28"/>
  <c r="R28"/>
  <c r="Q538"/>
  <c r="R538"/>
  <c r="Q539"/>
  <c r="R539"/>
  <c r="Q540"/>
  <c r="R540"/>
  <c r="Q29"/>
  <c r="R29"/>
  <c r="Q541"/>
  <c r="R541"/>
  <c r="Q30"/>
  <c r="R30"/>
  <c r="Q288"/>
  <c r="R288"/>
  <c r="Q542"/>
  <c r="R542"/>
  <c r="Q31"/>
  <c r="R31"/>
  <c r="Q32"/>
  <c r="R32"/>
  <c r="Q289"/>
  <c r="R289"/>
  <c r="Q290"/>
  <c r="R290"/>
  <c r="Q33"/>
  <c r="R33"/>
  <c r="Q34"/>
  <c r="R34"/>
  <c r="Q35"/>
  <c r="R35"/>
  <c r="Q543"/>
  <c r="R543"/>
  <c r="Q36"/>
  <c r="R36"/>
  <c r="Q291"/>
  <c r="R291"/>
  <c r="Q544"/>
  <c r="R544"/>
  <c r="Q292"/>
  <c r="R292"/>
  <c r="Q293"/>
  <c r="R293"/>
  <c r="Q37"/>
  <c r="R37"/>
  <c r="Q545"/>
  <c r="R545"/>
  <c r="Q294"/>
  <c r="R294"/>
  <c r="Q546"/>
  <c r="R546"/>
  <c r="Q547"/>
  <c r="R547"/>
  <c r="Q548"/>
  <c r="R548"/>
  <c r="Q38"/>
  <c r="R38"/>
  <c r="Q549"/>
  <c r="R549"/>
  <c r="Q39"/>
  <c r="R39"/>
  <c r="Q550"/>
  <c r="R550"/>
  <c r="Q295"/>
  <c r="R295"/>
  <c r="Q551"/>
  <c r="R551"/>
  <c r="Q40"/>
  <c r="R40"/>
  <c r="Q41"/>
  <c r="R41"/>
  <c r="Q296"/>
  <c r="R296"/>
  <c r="Q552"/>
  <c r="R552"/>
  <c r="Q42"/>
  <c r="R42"/>
  <c r="Q43"/>
  <c r="R43"/>
  <c r="Q553"/>
  <c r="R553"/>
  <c r="Q554"/>
  <c r="R554"/>
  <c r="Q555"/>
  <c r="R555"/>
  <c r="Q556"/>
  <c r="R556"/>
  <c r="Q297"/>
  <c r="R297"/>
  <c r="Q298"/>
  <c r="R298"/>
  <c r="Q557"/>
  <c r="R557"/>
  <c r="Q299"/>
  <c r="R299"/>
  <c r="Q300"/>
  <c r="R300"/>
  <c r="Q301"/>
  <c r="R301"/>
  <c r="Q558"/>
  <c r="R558"/>
  <c r="Q559"/>
  <c r="R559"/>
  <c r="Q302"/>
  <c r="R302"/>
  <c r="Q560"/>
  <c r="R560"/>
  <c r="Q44"/>
  <c r="R44"/>
  <c r="Q45"/>
  <c r="R45"/>
  <c r="Q303"/>
  <c r="R303"/>
  <c r="Q561"/>
  <c r="R561"/>
  <c r="Q1222"/>
  <c r="R1222"/>
  <c r="Q46"/>
  <c r="R46"/>
  <c r="Q304"/>
  <c r="R304"/>
  <c r="Q305"/>
  <c r="R305"/>
  <c r="Q562"/>
  <c r="R562"/>
  <c r="Q563"/>
  <c r="R563"/>
  <c r="Q306"/>
  <c r="R306"/>
  <c r="Q307"/>
  <c r="R307"/>
  <c r="Q564"/>
  <c r="R564"/>
  <c r="Q565"/>
  <c r="R565"/>
  <c r="Q566"/>
  <c r="R566"/>
  <c r="Q308"/>
  <c r="R308"/>
  <c r="Q567"/>
  <c r="R567"/>
  <c r="Q568"/>
  <c r="R568"/>
  <c r="Q309"/>
  <c r="R309"/>
  <c r="Q1223"/>
  <c r="R1223"/>
  <c r="Q569"/>
  <c r="R569"/>
  <c r="Q47"/>
  <c r="R47"/>
  <c r="Q48"/>
  <c r="R48"/>
  <c r="Q49"/>
  <c r="R49"/>
  <c r="Q310"/>
  <c r="R310"/>
  <c r="Q311"/>
  <c r="R311"/>
  <c r="Q1224"/>
  <c r="R1224"/>
  <c r="Q50"/>
  <c r="R50"/>
  <c r="Q312"/>
  <c r="R312"/>
  <c r="Q570"/>
  <c r="R570"/>
  <c r="Q571"/>
  <c r="R571"/>
  <c r="Q572"/>
  <c r="R572"/>
  <c r="Q51"/>
  <c r="R51"/>
  <c r="Q573"/>
  <c r="R573"/>
  <c r="Q52"/>
  <c r="R52"/>
  <c r="Q574"/>
  <c r="R574"/>
  <c r="Q313"/>
  <c r="R313"/>
  <c r="Q53"/>
  <c r="R53"/>
  <c r="Q575"/>
  <c r="R575"/>
  <c r="Q314"/>
  <c r="R314"/>
  <c r="Q315"/>
  <c r="R315"/>
  <c r="Q54"/>
  <c r="R54"/>
  <c r="Q55"/>
  <c r="R55"/>
  <c r="Q576"/>
  <c r="R576"/>
  <c r="Q1225"/>
  <c r="R1225"/>
  <c r="Q316"/>
  <c r="R316"/>
  <c r="Q577"/>
  <c r="R577"/>
  <c r="Q317"/>
  <c r="R317"/>
  <c r="Q1226"/>
  <c r="R1226"/>
  <c r="Q578"/>
  <c r="R578"/>
  <c r="Q579"/>
  <c r="R579"/>
  <c r="Q580"/>
  <c r="R580"/>
  <c r="Q318"/>
  <c r="R318"/>
  <c r="Q56"/>
  <c r="R56"/>
  <c r="Q581"/>
  <c r="R581"/>
  <c r="Q582"/>
  <c r="R582"/>
  <c r="Q319"/>
  <c r="R319"/>
  <c r="Q57"/>
  <c r="R57"/>
  <c r="Q58"/>
  <c r="R58"/>
  <c r="Q320"/>
  <c r="R320"/>
  <c r="Q59"/>
  <c r="R59"/>
  <c r="Q60"/>
  <c r="R60"/>
  <c r="Q61"/>
  <c r="R61"/>
  <c r="Q62"/>
  <c r="R62"/>
  <c r="Q63"/>
  <c r="R63"/>
  <c r="Q583"/>
  <c r="R583"/>
  <c r="Q64"/>
  <c r="R64"/>
  <c r="Q584"/>
  <c r="R584"/>
  <c r="Q321"/>
  <c r="R321"/>
  <c r="Q65"/>
  <c r="R65"/>
  <c r="Q585"/>
  <c r="R585"/>
  <c r="Q66"/>
  <c r="R66"/>
  <c r="Q586"/>
  <c r="R586"/>
  <c r="Q587"/>
  <c r="R587"/>
  <c r="Q67"/>
  <c r="R67"/>
  <c r="Q322"/>
  <c r="R322"/>
  <c r="Q588"/>
  <c r="R588"/>
  <c r="Q589"/>
  <c r="R589"/>
  <c r="Q68"/>
  <c r="R68"/>
  <c r="Q590"/>
  <c r="R590"/>
  <c r="Q323"/>
  <c r="R323"/>
  <c r="Q324"/>
  <c r="R324"/>
  <c r="Q591"/>
  <c r="R591"/>
  <c r="Q592"/>
  <c r="R592"/>
  <c r="Q69"/>
  <c r="R69"/>
  <c r="Q70"/>
  <c r="R70"/>
  <c r="Q325"/>
  <c r="R325"/>
  <c r="Q326"/>
  <c r="R326"/>
  <c r="Q327"/>
  <c r="R327"/>
  <c r="Q1227"/>
  <c r="R1227"/>
  <c r="Q71"/>
  <c r="R71"/>
  <c r="Q593"/>
  <c r="R593"/>
  <c r="Q72"/>
  <c r="R72"/>
  <c r="Q594"/>
  <c r="R594"/>
  <c r="Q73"/>
  <c r="R73"/>
  <c r="Q595"/>
  <c r="R595"/>
  <c r="Q596"/>
  <c r="R596"/>
  <c r="Q597"/>
  <c r="R597"/>
  <c r="Q74"/>
  <c r="R74"/>
  <c r="Q598"/>
  <c r="R598"/>
  <c r="Q599"/>
  <c r="R599"/>
  <c r="Q600"/>
  <c r="R600"/>
  <c r="Q328"/>
  <c r="R328"/>
  <c r="Q329"/>
  <c r="R329"/>
  <c r="Q75"/>
  <c r="R75"/>
  <c r="Q330"/>
  <c r="R330"/>
  <c r="Q601"/>
  <c r="R601"/>
  <c r="Q76"/>
  <c r="R76"/>
  <c r="Q331"/>
  <c r="R331"/>
  <c r="Q602"/>
  <c r="R602"/>
  <c r="Q603"/>
  <c r="R603"/>
  <c r="Q604"/>
  <c r="R604"/>
  <c r="Q605"/>
  <c r="R605"/>
  <c r="Q332"/>
  <c r="R332"/>
  <c r="Q77"/>
  <c r="R77"/>
  <c r="Q333"/>
  <c r="R333"/>
  <c r="Q78"/>
  <c r="R78"/>
  <c r="Q334"/>
  <c r="R334"/>
  <c r="Q335"/>
  <c r="R335"/>
  <c r="Q336"/>
  <c r="R336"/>
  <c r="Q606"/>
  <c r="R606"/>
  <c r="Q337"/>
  <c r="R337"/>
  <c r="Q338"/>
  <c r="R338"/>
  <c r="Q79"/>
  <c r="R79"/>
  <c r="Q339"/>
  <c r="R339"/>
  <c r="Q607"/>
  <c r="R607"/>
  <c r="Q608"/>
  <c r="R608"/>
  <c r="Q609"/>
  <c r="R609"/>
  <c r="Q80"/>
  <c r="R80"/>
  <c r="Q340"/>
  <c r="R340"/>
  <c r="Q81"/>
  <c r="R81"/>
  <c r="Q1228"/>
  <c r="R1228"/>
  <c r="Q82"/>
  <c r="R82"/>
  <c r="Q341"/>
  <c r="R341"/>
  <c r="Q610"/>
  <c r="R610"/>
  <c r="Q83"/>
  <c r="R83"/>
  <c r="Q84"/>
  <c r="R84"/>
  <c r="Q342"/>
  <c r="R342"/>
  <c r="Q343"/>
  <c r="R343"/>
  <c r="Q611"/>
  <c r="R611"/>
  <c r="Q85"/>
  <c r="R85"/>
  <c r="Q612"/>
  <c r="R612"/>
  <c r="Q344"/>
  <c r="R344"/>
  <c r="Q86"/>
  <c r="R86"/>
  <c r="Q345"/>
  <c r="R345"/>
  <c r="Q613"/>
  <c r="R613"/>
  <c r="Q346"/>
  <c r="R346"/>
  <c r="Q87"/>
  <c r="R87"/>
  <c r="Q347"/>
  <c r="R347"/>
  <c r="Q614"/>
  <c r="R614"/>
  <c r="Q348"/>
  <c r="R348"/>
  <c r="Q88"/>
  <c r="R88"/>
  <c r="Q1229"/>
  <c r="R1229"/>
  <c r="Q89"/>
  <c r="R89"/>
  <c r="Q349"/>
  <c r="R349"/>
  <c r="Q615"/>
  <c r="R615"/>
  <c r="Q350"/>
  <c r="R350"/>
  <c r="Q616"/>
  <c r="R616"/>
  <c r="Q1230"/>
  <c r="R1230"/>
  <c r="Q617"/>
  <c r="R617"/>
  <c r="Q618"/>
  <c r="R618"/>
  <c r="Q90"/>
  <c r="R90"/>
  <c r="Q619"/>
  <c r="R619"/>
  <c r="Q620"/>
  <c r="R620"/>
  <c r="Q621"/>
  <c r="R621"/>
  <c r="Q91"/>
  <c r="R91"/>
  <c r="Q622"/>
  <c r="R622"/>
  <c r="Q623"/>
  <c r="R623"/>
  <c r="Q624"/>
  <c r="R624"/>
  <c r="Q625"/>
  <c r="R625"/>
  <c r="Q1231"/>
  <c r="R1231"/>
  <c r="Q351"/>
  <c r="R351"/>
  <c r="Q626"/>
  <c r="R626"/>
  <c r="Q352"/>
  <c r="R352"/>
  <c r="Q92"/>
  <c r="R92"/>
  <c r="Q627"/>
  <c r="R627"/>
  <c r="Q628"/>
  <c r="R628"/>
  <c r="Q353"/>
  <c r="R353"/>
  <c r="Q93"/>
  <c r="R93"/>
  <c r="Q629"/>
  <c r="R629"/>
  <c r="Q630"/>
  <c r="R630"/>
  <c r="Q631"/>
  <c r="R631"/>
  <c r="Q632"/>
  <c r="R632"/>
  <c r="Q94"/>
  <c r="R94"/>
  <c r="Q633"/>
  <c r="R633"/>
  <c r="Q354"/>
  <c r="R354"/>
  <c r="Q634"/>
  <c r="R634"/>
  <c r="Q355"/>
  <c r="R355"/>
  <c r="Q635"/>
  <c r="R635"/>
  <c r="Q356"/>
  <c r="R356"/>
  <c r="Q636"/>
  <c r="R636"/>
  <c r="Q637"/>
  <c r="R637"/>
  <c r="Q357"/>
  <c r="R357"/>
  <c r="Q638"/>
  <c r="R638"/>
  <c r="Q1232"/>
  <c r="R1232"/>
  <c r="Q358"/>
  <c r="R358"/>
  <c r="Q639"/>
  <c r="R639"/>
  <c r="Q640"/>
  <c r="R640"/>
  <c r="Q95"/>
  <c r="R95"/>
  <c r="Q359"/>
  <c r="R359"/>
  <c r="Q96"/>
  <c r="R96"/>
  <c r="Q641"/>
  <c r="R641"/>
  <c r="Q97"/>
  <c r="R97"/>
  <c r="Q360"/>
  <c r="R360"/>
  <c r="Q642"/>
  <c r="R642"/>
  <c r="Q643"/>
  <c r="R643"/>
  <c r="Q644"/>
  <c r="R644"/>
  <c r="Q361"/>
  <c r="R361"/>
  <c r="Q1233"/>
  <c r="R1233"/>
  <c r="Q98"/>
  <c r="R98"/>
  <c r="Q362"/>
  <c r="R362"/>
  <c r="Q645"/>
  <c r="R645"/>
  <c r="Q646"/>
  <c r="R646"/>
  <c r="Q647"/>
  <c r="R647"/>
  <c r="Q648"/>
  <c r="R648"/>
  <c r="Q649"/>
  <c r="R649"/>
  <c r="Q363"/>
  <c r="R363"/>
  <c r="Q99"/>
  <c r="R99"/>
  <c r="Q364"/>
  <c r="R364"/>
  <c r="Q1234"/>
  <c r="R1234"/>
  <c r="Q100"/>
  <c r="R100"/>
  <c r="Q101"/>
  <c r="R101"/>
  <c r="Q365"/>
  <c r="R365"/>
  <c r="Q366"/>
  <c r="R366"/>
  <c r="Q102"/>
  <c r="R102"/>
  <c r="Q367"/>
  <c r="R367"/>
  <c r="Q103"/>
  <c r="R103"/>
  <c r="Q1235"/>
  <c r="R1235"/>
  <c r="Q368"/>
  <c r="R368"/>
  <c r="Q104"/>
  <c r="R104"/>
  <c r="Q650"/>
  <c r="R650"/>
  <c r="Q651"/>
  <c r="R651"/>
  <c r="Q105"/>
  <c r="R105"/>
  <c r="Q369"/>
  <c r="R369"/>
  <c r="Q652"/>
  <c r="R652"/>
  <c r="Q370"/>
  <c r="R370"/>
  <c r="Q371"/>
  <c r="R371"/>
  <c r="Q653"/>
  <c r="R653"/>
  <c r="Q654"/>
  <c r="R654"/>
  <c r="Q372"/>
  <c r="R372"/>
  <c r="Q1236"/>
  <c r="R1236"/>
  <c r="Q655"/>
  <c r="R655"/>
  <c r="Q656"/>
  <c r="R656"/>
  <c r="Q1237"/>
  <c r="R1237"/>
  <c r="Q657"/>
  <c r="R657"/>
  <c r="Q106"/>
  <c r="R106"/>
  <c r="Q373"/>
  <c r="R373"/>
  <c r="Q658"/>
  <c r="R658"/>
  <c r="Q374"/>
  <c r="R374"/>
  <c r="Q659"/>
  <c r="R659"/>
  <c r="Q375"/>
  <c r="R375"/>
  <c r="Q107"/>
  <c r="R107"/>
  <c r="Q660"/>
  <c r="R660"/>
  <c r="Q376"/>
  <c r="R376"/>
  <c r="Q377"/>
  <c r="R377"/>
  <c r="Q661"/>
  <c r="R661"/>
  <c r="Q378"/>
  <c r="R378"/>
  <c r="Q1238"/>
  <c r="R1238"/>
  <c r="Q662"/>
  <c r="R662"/>
  <c r="Q663"/>
  <c r="R663"/>
  <c r="Q664"/>
  <c r="R664"/>
  <c r="Q665"/>
  <c r="R665"/>
  <c r="Q666"/>
  <c r="R666"/>
  <c r="Q667"/>
  <c r="R667"/>
  <c r="Q379"/>
  <c r="R379"/>
  <c r="Q380"/>
  <c r="R380"/>
  <c r="Q668"/>
  <c r="R668"/>
  <c r="Q1239"/>
  <c r="R1239"/>
  <c r="Q669"/>
  <c r="R669"/>
  <c r="Q670"/>
  <c r="R670"/>
  <c r="Q671"/>
  <c r="R671"/>
  <c r="Q672"/>
  <c r="R672"/>
  <c r="Q381"/>
  <c r="R381"/>
  <c r="Q673"/>
  <c r="R673"/>
  <c r="Q382"/>
  <c r="R382"/>
  <c r="Q1240"/>
  <c r="R1240"/>
  <c r="Q674"/>
  <c r="R674"/>
  <c r="Q383"/>
  <c r="R383"/>
  <c r="Q384"/>
  <c r="R384"/>
  <c r="Q108"/>
  <c r="R108"/>
  <c r="Q385"/>
  <c r="R385"/>
  <c r="Q675"/>
  <c r="R675"/>
  <c r="Q109"/>
  <c r="R109"/>
  <c r="Q110"/>
  <c r="R110"/>
  <c r="Q111"/>
  <c r="R111"/>
  <c r="Q386"/>
  <c r="R386"/>
  <c r="Q676"/>
  <c r="R676"/>
  <c r="Q677"/>
  <c r="R677"/>
  <c r="Q678"/>
  <c r="R678"/>
  <c r="Q112"/>
  <c r="R112"/>
  <c r="Q1241"/>
  <c r="R1241"/>
  <c r="Q387"/>
  <c r="R387"/>
  <c r="Q113"/>
  <c r="R113"/>
  <c r="Q1242"/>
  <c r="R1242"/>
  <c r="Q388"/>
  <c r="R388"/>
  <c r="Q1243"/>
  <c r="R1243"/>
  <c r="Q1244"/>
  <c r="R1244"/>
  <c r="Q389"/>
  <c r="R389"/>
  <c r="Q679"/>
  <c r="R679"/>
  <c r="Q680"/>
  <c r="R680"/>
  <c r="Q114"/>
  <c r="R114"/>
  <c r="Q390"/>
  <c r="R390"/>
  <c r="Q115"/>
  <c r="R115"/>
  <c r="Q116"/>
  <c r="R116"/>
  <c r="Q391"/>
  <c r="R391"/>
  <c r="Q1245"/>
  <c r="R1245"/>
  <c r="Q117"/>
  <c r="R117"/>
  <c r="Q681"/>
  <c r="R681"/>
  <c r="Q392"/>
  <c r="R392"/>
  <c r="Q1246"/>
  <c r="R1246"/>
  <c r="Q1247"/>
  <c r="R1247"/>
  <c r="Q118"/>
  <c r="R118"/>
  <c r="Q682"/>
  <c r="R682"/>
  <c r="Q393"/>
  <c r="R393"/>
  <c r="Q394"/>
  <c r="R394"/>
  <c r="Q395"/>
  <c r="R395"/>
  <c r="Q396"/>
  <c r="R396"/>
  <c r="Q119"/>
  <c r="R119"/>
  <c r="Q1248"/>
  <c r="R1248"/>
  <c r="Q683"/>
  <c r="R683"/>
  <c r="Q397"/>
  <c r="R397"/>
  <c r="Q398"/>
  <c r="R398"/>
  <c r="Q399"/>
  <c r="R399"/>
  <c r="Q1249"/>
  <c r="R1249"/>
  <c r="Q400"/>
  <c r="R400"/>
  <c r="Q1250"/>
  <c r="R1250"/>
  <c r="Q684"/>
  <c r="R684"/>
  <c r="Q401"/>
  <c r="R401"/>
  <c r="Q685"/>
  <c r="R685"/>
  <c r="Q120"/>
  <c r="R120"/>
  <c r="Q121"/>
  <c r="R121"/>
  <c r="Q402"/>
  <c r="R402"/>
  <c r="Q122"/>
  <c r="R122"/>
  <c r="Q403"/>
  <c r="R403"/>
  <c r="Q686"/>
  <c r="R686"/>
  <c r="Q687"/>
  <c r="R687"/>
  <c r="Q123"/>
  <c r="R123"/>
  <c r="Q688"/>
  <c r="R688"/>
  <c r="Q689"/>
  <c r="R689"/>
  <c r="Q690"/>
  <c r="R690"/>
  <c r="Q124"/>
  <c r="R124"/>
  <c r="Q691"/>
  <c r="R691"/>
  <c r="Q125"/>
  <c r="R125"/>
  <c r="Q404"/>
  <c r="R404"/>
  <c r="Q126"/>
  <c r="R126"/>
  <c r="Q1251"/>
  <c r="R1251"/>
  <c r="Q405"/>
  <c r="R405"/>
  <c r="Q1252"/>
  <c r="R1252"/>
  <c r="Q692"/>
  <c r="R692"/>
  <c r="Q693"/>
  <c r="R693"/>
  <c r="Q127"/>
  <c r="R127"/>
  <c r="Q128"/>
  <c r="R128"/>
  <c r="Q406"/>
  <c r="R406"/>
  <c r="Q694"/>
  <c r="R694"/>
  <c r="Q407"/>
  <c r="R407"/>
  <c r="Q129"/>
  <c r="R129"/>
  <c r="Q408"/>
  <c r="R408"/>
  <c r="Q1253"/>
  <c r="R1253"/>
  <c r="Q695"/>
  <c r="R695"/>
  <c r="Q696"/>
  <c r="R696"/>
  <c r="Q697"/>
  <c r="R697"/>
  <c r="Q409"/>
  <c r="R409"/>
  <c r="Q410"/>
  <c r="R410"/>
  <c r="Q411"/>
  <c r="R411"/>
  <c r="Q1254"/>
  <c r="R1254"/>
  <c r="Q1255"/>
  <c r="R1255"/>
  <c r="Q698"/>
  <c r="R698"/>
  <c r="Q699"/>
  <c r="R699"/>
  <c r="Q412"/>
  <c r="R412"/>
  <c r="Q413"/>
  <c r="R413"/>
  <c r="Q130"/>
  <c r="R130"/>
  <c r="Q700"/>
  <c r="R700"/>
  <c r="Q414"/>
  <c r="R414"/>
  <c r="Q1256"/>
  <c r="R1256"/>
  <c r="Q415"/>
  <c r="R415"/>
  <c r="Q701"/>
  <c r="R701"/>
  <c r="Q1257"/>
  <c r="R1257"/>
  <c r="Q131"/>
  <c r="R131"/>
  <c r="Q132"/>
  <c r="R132"/>
  <c r="Q702"/>
  <c r="R702"/>
  <c r="Q1258"/>
  <c r="R1258"/>
  <c r="Q133"/>
  <c r="R133"/>
  <c r="Q134"/>
  <c r="R134"/>
  <c r="Q135"/>
  <c r="R135"/>
  <c r="Q703"/>
  <c r="R703"/>
  <c r="Q704"/>
  <c r="R704"/>
  <c r="Q1259"/>
  <c r="R1259"/>
  <c r="Q416"/>
  <c r="R416"/>
  <c r="Q136"/>
  <c r="R136"/>
  <c r="Q137"/>
  <c r="R137"/>
  <c r="Q138"/>
  <c r="R138"/>
  <c r="Q1260"/>
  <c r="R1260"/>
  <c r="Q705"/>
  <c r="R705"/>
  <c r="Q706"/>
  <c r="R706"/>
  <c r="Q417"/>
  <c r="R417"/>
  <c r="Q707"/>
  <c r="R707"/>
  <c r="Q1261"/>
  <c r="R1261"/>
  <c r="Q418"/>
  <c r="R418"/>
  <c r="Q419"/>
  <c r="R419"/>
  <c r="Q708"/>
  <c r="R708"/>
  <c r="Q709"/>
  <c r="R709"/>
  <c r="Q420"/>
  <c r="R420"/>
  <c r="Q1262"/>
  <c r="R1262"/>
  <c r="Q421"/>
  <c r="R421"/>
  <c r="Q710"/>
  <c r="R710"/>
  <c r="Q711"/>
  <c r="R711"/>
  <c r="Q422"/>
  <c r="R422"/>
  <c r="Q139"/>
  <c r="R139"/>
  <c r="Q140"/>
  <c r="R140"/>
  <c r="Q423"/>
  <c r="R423"/>
  <c r="Q141"/>
  <c r="R141"/>
  <c r="Q142"/>
  <c r="R142"/>
  <c r="Q712"/>
  <c r="R712"/>
  <c r="Q143"/>
  <c r="R143"/>
  <c r="Q713"/>
  <c r="R713"/>
  <c r="Q144"/>
  <c r="R144"/>
  <c r="Q714"/>
  <c r="R714"/>
  <c r="Q715"/>
  <c r="R715"/>
  <c r="Q424"/>
  <c r="R424"/>
  <c r="Q716"/>
  <c r="R716"/>
  <c r="Q425"/>
  <c r="R425"/>
  <c r="Q426"/>
  <c r="R426"/>
  <c r="Q145"/>
  <c r="R145"/>
  <c r="Q146"/>
  <c r="R146"/>
  <c r="Q1263"/>
  <c r="R1263"/>
  <c r="Q717"/>
  <c r="R717"/>
  <c r="Q147"/>
  <c r="R147"/>
  <c r="Q148"/>
  <c r="R148"/>
  <c r="Q718"/>
  <c r="R718"/>
  <c r="Q427"/>
  <c r="R427"/>
  <c r="Q719"/>
  <c r="R719"/>
  <c r="Q149"/>
  <c r="R149"/>
  <c r="Q428"/>
  <c r="R428"/>
  <c r="Q429"/>
  <c r="R429"/>
  <c r="Q430"/>
  <c r="R430"/>
  <c r="Q431"/>
  <c r="R431"/>
  <c r="Q1264"/>
  <c r="R1264"/>
  <c r="Q150"/>
  <c r="R150"/>
  <c r="Q151"/>
  <c r="R151"/>
  <c r="Q432"/>
  <c r="R432"/>
  <c r="Q433"/>
  <c r="R433"/>
  <c r="Q434"/>
  <c r="R434"/>
  <c r="Q152"/>
  <c r="R152"/>
  <c r="Q720"/>
  <c r="R720"/>
  <c r="Q721"/>
  <c r="R721"/>
  <c r="Q1265"/>
  <c r="R1265"/>
  <c r="Q1266"/>
  <c r="R1266"/>
  <c r="Q153"/>
  <c r="R153"/>
  <c r="Q435"/>
  <c r="R435"/>
  <c r="Q154"/>
  <c r="R154"/>
  <c r="Q155"/>
  <c r="R155"/>
  <c r="Q436"/>
  <c r="R436"/>
  <c r="Q437"/>
  <c r="R437"/>
  <c r="Q722"/>
  <c r="R722"/>
  <c r="Q1267"/>
  <c r="R1267"/>
  <c r="Q438"/>
  <c r="R438"/>
  <c r="Q439"/>
  <c r="R439"/>
  <c r="Q440"/>
  <c r="R440"/>
  <c r="Q723"/>
  <c r="R723"/>
  <c r="Q156"/>
  <c r="R156"/>
  <c r="Q157"/>
  <c r="R157"/>
  <c r="Q724"/>
  <c r="R724"/>
  <c r="Q441"/>
  <c r="R441"/>
  <c r="Q442"/>
  <c r="R442"/>
  <c r="Q1268"/>
  <c r="R1268"/>
  <c r="Q158"/>
  <c r="R158"/>
  <c r="Q725"/>
  <c r="R725"/>
  <c r="Q726"/>
  <c r="R726"/>
  <c r="Q727"/>
  <c r="R727"/>
  <c r="Q728"/>
  <c r="R728"/>
  <c r="Q729"/>
  <c r="R729"/>
  <c r="Q730"/>
  <c r="R730"/>
  <c r="Q159"/>
  <c r="R159"/>
  <c r="Q160"/>
  <c r="R160"/>
  <c r="Q161"/>
  <c r="R161"/>
  <c r="Q443"/>
  <c r="R443"/>
  <c r="Q444"/>
  <c r="R444"/>
  <c r="Q445"/>
  <c r="R445"/>
  <c r="Q162"/>
  <c r="R162"/>
  <c r="Q731"/>
  <c r="R731"/>
  <c r="Q732"/>
  <c r="R732"/>
  <c r="Q446"/>
  <c r="R446"/>
  <c r="Q163"/>
  <c r="R163"/>
  <c r="Q733"/>
  <c r="R733"/>
  <c r="Q734"/>
  <c r="R734"/>
  <c r="Q735"/>
  <c r="R735"/>
  <c r="Q736"/>
  <c r="R736"/>
  <c r="Q737"/>
  <c r="R737"/>
  <c r="Q738"/>
  <c r="R738"/>
  <c r="Q164"/>
  <c r="R164"/>
  <c r="Q165"/>
  <c r="R165"/>
  <c r="Q166"/>
  <c r="R166"/>
  <c r="Q447"/>
  <c r="R447"/>
  <c r="Q448"/>
  <c r="R448"/>
  <c r="Q167"/>
  <c r="R167"/>
  <c r="Q739"/>
  <c r="R739"/>
  <c r="Q168"/>
  <c r="R168"/>
  <c r="Q740"/>
  <c r="R740"/>
  <c r="Q741"/>
  <c r="R741"/>
  <c r="Q742"/>
  <c r="R742"/>
  <c r="Q449"/>
  <c r="R449"/>
  <c r="Q743"/>
  <c r="R743"/>
  <c r="Q744"/>
  <c r="R744"/>
  <c r="Q745"/>
  <c r="R745"/>
  <c r="Q450"/>
  <c r="R450"/>
  <c r="Q746"/>
  <c r="R746"/>
  <c r="Q1269"/>
  <c r="R1269"/>
  <c r="Q451"/>
  <c r="R451"/>
  <c r="Q747"/>
  <c r="R747"/>
  <c r="Q169"/>
  <c r="R169"/>
  <c r="Q170"/>
  <c r="R170"/>
  <c r="Q748"/>
  <c r="R748"/>
  <c r="Q749"/>
  <c r="R749"/>
  <c r="Q452"/>
  <c r="R452"/>
  <c r="Q1270"/>
  <c r="R1270"/>
  <c r="Q453"/>
  <c r="R453"/>
  <c r="Q171"/>
  <c r="R171"/>
  <c r="Q454"/>
  <c r="R454"/>
  <c r="Q1271"/>
  <c r="R1271"/>
  <c r="Q1272"/>
  <c r="R1272"/>
  <c r="Q455"/>
  <c r="R455"/>
  <c r="Q1273"/>
  <c r="R1273"/>
  <c r="Q172"/>
  <c r="R172"/>
  <c r="Q173"/>
  <c r="R173"/>
  <c r="Q174"/>
  <c r="R174"/>
  <c r="Q175"/>
  <c r="R175"/>
  <c r="Q456"/>
  <c r="R456"/>
  <c r="Q176"/>
  <c r="R176"/>
  <c r="Q750"/>
  <c r="R750"/>
  <c r="Q457"/>
  <c r="R457"/>
  <c r="Q177"/>
  <c r="R177"/>
  <c r="Q751"/>
  <c r="R751"/>
  <c r="Q178"/>
  <c r="R178"/>
  <c r="Q1274"/>
  <c r="R1274"/>
  <c r="Q1275"/>
  <c r="R1275"/>
  <c r="Q179"/>
  <c r="R179"/>
  <c r="Q458"/>
  <c r="R458"/>
  <c r="Q180"/>
  <c r="R180"/>
  <c r="Q459"/>
  <c r="R459"/>
  <c r="Q752"/>
  <c r="R752"/>
  <c r="Q1276"/>
  <c r="R1276"/>
  <c r="Q1277"/>
  <c r="R1277"/>
  <c r="Q753"/>
  <c r="R753"/>
  <c r="Q181"/>
  <c r="R181"/>
  <c r="Q754"/>
  <c r="R754"/>
  <c r="Q755"/>
  <c r="R755"/>
  <c r="Q460"/>
  <c r="R460"/>
  <c r="Q756"/>
  <c r="R756"/>
  <c r="Q757"/>
  <c r="R757"/>
  <c r="Q182"/>
  <c r="R182"/>
  <c r="Q183"/>
  <c r="R183"/>
  <c r="Q758"/>
  <c r="R758"/>
  <c r="Q184"/>
  <c r="R184"/>
  <c r="Q759"/>
  <c r="R759"/>
  <c r="Q185"/>
  <c r="R185"/>
  <c r="Q461"/>
  <c r="R461"/>
  <c r="Q1278"/>
  <c r="R1278"/>
  <c r="Q462"/>
  <c r="R462"/>
  <c r="Q463"/>
  <c r="R463"/>
  <c r="Q464"/>
  <c r="R464"/>
  <c r="Q465"/>
  <c r="R465"/>
  <c r="Q466"/>
  <c r="R466"/>
  <c r="Q467"/>
  <c r="R467"/>
  <c r="Q760"/>
  <c r="R760"/>
  <c r="Q186"/>
  <c r="R186"/>
  <c r="Q187"/>
  <c r="R187"/>
  <c r="Q761"/>
  <c r="R761"/>
  <c r="Q762"/>
  <c r="R762"/>
  <c r="Q188"/>
  <c r="R188"/>
  <c r="Q1279"/>
  <c r="R1279"/>
  <c r="Q1280"/>
  <c r="R1280"/>
  <c r="Q763"/>
  <c r="R763"/>
  <c r="Q764"/>
  <c r="R764"/>
  <c r="Q468"/>
  <c r="R468"/>
  <c r="Q189"/>
  <c r="R189"/>
  <c r="Q469"/>
  <c r="R469"/>
  <c r="Q765"/>
  <c r="R765"/>
  <c r="Q470"/>
  <c r="R470"/>
  <c r="Q766"/>
  <c r="R766"/>
  <c r="Q190"/>
  <c r="R190"/>
  <c r="Q191"/>
  <c r="R191"/>
  <c r="Q471"/>
  <c r="R471"/>
  <c r="Q472"/>
  <c r="R472"/>
  <c r="Q473"/>
  <c r="R473"/>
  <c r="Q192"/>
  <c r="R192"/>
  <c r="Q193"/>
  <c r="R193"/>
  <c r="Q194"/>
  <c r="R194"/>
  <c r="Q474"/>
  <c r="R474"/>
  <c r="Q475"/>
  <c r="R475"/>
  <c r="Q476"/>
  <c r="R476"/>
  <c r="Q477"/>
  <c r="R477"/>
  <c r="Q1281"/>
  <c r="R1281"/>
  <c r="Q1282"/>
  <c r="R1282"/>
  <c r="Q1283"/>
  <c r="R1283"/>
  <c r="Q1284"/>
  <c r="R1284"/>
  <c r="Q1285"/>
  <c r="R1285"/>
  <c r="Q1286"/>
  <c r="R1286"/>
  <c r="Q767"/>
  <c r="R767"/>
  <c r="Q768"/>
  <c r="R768"/>
  <c r="Q769"/>
  <c r="R769"/>
  <c r="Q1287"/>
  <c r="R1287"/>
  <c r="Q478"/>
  <c r="R478"/>
  <c r="Q195"/>
  <c r="R195"/>
  <c r="Q1288"/>
  <c r="R1288"/>
  <c r="Q1289"/>
  <c r="R1289"/>
  <c r="Q196"/>
  <c r="R196"/>
  <c r="Q1290"/>
  <c r="R1290"/>
  <c r="Q1291"/>
  <c r="R1291"/>
  <c r="Q1292"/>
  <c r="R1292"/>
  <c r="Q197"/>
  <c r="R197"/>
  <c r="Q1293"/>
  <c r="R1293"/>
  <c r="Q1294"/>
  <c r="R1294"/>
  <c r="Q198"/>
  <c r="R198"/>
  <c r="Q1295"/>
  <c r="R1295"/>
  <c r="Q1296"/>
  <c r="R1296"/>
  <c r="Q1297"/>
  <c r="R1297"/>
  <c r="Q1298"/>
  <c r="R1298"/>
  <c r="Q1299"/>
  <c r="R1299"/>
  <c r="Q1300"/>
  <c r="R1300"/>
  <c r="Q1301"/>
  <c r="R1301"/>
  <c r="Q770"/>
  <c r="R770"/>
  <c r="Q1302"/>
  <c r="R1302"/>
  <c r="Q199"/>
  <c r="R199"/>
  <c r="Q200"/>
  <c r="R200"/>
  <c r="Q771"/>
  <c r="R771"/>
  <c r="Q1303"/>
  <c r="R1303"/>
  <c r="Q1304"/>
  <c r="R1304"/>
  <c r="Q1305"/>
  <c r="R1305"/>
  <c r="Q1306"/>
  <c r="R1306"/>
  <c r="Q1307"/>
  <c r="R1307"/>
  <c r="Q1308"/>
  <c r="R1308"/>
  <c r="Q479"/>
  <c r="R479"/>
  <c r="Q1309"/>
  <c r="R1309"/>
  <c r="Q1310"/>
  <c r="R1310"/>
  <c r="Q1311"/>
  <c r="R1311"/>
  <c r="Q1312"/>
  <c r="R1312"/>
  <c r="Q1313"/>
  <c r="R1313"/>
  <c r="Q1314"/>
  <c r="R1314"/>
  <c r="Q772"/>
  <c r="R772"/>
  <c r="Q773"/>
  <c r="R773"/>
  <c r="Q201"/>
  <c r="R201"/>
  <c r="Q1315"/>
  <c r="R1315"/>
  <c r="Q202"/>
  <c r="R202"/>
  <c r="Q203"/>
  <c r="R203"/>
  <c r="Q1316"/>
  <c r="R1316"/>
  <c r="Q1317"/>
  <c r="R1317"/>
  <c r="Q774"/>
  <c r="R774"/>
  <c r="Q204"/>
  <c r="R204"/>
  <c r="Q205"/>
  <c r="R205"/>
  <c r="Q206"/>
  <c r="R206"/>
  <c r="Q775"/>
  <c r="R775"/>
  <c r="Q207"/>
  <c r="R207"/>
  <c r="Q208"/>
  <c r="R208"/>
  <c r="Q209"/>
  <c r="R209"/>
  <c r="Q210"/>
  <c r="R210"/>
  <c r="Q480"/>
  <c r="R480"/>
  <c r="Q481"/>
  <c r="R481"/>
  <c r="Q211"/>
  <c r="R211"/>
  <c r="Q212"/>
  <c r="R212"/>
  <c r="Q213"/>
  <c r="R213"/>
  <c r="Q1318"/>
  <c r="R1318"/>
  <c r="Q776"/>
  <c r="R776"/>
  <c r="Q1319"/>
  <c r="R1319"/>
  <c r="Q1320"/>
  <c r="R1320"/>
  <c r="Q1321"/>
  <c r="R1321"/>
  <c r="Q482"/>
  <c r="R482"/>
  <c r="Q214"/>
  <c r="R214"/>
  <c r="Q215"/>
  <c r="R215"/>
  <c r="Q483"/>
  <c r="R483"/>
  <c r="Q777"/>
  <c r="R777"/>
  <c r="Q778"/>
  <c r="R778"/>
  <c r="Q216"/>
  <c r="R216"/>
  <c r="Q779"/>
  <c r="R779"/>
  <c r="Q484"/>
  <c r="R484"/>
  <c r="Q217"/>
  <c r="R217"/>
  <c r="Q1322"/>
  <c r="R1322"/>
  <c r="Q485"/>
  <c r="R485"/>
  <c r="Q780"/>
  <c r="R780"/>
  <c r="Q218"/>
  <c r="R218"/>
  <c r="Q1323"/>
  <c r="R1323"/>
  <c r="Q781"/>
  <c r="R781"/>
  <c r="Q219"/>
  <c r="R219"/>
  <c r="Q782"/>
  <c r="R782"/>
  <c r="Q220"/>
  <c r="R220"/>
  <c r="Q221"/>
  <c r="R221"/>
  <c r="Q486"/>
  <c r="R486"/>
  <c r="Q487"/>
  <c r="R487"/>
  <c r="Q222"/>
  <c r="R222"/>
  <c r="Q783"/>
  <c r="R783"/>
  <c r="Q784"/>
  <c r="R784"/>
  <c r="Q223"/>
  <c r="R223"/>
  <c r="Q224"/>
  <c r="R224"/>
  <c r="Q225"/>
  <c r="R225"/>
  <c r="Q226"/>
  <c r="R226"/>
  <c r="Q227"/>
  <c r="R227"/>
  <c r="Q1324"/>
  <c r="R1324"/>
  <c r="Q1325"/>
  <c r="R1325"/>
  <c r="Q228"/>
  <c r="R228"/>
  <c r="Q488"/>
  <c r="R488"/>
  <c r="Q229"/>
  <c r="R229"/>
  <c r="Q489"/>
  <c r="R489"/>
  <c r="Q230"/>
  <c r="R230"/>
  <c r="Q231"/>
  <c r="R231"/>
  <c r="Q1326"/>
  <c r="R1326"/>
  <c r="Q232"/>
  <c r="R232"/>
  <c r="Q233"/>
  <c r="R233"/>
  <c r="Q234"/>
  <c r="R234"/>
  <c r="Q785"/>
  <c r="R785"/>
  <c r="Q490"/>
  <c r="R490"/>
  <c r="Q491"/>
  <c r="R491"/>
  <c r="Q1327"/>
  <c r="R1327"/>
  <c r="Q235"/>
  <c r="R235"/>
  <c r="Q492"/>
  <c r="R492"/>
  <c r="Q236"/>
  <c r="R236"/>
  <c r="Q237"/>
  <c r="R237"/>
  <c r="Q238"/>
  <c r="R238"/>
  <c r="Q239"/>
  <c r="R239"/>
  <c r="Q786"/>
  <c r="R786"/>
  <c r="Q1328"/>
  <c r="R1328"/>
  <c r="Q240"/>
  <c r="R240"/>
  <c r="Q787"/>
  <c r="R787"/>
  <c r="Q788"/>
  <c r="R788"/>
  <c r="Q241"/>
  <c r="R241"/>
  <c r="Q493"/>
  <c r="R493"/>
  <c r="Q789"/>
  <c r="R789"/>
  <c r="Q494"/>
  <c r="R494"/>
  <c r="Q790"/>
  <c r="R790"/>
  <c r="Q242"/>
  <c r="R242"/>
  <c r="Q243"/>
  <c r="R243"/>
  <c r="Q495"/>
  <c r="R495"/>
  <c r="Q791"/>
  <c r="R791"/>
  <c r="Q244"/>
  <c r="R244"/>
  <c r="Q245"/>
  <c r="R245"/>
  <c r="Q496"/>
  <c r="R496"/>
  <c r="Q1329"/>
  <c r="R1329"/>
  <c r="Q246"/>
  <c r="R246"/>
  <c r="Q1330"/>
  <c r="R1330"/>
  <c r="Q497"/>
  <c r="R497"/>
  <c r="Q1331"/>
  <c r="R1331"/>
  <c r="Q498"/>
  <c r="R498"/>
  <c r="Q792"/>
  <c r="R792"/>
  <c r="Q499"/>
  <c r="R499"/>
  <c r="Q1332"/>
  <c r="R1332"/>
  <c r="Q1333"/>
  <c r="R1333"/>
  <c r="Q1334"/>
  <c r="R1334"/>
  <c r="Q247"/>
  <c r="R247"/>
  <c r="Q248"/>
  <c r="R248"/>
  <c r="Q249"/>
  <c r="R249"/>
  <c r="Q250"/>
  <c r="R250"/>
  <c r="Q500"/>
  <c r="R500"/>
  <c r="Q1335"/>
  <c r="R1335"/>
  <c r="Q1336"/>
  <c r="R1336"/>
  <c r="Q1337"/>
  <c r="R1337"/>
  <c r="Q1338"/>
  <c r="R1338"/>
  <c r="Q251"/>
  <c r="R251"/>
  <c r="Q1339"/>
  <c r="R1339"/>
  <c r="Q1340"/>
  <c r="R1340"/>
  <c r="Q1341"/>
  <c r="R1341"/>
  <c r="Q793"/>
  <c r="R793"/>
  <c r="Q794"/>
  <c r="R794"/>
  <c r="Q795"/>
  <c r="R795"/>
  <c r="Q796"/>
  <c r="R796"/>
  <c r="Q797"/>
  <c r="R797"/>
  <c r="Q1342"/>
  <c r="R1342"/>
  <c r="Q1343"/>
  <c r="R1343"/>
  <c r="Q252"/>
  <c r="R252"/>
  <c r="Q501"/>
  <c r="R501"/>
  <c r="Q1344"/>
  <c r="R1344"/>
  <c r="Q798"/>
  <c r="R798"/>
  <c r="Q799"/>
  <c r="R799"/>
  <c r="Q1345"/>
  <c r="R1345"/>
  <c r="Q502"/>
  <c r="R502"/>
  <c r="Q503"/>
  <c r="R503"/>
  <c r="Q1346"/>
  <c r="R1346"/>
  <c r="Q1347"/>
  <c r="R1347"/>
  <c r="Q1348"/>
  <c r="R1348"/>
  <c r="Q253"/>
  <c r="R253"/>
  <c r="Q1349"/>
  <c r="R1349"/>
  <c r="Q1350"/>
  <c r="R1350"/>
  <c r="Q254"/>
  <c r="R254"/>
  <c r="Q255"/>
  <c r="R255"/>
  <c r="Q800"/>
  <c r="R800"/>
  <c r="Q256"/>
  <c r="R256"/>
  <c r="Q1351"/>
  <c r="R1351"/>
  <c r="Q257"/>
  <c r="R257"/>
  <c r="Q504"/>
  <c r="R504"/>
  <c r="Q258"/>
  <c r="R258"/>
  <c r="Q1352"/>
  <c r="R1352"/>
  <c r="Q505"/>
  <c r="R505"/>
  <c r="Q801"/>
  <c r="R801"/>
  <c r="Q802"/>
  <c r="R802"/>
  <c r="Q259"/>
  <c r="R259"/>
  <c r="Q260"/>
  <c r="R260"/>
  <c r="Q803"/>
  <c r="R803"/>
  <c r="Q261"/>
  <c r="R261"/>
  <c r="Q1353"/>
  <c r="R1353"/>
  <c r="Q804"/>
  <c r="R804"/>
  <c r="Q805"/>
  <c r="R805"/>
  <c r="Q506"/>
  <c r="R506"/>
  <c r="Q1354"/>
  <c r="R1354"/>
  <c r="Q1355"/>
  <c r="R1355"/>
  <c r="Q262"/>
  <c r="R262"/>
  <c r="Q806"/>
  <c r="R806"/>
  <c r="Q1356"/>
  <c r="R1356"/>
  <c r="Q807"/>
  <c r="R807"/>
  <c r="Q808"/>
  <c r="R808"/>
  <c r="Q809"/>
  <c r="R809"/>
  <c r="Q810"/>
  <c r="R810"/>
  <c r="Q811"/>
  <c r="R811"/>
  <c r="Q812"/>
  <c r="R812"/>
  <c r="Q813"/>
  <c r="R813"/>
  <c r="Q814"/>
  <c r="R814"/>
  <c r="Q1357"/>
  <c r="R1357"/>
  <c r="Q1358"/>
  <c r="R1358"/>
  <c r="Q1359"/>
  <c r="R1359"/>
  <c r="Q1360"/>
  <c r="R1360"/>
  <c r="Q1361"/>
  <c r="R1361"/>
  <c r="Q1362"/>
  <c r="R1362"/>
  <c r="Q1363"/>
  <c r="R1363"/>
  <c r="Q1364"/>
  <c r="R1364"/>
  <c r="Q1365"/>
  <c r="R1365"/>
  <c r="Q1366"/>
  <c r="R1366"/>
  <c r="Q1367"/>
  <c r="R1367"/>
  <c r="Q1368"/>
  <c r="R1368"/>
  <c r="Q1369"/>
  <c r="R1369"/>
  <c r="Q1370"/>
  <c r="R1370"/>
  <c r="Q1371"/>
  <c r="R1371"/>
  <c r="Q1372"/>
  <c r="R1372"/>
  <c r="Q1373"/>
  <c r="R1373"/>
  <c r="Q1374"/>
  <c r="R1374"/>
  <c r="Q1375"/>
  <c r="R1375"/>
  <c r="Q1376"/>
  <c r="R1376"/>
  <c r="Q1377"/>
  <c r="R1377"/>
  <c r="Q1378"/>
  <c r="R1378"/>
  <c r="Q1379"/>
  <c r="R1379"/>
  <c r="Q1380"/>
  <c r="R1380"/>
  <c r="Q1381"/>
  <c r="R1381"/>
  <c r="Q1382"/>
  <c r="R1382"/>
  <c r="Q1383"/>
  <c r="R1383"/>
  <c r="Q1384"/>
  <c r="R1384"/>
  <c r="Q1385"/>
  <c r="R1385"/>
  <c r="Q1386"/>
  <c r="R1386"/>
  <c r="Q1387"/>
  <c r="R1387"/>
  <c r="Q1388"/>
  <c r="R1388"/>
  <c r="Q1389"/>
  <c r="R1389"/>
  <c r="Q1390"/>
  <c r="R1390"/>
  <c r="Q1391"/>
  <c r="R1391"/>
  <c r="Q1392"/>
  <c r="R1392"/>
  <c r="Q1393"/>
  <c r="R1393"/>
  <c r="Q1394"/>
  <c r="R1394"/>
  <c r="Q1395"/>
  <c r="R1395"/>
  <c r="Q1396"/>
  <c r="R1396"/>
  <c r="Q1397"/>
  <c r="R1397"/>
  <c r="Q1398"/>
  <c r="R1398"/>
  <c r="Q1399"/>
  <c r="R1399"/>
  <c r="Q1400"/>
  <c r="R1400"/>
  <c r="Q1401"/>
  <c r="R1401"/>
  <c r="Q1402"/>
  <c r="R1402"/>
  <c r="Q1403"/>
  <c r="R1403"/>
  <c r="Q1404"/>
  <c r="R1404"/>
  <c r="AJ263"/>
  <c r="AK263"/>
  <c r="AL263"/>
  <c r="R264"/>
  <c r="R265"/>
  <c r="R507"/>
  <c r="R266"/>
  <c r="R267"/>
  <c r="R508"/>
  <c r="R2"/>
  <c r="R3"/>
  <c r="R509"/>
  <c r="R268"/>
  <c r="R269"/>
  <c r="R270"/>
  <c r="R510"/>
  <c r="R4"/>
  <c r="R511"/>
  <c r="R512"/>
  <c r="R1219"/>
  <c r="R513"/>
  <c r="R514"/>
  <c r="R271"/>
  <c r="R272"/>
  <c r="R5"/>
  <c r="R515"/>
  <c r="R273"/>
  <c r="R516"/>
  <c r="R6"/>
  <c r="R7"/>
  <c r="R517"/>
  <c r="R8"/>
  <c r="R518"/>
  <c r="R519"/>
  <c r="R274"/>
  <c r="R520"/>
  <c r="R9"/>
  <c r="R521"/>
  <c r="R275"/>
  <c r="R276"/>
  <c r="R10"/>
  <c r="R11"/>
  <c r="R12"/>
  <c r="R13"/>
  <c r="R14"/>
  <c r="R1220"/>
  <c r="R522"/>
  <c r="R523"/>
  <c r="R277"/>
  <c r="R15"/>
  <c r="R278"/>
  <c r="R16"/>
  <c r="R17"/>
  <c r="R524"/>
  <c r="R525"/>
  <c r="R18"/>
  <c r="R263"/>
  <c r="Q264"/>
  <c r="Q265"/>
  <c r="Q507"/>
  <c r="Q266"/>
  <c r="Q267"/>
  <c r="Q508"/>
  <c r="Q2"/>
  <c r="Q3"/>
  <c r="Q509"/>
  <c r="Q268"/>
  <c r="Q269"/>
  <c r="Q270"/>
  <c r="Q510"/>
  <c r="Q4"/>
  <c r="Q511"/>
  <c r="Q512"/>
  <c r="Q1219"/>
  <c r="Q513"/>
  <c r="Q514"/>
  <c r="Q271"/>
  <c r="Q272"/>
  <c r="Q5"/>
  <c r="Q515"/>
  <c r="Q273"/>
  <c r="Q516"/>
  <c r="Q6"/>
  <c r="Q7"/>
  <c r="Q517"/>
  <c r="Q8"/>
  <c r="Q518"/>
  <c r="Q519"/>
  <c r="Q274"/>
  <c r="Q520"/>
  <c r="Q9"/>
  <c r="Q521"/>
  <c r="Q275"/>
  <c r="Q276"/>
  <c r="Q10"/>
  <c r="Q11"/>
  <c r="Q12"/>
  <c r="Q13"/>
  <c r="Q14"/>
  <c r="Q1220"/>
  <c r="Q522"/>
  <c r="Q523"/>
  <c r="Q277"/>
  <c r="Q15"/>
  <c r="Q278"/>
  <c r="Q16"/>
  <c r="Q17"/>
  <c r="Q524"/>
  <c r="Q525"/>
  <c r="Q18"/>
  <c r="Q263"/>
  <c r="P348" i="16"/>
  <c r="R348" s="1"/>
  <c r="P349"/>
  <c r="R349" s="1"/>
  <c r="P350"/>
  <c r="R350" s="1"/>
  <c r="P351"/>
  <c r="R351" s="1"/>
  <c r="P352"/>
  <c r="R352" s="1"/>
  <c r="P353"/>
  <c r="R353" s="1"/>
  <c r="P354"/>
  <c r="R354" s="1"/>
  <c r="P355"/>
  <c r="R355"/>
  <c r="P356"/>
  <c r="R356" s="1"/>
  <c r="P357"/>
  <c r="R357"/>
  <c r="P358"/>
  <c r="R358" s="1"/>
  <c r="P359"/>
  <c r="R359" s="1"/>
  <c r="P360"/>
  <c r="R360" s="1"/>
  <c r="P361"/>
  <c r="R361" s="1"/>
  <c r="P362"/>
  <c r="R362" s="1"/>
  <c r="P363"/>
  <c r="R363" s="1"/>
  <c r="P364"/>
  <c r="R364" s="1"/>
  <c r="P365"/>
  <c r="R365"/>
  <c r="P366"/>
  <c r="R366" s="1"/>
  <c r="P367"/>
  <c r="R367"/>
  <c r="P368"/>
  <c r="R368" s="1"/>
  <c r="P369"/>
  <c r="R369" s="1"/>
  <c r="P370"/>
  <c r="R370" s="1"/>
  <c r="P371"/>
  <c r="R371"/>
  <c r="P372"/>
  <c r="R372" s="1"/>
  <c r="P373"/>
  <c r="R373"/>
  <c r="P374"/>
  <c r="R374" s="1"/>
  <c r="P375"/>
  <c r="R375" s="1"/>
  <c r="P376"/>
  <c r="R376" s="1"/>
  <c r="P377"/>
  <c r="R377" s="1"/>
  <c r="P378"/>
  <c r="R378" s="1"/>
  <c r="P379"/>
  <c r="R379" s="1"/>
  <c r="P380"/>
  <c r="R380" s="1"/>
  <c r="P381"/>
  <c r="R381"/>
  <c r="P382"/>
  <c r="R382" s="1"/>
  <c r="P383"/>
  <c r="R383"/>
  <c r="P384"/>
  <c r="R384" s="1"/>
  <c r="P385"/>
  <c r="R385" s="1"/>
  <c r="P386"/>
  <c r="R386" s="1"/>
  <c r="P387"/>
  <c r="R387"/>
  <c r="P388"/>
  <c r="R388" s="1"/>
  <c r="P389"/>
  <c r="R389"/>
  <c r="P390"/>
  <c r="R390" s="1"/>
  <c r="P391"/>
  <c r="R391" s="1"/>
  <c r="P392"/>
  <c r="R392" s="1"/>
  <c r="P393"/>
  <c r="R393" s="1"/>
  <c r="P394"/>
  <c r="R394" s="1"/>
  <c r="P395"/>
  <c r="R395" s="1"/>
  <c r="P396"/>
  <c r="R396" s="1"/>
  <c r="P397"/>
  <c r="R397"/>
  <c r="P398"/>
  <c r="R398" s="1"/>
  <c r="P399"/>
  <c r="R399"/>
  <c r="P400"/>
  <c r="R400" s="1"/>
  <c r="P401"/>
  <c r="R401" s="1"/>
  <c r="P402"/>
  <c r="R402" s="1"/>
  <c r="P403"/>
  <c r="R403"/>
  <c r="P404"/>
  <c r="R404" s="1"/>
  <c r="P405"/>
  <c r="R405"/>
  <c r="P406"/>
  <c r="R406" s="1"/>
  <c r="P407"/>
  <c r="R407" s="1"/>
  <c r="P408"/>
  <c r="R408" s="1"/>
  <c r="P409"/>
  <c r="R409" s="1"/>
  <c r="P410"/>
  <c r="R410" s="1"/>
  <c r="P411"/>
  <c r="R411" s="1"/>
  <c r="P412"/>
  <c r="R412" s="1"/>
  <c r="P413"/>
  <c r="R413"/>
  <c r="P414"/>
  <c r="R414" s="1"/>
  <c r="P415"/>
  <c r="R415"/>
  <c r="P416"/>
  <c r="R416" s="1"/>
  <c r="P417"/>
  <c r="R417" s="1"/>
  <c r="P418"/>
  <c r="R418" s="1"/>
  <c r="P419"/>
  <c r="R419" s="1"/>
  <c r="P420"/>
  <c r="R420" s="1"/>
  <c r="P421"/>
  <c r="R421" s="1"/>
  <c r="P422"/>
  <c r="R422" s="1"/>
  <c r="P423"/>
  <c r="R423" s="1"/>
  <c r="P424"/>
  <c r="R424" s="1"/>
  <c r="P425"/>
  <c r="R425" s="1"/>
  <c r="P426"/>
  <c r="R426" s="1"/>
  <c r="P427"/>
  <c r="R427" s="1"/>
  <c r="P428"/>
  <c r="R428" s="1"/>
  <c r="P429"/>
  <c r="R429"/>
  <c r="P430"/>
  <c r="R430" s="1"/>
  <c r="P431"/>
  <c r="R431"/>
  <c r="P432"/>
  <c r="R432" s="1"/>
  <c r="P433"/>
  <c r="R433" s="1"/>
  <c r="P434"/>
  <c r="R434" s="1"/>
  <c r="P435"/>
  <c r="R435" s="1"/>
  <c r="P436"/>
  <c r="R436" s="1"/>
  <c r="P437"/>
  <c r="R437" s="1"/>
  <c r="P438"/>
  <c r="R438" s="1"/>
  <c r="P439"/>
  <c r="R439" s="1"/>
  <c r="P440"/>
  <c r="R440" s="1"/>
  <c r="P441"/>
  <c r="R441" s="1"/>
  <c r="P442"/>
  <c r="R442" s="1"/>
  <c r="P443"/>
  <c r="R443" s="1"/>
  <c r="P444"/>
  <c r="R444" s="1"/>
  <c r="P445"/>
  <c r="R445"/>
  <c r="P446"/>
  <c r="R446" s="1"/>
  <c r="P447"/>
  <c r="R447" s="1"/>
  <c r="P448"/>
  <c r="R448" s="1"/>
  <c r="P449"/>
  <c r="R449" s="1"/>
  <c r="P450"/>
  <c r="R450" s="1"/>
  <c r="P451"/>
  <c r="R451" s="1"/>
  <c r="P452"/>
  <c r="R452" s="1"/>
  <c r="P453"/>
  <c r="R453" s="1"/>
  <c r="P454"/>
  <c r="R454" s="1"/>
  <c r="P455"/>
  <c r="R455" s="1"/>
  <c r="P456"/>
  <c r="R456" s="1"/>
  <c r="P457"/>
  <c r="R457" s="1"/>
  <c r="P458"/>
  <c r="R458" s="1"/>
  <c r="P459"/>
  <c r="R459"/>
  <c r="P460"/>
  <c r="R460" s="1"/>
  <c r="P461"/>
  <c r="R461"/>
  <c r="P462"/>
  <c r="R462" s="1"/>
  <c r="P463"/>
  <c r="R463" s="1"/>
  <c r="P464"/>
  <c r="R464" s="1"/>
  <c r="P465"/>
  <c r="R465"/>
  <c r="P466"/>
  <c r="R466" s="1"/>
  <c r="P467"/>
  <c r="R467"/>
  <c r="P468"/>
  <c r="R468" s="1"/>
  <c r="P469"/>
  <c r="R469"/>
  <c r="P470"/>
  <c r="R470" s="1"/>
  <c r="P471"/>
  <c r="R471" s="1"/>
  <c r="P472"/>
  <c r="R472" s="1"/>
  <c r="P473"/>
  <c r="R473" s="1"/>
  <c r="P474"/>
  <c r="R474" s="1"/>
  <c r="P475"/>
  <c r="R475"/>
  <c r="P476"/>
  <c r="R476" s="1"/>
  <c r="P477"/>
  <c r="R477"/>
  <c r="P478"/>
  <c r="R478" s="1"/>
  <c r="P479"/>
  <c r="R479"/>
  <c r="P480"/>
  <c r="R480" s="1"/>
  <c r="P481"/>
  <c r="R481" s="1"/>
  <c r="P482"/>
  <c r="R482" s="1"/>
  <c r="P483"/>
  <c r="R483"/>
  <c r="P484"/>
  <c r="R484" s="1"/>
  <c r="P485"/>
  <c r="R485" s="1"/>
  <c r="P486"/>
  <c r="R486" s="1"/>
  <c r="P487"/>
  <c r="R487"/>
  <c r="P488"/>
  <c r="R488" s="1"/>
  <c r="P489"/>
  <c r="R489" s="1"/>
  <c r="P490"/>
  <c r="R490" s="1"/>
  <c r="P491"/>
  <c r="R491" s="1"/>
  <c r="P492"/>
  <c r="R492" s="1"/>
  <c r="P493"/>
  <c r="R493"/>
  <c r="P494"/>
  <c r="R494" s="1"/>
  <c r="P495"/>
  <c r="R495" s="1"/>
  <c r="P496"/>
  <c r="R496" s="1"/>
  <c r="P497"/>
  <c r="R497" s="1"/>
  <c r="P498"/>
  <c r="R498" s="1"/>
  <c r="P499"/>
  <c r="R499" s="1"/>
  <c r="P500"/>
  <c r="R500" s="1"/>
  <c r="P501"/>
  <c r="R501"/>
  <c r="P502"/>
  <c r="R502" s="1"/>
  <c r="P503"/>
  <c r="R503" s="1"/>
  <c r="P504"/>
  <c r="R504" s="1"/>
  <c r="P505"/>
  <c r="R505"/>
  <c r="P506"/>
  <c r="R506" s="1"/>
  <c r="P507"/>
  <c r="R507"/>
  <c r="P508"/>
  <c r="R508" s="1"/>
  <c r="P509"/>
  <c r="R509" s="1"/>
  <c r="P510"/>
  <c r="R510" s="1"/>
  <c r="P511"/>
  <c r="R511"/>
  <c r="P512"/>
  <c r="R512" s="1"/>
  <c r="P513"/>
  <c r="R513" s="1"/>
  <c r="P514"/>
  <c r="R514" s="1"/>
  <c r="P515"/>
  <c r="R515" s="1"/>
  <c r="P516"/>
  <c r="R516" s="1"/>
  <c r="P517"/>
  <c r="R517" s="1"/>
  <c r="P518"/>
  <c r="R518" s="1"/>
  <c r="P519"/>
  <c r="R519" s="1"/>
  <c r="P520"/>
  <c r="R520" s="1"/>
  <c r="P521"/>
  <c r="R521" s="1"/>
  <c r="P522"/>
  <c r="R522" s="1"/>
  <c r="P523"/>
  <c r="R523"/>
  <c r="P524"/>
  <c r="R524" s="1"/>
  <c r="P525"/>
  <c r="R525" s="1"/>
  <c r="P526"/>
  <c r="R526" s="1"/>
  <c r="P527"/>
  <c r="R527" s="1"/>
  <c r="P528"/>
  <c r="R528" s="1"/>
  <c r="P529"/>
  <c r="R529" s="1"/>
  <c r="P530"/>
  <c r="R530" s="1"/>
  <c r="P531"/>
  <c r="R531" s="1"/>
  <c r="P532"/>
  <c r="R532" s="1"/>
  <c r="P533"/>
  <c r="R533" s="1"/>
  <c r="P534"/>
  <c r="R534" s="1"/>
  <c r="P535"/>
  <c r="R535" s="1"/>
  <c r="P536"/>
  <c r="R536" s="1"/>
  <c r="P537"/>
  <c r="R537"/>
  <c r="P538"/>
  <c r="R538" s="1"/>
  <c r="P539"/>
  <c r="R539" s="1"/>
  <c r="P540"/>
  <c r="R540" s="1"/>
  <c r="P541"/>
  <c r="R541" s="1"/>
  <c r="P542"/>
  <c r="R542" s="1"/>
  <c r="P543"/>
  <c r="R543" s="1"/>
  <c r="P544"/>
  <c r="R544" s="1"/>
  <c r="P545"/>
  <c r="R545" s="1"/>
  <c r="P546"/>
  <c r="R546" s="1"/>
  <c r="P547"/>
  <c r="R547" s="1"/>
  <c r="P548"/>
  <c r="R548" s="1"/>
  <c r="P549"/>
  <c r="R549" s="1"/>
  <c r="P550"/>
  <c r="R550" s="1"/>
  <c r="P551"/>
  <c r="R551"/>
  <c r="P552"/>
  <c r="R552" s="1"/>
  <c r="P553"/>
  <c r="R553"/>
  <c r="P554"/>
  <c r="R554" s="1"/>
  <c r="P555"/>
  <c r="R555" s="1"/>
  <c r="P556"/>
  <c r="R556" s="1"/>
  <c r="P557"/>
  <c r="R557" s="1"/>
  <c r="P558"/>
  <c r="R558" s="1"/>
  <c r="P559"/>
  <c r="R559" s="1"/>
  <c r="P560"/>
  <c r="R560" s="1"/>
  <c r="P561"/>
  <c r="R561" s="1"/>
  <c r="P562"/>
  <c r="R562" s="1"/>
  <c r="P563"/>
  <c r="R563" s="1"/>
  <c r="P564"/>
  <c r="R564" s="1"/>
  <c r="P565"/>
  <c r="R565" s="1"/>
  <c r="P566"/>
  <c r="R566" s="1"/>
  <c r="P567"/>
  <c r="R567" s="1"/>
  <c r="P568"/>
  <c r="R568" s="1"/>
  <c r="P569"/>
  <c r="R569"/>
  <c r="P570"/>
  <c r="R570" s="1"/>
  <c r="P571"/>
  <c r="R571" s="1"/>
  <c r="P572"/>
  <c r="R572" s="1"/>
  <c r="P573"/>
  <c r="R573" s="1"/>
  <c r="P574"/>
  <c r="R574" s="1"/>
  <c r="P575"/>
  <c r="R575"/>
  <c r="P576"/>
  <c r="R576" s="1"/>
  <c r="P577"/>
  <c r="R577" s="1"/>
  <c r="P578"/>
  <c r="R578" s="1"/>
  <c r="P579"/>
  <c r="R579"/>
  <c r="P580"/>
  <c r="R580" s="1"/>
  <c r="P581"/>
  <c r="R581" s="1"/>
  <c r="P582"/>
  <c r="R582" s="1"/>
  <c r="P583"/>
  <c r="R583" s="1"/>
  <c r="P584"/>
  <c r="R584" s="1"/>
  <c r="P585"/>
  <c r="R585"/>
  <c r="P586"/>
  <c r="R586" s="1"/>
  <c r="P587"/>
  <c r="R587"/>
  <c r="P588"/>
  <c r="R588" s="1"/>
  <c r="P589"/>
  <c r="R589" s="1"/>
  <c r="P590"/>
  <c r="R590" s="1"/>
  <c r="P591"/>
  <c r="R591" s="1"/>
  <c r="P592"/>
  <c r="R592" s="1"/>
  <c r="P593"/>
  <c r="R593" s="1"/>
  <c r="P594"/>
  <c r="R594" s="1"/>
  <c r="P595"/>
  <c r="R595"/>
  <c r="P596"/>
  <c r="R596" s="1"/>
  <c r="P597"/>
  <c r="R597" s="1"/>
  <c r="P598"/>
  <c r="R598" s="1"/>
  <c r="P599"/>
  <c r="R599" s="1"/>
  <c r="P600"/>
  <c r="R600" s="1"/>
  <c r="P601"/>
  <c r="R601"/>
  <c r="P602"/>
  <c r="R602" s="1"/>
  <c r="P603"/>
  <c r="R603"/>
  <c r="P604"/>
  <c r="R604" s="1"/>
  <c r="P605"/>
  <c r="R605" s="1"/>
  <c r="P606"/>
  <c r="R606" s="1"/>
  <c r="P607"/>
  <c r="R607" s="1"/>
  <c r="P608"/>
  <c r="R608" s="1"/>
  <c r="P609"/>
  <c r="R609" s="1"/>
  <c r="P610"/>
  <c r="R610" s="1"/>
  <c r="P611"/>
  <c r="R611" s="1"/>
  <c r="P612"/>
  <c r="R612" s="1"/>
  <c r="P613"/>
  <c r="R613" s="1"/>
  <c r="P614"/>
  <c r="R614" s="1"/>
  <c r="P615"/>
  <c r="R615" s="1"/>
  <c r="P616"/>
  <c r="R616" s="1"/>
  <c r="P617"/>
  <c r="R617" s="1"/>
  <c r="P618"/>
  <c r="R618" s="1"/>
  <c r="P619"/>
  <c r="R619" s="1"/>
  <c r="P620"/>
  <c r="R620" s="1"/>
  <c r="P621"/>
  <c r="R621"/>
  <c r="P622"/>
  <c r="R622" s="1"/>
  <c r="P623"/>
  <c r="R623" s="1"/>
  <c r="P624"/>
  <c r="R624" s="1"/>
  <c r="P625"/>
  <c r="R625"/>
  <c r="P626"/>
  <c r="R626" s="1"/>
  <c r="P627"/>
  <c r="R627"/>
  <c r="P628"/>
  <c r="R628" s="1"/>
  <c r="P629"/>
  <c r="R629" s="1"/>
  <c r="P630"/>
  <c r="R630" s="1"/>
  <c r="P631"/>
  <c r="R631"/>
  <c r="P632"/>
  <c r="R632" s="1"/>
  <c r="P633"/>
  <c r="R633" s="1"/>
  <c r="P634"/>
  <c r="R634" s="1"/>
  <c r="P635"/>
  <c r="R635"/>
  <c r="P636"/>
  <c r="R636" s="1"/>
  <c r="P637"/>
  <c r="R637" s="1"/>
  <c r="P638"/>
  <c r="R638" s="1"/>
  <c r="P639"/>
  <c r="R639"/>
  <c r="P640"/>
  <c r="R640" s="1"/>
  <c r="P641"/>
  <c r="R641" s="1"/>
  <c r="P642"/>
  <c r="R642" s="1"/>
  <c r="P643"/>
  <c r="R643"/>
  <c r="P644"/>
  <c r="R644" s="1"/>
  <c r="P645"/>
  <c r="R645"/>
  <c r="P646"/>
  <c r="R646" s="1"/>
  <c r="P647"/>
  <c r="R647" s="1"/>
  <c r="P648"/>
  <c r="R648" s="1"/>
  <c r="P649"/>
  <c r="R649" s="1"/>
  <c r="P650"/>
  <c r="R650" s="1"/>
  <c r="P651"/>
  <c r="R651" s="1"/>
  <c r="P652"/>
  <c r="R652" s="1"/>
  <c r="R8"/>
  <c r="R16"/>
  <c r="R24"/>
  <c r="R32"/>
  <c r="R40"/>
  <c r="R48"/>
  <c r="R56"/>
  <c r="R64"/>
  <c r="R72"/>
  <c r="R80"/>
  <c r="R88"/>
  <c r="R96"/>
  <c r="R104"/>
  <c r="R112"/>
  <c r="R120"/>
  <c r="R128"/>
  <c r="R136"/>
  <c r="R144"/>
  <c r="R152"/>
  <c r="R160"/>
  <c r="R168"/>
  <c r="R176"/>
  <c r="R184"/>
  <c r="R192"/>
  <c r="R200"/>
  <c r="R208"/>
  <c r="R216"/>
  <c r="R224"/>
  <c r="R232"/>
  <c r="R240"/>
  <c r="R248"/>
  <c r="R256"/>
  <c r="R264"/>
  <c r="R272"/>
  <c r="R280"/>
  <c r="R288"/>
  <c r="R296"/>
  <c r="R304"/>
  <c r="R312"/>
  <c r="R320"/>
  <c r="R328"/>
  <c r="R336"/>
  <c r="R344"/>
  <c r="P3"/>
  <c r="R3" s="1"/>
  <c r="P4"/>
  <c r="R4" s="1"/>
  <c r="P5"/>
  <c r="R5" s="1"/>
  <c r="P6"/>
  <c r="R6" s="1"/>
  <c r="P7"/>
  <c r="R7" s="1"/>
  <c r="P8"/>
  <c r="P9"/>
  <c r="R9" s="1"/>
  <c r="P10"/>
  <c r="R10" s="1"/>
  <c r="P11"/>
  <c r="R11" s="1"/>
  <c r="P12"/>
  <c r="R12" s="1"/>
  <c r="P13"/>
  <c r="R13" s="1"/>
  <c r="P14"/>
  <c r="R14" s="1"/>
  <c r="P15"/>
  <c r="R15" s="1"/>
  <c r="P16"/>
  <c r="P17"/>
  <c r="R17" s="1"/>
  <c r="P18"/>
  <c r="R18" s="1"/>
  <c r="P19"/>
  <c r="R19" s="1"/>
  <c r="P20"/>
  <c r="R20" s="1"/>
  <c r="P21"/>
  <c r="R21" s="1"/>
  <c r="P22"/>
  <c r="R22" s="1"/>
  <c r="P23"/>
  <c r="R23" s="1"/>
  <c r="P24"/>
  <c r="P25"/>
  <c r="R25" s="1"/>
  <c r="P26"/>
  <c r="R26" s="1"/>
  <c r="P27"/>
  <c r="R27" s="1"/>
  <c r="P28"/>
  <c r="R28" s="1"/>
  <c r="P29"/>
  <c r="R29" s="1"/>
  <c r="P30"/>
  <c r="R30" s="1"/>
  <c r="P31"/>
  <c r="R31" s="1"/>
  <c r="P32"/>
  <c r="P33"/>
  <c r="R33" s="1"/>
  <c r="P34"/>
  <c r="R34" s="1"/>
  <c r="P35"/>
  <c r="R35" s="1"/>
  <c r="P36"/>
  <c r="R36" s="1"/>
  <c r="P37"/>
  <c r="R37" s="1"/>
  <c r="P38"/>
  <c r="R38" s="1"/>
  <c r="P39"/>
  <c r="R39" s="1"/>
  <c r="P40"/>
  <c r="P41"/>
  <c r="R41" s="1"/>
  <c r="P42"/>
  <c r="R42" s="1"/>
  <c r="P43"/>
  <c r="R43" s="1"/>
  <c r="P44"/>
  <c r="R44" s="1"/>
  <c r="P45"/>
  <c r="R45" s="1"/>
  <c r="P46"/>
  <c r="R46" s="1"/>
  <c r="P47"/>
  <c r="R47" s="1"/>
  <c r="P48"/>
  <c r="P49"/>
  <c r="R49" s="1"/>
  <c r="P50"/>
  <c r="R50" s="1"/>
  <c r="P51"/>
  <c r="R51" s="1"/>
  <c r="P52"/>
  <c r="R52" s="1"/>
  <c r="P53"/>
  <c r="R53" s="1"/>
  <c r="P54"/>
  <c r="R54" s="1"/>
  <c r="P55"/>
  <c r="R55" s="1"/>
  <c r="P56"/>
  <c r="P57"/>
  <c r="R57" s="1"/>
  <c r="P58"/>
  <c r="R58" s="1"/>
  <c r="P59"/>
  <c r="R59" s="1"/>
  <c r="P60"/>
  <c r="R60" s="1"/>
  <c r="P61"/>
  <c r="R61" s="1"/>
  <c r="P62"/>
  <c r="R62" s="1"/>
  <c r="P63"/>
  <c r="R63" s="1"/>
  <c r="P64"/>
  <c r="P65"/>
  <c r="R65" s="1"/>
  <c r="P66"/>
  <c r="R66" s="1"/>
  <c r="P67"/>
  <c r="R67" s="1"/>
  <c r="P68"/>
  <c r="R68" s="1"/>
  <c r="P69"/>
  <c r="R69" s="1"/>
  <c r="P70"/>
  <c r="R70" s="1"/>
  <c r="P71"/>
  <c r="R71" s="1"/>
  <c r="P72"/>
  <c r="P73"/>
  <c r="R73" s="1"/>
  <c r="P74"/>
  <c r="R74" s="1"/>
  <c r="P75"/>
  <c r="R75" s="1"/>
  <c r="P76"/>
  <c r="R76" s="1"/>
  <c r="P77"/>
  <c r="R77" s="1"/>
  <c r="P78"/>
  <c r="R78" s="1"/>
  <c r="P79"/>
  <c r="R79" s="1"/>
  <c r="P80"/>
  <c r="P81"/>
  <c r="R81" s="1"/>
  <c r="P82"/>
  <c r="R82" s="1"/>
  <c r="P83"/>
  <c r="R83" s="1"/>
  <c r="P84"/>
  <c r="R84" s="1"/>
  <c r="P85"/>
  <c r="R85" s="1"/>
  <c r="P86"/>
  <c r="R86" s="1"/>
  <c r="P87"/>
  <c r="R87" s="1"/>
  <c r="P88"/>
  <c r="P89"/>
  <c r="R89" s="1"/>
  <c r="P90"/>
  <c r="R90" s="1"/>
  <c r="P91"/>
  <c r="R91" s="1"/>
  <c r="P92"/>
  <c r="R92" s="1"/>
  <c r="P93"/>
  <c r="R93" s="1"/>
  <c r="P94"/>
  <c r="R94" s="1"/>
  <c r="P95"/>
  <c r="R95" s="1"/>
  <c r="P96"/>
  <c r="P97"/>
  <c r="R97" s="1"/>
  <c r="P98"/>
  <c r="R98" s="1"/>
  <c r="P99"/>
  <c r="R99" s="1"/>
  <c r="P100"/>
  <c r="R100" s="1"/>
  <c r="P101"/>
  <c r="R101" s="1"/>
  <c r="P102"/>
  <c r="R102" s="1"/>
  <c r="P103"/>
  <c r="R103" s="1"/>
  <c r="P104"/>
  <c r="P105"/>
  <c r="R105" s="1"/>
  <c r="P106"/>
  <c r="R106" s="1"/>
  <c r="P107"/>
  <c r="R107" s="1"/>
  <c r="P108"/>
  <c r="R108" s="1"/>
  <c r="P109"/>
  <c r="R109" s="1"/>
  <c r="P110"/>
  <c r="R110" s="1"/>
  <c r="P111"/>
  <c r="R111" s="1"/>
  <c r="P112"/>
  <c r="P113"/>
  <c r="R113" s="1"/>
  <c r="P114"/>
  <c r="R114" s="1"/>
  <c r="P115"/>
  <c r="R115" s="1"/>
  <c r="P116"/>
  <c r="R116" s="1"/>
  <c r="P117"/>
  <c r="R117" s="1"/>
  <c r="P118"/>
  <c r="R118" s="1"/>
  <c r="P119"/>
  <c r="R119" s="1"/>
  <c r="P120"/>
  <c r="P121"/>
  <c r="R121" s="1"/>
  <c r="P122"/>
  <c r="R122" s="1"/>
  <c r="P123"/>
  <c r="R123" s="1"/>
  <c r="P124"/>
  <c r="R124" s="1"/>
  <c r="P125"/>
  <c r="R125" s="1"/>
  <c r="P126"/>
  <c r="R126" s="1"/>
  <c r="P127"/>
  <c r="R127" s="1"/>
  <c r="P128"/>
  <c r="P129"/>
  <c r="R129" s="1"/>
  <c r="P130"/>
  <c r="R130" s="1"/>
  <c r="P131"/>
  <c r="R131" s="1"/>
  <c r="P132"/>
  <c r="R132" s="1"/>
  <c r="P133"/>
  <c r="R133" s="1"/>
  <c r="P134"/>
  <c r="R134" s="1"/>
  <c r="P135"/>
  <c r="R135" s="1"/>
  <c r="P136"/>
  <c r="P137"/>
  <c r="R137" s="1"/>
  <c r="P138"/>
  <c r="R138" s="1"/>
  <c r="P139"/>
  <c r="R139" s="1"/>
  <c r="P140"/>
  <c r="R140" s="1"/>
  <c r="P141"/>
  <c r="R141" s="1"/>
  <c r="P142"/>
  <c r="R142" s="1"/>
  <c r="P143"/>
  <c r="R143" s="1"/>
  <c r="P144"/>
  <c r="P145"/>
  <c r="R145" s="1"/>
  <c r="P146"/>
  <c r="R146" s="1"/>
  <c r="P147"/>
  <c r="R147" s="1"/>
  <c r="P148"/>
  <c r="R148" s="1"/>
  <c r="P149"/>
  <c r="R149" s="1"/>
  <c r="P150"/>
  <c r="R150" s="1"/>
  <c r="P151"/>
  <c r="R151" s="1"/>
  <c r="P152"/>
  <c r="P153"/>
  <c r="R153" s="1"/>
  <c r="P154"/>
  <c r="R154" s="1"/>
  <c r="P155"/>
  <c r="R155" s="1"/>
  <c r="P156"/>
  <c r="R156" s="1"/>
  <c r="P157"/>
  <c r="R157" s="1"/>
  <c r="P158"/>
  <c r="R158" s="1"/>
  <c r="P159"/>
  <c r="R159" s="1"/>
  <c r="P160"/>
  <c r="P161"/>
  <c r="R161" s="1"/>
  <c r="P162"/>
  <c r="R162" s="1"/>
  <c r="P163"/>
  <c r="R163" s="1"/>
  <c r="P164"/>
  <c r="R164" s="1"/>
  <c r="P165"/>
  <c r="R165" s="1"/>
  <c r="P166"/>
  <c r="R166" s="1"/>
  <c r="P167"/>
  <c r="R167" s="1"/>
  <c r="P168"/>
  <c r="P169"/>
  <c r="R169" s="1"/>
  <c r="P170"/>
  <c r="R170" s="1"/>
  <c r="P171"/>
  <c r="R171" s="1"/>
  <c r="P172"/>
  <c r="R172" s="1"/>
  <c r="P173"/>
  <c r="R173" s="1"/>
  <c r="P174"/>
  <c r="R174" s="1"/>
  <c r="P175"/>
  <c r="R175" s="1"/>
  <c r="P176"/>
  <c r="P177"/>
  <c r="R177" s="1"/>
  <c r="P178"/>
  <c r="R178" s="1"/>
  <c r="P179"/>
  <c r="R179" s="1"/>
  <c r="P180"/>
  <c r="R180" s="1"/>
  <c r="P181"/>
  <c r="R181" s="1"/>
  <c r="P182"/>
  <c r="R182" s="1"/>
  <c r="P183"/>
  <c r="R183" s="1"/>
  <c r="P184"/>
  <c r="P185"/>
  <c r="R185" s="1"/>
  <c r="P186"/>
  <c r="R186" s="1"/>
  <c r="P187"/>
  <c r="R187" s="1"/>
  <c r="P188"/>
  <c r="R188" s="1"/>
  <c r="P189"/>
  <c r="R189" s="1"/>
  <c r="P190"/>
  <c r="R190" s="1"/>
  <c r="P191"/>
  <c r="R191" s="1"/>
  <c r="P192"/>
  <c r="P193"/>
  <c r="R193" s="1"/>
  <c r="P194"/>
  <c r="R194" s="1"/>
  <c r="P195"/>
  <c r="R195" s="1"/>
  <c r="P196"/>
  <c r="R196" s="1"/>
  <c r="P197"/>
  <c r="R197" s="1"/>
  <c r="P198"/>
  <c r="R198" s="1"/>
  <c r="P199"/>
  <c r="R199" s="1"/>
  <c r="P200"/>
  <c r="P201"/>
  <c r="R201" s="1"/>
  <c r="P202"/>
  <c r="R202" s="1"/>
  <c r="P203"/>
  <c r="R203" s="1"/>
  <c r="P204"/>
  <c r="R204" s="1"/>
  <c r="P205"/>
  <c r="R205" s="1"/>
  <c r="P206"/>
  <c r="R206" s="1"/>
  <c r="P207"/>
  <c r="R207" s="1"/>
  <c r="P208"/>
  <c r="P209"/>
  <c r="R209" s="1"/>
  <c r="P210"/>
  <c r="R210" s="1"/>
  <c r="P211"/>
  <c r="R211" s="1"/>
  <c r="P212"/>
  <c r="R212" s="1"/>
  <c r="P213"/>
  <c r="R213" s="1"/>
  <c r="P214"/>
  <c r="R214" s="1"/>
  <c r="P215"/>
  <c r="R215" s="1"/>
  <c r="P216"/>
  <c r="P217"/>
  <c r="R217" s="1"/>
  <c r="P218"/>
  <c r="R218" s="1"/>
  <c r="P219"/>
  <c r="R219" s="1"/>
  <c r="P220"/>
  <c r="R220" s="1"/>
  <c r="P221"/>
  <c r="R221" s="1"/>
  <c r="P222"/>
  <c r="R222" s="1"/>
  <c r="P223"/>
  <c r="R223" s="1"/>
  <c r="P224"/>
  <c r="P225"/>
  <c r="R225" s="1"/>
  <c r="P226"/>
  <c r="R226" s="1"/>
  <c r="P227"/>
  <c r="R227" s="1"/>
  <c r="P228"/>
  <c r="R228" s="1"/>
  <c r="P229"/>
  <c r="R229" s="1"/>
  <c r="P230"/>
  <c r="R230" s="1"/>
  <c r="P231"/>
  <c r="R231" s="1"/>
  <c r="P232"/>
  <c r="P233"/>
  <c r="R233" s="1"/>
  <c r="P234"/>
  <c r="R234" s="1"/>
  <c r="P235"/>
  <c r="R235" s="1"/>
  <c r="P236"/>
  <c r="R236" s="1"/>
  <c r="P237"/>
  <c r="R237" s="1"/>
  <c r="P238"/>
  <c r="R238" s="1"/>
  <c r="P239"/>
  <c r="R239" s="1"/>
  <c r="P240"/>
  <c r="P241"/>
  <c r="R241" s="1"/>
  <c r="P242"/>
  <c r="R242" s="1"/>
  <c r="P243"/>
  <c r="R243" s="1"/>
  <c r="P244"/>
  <c r="R244" s="1"/>
  <c r="P245"/>
  <c r="R245" s="1"/>
  <c r="P246"/>
  <c r="R246" s="1"/>
  <c r="P247"/>
  <c r="R247" s="1"/>
  <c r="P248"/>
  <c r="P249"/>
  <c r="R249" s="1"/>
  <c r="P250"/>
  <c r="R250" s="1"/>
  <c r="P251"/>
  <c r="R251" s="1"/>
  <c r="P252"/>
  <c r="R252" s="1"/>
  <c r="P253"/>
  <c r="R253" s="1"/>
  <c r="P254"/>
  <c r="R254" s="1"/>
  <c r="P255"/>
  <c r="R255" s="1"/>
  <c r="P256"/>
  <c r="P257"/>
  <c r="R257" s="1"/>
  <c r="P258"/>
  <c r="R258" s="1"/>
  <c r="P259"/>
  <c r="R259" s="1"/>
  <c r="P260"/>
  <c r="R260" s="1"/>
  <c r="P261"/>
  <c r="R261" s="1"/>
  <c r="P262"/>
  <c r="R262" s="1"/>
  <c r="P263"/>
  <c r="R263" s="1"/>
  <c r="P264"/>
  <c r="P265"/>
  <c r="R265" s="1"/>
  <c r="P266"/>
  <c r="R266" s="1"/>
  <c r="P267"/>
  <c r="R267" s="1"/>
  <c r="P268"/>
  <c r="R268" s="1"/>
  <c r="P269"/>
  <c r="R269" s="1"/>
  <c r="P270"/>
  <c r="R270" s="1"/>
  <c r="P271"/>
  <c r="R271" s="1"/>
  <c r="P272"/>
  <c r="P273"/>
  <c r="R273" s="1"/>
  <c r="P274"/>
  <c r="R274" s="1"/>
  <c r="P275"/>
  <c r="R275" s="1"/>
  <c r="P276"/>
  <c r="R276" s="1"/>
  <c r="P277"/>
  <c r="R277" s="1"/>
  <c r="P278"/>
  <c r="R278" s="1"/>
  <c r="P279"/>
  <c r="R279" s="1"/>
  <c r="P280"/>
  <c r="P281"/>
  <c r="R281" s="1"/>
  <c r="P282"/>
  <c r="R282" s="1"/>
  <c r="P283"/>
  <c r="R283" s="1"/>
  <c r="P284"/>
  <c r="R284" s="1"/>
  <c r="P285"/>
  <c r="R285" s="1"/>
  <c r="P286"/>
  <c r="R286" s="1"/>
  <c r="P287"/>
  <c r="R287" s="1"/>
  <c r="P288"/>
  <c r="P289"/>
  <c r="R289" s="1"/>
  <c r="P290"/>
  <c r="R290" s="1"/>
  <c r="P291"/>
  <c r="R291" s="1"/>
  <c r="P292"/>
  <c r="R292" s="1"/>
  <c r="P293"/>
  <c r="R293" s="1"/>
  <c r="P294"/>
  <c r="R294" s="1"/>
  <c r="P295"/>
  <c r="R295" s="1"/>
  <c r="P296"/>
  <c r="P297"/>
  <c r="R297" s="1"/>
  <c r="P298"/>
  <c r="R298" s="1"/>
  <c r="P299"/>
  <c r="R299" s="1"/>
  <c r="P300"/>
  <c r="R300" s="1"/>
  <c r="P301"/>
  <c r="R301" s="1"/>
  <c r="P302"/>
  <c r="R302" s="1"/>
  <c r="P303"/>
  <c r="R303" s="1"/>
  <c r="P304"/>
  <c r="P305"/>
  <c r="R305" s="1"/>
  <c r="P306"/>
  <c r="R306" s="1"/>
  <c r="P307"/>
  <c r="R307" s="1"/>
  <c r="P308"/>
  <c r="R308" s="1"/>
  <c r="P309"/>
  <c r="R309" s="1"/>
  <c r="P310"/>
  <c r="R310" s="1"/>
  <c r="P311"/>
  <c r="R311" s="1"/>
  <c r="P312"/>
  <c r="P313"/>
  <c r="R313" s="1"/>
  <c r="P314"/>
  <c r="R314" s="1"/>
  <c r="P315"/>
  <c r="R315" s="1"/>
  <c r="P316"/>
  <c r="R316" s="1"/>
  <c r="P317"/>
  <c r="R317" s="1"/>
  <c r="P318"/>
  <c r="R318" s="1"/>
  <c r="P319"/>
  <c r="R319" s="1"/>
  <c r="P320"/>
  <c r="P321"/>
  <c r="R321" s="1"/>
  <c r="P322"/>
  <c r="R322" s="1"/>
  <c r="P323"/>
  <c r="R323" s="1"/>
  <c r="P324"/>
  <c r="R324" s="1"/>
  <c r="P325"/>
  <c r="R325" s="1"/>
  <c r="P326"/>
  <c r="R326" s="1"/>
  <c r="P327"/>
  <c r="R327" s="1"/>
  <c r="P328"/>
  <c r="P329"/>
  <c r="R329" s="1"/>
  <c r="P330"/>
  <c r="R330" s="1"/>
  <c r="P331"/>
  <c r="R331" s="1"/>
  <c r="P332"/>
  <c r="R332" s="1"/>
  <c r="P333"/>
  <c r="R333" s="1"/>
  <c r="P334"/>
  <c r="R334" s="1"/>
  <c r="P335"/>
  <c r="R335" s="1"/>
  <c r="P336"/>
  <c r="P337"/>
  <c r="R337" s="1"/>
  <c r="P338"/>
  <c r="R338" s="1"/>
  <c r="P339"/>
  <c r="R339" s="1"/>
  <c r="P340"/>
  <c r="R340" s="1"/>
  <c r="P341"/>
  <c r="R341" s="1"/>
  <c r="P342"/>
  <c r="R342" s="1"/>
  <c r="P343"/>
  <c r="R343" s="1"/>
  <c r="P344"/>
  <c r="P345"/>
  <c r="R345" s="1"/>
  <c r="P346"/>
  <c r="R346" s="1"/>
  <c r="P347"/>
  <c r="R347" s="1"/>
  <c r="P2"/>
  <c r="R2" s="1"/>
  <c r="AI1404" i="17" l="1"/>
  <c r="Y1404"/>
  <c r="AI1403"/>
  <c r="Y1403"/>
  <c r="AI1402"/>
  <c r="Z1402"/>
  <c r="Y1402"/>
  <c r="AI1401"/>
  <c r="AB1401"/>
  <c r="AA1401"/>
  <c r="Z1401"/>
  <c r="Y1401"/>
  <c r="AI1400"/>
  <c r="AB1400"/>
  <c r="AA1400"/>
  <c r="Z1400"/>
  <c r="Y1400"/>
  <c r="AI1399"/>
  <c r="AB1399"/>
  <c r="AA1399"/>
  <c r="Z1399"/>
  <c r="Y1399"/>
  <c r="AI1398"/>
  <c r="AB1398"/>
  <c r="AA1398"/>
  <c r="Z1398"/>
  <c r="Y1398"/>
  <c r="AI1397"/>
  <c r="AB1397"/>
  <c r="AA1397"/>
  <c r="Z1397"/>
  <c r="Y1397"/>
  <c r="AI1396"/>
  <c r="AB1396"/>
  <c r="AA1396"/>
  <c r="Z1396"/>
  <c r="Y1396"/>
  <c r="AI1395"/>
  <c r="AB1395"/>
  <c r="AA1395"/>
  <c r="Z1395"/>
  <c r="Y1395"/>
  <c r="AI1394"/>
  <c r="AB1394"/>
  <c r="AA1394"/>
  <c r="Z1394"/>
  <c r="Y1394"/>
  <c r="AI1393"/>
  <c r="AB1393"/>
  <c r="AA1393"/>
  <c r="Z1393"/>
  <c r="Y1393"/>
  <c r="AI1392"/>
  <c r="AB1392"/>
  <c r="AA1392"/>
  <c r="Z1392"/>
  <c r="Y1392"/>
  <c r="AI1391"/>
  <c r="AB1391"/>
  <c r="AA1391"/>
  <c r="Z1391"/>
  <c r="Y1391"/>
  <c r="AI1390"/>
  <c r="AB1390"/>
  <c r="AA1390"/>
  <c r="Z1390"/>
  <c r="Y1390"/>
  <c r="AI1389"/>
  <c r="AB1389"/>
  <c r="AA1389"/>
  <c r="Z1389"/>
  <c r="Y1389"/>
  <c r="AI1388"/>
  <c r="AB1388"/>
  <c r="AA1388"/>
  <c r="Z1388"/>
  <c r="Y1388"/>
  <c r="AI1387"/>
  <c r="AB1387"/>
  <c r="AA1387"/>
  <c r="Z1387"/>
  <c r="Y1387"/>
  <c r="AI1386"/>
  <c r="AB1386"/>
  <c r="AA1386"/>
  <c r="Z1386"/>
  <c r="Y1386"/>
  <c r="AI1385"/>
  <c r="AB1385"/>
  <c r="AA1385"/>
  <c r="Z1385"/>
  <c r="Y1385"/>
  <c r="AI1384"/>
  <c r="AB1384"/>
  <c r="AA1384"/>
  <c r="Z1384"/>
  <c r="Y1384"/>
  <c r="AI1383"/>
  <c r="AB1383"/>
  <c r="AA1383"/>
  <c r="Z1383"/>
  <c r="Y1383"/>
  <c r="AI1382"/>
  <c r="AB1382"/>
  <c r="AA1382"/>
  <c r="Z1382"/>
  <c r="Y1382"/>
  <c r="AI1381"/>
  <c r="AB1381"/>
  <c r="AA1381"/>
  <c r="Z1381"/>
  <c r="Y1381"/>
  <c r="AI1380"/>
  <c r="AB1380"/>
  <c r="AA1380"/>
  <c r="Z1380"/>
  <c r="Y1380"/>
  <c r="AI1379"/>
  <c r="AB1379"/>
  <c r="AA1379"/>
  <c r="Z1379"/>
  <c r="Y1379"/>
  <c r="AI1378"/>
  <c r="AB1378"/>
  <c r="AA1378"/>
  <c r="Z1378"/>
  <c r="Y1378"/>
  <c r="AI1377"/>
  <c r="AB1377"/>
  <c r="AA1377"/>
  <c r="Z1377"/>
  <c r="Y1377"/>
  <c r="AI1376"/>
  <c r="AB1376"/>
  <c r="AA1376"/>
  <c r="Z1376"/>
  <c r="Y1376"/>
  <c r="AI1375"/>
  <c r="AB1375"/>
  <c r="AA1375"/>
  <c r="Z1375"/>
  <c r="Y1375"/>
  <c r="AI1374"/>
  <c r="AB1374"/>
  <c r="AA1374"/>
  <c r="Z1374"/>
  <c r="Y1374"/>
  <c r="AI1373"/>
  <c r="AB1373"/>
  <c r="AA1373"/>
  <c r="Z1373"/>
  <c r="Y1373"/>
  <c r="AI1372"/>
  <c r="AB1372"/>
  <c r="AA1372"/>
  <c r="Z1372"/>
  <c r="Y1372"/>
  <c r="AI1371"/>
  <c r="AB1371"/>
  <c r="AA1371"/>
  <c r="Z1371"/>
  <c r="Y1371"/>
  <c r="AI1370"/>
  <c r="AB1370"/>
  <c r="AA1370"/>
  <c r="Z1370"/>
  <c r="Y1370"/>
  <c r="AI1369"/>
  <c r="AB1369"/>
  <c r="AA1369"/>
  <c r="Z1369"/>
  <c r="Y1369"/>
  <c r="AI1368"/>
  <c r="AB1368"/>
  <c r="AA1368"/>
  <c r="Z1368"/>
  <c r="Y1368"/>
  <c r="AI1367"/>
  <c r="AB1367"/>
  <c r="AA1367"/>
  <c r="Z1367"/>
  <c r="Y1367"/>
  <c r="AI1366"/>
  <c r="AB1366"/>
  <c r="AA1366"/>
  <c r="Z1366"/>
  <c r="Y1366"/>
  <c r="AI1365"/>
  <c r="AB1365"/>
  <c r="AA1365"/>
  <c r="Z1365"/>
  <c r="Y1365"/>
  <c r="AI1364"/>
  <c r="AB1364"/>
  <c r="AA1364"/>
  <c r="Z1364"/>
  <c r="Y1364"/>
  <c r="AI1363"/>
  <c r="AB1363"/>
  <c r="AA1363"/>
  <c r="Z1363"/>
  <c r="Y1363"/>
  <c r="AI1362"/>
  <c r="AB1362"/>
  <c r="AA1362"/>
  <c r="Z1362"/>
  <c r="Y1362"/>
  <c r="AI1361"/>
  <c r="AB1361"/>
  <c r="AA1361"/>
  <c r="Z1361"/>
  <c r="Y1361"/>
  <c r="AI1360"/>
  <c r="AB1360"/>
  <c r="AA1360"/>
  <c r="Z1360"/>
  <c r="Y1360"/>
  <c r="AI1359"/>
  <c r="AB1359"/>
  <c r="AA1359"/>
  <c r="Z1359"/>
  <c r="Y1359"/>
  <c r="AI1358"/>
  <c r="AB1358"/>
  <c r="AA1358"/>
  <c r="Z1358"/>
  <c r="Y1358"/>
  <c r="AI1357"/>
  <c r="AB1357"/>
  <c r="AA1357"/>
  <c r="Z1357"/>
  <c r="Y1357"/>
  <c r="AI814"/>
  <c r="AB814"/>
  <c r="AA814"/>
  <c r="Z814"/>
  <c r="Y814"/>
  <c r="AI813"/>
  <c r="AB813"/>
  <c r="AA813"/>
  <c r="Z813"/>
  <c r="Y813"/>
  <c r="AI812"/>
  <c r="AB812"/>
  <c r="AA812"/>
  <c r="Z812"/>
  <c r="Y812"/>
  <c r="AI811"/>
  <c r="AB811"/>
  <c r="AA811"/>
  <c r="Z811"/>
  <c r="Y811"/>
  <c r="AI810"/>
  <c r="AB810"/>
  <c r="AA810"/>
  <c r="Z810"/>
  <c r="Y810"/>
  <c r="AI809"/>
  <c r="AB809"/>
  <c r="AA809"/>
  <c r="Z809"/>
  <c r="Y809"/>
  <c r="AI808"/>
  <c r="AB808"/>
  <c r="AA808"/>
  <c r="Z808"/>
  <c r="Y808"/>
  <c r="AI807"/>
  <c r="AB807"/>
  <c r="AA807"/>
  <c r="Z807"/>
  <c r="Y807"/>
  <c r="AI1356"/>
  <c r="AB1356"/>
  <c r="AA1356"/>
  <c r="Z1356"/>
  <c r="Y1356"/>
  <c r="AI806"/>
  <c r="AB806"/>
  <c r="AA806"/>
  <c r="Z806"/>
  <c r="Y806"/>
  <c r="AI262"/>
  <c r="AB262"/>
  <c r="AA262"/>
  <c r="Z262"/>
  <c r="Y262"/>
  <c r="AI1355"/>
  <c r="AB1355"/>
  <c r="AA1355"/>
  <c r="Z1355"/>
  <c r="Y1355"/>
  <c r="AI1354"/>
  <c r="AB1354"/>
  <c r="AA1354"/>
  <c r="Z1354"/>
  <c r="Y1354"/>
  <c r="AI506"/>
  <c r="AB506"/>
  <c r="AA506"/>
  <c r="Z506"/>
  <c r="Y506"/>
  <c r="AI805"/>
  <c r="AB805"/>
  <c r="AA805"/>
  <c r="Z805"/>
  <c r="Y805"/>
  <c r="AI804"/>
  <c r="AB804"/>
  <c r="AA804"/>
  <c r="Z804"/>
  <c r="Y804"/>
  <c r="AI1353"/>
  <c r="AB1353"/>
  <c r="AA1353"/>
  <c r="Z1353"/>
  <c r="Y1353"/>
  <c r="AI261"/>
  <c r="AB261"/>
  <c r="AA261"/>
  <c r="Z261"/>
  <c r="Y261"/>
  <c r="AI803"/>
  <c r="AB803"/>
  <c r="AA803"/>
  <c r="Z803"/>
  <c r="Y803"/>
  <c r="AI260"/>
  <c r="AB260"/>
  <c r="AA260"/>
  <c r="Z260"/>
  <c r="Y260"/>
  <c r="AI259"/>
  <c r="AB259"/>
  <c r="AA259"/>
  <c r="Z259"/>
  <c r="Y259"/>
  <c r="AI802"/>
  <c r="AB802"/>
  <c r="AA802"/>
  <c r="Z802"/>
  <c r="Y802"/>
  <c r="AI801"/>
  <c r="AB801"/>
  <c r="AA801"/>
  <c r="Z801"/>
  <c r="Y801"/>
  <c r="AI505"/>
  <c r="AB505"/>
  <c r="AA505"/>
  <c r="Z505"/>
  <c r="Y505"/>
  <c r="AI1352"/>
  <c r="AB1352"/>
  <c r="AA1352"/>
  <c r="Z1352"/>
  <c r="Y1352"/>
  <c r="AI258"/>
  <c r="AB258"/>
  <c r="AA258"/>
  <c r="Z258"/>
  <c r="Y258"/>
  <c r="AI504"/>
  <c r="AB504"/>
  <c r="AA504"/>
  <c r="Z504"/>
  <c r="Y504"/>
  <c r="AI257"/>
  <c r="AB257"/>
  <c r="AA257"/>
  <c r="Z257"/>
  <c r="Y257"/>
  <c r="AI1351"/>
  <c r="AB1351"/>
  <c r="AA1351"/>
  <c r="Z1351"/>
  <c r="Y1351"/>
  <c r="AI256"/>
  <c r="AB256"/>
  <c r="AA256"/>
  <c r="Z256"/>
  <c r="Y256"/>
  <c r="AI800"/>
  <c r="AB800"/>
  <c r="AA800"/>
  <c r="Z800"/>
  <c r="Y800"/>
  <c r="AI255"/>
  <c r="AB255"/>
  <c r="AA255"/>
  <c r="Z255"/>
  <c r="Y255"/>
  <c r="AI254"/>
  <c r="AB254"/>
  <c r="AA254"/>
  <c r="Z254"/>
  <c r="Y254"/>
  <c r="AI1350"/>
  <c r="AB1350"/>
  <c r="AA1350"/>
  <c r="Z1350"/>
  <c r="Y1350"/>
  <c r="AI1349"/>
  <c r="AB1349"/>
  <c r="AA1349"/>
  <c r="Z1349"/>
  <c r="Y1349"/>
  <c r="AI253"/>
  <c r="AB253"/>
  <c r="AA253"/>
  <c r="Z253"/>
  <c r="Y253"/>
  <c r="AI1348"/>
  <c r="AB1348"/>
  <c r="AA1348"/>
  <c r="Z1348"/>
  <c r="Y1348"/>
  <c r="AI1347"/>
  <c r="AB1347"/>
  <c r="AA1347"/>
  <c r="Z1347"/>
  <c r="Y1347"/>
  <c r="AI1346"/>
  <c r="AB1346"/>
  <c r="AA1346"/>
  <c r="Z1346"/>
  <c r="Y1346"/>
  <c r="AI503"/>
  <c r="AB503"/>
  <c r="AA503"/>
  <c r="Z503"/>
  <c r="Y503"/>
  <c r="AI502"/>
  <c r="AB502"/>
  <c r="AA502"/>
  <c r="Z502"/>
  <c r="Y502"/>
  <c r="AI1345"/>
  <c r="AB1345"/>
  <c r="AA1345"/>
  <c r="Z1345"/>
  <c r="Y1345"/>
  <c r="AI799"/>
  <c r="AB799"/>
  <c r="AA799"/>
  <c r="Z799"/>
  <c r="Y799"/>
  <c r="AI798"/>
  <c r="AB798"/>
  <c r="AA798"/>
  <c r="Z798"/>
  <c r="Y798"/>
  <c r="AI1344"/>
  <c r="AB1344"/>
  <c r="AA1344"/>
  <c r="Z1344"/>
  <c r="Y1344"/>
  <c r="AI501"/>
  <c r="AB501"/>
  <c r="AA501"/>
  <c r="Z501"/>
  <c r="Y501"/>
  <c r="AI252"/>
  <c r="AB252"/>
  <c r="AA252"/>
  <c r="Z252"/>
  <c r="Y252"/>
  <c r="AI1343"/>
  <c r="AB1343"/>
  <c r="AA1343"/>
  <c r="Z1343"/>
  <c r="Y1343"/>
  <c r="AI1342"/>
  <c r="AB1342"/>
  <c r="AA1342"/>
  <c r="Z1342"/>
  <c r="Y1342"/>
  <c r="AI797"/>
  <c r="AB797"/>
  <c r="AA797"/>
  <c r="Z797"/>
  <c r="Y797"/>
  <c r="AI796"/>
  <c r="AB796"/>
  <c r="AA796"/>
  <c r="Z796"/>
  <c r="Y796"/>
  <c r="AI795"/>
  <c r="AB795"/>
  <c r="AA795"/>
  <c r="Z795"/>
  <c r="Y795"/>
  <c r="AI794"/>
  <c r="AB794"/>
  <c r="AA794"/>
  <c r="Z794"/>
  <c r="Y794"/>
  <c r="AI793"/>
  <c r="AB793"/>
  <c r="AA793"/>
  <c r="Z793"/>
  <c r="Y793"/>
  <c r="AI1341"/>
  <c r="AB1341"/>
  <c r="AA1341"/>
  <c r="Z1341"/>
  <c r="Y1341"/>
  <c r="AI1340"/>
  <c r="AB1340"/>
  <c r="AA1340"/>
  <c r="Z1340"/>
  <c r="Y1340"/>
  <c r="AI1339"/>
  <c r="AB1339"/>
  <c r="AA1339"/>
  <c r="Z1339"/>
  <c r="Y1339"/>
  <c r="AI251"/>
  <c r="AB251"/>
  <c r="AA251"/>
  <c r="Z251"/>
  <c r="Y251"/>
  <c r="AI1338"/>
  <c r="AB1338"/>
  <c r="AA1338"/>
  <c r="Z1338"/>
  <c r="Y1338"/>
  <c r="AI1337"/>
  <c r="AB1337"/>
  <c r="AA1337"/>
  <c r="Z1337"/>
  <c r="Y1337"/>
  <c r="AI1336"/>
  <c r="AB1336"/>
  <c r="AA1336"/>
  <c r="Z1336"/>
  <c r="Y1336"/>
  <c r="AI1335"/>
  <c r="AB1335"/>
  <c r="AA1335"/>
  <c r="Z1335"/>
  <c r="Y1335"/>
  <c r="AI500"/>
  <c r="AB500"/>
  <c r="AA500"/>
  <c r="Z500"/>
  <c r="Y500"/>
  <c r="AI250"/>
  <c r="AB250"/>
  <c r="AA250"/>
  <c r="Z250"/>
  <c r="Y250"/>
  <c r="AI249"/>
  <c r="AB249"/>
  <c r="AA249"/>
  <c r="Z249"/>
  <c r="Y249"/>
  <c r="AI248"/>
  <c r="AB248"/>
  <c r="AA248"/>
  <c r="Z248"/>
  <c r="Y248"/>
  <c r="AI247"/>
  <c r="AB247"/>
  <c r="AA247"/>
  <c r="Z247"/>
  <c r="Y247"/>
  <c r="AI1334"/>
  <c r="AB1334"/>
  <c r="AA1334"/>
  <c r="Z1334"/>
  <c r="Y1334"/>
  <c r="AI1333"/>
  <c r="AB1333"/>
  <c r="AA1333"/>
  <c r="Z1333"/>
  <c r="Y1333"/>
  <c r="AI1332"/>
  <c r="AB1332"/>
  <c r="AA1332"/>
  <c r="Z1332"/>
  <c r="Y1332"/>
  <c r="AI499"/>
  <c r="AB499"/>
  <c r="AA499"/>
  <c r="Z499"/>
  <c r="Y499"/>
  <c r="AI792"/>
  <c r="AB792"/>
  <c r="AA792"/>
  <c r="Z792"/>
  <c r="Y792"/>
  <c r="AI498"/>
  <c r="AB498"/>
  <c r="AA498"/>
  <c r="Z498"/>
  <c r="Y498"/>
  <c r="AI1331"/>
  <c r="AB1331"/>
  <c r="AA1331"/>
  <c r="Z1331"/>
  <c r="Y1331"/>
  <c r="AI497"/>
  <c r="AB497"/>
  <c r="AA497"/>
  <c r="Z497"/>
  <c r="Y497"/>
  <c r="AI1330"/>
  <c r="AB1330"/>
  <c r="AA1330"/>
  <c r="Z1330"/>
  <c r="Y1330"/>
  <c r="AI246"/>
  <c r="AB246"/>
  <c r="AA246"/>
  <c r="Z246"/>
  <c r="Y246"/>
  <c r="AI1329"/>
  <c r="AB1329"/>
  <c r="AA1329"/>
  <c r="Z1329"/>
  <c r="Y1329"/>
  <c r="AI496"/>
  <c r="AB496"/>
  <c r="AA496"/>
  <c r="Z496"/>
  <c r="Y496"/>
  <c r="AI245"/>
  <c r="AB245"/>
  <c r="AA245"/>
  <c r="Z245"/>
  <c r="Y245"/>
  <c r="AI244"/>
  <c r="AB244"/>
  <c r="AA244"/>
  <c r="Z244"/>
  <c r="Y244"/>
  <c r="AI791"/>
  <c r="AB791"/>
  <c r="AA791"/>
  <c r="Z791"/>
  <c r="Y791"/>
  <c r="AI495"/>
  <c r="AB495"/>
  <c r="AA495"/>
  <c r="Z495"/>
  <c r="Y495"/>
  <c r="AI243"/>
  <c r="AB243"/>
  <c r="AA243"/>
  <c r="Z243"/>
  <c r="Y243"/>
  <c r="AI242"/>
  <c r="AB242"/>
  <c r="AA242"/>
  <c r="Z242"/>
  <c r="Y242"/>
  <c r="AI790"/>
  <c r="AB790"/>
  <c r="AA790"/>
  <c r="Z790"/>
  <c r="Y790"/>
  <c r="AI494"/>
  <c r="AB494"/>
  <c r="AA494"/>
  <c r="Z494"/>
  <c r="Y494"/>
  <c r="AI789"/>
  <c r="AB789"/>
  <c r="AA789"/>
  <c r="Z789"/>
  <c r="Y789"/>
  <c r="AI493"/>
  <c r="AB493"/>
  <c r="AA493"/>
  <c r="Z493"/>
  <c r="Y493"/>
  <c r="AI241"/>
  <c r="AB241"/>
  <c r="AA241"/>
  <c r="Z241"/>
  <c r="Y241"/>
  <c r="AI788"/>
  <c r="AB788"/>
  <c r="AA788"/>
  <c r="Z788"/>
  <c r="Y788"/>
  <c r="AI787"/>
  <c r="AB787"/>
  <c r="AA787"/>
  <c r="Z787"/>
  <c r="Y787"/>
  <c r="AI240"/>
  <c r="AB240"/>
  <c r="AA240"/>
  <c r="Z240"/>
  <c r="Y240"/>
  <c r="AI1328"/>
  <c r="AB1328"/>
  <c r="AA1328"/>
  <c r="Z1328"/>
  <c r="Y1328"/>
  <c r="AI786"/>
  <c r="AB786"/>
  <c r="AA786"/>
  <c r="Z786"/>
  <c r="Y786"/>
  <c r="AI239"/>
  <c r="AB239"/>
  <c r="AA239"/>
  <c r="Z239"/>
  <c r="Y239"/>
  <c r="AI238"/>
  <c r="AB238"/>
  <c r="AA238"/>
  <c r="Z238"/>
  <c r="Y238"/>
  <c r="AI237"/>
  <c r="AB237"/>
  <c r="AA237"/>
  <c r="Z237"/>
  <c r="Y237"/>
  <c r="AI236"/>
  <c r="AB236"/>
  <c r="AA236"/>
  <c r="Z236"/>
  <c r="Y236"/>
  <c r="AI492"/>
  <c r="AB492"/>
  <c r="AA492"/>
  <c r="Z492"/>
  <c r="Y492"/>
  <c r="AI235"/>
  <c r="AB235"/>
  <c r="AA235"/>
  <c r="Z235"/>
  <c r="Y235"/>
  <c r="AI1327"/>
  <c r="AB1327"/>
  <c r="AA1327"/>
  <c r="Z1327"/>
  <c r="Y1327"/>
  <c r="AI491"/>
  <c r="AB491"/>
  <c r="AA491"/>
  <c r="Z491"/>
  <c r="Y491"/>
  <c r="AI490"/>
  <c r="AB490"/>
  <c r="AA490"/>
  <c r="Z490"/>
  <c r="Y490"/>
  <c r="AI785"/>
  <c r="AB785"/>
  <c r="AA785"/>
  <c r="Z785"/>
  <c r="Y785"/>
  <c r="AI234"/>
  <c r="AB234"/>
  <c r="AA234"/>
  <c r="Z234"/>
  <c r="Y234"/>
  <c r="AI233"/>
  <c r="AB233"/>
  <c r="AA233"/>
  <c r="Z233"/>
  <c r="Y233"/>
  <c r="AI232"/>
  <c r="AB232"/>
  <c r="AA232"/>
  <c r="Z232"/>
  <c r="Y232"/>
  <c r="AI1326"/>
  <c r="AB1326"/>
  <c r="AA1326"/>
  <c r="Z1326"/>
  <c r="Y1326"/>
  <c r="AI231"/>
  <c r="AB231"/>
  <c r="AA231"/>
  <c r="Z231"/>
  <c r="Y231"/>
  <c r="AI230"/>
  <c r="AB230"/>
  <c r="AA230"/>
  <c r="Z230"/>
  <c r="Y230"/>
  <c r="AI489"/>
  <c r="AB489"/>
  <c r="AA489"/>
  <c r="Z489"/>
  <c r="Y489"/>
  <c r="AI229"/>
  <c r="AB229"/>
  <c r="AA229"/>
  <c r="Z229"/>
  <c r="Y229"/>
  <c r="AI488"/>
  <c r="AB488"/>
  <c r="AA488"/>
  <c r="Z488"/>
  <c r="Y488"/>
  <c r="AI228"/>
  <c r="AB228"/>
  <c r="AA228"/>
  <c r="Z228"/>
  <c r="Y228"/>
  <c r="AI1325"/>
  <c r="AB1325"/>
  <c r="AA1325"/>
  <c r="Z1325"/>
  <c r="Y1325"/>
  <c r="AI1324"/>
  <c r="AB1324"/>
  <c r="AA1324"/>
  <c r="Z1324"/>
  <c r="Y1324"/>
  <c r="AI227"/>
  <c r="AB227"/>
  <c r="AA227"/>
  <c r="Z227"/>
  <c r="Y227"/>
  <c r="AI226"/>
  <c r="AB226"/>
  <c r="AA226"/>
  <c r="Z226"/>
  <c r="Y226"/>
  <c r="AI225"/>
  <c r="AB225"/>
  <c r="AA225"/>
  <c r="Z225"/>
  <c r="Y225"/>
  <c r="AI224"/>
  <c r="AB224"/>
  <c r="AA224"/>
  <c r="Z224"/>
  <c r="Y224"/>
  <c r="AI223"/>
  <c r="AB223"/>
  <c r="AA223"/>
  <c r="Z223"/>
  <c r="Y223"/>
  <c r="AI784"/>
  <c r="AB784"/>
  <c r="AA784"/>
  <c r="Z784"/>
  <c r="Y784"/>
  <c r="AI783"/>
  <c r="AB783"/>
  <c r="AA783"/>
  <c r="Z783"/>
  <c r="Y783"/>
  <c r="AI222"/>
  <c r="AB222"/>
  <c r="AA222"/>
  <c r="Z222"/>
  <c r="Y222"/>
  <c r="AI487"/>
  <c r="AB487"/>
  <c r="AA487"/>
  <c r="Z487"/>
  <c r="Y487"/>
  <c r="AI486"/>
  <c r="AB486"/>
  <c r="AA486"/>
  <c r="Z486"/>
  <c r="Y486"/>
  <c r="AI221"/>
  <c r="AB221"/>
  <c r="AA221"/>
  <c r="Z221"/>
  <c r="Y221"/>
  <c r="AI220"/>
  <c r="AB220"/>
  <c r="AA220"/>
  <c r="Z220"/>
  <c r="Y220"/>
  <c r="AI782"/>
  <c r="AB782"/>
  <c r="AA782"/>
  <c r="Z782"/>
  <c r="Y782"/>
  <c r="AI219"/>
  <c r="AB219"/>
  <c r="AA219"/>
  <c r="Z219"/>
  <c r="Y219"/>
  <c r="AI781"/>
  <c r="AB781"/>
  <c r="AA781"/>
  <c r="Z781"/>
  <c r="Y781"/>
  <c r="AI1323"/>
  <c r="AB1323"/>
  <c r="AA1323"/>
  <c r="Z1323"/>
  <c r="Y1323"/>
  <c r="AI218"/>
  <c r="AB218"/>
  <c r="AA218"/>
  <c r="Z218"/>
  <c r="Y218"/>
  <c r="AI780"/>
  <c r="AB780"/>
  <c r="AA780"/>
  <c r="Z780"/>
  <c r="Y780"/>
  <c r="AI485"/>
  <c r="AB485"/>
  <c r="AA485"/>
  <c r="Z485"/>
  <c r="Y485"/>
  <c r="AI1322"/>
  <c r="AB1322"/>
  <c r="AA1322"/>
  <c r="Z1322"/>
  <c r="Y1322"/>
  <c r="AI217"/>
  <c r="AB217"/>
  <c r="AA217"/>
  <c r="Z217"/>
  <c r="Y217"/>
  <c r="AI484"/>
  <c r="AB484"/>
  <c r="AA484"/>
  <c r="Z484"/>
  <c r="Y484"/>
  <c r="AI779"/>
  <c r="AB779"/>
  <c r="AA779"/>
  <c r="Z779"/>
  <c r="Y779"/>
  <c r="AI216"/>
  <c r="AB216"/>
  <c r="AA216"/>
  <c r="Z216"/>
  <c r="Y216"/>
  <c r="AI778"/>
  <c r="AB778"/>
  <c r="AA778"/>
  <c r="Z778"/>
  <c r="Y778"/>
  <c r="AI777"/>
  <c r="AB777"/>
  <c r="AA777"/>
  <c r="Z777"/>
  <c r="Y777"/>
  <c r="AI483"/>
  <c r="AB483"/>
  <c r="AA483"/>
  <c r="Z483"/>
  <c r="Y483"/>
  <c r="AI215"/>
  <c r="AB215"/>
  <c r="AA215"/>
  <c r="Z215"/>
  <c r="Y215"/>
  <c r="AI214"/>
  <c r="AB214"/>
  <c r="AA214"/>
  <c r="Z214"/>
  <c r="Y214"/>
  <c r="AI482"/>
  <c r="AB482"/>
  <c r="AA482"/>
  <c r="Z482"/>
  <c r="Y482"/>
  <c r="AI1321"/>
  <c r="AB1321"/>
  <c r="AA1321"/>
  <c r="Z1321"/>
  <c r="Y1321"/>
  <c r="AI1320"/>
  <c r="AB1320"/>
  <c r="AA1320"/>
  <c r="Z1320"/>
  <c r="Y1320"/>
  <c r="AI1319"/>
  <c r="AB1319"/>
  <c r="AA1319"/>
  <c r="Z1319"/>
  <c r="Y1319"/>
  <c r="AI776"/>
  <c r="AB776"/>
  <c r="AA776"/>
  <c r="Z776"/>
  <c r="Y776"/>
  <c r="AI1318"/>
  <c r="AB1318"/>
  <c r="AA1318"/>
  <c r="Z1318"/>
  <c r="Y1318"/>
  <c r="AI213"/>
  <c r="AB213"/>
  <c r="AA213"/>
  <c r="Z213"/>
  <c r="Y213"/>
  <c r="AI212"/>
  <c r="AB212"/>
  <c r="AA212"/>
  <c r="Z212"/>
  <c r="Y212"/>
  <c r="AI211"/>
  <c r="AB211"/>
  <c r="AA211"/>
  <c r="Z211"/>
  <c r="Y211"/>
  <c r="AI481"/>
  <c r="AB481"/>
  <c r="AA481"/>
  <c r="Z481"/>
  <c r="Y481"/>
  <c r="AI480"/>
  <c r="AB480"/>
  <c r="AA480"/>
  <c r="Z480"/>
  <c r="Y480"/>
  <c r="AI210"/>
  <c r="AB210"/>
  <c r="AA210"/>
  <c r="Z210"/>
  <c r="Y210"/>
  <c r="AI209"/>
  <c r="AB209"/>
  <c r="AA209"/>
  <c r="Z209"/>
  <c r="Y209"/>
  <c r="AI208"/>
  <c r="AB208"/>
  <c r="AA208"/>
  <c r="Z208"/>
  <c r="Y208"/>
  <c r="AI207"/>
  <c r="AB207"/>
  <c r="AA207"/>
  <c r="Z207"/>
  <c r="Y207"/>
  <c r="AI775"/>
  <c r="AB775"/>
  <c r="AA775"/>
  <c r="Z775"/>
  <c r="Y775"/>
  <c r="AI206"/>
  <c r="AB206"/>
  <c r="AA206"/>
  <c r="Z206"/>
  <c r="Y206"/>
  <c r="AI205"/>
  <c r="AB205"/>
  <c r="AA205"/>
  <c r="Z205"/>
  <c r="Y205"/>
  <c r="AI204"/>
  <c r="AB204"/>
  <c r="AA204"/>
  <c r="Z204"/>
  <c r="Y204"/>
  <c r="AI774"/>
  <c r="AB774"/>
  <c r="AA774"/>
  <c r="Z774"/>
  <c r="Y774"/>
  <c r="AI1317"/>
  <c r="AB1317"/>
  <c r="AA1317"/>
  <c r="Z1317"/>
  <c r="Y1317"/>
  <c r="AI1316"/>
  <c r="AB1316"/>
  <c r="AA1316"/>
  <c r="Z1316"/>
  <c r="Y1316"/>
  <c r="AI203"/>
  <c r="AB203"/>
  <c r="AA203"/>
  <c r="Z203"/>
  <c r="Y203"/>
  <c r="AI202"/>
  <c r="AB202"/>
  <c r="AA202"/>
  <c r="Z202"/>
  <c r="Y202"/>
  <c r="AI1315"/>
  <c r="AB1315"/>
  <c r="AA1315"/>
  <c r="Z1315"/>
  <c r="Y1315"/>
  <c r="AI201"/>
  <c r="AB201"/>
  <c r="AA201"/>
  <c r="Z201"/>
  <c r="Y201"/>
  <c r="AI773"/>
  <c r="AB773"/>
  <c r="AA773"/>
  <c r="Z773"/>
  <c r="Y773"/>
  <c r="AI772"/>
  <c r="AB772"/>
  <c r="AA772"/>
  <c r="Z772"/>
  <c r="Y772"/>
  <c r="AI1314"/>
  <c r="AB1314"/>
  <c r="AA1314"/>
  <c r="Z1314"/>
  <c r="Y1314"/>
  <c r="AI1313"/>
  <c r="AB1313"/>
  <c r="AA1313"/>
  <c r="Z1313"/>
  <c r="Y1313"/>
  <c r="AI1312"/>
  <c r="AB1312"/>
  <c r="AA1312"/>
  <c r="Z1312"/>
  <c r="Y1312"/>
  <c r="AI1311"/>
  <c r="AB1311"/>
  <c r="AA1311"/>
  <c r="Z1311"/>
  <c r="Y1311"/>
  <c r="AI1310"/>
  <c r="AB1310"/>
  <c r="AA1310"/>
  <c r="Z1310"/>
  <c r="Y1310"/>
  <c r="AI1309"/>
  <c r="AB1309"/>
  <c r="AA1309"/>
  <c r="Z1309"/>
  <c r="Y1309"/>
  <c r="AI479"/>
  <c r="AB479"/>
  <c r="AA479"/>
  <c r="Z479"/>
  <c r="Y479"/>
  <c r="AI1308"/>
  <c r="AB1308"/>
  <c r="AA1308"/>
  <c r="Z1308"/>
  <c r="Y1308"/>
  <c r="AI1307"/>
  <c r="AB1307"/>
  <c r="AA1307"/>
  <c r="Z1307"/>
  <c r="Y1307"/>
  <c r="AI1306"/>
  <c r="AB1306"/>
  <c r="AA1306"/>
  <c r="Z1306"/>
  <c r="Y1306"/>
  <c r="AI1305"/>
  <c r="AB1305"/>
  <c r="AA1305"/>
  <c r="Z1305"/>
  <c r="Y1305"/>
  <c r="AI1304"/>
  <c r="AB1304"/>
  <c r="AA1304"/>
  <c r="Z1304"/>
  <c r="Y1304"/>
  <c r="AI1303"/>
  <c r="AB1303"/>
  <c r="AA1303"/>
  <c r="Z1303"/>
  <c r="Y1303"/>
  <c r="AI771"/>
  <c r="AB771"/>
  <c r="AA771"/>
  <c r="Z771"/>
  <c r="Y771"/>
  <c r="AI200"/>
  <c r="AB200"/>
  <c r="AA200"/>
  <c r="Z200"/>
  <c r="Y200"/>
  <c r="AI199"/>
  <c r="AB199"/>
  <c r="AA199"/>
  <c r="Z199"/>
  <c r="Y199"/>
  <c r="AI1302"/>
  <c r="AB1302"/>
  <c r="AA1302"/>
  <c r="Z1302"/>
  <c r="Y1302"/>
  <c r="AI770"/>
  <c r="AB770"/>
  <c r="AA770"/>
  <c r="Z770"/>
  <c r="Y770"/>
  <c r="AI1301"/>
  <c r="AB1301"/>
  <c r="AA1301"/>
  <c r="Z1301"/>
  <c r="Y1301"/>
  <c r="AI1300"/>
  <c r="AB1300"/>
  <c r="AA1300"/>
  <c r="Z1300"/>
  <c r="Y1300"/>
  <c r="AI1299"/>
  <c r="AB1299"/>
  <c r="AA1299"/>
  <c r="Z1299"/>
  <c r="Y1299"/>
  <c r="AI1298"/>
  <c r="AB1298"/>
  <c r="AA1298"/>
  <c r="Z1298"/>
  <c r="Y1298"/>
  <c r="AI1297"/>
  <c r="AB1297"/>
  <c r="AA1297"/>
  <c r="Z1297"/>
  <c r="Y1297"/>
  <c r="AI1296"/>
  <c r="AB1296"/>
  <c r="AA1296"/>
  <c r="Z1296"/>
  <c r="Y1296"/>
  <c r="AI1295"/>
  <c r="AB1295"/>
  <c r="AA1295"/>
  <c r="Z1295"/>
  <c r="Y1295"/>
  <c r="AI198"/>
  <c r="AB198"/>
  <c r="AA198"/>
  <c r="Z198"/>
  <c r="Y198"/>
  <c r="AI1294"/>
  <c r="AB1294"/>
  <c r="AA1294"/>
  <c r="Z1294"/>
  <c r="Y1294"/>
  <c r="AI1293"/>
  <c r="AB1293"/>
  <c r="AA1293"/>
  <c r="Z1293"/>
  <c r="Y1293"/>
  <c r="AI197"/>
  <c r="AB197"/>
  <c r="AA197"/>
  <c r="Z197"/>
  <c r="Y197"/>
  <c r="AI1292"/>
  <c r="AB1292"/>
  <c r="AA1292"/>
  <c r="Z1292"/>
  <c r="Y1292"/>
  <c r="AI1291"/>
  <c r="AB1291"/>
  <c r="AA1291"/>
  <c r="Z1291"/>
  <c r="Y1291"/>
  <c r="AI1290"/>
  <c r="AB1290"/>
  <c r="AA1290"/>
  <c r="Z1290"/>
  <c r="Y1290"/>
  <c r="AI196"/>
  <c r="AB196"/>
  <c r="AA196"/>
  <c r="Z196"/>
  <c r="Y196"/>
  <c r="AI1289"/>
  <c r="AB1289"/>
  <c r="AA1289"/>
  <c r="Z1289"/>
  <c r="Y1289"/>
  <c r="AI1288"/>
  <c r="AB1288"/>
  <c r="AA1288"/>
  <c r="Z1288"/>
  <c r="Y1288"/>
  <c r="AI195"/>
  <c r="AB195"/>
  <c r="AA195"/>
  <c r="Z195"/>
  <c r="Y195"/>
  <c r="AI478"/>
  <c r="AB478"/>
  <c r="AA478"/>
  <c r="Z478"/>
  <c r="Y478"/>
  <c r="AI1287"/>
  <c r="AB1287"/>
  <c r="AA1287"/>
  <c r="Z1287"/>
  <c r="Y1287"/>
  <c r="AI769"/>
  <c r="AB769"/>
  <c r="AA769"/>
  <c r="Z769"/>
  <c r="Y769"/>
  <c r="AI768"/>
  <c r="AB768"/>
  <c r="AA768"/>
  <c r="Z768"/>
  <c r="Y768"/>
  <c r="AI767"/>
  <c r="AB767"/>
  <c r="AA767"/>
  <c r="Z767"/>
  <c r="Y767"/>
  <c r="AI1286"/>
  <c r="AB1286"/>
  <c r="AA1286"/>
  <c r="Z1286"/>
  <c r="Y1286"/>
  <c r="AI1285"/>
  <c r="AB1285"/>
  <c r="AA1285"/>
  <c r="Z1285"/>
  <c r="Y1285"/>
  <c r="AI1284"/>
  <c r="AB1284"/>
  <c r="AA1284"/>
  <c r="Z1284"/>
  <c r="Y1284"/>
  <c r="AI1283"/>
  <c r="AB1283"/>
  <c r="AA1283"/>
  <c r="Z1283"/>
  <c r="Y1283"/>
  <c r="AI1282"/>
  <c r="AB1282"/>
  <c r="AA1282"/>
  <c r="Z1282"/>
  <c r="Y1282"/>
  <c r="AI1281"/>
  <c r="AB1281"/>
  <c r="AA1281"/>
  <c r="Z1281"/>
  <c r="Y1281"/>
  <c r="AI477"/>
  <c r="AB477"/>
  <c r="AA477"/>
  <c r="Z477"/>
  <c r="Y477"/>
  <c r="AI476"/>
  <c r="AB476"/>
  <c r="AA476"/>
  <c r="Z476"/>
  <c r="Y476"/>
  <c r="AI475"/>
  <c r="AB475"/>
  <c r="AA475"/>
  <c r="Z475"/>
  <c r="Y475"/>
  <c r="AI474"/>
  <c r="AB474"/>
  <c r="AA474"/>
  <c r="Z474"/>
  <c r="Y474"/>
  <c r="AI194"/>
  <c r="AB194"/>
  <c r="AA194"/>
  <c r="Z194"/>
  <c r="Y194"/>
  <c r="AI193"/>
  <c r="AB193"/>
  <c r="AA193"/>
  <c r="Z193"/>
  <c r="Y193"/>
  <c r="AI192"/>
  <c r="AB192"/>
  <c r="AA192"/>
  <c r="Z192"/>
  <c r="Y192"/>
  <c r="AI473"/>
  <c r="AB473"/>
  <c r="AA473"/>
  <c r="Z473"/>
  <c r="Y473"/>
  <c r="AI472"/>
  <c r="AB472"/>
  <c r="AA472"/>
  <c r="Z472"/>
  <c r="Y472"/>
  <c r="AI471"/>
  <c r="AB471"/>
  <c r="AA471"/>
  <c r="Z471"/>
  <c r="Y471"/>
  <c r="AI191"/>
  <c r="AB191"/>
  <c r="AA191"/>
  <c r="Z191"/>
  <c r="Y191"/>
  <c r="AI190"/>
  <c r="AB190"/>
  <c r="AA190"/>
  <c r="Z190"/>
  <c r="Y190"/>
  <c r="AI766"/>
  <c r="AB766"/>
  <c r="AA766"/>
  <c r="Z766"/>
  <c r="Y766"/>
  <c r="AI470"/>
  <c r="AB470"/>
  <c r="AA470"/>
  <c r="Z470"/>
  <c r="Y470"/>
  <c r="AI765"/>
  <c r="AB765"/>
  <c r="AA765"/>
  <c r="Z765"/>
  <c r="Y765"/>
  <c r="AI469"/>
  <c r="AB469"/>
  <c r="AA469"/>
  <c r="Z469"/>
  <c r="Y469"/>
  <c r="AI189"/>
  <c r="AB189"/>
  <c r="AA189"/>
  <c r="Z189"/>
  <c r="Y189"/>
  <c r="AI468"/>
  <c r="AB468"/>
  <c r="AA468"/>
  <c r="Z468"/>
  <c r="Y468"/>
  <c r="AI764"/>
  <c r="AB764"/>
  <c r="AA764"/>
  <c r="Z764"/>
  <c r="Y764"/>
  <c r="AI763"/>
  <c r="AB763"/>
  <c r="AA763"/>
  <c r="Z763"/>
  <c r="Y763"/>
  <c r="AI1280"/>
  <c r="AB1280"/>
  <c r="AA1280"/>
  <c r="Z1280"/>
  <c r="Y1280"/>
  <c r="AI1279"/>
  <c r="AB1279"/>
  <c r="AA1279"/>
  <c r="Z1279"/>
  <c r="Y1279"/>
  <c r="AI188"/>
  <c r="AB188"/>
  <c r="AA188"/>
  <c r="Z188"/>
  <c r="Y188"/>
  <c r="AI762"/>
  <c r="AB762"/>
  <c r="AA762"/>
  <c r="Z762"/>
  <c r="Y762"/>
  <c r="AI761"/>
  <c r="AB761"/>
  <c r="AA761"/>
  <c r="Z761"/>
  <c r="Y761"/>
  <c r="AI187"/>
  <c r="AB187"/>
  <c r="AA187"/>
  <c r="Z187"/>
  <c r="Y187"/>
  <c r="AI186"/>
  <c r="AB186"/>
  <c r="AA186"/>
  <c r="Z186"/>
  <c r="Y186"/>
  <c r="AI760"/>
  <c r="AB760"/>
  <c r="AA760"/>
  <c r="Z760"/>
  <c r="Y760"/>
  <c r="AI467"/>
  <c r="AB467"/>
  <c r="AA467"/>
  <c r="Z467"/>
  <c r="Y467"/>
  <c r="AI466"/>
  <c r="AB466"/>
  <c r="AA466"/>
  <c r="Z466"/>
  <c r="Y466"/>
  <c r="AI465"/>
  <c r="AB465"/>
  <c r="AA465"/>
  <c r="Z465"/>
  <c r="Y465"/>
  <c r="AI464"/>
  <c r="AB464"/>
  <c r="AA464"/>
  <c r="Z464"/>
  <c r="Y464"/>
  <c r="AI463"/>
  <c r="AB463"/>
  <c r="AA463"/>
  <c r="Z463"/>
  <c r="Y463"/>
  <c r="AI462"/>
  <c r="AB462"/>
  <c r="AA462"/>
  <c r="Z462"/>
  <c r="Y462"/>
  <c r="AI1278"/>
  <c r="AB1278"/>
  <c r="AA1278"/>
  <c r="Z1278"/>
  <c r="Y1278"/>
  <c r="AI461"/>
  <c r="AB461"/>
  <c r="AA461"/>
  <c r="Z461"/>
  <c r="Y461"/>
  <c r="AI185"/>
  <c r="AB185"/>
  <c r="AA185"/>
  <c r="Z185"/>
  <c r="Y185"/>
  <c r="AI759"/>
  <c r="AB759"/>
  <c r="AA759"/>
  <c r="Z759"/>
  <c r="Y759"/>
  <c r="AI184"/>
  <c r="AB184"/>
  <c r="AA184"/>
  <c r="Z184"/>
  <c r="Y184"/>
  <c r="AI758"/>
  <c r="AB758"/>
  <c r="AA758"/>
  <c r="Z758"/>
  <c r="Y758"/>
  <c r="AI183"/>
  <c r="AB183"/>
  <c r="AA183"/>
  <c r="Z183"/>
  <c r="Y183"/>
  <c r="AI182"/>
  <c r="AB182"/>
  <c r="AA182"/>
  <c r="Z182"/>
  <c r="Y182"/>
  <c r="AI757"/>
  <c r="AB757"/>
  <c r="AA757"/>
  <c r="Z757"/>
  <c r="Y757"/>
  <c r="AI756"/>
  <c r="AB756"/>
  <c r="AA756"/>
  <c r="Z756"/>
  <c r="Y756"/>
  <c r="AI460"/>
  <c r="AB460"/>
  <c r="AA460"/>
  <c r="Z460"/>
  <c r="Y460"/>
  <c r="AI755"/>
  <c r="AB755"/>
  <c r="AA755"/>
  <c r="Z755"/>
  <c r="Y755"/>
  <c r="AI754"/>
  <c r="AB754"/>
  <c r="AA754"/>
  <c r="Z754"/>
  <c r="Y754"/>
  <c r="AI181"/>
  <c r="AB181"/>
  <c r="AA181"/>
  <c r="Z181"/>
  <c r="Y181"/>
  <c r="AI753"/>
  <c r="AB753"/>
  <c r="AA753"/>
  <c r="Z753"/>
  <c r="Y753"/>
  <c r="AI1277"/>
  <c r="AB1277"/>
  <c r="AA1277"/>
  <c r="Z1277"/>
  <c r="Y1277"/>
  <c r="AI1276"/>
  <c r="AB1276"/>
  <c r="AA1276"/>
  <c r="Z1276"/>
  <c r="Y1276"/>
  <c r="AI752"/>
  <c r="AB752"/>
  <c r="AA752"/>
  <c r="Z752"/>
  <c r="Y752"/>
  <c r="AI459"/>
  <c r="AB459"/>
  <c r="AA459"/>
  <c r="Z459"/>
  <c r="Y459"/>
  <c r="AI180"/>
  <c r="AB180"/>
  <c r="AA180"/>
  <c r="Z180"/>
  <c r="Y180"/>
  <c r="AI458"/>
  <c r="AB458"/>
  <c r="AA458"/>
  <c r="Z458"/>
  <c r="Y458"/>
  <c r="AI179"/>
  <c r="AB179"/>
  <c r="AA179"/>
  <c r="Z179"/>
  <c r="Y179"/>
  <c r="AI1275"/>
  <c r="AB1275"/>
  <c r="AA1275"/>
  <c r="Z1275"/>
  <c r="Y1275"/>
  <c r="AI1274"/>
  <c r="AB1274"/>
  <c r="AA1274"/>
  <c r="Z1274"/>
  <c r="Y1274"/>
  <c r="AI178"/>
  <c r="AB178"/>
  <c r="AA178"/>
  <c r="Z178"/>
  <c r="Y178"/>
  <c r="AI751"/>
  <c r="AB751"/>
  <c r="AA751"/>
  <c r="Z751"/>
  <c r="Y751"/>
  <c r="AI177"/>
  <c r="AB177"/>
  <c r="AA177"/>
  <c r="Z177"/>
  <c r="Y177"/>
  <c r="AI457"/>
  <c r="AB457"/>
  <c r="AA457"/>
  <c r="Z457"/>
  <c r="Y457"/>
  <c r="AI750"/>
  <c r="AB750"/>
  <c r="AA750"/>
  <c r="Z750"/>
  <c r="Y750"/>
  <c r="AI176"/>
  <c r="AB176"/>
  <c r="AA176"/>
  <c r="Z176"/>
  <c r="Y176"/>
  <c r="AI456"/>
  <c r="AB456"/>
  <c r="AA456"/>
  <c r="Z456"/>
  <c r="Y456"/>
  <c r="AI175"/>
  <c r="AB175"/>
  <c r="AA175"/>
  <c r="Z175"/>
  <c r="Y175"/>
  <c r="AI174"/>
  <c r="AB174"/>
  <c r="AA174"/>
  <c r="Z174"/>
  <c r="Y174"/>
  <c r="AI173"/>
  <c r="AB173"/>
  <c r="AA173"/>
  <c r="Z173"/>
  <c r="Y173"/>
  <c r="AI172"/>
  <c r="AB172"/>
  <c r="AA172"/>
  <c r="Z172"/>
  <c r="Y172"/>
  <c r="AI1273"/>
  <c r="AB1273"/>
  <c r="AA1273"/>
  <c r="Z1273"/>
  <c r="Y1273"/>
  <c r="AI455"/>
  <c r="AB455"/>
  <c r="AA455"/>
  <c r="Z455"/>
  <c r="Y455"/>
  <c r="AI1272"/>
  <c r="AB1272"/>
  <c r="AA1272"/>
  <c r="Z1272"/>
  <c r="Y1272"/>
  <c r="AI1271"/>
  <c r="AB1271"/>
  <c r="AA1271"/>
  <c r="Z1271"/>
  <c r="Y1271"/>
  <c r="AI454"/>
  <c r="AB454"/>
  <c r="AA454"/>
  <c r="Z454"/>
  <c r="Y454"/>
  <c r="AI171"/>
  <c r="AB171"/>
  <c r="AA171"/>
  <c r="Z171"/>
  <c r="Y171"/>
  <c r="AI453"/>
  <c r="AB453"/>
  <c r="AA453"/>
  <c r="Z453"/>
  <c r="Y453"/>
  <c r="AI1270"/>
  <c r="AB1270"/>
  <c r="AA1270"/>
  <c r="Z1270"/>
  <c r="Y1270"/>
  <c r="AI452"/>
  <c r="AB452"/>
  <c r="AA452"/>
  <c r="Z452"/>
  <c r="Y452"/>
  <c r="AI749"/>
  <c r="AB749"/>
  <c r="AA749"/>
  <c r="Z749"/>
  <c r="Y749"/>
  <c r="AI748"/>
  <c r="AB748"/>
  <c r="AA748"/>
  <c r="Z748"/>
  <c r="Y748"/>
  <c r="AI170"/>
  <c r="AB170"/>
  <c r="AA170"/>
  <c r="Z170"/>
  <c r="Y170"/>
  <c r="AI169"/>
  <c r="AB169"/>
  <c r="AA169"/>
  <c r="Z169"/>
  <c r="Y169"/>
  <c r="AI747"/>
  <c r="AB747"/>
  <c r="AA747"/>
  <c r="Z747"/>
  <c r="Y747"/>
  <c r="AI451"/>
  <c r="AB451"/>
  <c r="AA451"/>
  <c r="Z451"/>
  <c r="Y451"/>
  <c r="AI1269"/>
  <c r="AB1269"/>
  <c r="AA1269"/>
  <c r="Z1269"/>
  <c r="Y1269"/>
  <c r="AI746"/>
  <c r="AB746"/>
  <c r="AA746"/>
  <c r="Z746"/>
  <c r="Y746"/>
  <c r="AI450"/>
  <c r="AB450"/>
  <c r="AA450"/>
  <c r="Z450"/>
  <c r="Y450"/>
  <c r="AI745"/>
  <c r="AB745"/>
  <c r="AA745"/>
  <c r="Z745"/>
  <c r="Y745"/>
  <c r="AI744"/>
  <c r="AB744"/>
  <c r="AA744"/>
  <c r="Z744"/>
  <c r="Y744"/>
  <c r="AI743"/>
  <c r="AB743"/>
  <c r="AA743"/>
  <c r="Z743"/>
  <c r="Y743"/>
  <c r="AI449"/>
  <c r="AB449"/>
  <c r="AA449"/>
  <c r="Z449"/>
  <c r="Y449"/>
  <c r="AI742"/>
  <c r="AB742"/>
  <c r="AA742"/>
  <c r="Z742"/>
  <c r="Y742"/>
  <c r="AI741"/>
  <c r="AB741"/>
  <c r="AA741"/>
  <c r="Z741"/>
  <c r="Y741"/>
  <c r="AI740"/>
  <c r="AB740"/>
  <c r="AA740"/>
  <c r="Z740"/>
  <c r="Y740"/>
  <c r="AI168"/>
  <c r="AB168"/>
  <c r="AA168"/>
  <c r="Z168"/>
  <c r="Y168"/>
  <c r="AI739"/>
  <c r="AB739"/>
  <c r="AA739"/>
  <c r="Z739"/>
  <c r="Y739"/>
  <c r="AI167"/>
  <c r="AB167"/>
  <c r="AA167"/>
  <c r="Z167"/>
  <c r="Y167"/>
  <c r="AI448"/>
  <c r="AB448"/>
  <c r="AA448"/>
  <c r="Z448"/>
  <c r="Y448"/>
  <c r="AI447"/>
  <c r="AB447"/>
  <c r="AA447"/>
  <c r="Z447"/>
  <c r="Y447"/>
  <c r="AI166"/>
  <c r="AB166"/>
  <c r="AA166"/>
  <c r="Z166"/>
  <c r="Y166"/>
  <c r="AI165"/>
  <c r="AB165"/>
  <c r="AA165"/>
  <c r="Z165"/>
  <c r="Y165"/>
  <c r="AI164"/>
  <c r="AB164"/>
  <c r="AA164"/>
  <c r="Z164"/>
  <c r="Y164"/>
  <c r="AI738"/>
  <c r="AB738"/>
  <c r="AA738"/>
  <c r="Z738"/>
  <c r="Y738"/>
  <c r="AI737"/>
  <c r="AB737"/>
  <c r="AA737"/>
  <c r="Z737"/>
  <c r="Y737"/>
  <c r="AI736"/>
  <c r="AB736"/>
  <c r="AA736"/>
  <c r="Z736"/>
  <c r="Y736"/>
  <c r="AI735"/>
  <c r="AB735"/>
  <c r="AA735"/>
  <c r="Z735"/>
  <c r="Y735"/>
  <c r="AI734"/>
  <c r="AB734"/>
  <c r="AA734"/>
  <c r="Z734"/>
  <c r="Y734"/>
  <c r="AI733"/>
  <c r="AB733"/>
  <c r="AA733"/>
  <c r="Z733"/>
  <c r="Y733"/>
  <c r="AI163"/>
  <c r="AB163"/>
  <c r="AA163"/>
  <c r="Z163"/>
  <c r="Y163"/>
  <c r="AI446"/>
  <c r="AB446"/>
  <c r="AA446"/>
  <c r="Z446"/>
  <c r="Y446"/>
  <c r="AI732"/>
  <c r="AB732"/>
  <c r="AA732"/>
  <c r="Z732"/>
  <c r="Y732"/>
  <c r="AI731"/>
  <c r="AB731"/>
  <c r="AA731"/>
  <c r="Z731"/>
  <c r="Y731"/>
  <c r="AI162"/>
  <c r="AB162"/>
  <c r="AA162"/>
  <c r="Z162"/>
  <c r="Y162"/>
  <c r="AI445"/>
  <c r="AB445"/>
  <c r="AA445"/>
  <c r="Z445"/>
  <c r="Y445"/>
  <c r="AI444"/>
  <c r="AB444"/>
  <c r="AA444"/>
  <c r="Z444"/>
  <c r="Y444"/>
  <c r="AI443"/>
  <c r="AB443"/>
  <c r="AA443"/>
  <c r="Z443"/>
  <c r="Y443"/>
  <c r="AI161"/>
  <c r="AB161"/>
  <c r="AA161"/>
  <c r="Z161"/>
  <c r="Y161"/>
  <c r="AI160"/>
  <c r="AB160"/>
  <c r="AA160"/>
  <c r="Z160"/>
  <c r="Y160"/>
  <c r="AI159"/>
  <c r="AB159"/>
  <c r="AA159"/>
  <c r="Z159"/>
  <c r="Y159"/>
  <c r="AI730"/>
  <c r="AB730"/>
  <c r="AA730"/>
  <c r="Z730"/>
  <c r="Y730"/>
  <c r="AI729"/>
  <c r="AB729"/>
  <c r="AA729"/>
  <c r="Z729"/>
  <c r="Y729"/>
  <c r="AI728"/>
  <c r="AB728"/>
  <c r="AA728"/>
  <c r="Z728"/>
  <c r="Y728"/>
  <c r="AI727"/>
  <c r="AB727"/>
  <c r="AA727"/>
  <c r="Z727"/>
  <c r="Y727"/>
  <c r="AI726"/>
  <c r="AB726"/>
  <c r="AA726"/>
  <c r="Z726"/>
  <c r="Y726"/>
  <c r="AI725"/>
  <c r="AB725"/>
  <c r="AA725"/>
  <c r="Z725"/>
  <c r="Y725"/>
  <c r="AI158"/>
  <c r="AB158"/>
  <c r="AA158"/>
  <c r="Z158"/>
  <c r="Y158"/>
  <c r="AI1268"/>
  <c r="AB1268"/>
  <c r="AA1268"/>
  <c r="Z1268"/>
  <c r="Y1268"/>
  <c r="AI442"/>
  <c r="AB442"/>
  <c r="AA442"/>
  <c r="Z442"/>
  <c r="Y442"/>
  <c r="AI441"/>
  <c r="AB441"/>
  <c r="AA441"/>
  <c r="Z441"/>
  <c r="Y441"/>
  <c r="AI724"/>
  <c r="AB724"/>
  <c r="AA724"/>
  <c r="Z724"/>
  <c r="Y724"/>
  <c r="AI157"/>
  <c r="AB157"/>
  <c r="AA157"/>
  <c r="Z157"/>
  <c r="Y157"/>
  <c r="AI156"/>
  <c r="AB156"/>
  <c r="AA156"/>
  <c r="Z156"/>
  <c r="Y156"/>
  <c r="AI723"/>
  <c r="AB723"/>
  <c r="AA723"/>
  <c r="Z723"/>
  <c r="Y723"/>
  <c r="AI440"/>
  <c r="AB440"/>
  <c r="AA440"/>
  <c r="Z440"/>
  <c r="Y440"/>
  <c r="AI439"/>
  <c r="AB439"/>
  <c r="AA439"/>
  <c r="Z439"/>
  <c r="Y439"/>
  <c r="AI438"/>
  <c r="AB438"/>
  <c r="AA438"/>
  <c r="Z438"/>
  <c r="Y438"/>
  <c r="AI1267"/>
  <c r="AB1267"/>
  <c r="AA1267"/>
  <c r="Z1267"/>
  <c r="Y1267"/>
  <c r="AI722"/>
  <c r="AB722"/>
  <c r="AA722"/>
  <c r="Z722"/>
  <c r="Y722"/>
  <c r="AI437"/>
  <c r="AB437"/>
  <c r="AA437"/>
  <c r="Z437"/>
  <c r="Y437"/>
  <c r="AI436"/>
  <c r="AB436"/>
  <c r="AA436"/>
  <c r="Z436"/>
  <c r="Y436"/>
  <c r="AI155"/>
  <c r="AB155"/>
  <c r="AA155"/>
  <c r="Z155"/>
  <c r="Y155"/>
  <c r="AI154"/>
  <c r="AB154"/>
  <c r="AA154"/>
  <c r="Z154"/>
  <c r="Y154"/>
  <c r="AI435"/>
  <c r="AB435"/>
  <c r="AA435"/>
  <c r="Z435"/>
  <c r="Y435"/>
  <c r="AI153"/>
  <c r="AB153"/>
  <c r="AA153"/>
  <c r="Z153"/>
  <c r="Y153"/>
  <c r="AI1266"/>
  <c r="AB1266"/>
  <c r="AA1266"/>
  <c r="Z1266"/>
  <c r="Y1266"/>
  <c r="AI1265"/>
  <c r="AB1265"/>
  <c r="AA1265"/>
  <c r="Z1265"/>
  <c r="Y1265"/>
  <c r="AI721"/>
  <c r="AB721"/>
  <c r="AA721"/>
  <c r="Z721"/>
  <c r="Y721"/>
  <c r="AI720"/>
  <c r="AB720"/>
  <c r="AA720"/>
  <c r="Z720"/>
  <c r="Y720"/>
  <c r="AI152"/>
  <c r="AB152"/>
  <c r="AA152"/>
  <c r="Z152"/>
  <c r="Y152"/>
  <c r="AI434"/>
  <c r="AB434"/>
  <c r="AA434"/>
  <c r="Z434"/>
  <c r="Y434"/>
  <c r="AI433"/>
  <c r="AB433"/>
  <c r="AA433"/>
  <c r="Z433"/>
  <c r="Y433"/>
  <c r="AI432"/>
  <c r="AB432"/>
  <c r="AA432"/>
  <c r="Z432"/>
  <c r="Y432"/>
  <c r="AI151"/>
  <c r="AB151"/>
  <c r="AA151"/>
  <c r="Z151"/>
  <c r="Y151"/>
  <c r="AI150"/>
  <c r="AB150"/>
  <c r="AA150"/>
  <c r="Z150"/>
  <c r="Y150"/>
  <c r="AI1264"/>
  <c r="AB1264"/>
  <c r="AA1264"/>
  <c r="Z1264"/>
  <c r="Y1264"/>
  <c r="AI431"/>
  <c r="AB431"/>
  <c r="AA431"/>
  <c r="Z431"/>
  <c r="Y431"/>
  <c r="AI430"/>
  <c r="AB430"/>
  <c r="AA430"/>
  <c r="Z430"/>
  <c r="Y430"/>
  <c r="AI429"/>
  <c r="AB429"/>
  <c r="AA429"/>
  <c r="Z429"/>
  <c r="Y429"/>
  <c r="AI428"/>
  <c r="AB428"/>
  <c r="AA428"/>
  <c r="Z428"/>
  <c r="Y428"/>
  <c r="AI149"/>
  <c r="AB149"/>
  <c r="AA149"/>
  <c r="Z149"/>
  <c r="Y149"/>
  <c r="AI719"/>
  <c r="AB719"/>
  <c r="AA719"/>
  <c r="Z719"/>
  <c r="Y719"/>
  <c r="AI427"/>
  <c r="AB427"/>
  <c r="AA427"/>
  <c r="Z427"/>
  <c r="Y427"/>
  <c r="AI718"/>
  <c r="AB718"/>
  <c r="AA718"/>
  <c r="Z718"/>
  <c r="Y718"/>
  <c r="AI148"/>
  <c r="AB148"/>
  <c r="AA148"/>
  <c r="Z148"/>
  <c r="Y148"/>
  <c r="AI147"/>
  <c r="AB147"/>
  <c r="AA147"/>
  <c r="Z147"/>
  <c r="Y147"/>
  <c r="AI717"/>
  <c r="AB717"/>
  <c r="AA717"/>
  <c r="Z717"/>
  <c r="Y717"/>
  <c r="AI1263"/>
  <c r="AB1263"/>
  <c r="AA1263"/>
  <c r="Z1263"/>
  <c r="Y1263"/>
  <c r="AI146"/>
  <c r="AB146"/>
  <c r="AA146"/>
  <c r="Z146"/>
  <c r="Y146"/>
  <c r="AI145"/>
  <c r="AB145"/>
  <c r="AA145"/>
  <c r="Z145"/>
  <c r="Y145"/>
  <c r="AI426"/>
  <c r="AB426"/>
  <c r="AA426"/>
  <c r="Z426"/>
  <c r="Y426"/>
  <c r="AI425"/>
  <c r="AB425"/>
  <c r="AA425"/>
  <c r="Z425"/>
  <c r="Y425"/>
  <c r="AI716"/>
  <c r="AB716"/>
  <c r="AA716"/>
  <c r="Z716"/>
  <c r="Y716"/>
  <c r="AI424"/>
  <c r="AB424"/>
  <c r="AA424"/>
  <c r="Z424"/>
  <c r="Y424"/>
  <c r="AI715"/>
  <c r="AB715"/>
  <c r="AA715"/>
  <c r="Z715"/>
  <c r="Y715"/>
  <c r="AI714"/>
  <c r="AB714"/>
  <c r="AA714"/>
  <c r="Z714"/>
  <c r="Y714"/>
  <c r="AI144"/>
  <c r="AB144"/>
  <c r="AA144"/>
  <c r="Z144"/>
  <c r="Y144"/>
  <c r="AI713"/>
  <c r="AB713"/>
  <c r="AA713"/>
  <c r="Z713"/>
  <c r="Y713"/>
  <c r="AI143"/>
  <c r="AB143"/>
  <c r="AA143"/>
  <c r="Z143"/>
  <c r="Y143"/>
  <c r="AI712"/>
  <c r="AB712"/>
  <c r="AA712"/>
  <c r="Z712"/>
  <c r="Y712"/>
  <c r="AI142"/>
  <c r="AB142"/>
  <c r="AA142"/>
  <c r="Z142"/>
  <c r="Y142"/>
  <c r="AI141"/>
  <c r="AB141"/>
  <c r="AA141"/>
  <c r="Z141"/>
  <c r="Y141"/>
  <c r="AI423"/>
  <c r="AB423"/>
  <c r="AA423"/>
  <c r="Z423"/>
  <c r="Y423"/>
  <c r="AI140"/>
  <c r="AB140"/>
  <c r="AA140"/>
  <c r="Z140"/>
  <c r="Y140"/>
  <c r="AI139"/>
  <c r="AB139"/>
  <c r="AA139"/>
  <c r="Z139"/>
  <c r="Y139"/>
  <c r="AI422"/>
  <c r="AB422"/>
  <c r="AA422"/>
  <c r="Z422"/>
  <c r="Y422"/>
  <c r="AI711"/>
  <c r="AB711"/>
  <c r="AA711"/>
  <c r="Z711"/>
  <c r="Y711"/>
  <c r="AI710"/>
  <c r="AB710"/>
  <c r="AA710"/>
  <c r="Z710"/>
  <c r="Y710"/>
  <c r="AI421"/>
  <c r="AB421"/>
  <c r="AA421"/>
  <c r="Z421"/>
  <c r="Y421"/>
  <c r="AI1262"/>
  <c r="AB1262"/>
  <c r="AA1262"/>
  <c r="Z1262"/>
  <c r="Y1262"/>
  <c r="AI420"/>
  <c r="AB420"/>
  <c r="AA420"/>
  <c r="Z420"/>
  <c r="Y420"/>
  <c r="AI709"/>
  <c r="AB709"/>
  <c r="AA709"/>
  <c r="Z709"/>
  <c r="Y709"/>
  <c r="AI708"/>
  <c r="AB708"/>
  <c r="AA708"/>
  <c r="Z708"/>
  <c r="Y708"/>
  <c r="AI419"/>
  <c r="AB419"/>
  <c r="AA419"/>
  <c r="Z419"/>
  <c r="Y419"/>
  <c r="AI418"/>
  <c r="AB418"/>
  <c r="AA418"/>
  <c r="Z418"/>
  <c r="Y418"/>
  <c r="AI1261"/>
  <c r="AB1261"/>
  <c r="AA1261"/>
  <c r="Z1261"/>
  <c r="Y1261"/>
  <c r="AI707"/>
  <c r="AB707"/>
  <c r="AA707"/>
  <c r="Z707"/>
  <c r="Y707"/>
  <c r="AI417"/>
  <c r="AB417"/>
  <c r="AA417"/>
  <c r="Z417"/>
  <c r="Y417"/>
  <c r="AI706"/>
  <c r="AB706"/>
  <c r="AA706"/>
  <c r="Z706"/>
  <c r="Y706"/>
  <c r="AI705"/>
  <c r="AB705"/>
  <c r="AA705"/>
  <c r="Z705"/>
  <c r="Y705"/>
  <c r="AI1260"/>
  <c r="AB1260"/>
  <c r="AA1260"/>
  <c r="Z1260"/>
  <c r="Y1260"/>
  <c r="AI138"/>
  <c r="AB138"/>
  <c r="AA138"/>
  <c r="Z138"/>
  <c r="Y138"/>
  <c r="AI137"/>
  <c r="AB137"/>
  <c r="AA137"/>
  <c r="Z137"/>
  <c r="Y137"/>
  <c r="AI136"/>
  <c r="AB136"/>
  <c r="AA136"/>
  <c r="Z136"/>
  <c r="Y136"/>
  <c r="AI416"/>
  <c r="AB416"/>
  <c r="AA416"/>
  <c r="Z416"/>
  <c r="Y416"/>
  <c r="AI1259"/>
  <c r="AB1259"/>
  <c r="AA1259"/>
  <c r="Z1259"/>
  <c r="Y1259"/>
  <c r="AI704"/>
  <c r="AB704"/>
  <c r="AA704"/>
  <c r="Z704"/>
  <c r="Y704"/>
  <c r="AI703"/>
  <c r="AB703"/>
  <c r="AA703"/>
  <c r="Z703"/>
  <c r="Y703"/>
  <c r="AI135"/>
  <c r="AB135"/>
  <c r="AA135"/>
  <c r="Z135"/>
  <c r="Y135"/>
  <c r="AI134"/>
  <c r="AB134"/>
  <c r="AA134"/>
  <c r="Z134"/>
  <c r="Y134"/>
  <c r="AI133"/>
  <c r="AB133"/>
  <c r="AA133"/>
  <c r="Z133"/>
  <c r="Y133"/>
  <c r="AI1258"/>
  <c r="AB1258"/>
  <c r="AA1258"/>
  <c r="Z1258"/>
  <c r="Y1258"/>
  <c r="AI702"/>
  <c r="AB702"/>
  <c r="AA702"/>
  <c r="Z702"/>
  <c r="Y702"/>
  <c r="AI132"/>
  <c r="AB132"/>
  <c r="AA132"/>
  <c r="Z132"/>
  <c r="Y132"/>
  <c r="AI131"/>
  <c r="AB131"/>
  <c r="AA131"/>
  <c r="Z131"/>
  <c r="Y131"/>
  <c r="AI1257"/>
  <c r="AB1257"/>
  <c r="AA1257"/>
  <c r="Z1257"/>
  <c r="Y1257"/>
  <c r="AI701"/>
  <c r="AB701"/>
  <c r="AA701"/>
  <c r="Z701"/>
  <c r="Y701"/>
  <c r="AI415"/>
  <c r="AB415"/>
  <c r="AA415"/>
  <c r="Z415"/>
  <c r="Y415"/>
  <c r="AI1256"/>
  <c r="AB1256"/>
  <c r="AA1256"/>
  <c r="Z1256"/>
  <c r="Y1256"/>
  <c r="AI414"/>
  <c r="AB414"/>
  <c r="AA414"/>
  <c r="Z414"/>
  <c r="Y414"/>
  <c r="AI700"/>
  <c r="AB700"/>
  <c r="AA700"/>
  <c r="Z700"/>
  <c r="Y700"/>
  <c r="AI130"/>
  <c r="AB130"/>
  <c r="AA130"/>
  <c r="Z130"/>
  <c r="Y130"/>
  <c r="AI413"/>
  <c r="AB413"/>
  <c r="AA413"/>
  <c r="Z413"/>
  <c r="Y413"/>
  <c r="AI412"/>
  <c r="AB412"/>
  <c r="AA412"/>
  <c r="Z412"/>
  <c r="Y412"/>
  <c r="AI699"/>
  <c r="AB699"/>
  <c r="AA699"/>
  <c r="Z699"/>
  <c r="Y699"/>
  <c r="AI698"/>
  <c r="AB698"/>
  <c r="AA698"/>
  <c r="Z698"/>
  <c r="Y698"/>
  <c r="AI1255"/>
  <c r="AB1255"/>
  <c r="AA1255"/>
  <c r="Z1255"/>
  <c r="Y1255"/>
  <c r="AI1254"/>
  <c r="AB1254"/>
  <c r="AA1254"/>
  <c r="Z1254"/>
  <c r="Y1254"/>
  <c r="AI411"/>
  <c r="AB411"/>
  <c r="AA411"/>
  <c r="Z411"/>
  <c r="Y411"/>
  <c r="AI410"/>
  <c r="AB410"/>
  <c r="AA410"/>
  <c r="Z410"/>
  <c r="Y410"/>
  <c r="AI409"/>
  <c r="AB409"/>
  <c r="AA409"/>
  <c r="Z409"/>
  <c r="Y409"/>
  <c r="AI697"/>
  <c r="AB697"/>
  <c r="AA697"/>
  <c r="Z697"/>
  <c r="Y697"/>
  <c r="AI696"/>
  <c r="AB696"/>
  <c r="AA696"/>
  <c r="Z696"/>
  <c r="Y696"/>
  <c r="AI695"/>
  <c r="AB695"/>
  <c r="AA695"/>
  <c r="Z695"/>
  <c r="Y695"/>
  <c r="AI1253"/>
  <c r="AB1253"/>
  <c r="AA1253"/>
  <c r="Z1253"/>
  <c r="Y1253"/>
  <c r="AI408"/>
  <c r="AB408"/>
  <c r="AA408"/>
  <c r="Z408"/>
  <c r="Y408"/>
  <c r="AI129"/>
  <c r="AB129"/>
  <c r="AA129"/>
  <c r="Z129"/>
  <c r="Y129"/>
  <c r="AI407"/>
  <c r="AB407"/>
  <c r="AA407"/>
  <c r="Z407"/>
  <c r="Y407"/>
  <c r="AI694"/>
  <c r="AB694"/>
  <c r="AA694"/>
  <c r="Z694"/>
  <c r="Y694"/>
  <c r="AI406"/>
  <c r="AB406"/>
  <c r="AA406"/>
  <c r="Z406"/>
  <c r="Y406"/>
  <c r="AI128"/>
  <c r="AB128"/>
  <c r="AA128"/>
  <c r="Z128"/>
  <c r="Y128"/>
  <c r="AI127"/>
  <c r="AB127"/>
  <c r="AA127"/>
  <c r="Z127"/>
  <c r="Y127"/>
  <c r="AI693"/>
  <c r="AB693"/>
  <c r="AA693"/>
  <c r="Z693"/>
  <c r="Y693"/>
  <c r="AI692"/>
  <c r="AB692"/>
  <c r="AA692"/>
  <c r="Z692"/>
  <c r="Y692"/>
  <c r="AI1252"/>
  <c r="AB1252"/>
  <c r="AA1252"/>
  <c r="Z1252"/>
  <c r="Y1252"/>
  <c r="AI405"/>
  <c r="AB405"/>
  <c r="AA405"/>
  <c r="Z405"/>
  <c r="Y405"/>
  <c r="AI1251"/>
  <c r="AB1251"/>
  <c r="AA1251"/>
  <c r="Z1251"/>
  <c r="Y1251"/>
  <c r="AI126"/>
  <c r="AB126"/>
  <c r="AA126"/>
  <c r="Z126"/>
  <c r="Y126"/>
  <c r="AI404"/>
  <c r="AB404"/>
  <c r="AA404"/>
  <c r="Z404"/>
  <c r="Y404"/>
  <c r="AI125"/>
  <c r="AB125"/>
  <c r="AA125"/>
  <c r="Z125"/>
  <c r="Y125"/>
  <c r="AI691"/>
  <c r="AB691"/>
  <c r="AA691"/>
  <c r="Z691"/>
  <c r="Y691"/>
  <c r="AI124"/>
  <c r="AB124"/>
  <c r="AA124"/>
  <c r="Z124"/>
  <c r="Y124"/>
  <c r="AI690"/>
  <c r="AB690"/>
  <c r="AA690"/>
  <c r="Z690"/>
  <c r="Y690"/>
  <c r="AI689"/>
  <c r="AB689"/>
  <c r="AA689"/>
  <c r="Z689"/>
  <c r="Y689"/>
  <c r="AI688"/>
  <c r="AB688"/>
  <c r="AA688"/>
  <c r="Z688"/>
  <c r="Y688"/>
  <c r="AI123"/>
  <c r="AB123"/>
  <c r="AA123"/>
  <c r="Z123"/>
  <c r="Y123"/>
  <c r="AI687"/>
  <c r="AB687"/>
  <c r="AA687"/>
  <c r="Z687"/>
  <c r="Y687"/>
  <c r="AI686"/>
  <c r="AB686"/>
  <c r="AA686"/>
  <c r="Z686"/>
  <c r="Y686"/>
  <c r="AI403"/>
  <c r="AB403"/>
  <c r="AA403"/>
  <c r="Z403"/>
  <c r="Y403"/>
  <c r="AI122"/>
  <c r="AB122"/>
  <c r="AA122"/>
  <c r="Z122"/>
  <c r="Y122"/>
  <c r="AI402"/>
  <c r="AB402"/>
  <c r="AA402"/>
  <c r="Z402"/>
  <c r="Y402"/>
  <c r="AI121"/>
  <c r="AB121"/>
  <c r="AA121"/>
  <c r="Z121"/>
  <c r="Y121"/>
  <c r="AI120"/>
  <c r="AB120"/>
  <c r="AA120"/>
  <c r="Z120"/>
  <c r="Y120"/>
  <c r="AI685"/>
  <c r="AB685"/>
  <c r="AA685"/>
  <c r="Z685"/>
  <c r="Y685"/>
  <c r="AI401"/>
  <c r="AB401"/>
  <c r="AA401"/>
  <c r="Z401"/>
  <c r="Y401"/>
  <c r="AI684"/>
  <c r="AB684"/>
  <c r="AA684"/>
  <c r="Z684"/>
  <c r="Y684"/>
  <c r="AI1250"/>
  <c r="AB1250"/>
  <c r="AA1250"/>
  <c r="Z1250"/>
  <c r="Y1250"/>
  <c r="AI400"/>
  <c r="AB400"/>
  <c r="AA400"/>
  <c r="Z400"/>
  <c r="Y400"/>
  <c r="AI1249"/>
  <c r="AB1249"/>
  <c r="AA1249"/>
  <c r="Z1249"/>
  <c r="Y1249"/>
  <c r="AI399"/>
  <c r="AB399"/>
  <c r="AA399"/>
  <c r="Z399"/>
  <c r="Y399"/>
  <c r="AI398"/>
  <c r="AB398"/>
  <c r="AA398"/>
  <c r="Z398"/>
  <c r="Y398"/>
  <c r="AI397"/>
  <c r="AB397"/>
  <c r="AA397"/>
  <c r="Z397"/>
  <c r="Y397"/>
  <c r="AI683"/>
  <c r="AB683"/>
  <c r="AA683"/>
  <c r="Z683"/>
  <c r="Y683"/>
  <c r="AI1248"/>
  <c r="AB1248"/>
  <c r="AA1248"/>
  <c r="Z1248"/>
  <c r="Y1248"/>
  <c r="AI119"/>
  <c r="AB119"/>
  <c r="AA119"/>
  <c r="Z119"/>
  <c r="Y119"/>
  <c r="AI396"/>
  <c r="AB396"/>
  <c r="AA396"/>
  <c r="Z396"/>
  <c r="Y396"/>
  <c r="AI395"/>
  <c r="AB395"/>
  <c r="AA395"/>
  <c r="Z395"/>
  <c r="Y395"/>
  <c r="AI394"/>
  <c r="AB394"/>
  <c r="AA394"/>
  <c r="Z394"/>
  <c r="Y394"/>
  <c r="AI393"/>
  <c r="AB393"/>
  <c r="AA393"/>
  <c r="Z393"/>
  <c r="Y393"/>
  <c r="AI682"/>
  <c r="AB682"/>
  <c r="AA682"/>
  <c r="Z682"/>
  <c r="Y682"/>
  <c r="AI118"/>
  <c r="AB118"/>
  <c r="AA118"/>
  <c r="Z118"/>
  <c r="Y118"/>
  <c r="AI1247"/>
  <c r="AB1247"/>
  <c r="AA1247"/>
  <c r="Z1247"/>
  <c r="Y1247"/>
  <c r="AI1246"/>
  <c r="AB1246"/>
  <c r="AA1246"/>
  <c r="Z1246"/>
  <c r="Y1246"/>
  <c r="AI392"/>
  <c r="AB392"/>
  <c r="AA392"/>
  <c r="Z392"/>
  <c r="Y392"/>
  <c r="AI681"/>
  <c r="AB681"/>
  <c r="AA681"/>
  <c r="Z681"/>
  <c r="Y681"/>
  <c r="AI117"/>
  <c r="AB117"/>
  <c r="AA117"/>
  <c r="Z117"/>
  <c r="Y117"/>
  <c r="AI1245"/>
  <c r="AB1245"/>
  <c r="AA1245"/>
  <c r="Z1245"/>
  <c r="Y1245"/>
  <c r="AI391"/>
  <c r="AB391"/>
  <c r="AA391"/>
  <c r="Z391"/>
  <c r="Y391"/>
  <c r="AI116"/>
  <c r="AB116"/>
  <c r="AA116"/>
  <c r="Z116"/>
  <c r="Y116"/>
  <c r="AI115"/>
  <c r="AB115"/>
  <c r="AA115"/>
  <c r="Z115"/>
  <c r="Y115"/>
  <c r="AI390"/>
  <c r="AB390"/>
  <c r="AA390"/>
  <c r="Z390"/>
  <c r="Y390"/>
  <c r="AI114"/>
  <c r="AB114"/>
  <c r="AA114"/>
  <c r="Z114"/>
  <c r="Y114"/>
  <c r="AI680"/>
  <c r="AB680"/>
  <c r="AA680"/>
  <c r="Z680"/>
  <c r="Y680"/>
  <c r="AI679"/>
  <c r="AB679"/>
  <c r="AA679"/>
  <c r="Z679"/>
  <c r="Y679"/>
  <c r="AI389"/>
  <c r="AB389"/>
  <c r="AA389"/>
  <c r="Z389"/>
  <c r="Y389"/>
  <c r="AI1244"/>
  <c r="AB1244"/>
  <c r="AA1244"/>
  <c r="Z1244"/>
  <c r="Y1244"/>
  <c r="AI1243"/>
  <c r="AB1243"/>
  <c r="AA1243"/>
  <c r="Z1243"/>
  <c r="Y1243"/>
  <c r="AI388"/>
  <c r="AB388"/>
  <c r="AA388"/>
  <c r="Z388"/>
  <c r="Y388"/>
  <c r="AI1242"/>
  <c r="AB1242"/>
  <c r="AA1242"/>
  <c r="Z1242"/>
  <c r="Y1242"/>
  <c r="AI113"/>
  <c r="AB113"/>
  <c r="AA113"/>
  <c r="Z113"/>
  <c r="Y113"/>
  <c r="AI387"/>
  <c r="AB387"/>
  <c r="AA387"/>
  <c r="Z387"/>
  <c r="Y387"/>
  <c r="AI1241"/>
  <c r="AB1241"/>
  <c r="AA1241"/>
  <c r="Z1241"/>
  <c r="Y1241"/>
  <c r="AI112"/>
  <c r="AB112"/>
  <c r="AA112"/>
  <c r="Z112"/>
  <c r="Y112"/>
  <c r="AI678"/>
  <c r="AB678"/>
  <c r="AA678"/>
  <c r="Z678"/>
  <c r="Y678"/>
  <c r="AI677"/>
  <c r="AB677"/>
  <c r="AA677"/>
  <c r="Z677"/>
  <c r="Y677"/>
  <c r="AI676"/>
  <c r="AB676"/>
  <c r="AA676"/>
  <c r="Z676"/>
  <c r="Y676"/>
  <c r="AI386"/>
  <c r="AB386"/>
  <c r="AA386"/>
  <c r="Z386"/>
  <c r="Y386"/>
  <c r="AI111"/>
  <c r="AB111"/>
  <c r="AA111"/>
  <c r="Z111"/>
  <c r="Y111"/>
  <c r="AI110"/>
  <c r="AB110"/>
  <c r="AA110"/>
  <c r="Z110"/>
  <c r="Y110"/>
  <c r="AI109"/>
  <c r="AB109"/>
  <c r="AA109"/>
  <c r="Z109"/>
  <c r="Y109"/>
  <c r="AI675"/>
  <c r="AB675"/>
  <c r="AA675"/>
  <c r="Z675"/>
  <c r="Y675"/>
  <c r="AI385"/>
  <c r="AB385"/>
  <c r="AA385"/>
  <c r="Z385"/>
  <c r="Y385"/>
  <c r="AI108"/>
  <c r="AB108"/>
  <c r="AA108"/>
  <c r="Z108"/>
  <c r="Y108"/>
  <c r="AI384"/>
  <c r="AB384"/>
  <c r="AA384"/>
  <c r="Z384"/>
  <c r="Y384"/>
  <c r="AI383"/>
  <c r="AB383"/>
  <c r="AA383"/>
  <c r="Z383"/>
  <c r="Y383"/>
  <c r="AI674"/>
  <c r="AB674"/>
  <c r="AA674"/>
  <c r="Z674"/>
  <c r="Y674"/>
  <c r="AI1240"/>
  <c r="AB1240"/>
  <c r="AA1240"/>
  <c r="Z1240"/>
  <c r="Y1240"/>
  <c r="AI382"/>
  <c r="AB382"/>
  <c r="AA382"/>
  <c r="Z382"/>
  <c r="Y382"/>
  <c r="AI673"/>
  <c r="AB673"/>
  <c r="AA673"/>
  <c r="Z673"/>
  <c r="Y673"/>
  <c r="AI381"/>
  <c r="AB381"/>
  <c r="AA381"/>
  <c r="Z381"/>
  <c r="Y381"/>
  <c r="AI672"/>
  <c r="AB672"/>
  <c r="AA672"/>
  <c r="Z672"/>
  <c r="Y672"/>
  <c r="AI671"/>
  <c r="AB671"/>
  <c r="AA671"/>
  <c r="Z671"/>
  <c r="Y671"/>
  <c r="AI670"/>
  <c r="AB670"/>
  <c r="AA670"/>
  <c r="Z670"/>
  <c r="Y670"/>
  <c r="AI669"/>
  <c r="AB669"/>
  <c r="AA669"/>
  <c r="Z669"/>
  <c r="Y669"/>
  <c r="AI1239"/>
  <c r="AB1239"/>
  <c r="AA1239"/>
  <c r="Z1239"/>
  <c r="Y1239"/>
  <c r="AI668"/>
  <c r="AB668"/>
  <c r="AA668"/>
  <c r="Z668"/>
  <c r="Y668"/>
  <c r="AI380"/>
  <c r="AB380"/>
  <c r="AA380"/>
  <c r="Z380"/>
  <c r="Y380"/>
  <c r="AI379"/>
  <c r="AB379"/>
  <c r="AA379"/>
  <c r="Z379"/>
  <c r="Y379"/>
  <c r="AI667"/>
  <c r="AB667"/>
  <c r="AA667"/>
  <c r="Z667"/>
  <c r="Y667"/>
  <c r="AI666"/>
  <c r="AB666"/>
  <c r="AA666"/>
  <c r="Z666"/>
  <c r="Y666"/>
  <c r="AI665"/>
  <c r="AB665"/>
  <c r="AA665"/>
  <c r="Z665"/>
  <c r="Y665"/>
  <c r="AI664"/>
  <c r="AB664"/>
  <c r="AA664"/>
  <c r="Z664"/>
  <c r="Y664"/>
  <c r="AI663"/>
  <c r="AB663"/>
  <c r="AA663"/>
  <c r="Z663"/>
  <c r="Y663"/>
  <c r="AI662"/>
  <c r="AB662"/>
  <c r="AA662"/>
  <c r="Z662"/>
  <c r="Y662"/>
  <c r="AI1238"/>
  <c r="AB1238"/>
  <c r="AA1238"/>
  <c r="Z1238"/>
  <c r="Y1238"/>
  <c r="AI378"/>
  <c r="AB378"/>
  <c r="AA378"/>
  <c r="Z378"/>
  <c r="Y378"/>
  <c r="AI661"/>
  <c r="AB661"/>
  <c r="AA661"/>
  <c r="Z661"/>
  <c r="Y661"/>
  <c r="AI377"/>
  <c r="AB377"/>
  <c r="AA377"/>
  <c r="Z377"/>
  <c r="Y377"/>
  <c r="AI376"/>
  <c r="AB376"/>
  <c r="AA376"/>
  <c r="Z376"/>
  <c r="Y376"/>
  <c r="AI660"/>
  <c r="AB660"/>
  <c r="AA660"/>
  <c r="Z660"/>
  <c r="Y660"/>
  <c r="AI107"/>
  <c r="AB107"/>
  <c r="AA107"/>
  <c r="Z107"/>
  <c r="Y107"/>
  <c r="AI375"/>
  <c r="AB375"/>
  <c r="AA375"/>
  <c r="Z375"/>
  <c r="Y375"/>
  <c r="AI659"/>
  <c r="AB659"/>
  <c r="AA659"/>
  <c r="Z659"/>
  <c r="Y659"/>
  <c r="AI374"/>
  <c r="AB374"/>
  <c r="AA374"/>
  <c r="Z374"/>
  <c r="Y374"/>
  <c r="AI658"/>
  <c r="AB658"/>
  <c r="AA658"/>
  <c r="Z658"/>
  <c r="Y658"/>
  <c r="AI373"/>
  <c r="AB373"/>
  <c r="AA373"/>
  <c r="Z373"/>
  <c r="Y373"/>
  <c r="AI106"/>
  <c r="AB106"/>
  <c r="AA106"/>
  <c r="Z106"/>
  <c r="Y106"/>
  <c r="AI657"/>
  <c r="AB657"/>
  <c r="AA657"/>
  <c r="Z657"/>
  <c r="Y657"/>
  <c r="AI1237"/>
  <c r="AB1237"/>
  <c r="AA1237"/>
  <c r="Z1237"/>
  <c r="Y1237"/>
  <c r="AI656"/>
  <c r="AB656"/>
  <c r="AA656"/>
  <c r="Z656"/>
  <c r="Y656"/>
  <c r="AI655"/>
  <c r="AB655"/>
  <c r="AA655"/>
  <c r="Z655"/>
  <c r="Y655"/>
  <c r="AI1236"/>
  <c r="AB1236"/>
  <c r="AA1236"/>
  <c r="Z1236"/>
  <c r="Y1236"/>
  <c r="AI372"/>
  <c r="AB372"/>
  <c r="AA372"/>
  <c r="Z372"/>
  <c r="Y372"/>
  <c r="AI654"/>
  <c r="AB654"/>
  <c r="AA654"/>
  <c r="Z654"/>
  <c r="Y654"/>
  <c r="AI653"/>
  <c r="AB653"/>
  <c r="AA653"/>
  <c r="Z653"/>
  <c r="Y653"/>
  <c r="AI371"/>
  <c r="AB371"/>
  <c r="AA371"/>
  <c r="Z371"/>
  <c r="Y371"/>
  <c r="AI370"/>
  <c r="AB370"/>
  <c r="AA370"/>
  <c r="Z370"/>
  <c r="Y370"/>
  <c r="AI652"/>
  <c r="AB652"/>
  <c r="AA652"/>
  <c r="Z652"/>
  <c r="Y652"/>
  <c r="AI369"/>
  <c r="AB369"/>
  <c r="AA369"/>
  <c r="Z369"/>
  <c r="Y369"/>
  <c r="AI105"/>
  <c r="AB105"/>
  <c r="AA105"/>
  <c r="Z105"/>
  <c r="Y105"/>
  <c r="AI651"/>
  <c r="AB651"/>
  <c r="AA651"/>
  <c r="Z651"/>
  <c r="Y651"/>
  <c r="AI650"/>
  <c r="AB650"/>
  <c r="AA650"/>
  <c r="Z650"/>
  <c r="Y650"/>
  <c r="AI104"/>
  <c r="AB104"/>
  <c r="AA104"/>
  <c r="Z104"/>
  <c r="Y104"/>
  <c r="AI368"/>
  <c r="AB368"/>
  <c r="AA368"/>
  <c r="Z368"/>
  <c r="Y368"/>
  <c r="AI1235"/>
  <c r="AB1235"/>
  <c r="AA1235"/>
  <c r="Z1235"/>
  <c r="Y1235"/>
  <c r="AI103"/>
  <c r="AB103"/>
  <c r="AA103"/>
  <c r="Z103"/>
  <c r="Y103"/>
  <c r="AI367"/>
  <c r="AB367"/>
  <c r="AA367"/>
  <c r="Z367"/>
  <c r="Y367"/>
  <c r="AI102"/>
  <c r="AB102"/>
  <c r="AA102"/>
  <c r="Z102"/>
  <c r="Y102"/>
  <c r="AI366"/>
  <c r="AB366"/>
  <c r="AA366"/>
  <c r="Z366"/>
  <c r="Y366"/>
  <c r="AI365"/>
  <c r="AB365"/>
  <c r="AA365"/>
  <c r="Z365"/>
  <c r="Y365"/>
  <c r="AI101"/>
  <c r="AB101"/>
  <c r="AA101"/>
  <c r="Z101"/>
  <c r="Y101"/>
  <c r="AI100"/>
  <c r="AB100"/>
  <c r="AA100"/>
  <c r="Z100"/>
  <c r="Y100"/>
  <c r="AI1234"/>
  <c r="AB1234"/>
  <c r="AA1234"/>
  <c r="Z1234"/>
  <c r="Y1234"/>
  <c r="AI364"/>
  <c r="AB364"/>
  <c r="AA364"/>
  <c r="Z364"/>
  <c r="Y364"/>
  <c r="AI99"/>
  <c r="AB99"/>
  <c r="AA99"/>
  <c r="Z99"/>
  <c r="Y99"/>
  <c r="AI363"/>
  <c r="AB363"/>
  <c r="AA363"/>
  <c r="Z363"/>
  <c r="Y363"/>
  <c r="AI649"/>
  <c r="AB649"/>
  <c r="AA649"/>
  <c r="Z649"/>
  <c r="Y649"/>
  <c r="AI648"/>
  <c r="AB648"/>
  <c r="AA648"/>
  <c r="Z648"/>
  <c r="Y648"/>
  <c r="AI647"/>
  <c r="AB647"/>
  <c r="AA647"/>
  <c r="Z647"/>
  <c r="Y647"/>
  <c r="AI646"/>
  <c r="AB646"/>
  <c r="AA646"/>
  <c r="Z646"/>
  <c r="Y646"/>
  <c r="AI645"/>
  <c r="AB645"/>
  <c r="AA645"/>
  <c r="Z645"/>
  <c r="Y645"/>
  <c r="AI362"/>
  <c r="AB362"/>
  <c r="AA362"/>
  <c r="Z362"/>
  <c r="Y362"/>
  <c r="AI98"/>
  <c r="AB98"/>
  <c r="AA98"/>
  <c r="Z98"/>
  <c r="Y98"/>
  <c r="AI1233"/>
  <c r="AB1233"/>
  <c r="AA1233"/>
  <c r="Z1233"/>
  <c r="Y1233"/>
  <c r="AI361"/>
  <c r="AB361"/>
  <c r="AA361"/>
  <c r="Z361"/>
  <c r="Y361"/>
  <c r="AI644"/>
  <c r="AB644"/>
  <c r="AA644"/>
  <c r="Z644"/>
  <c r="Y644"/>
  <c r="AI643"/>
  <c r="AB643"/>
  <c r="AA643"/>
  <c r="Z643"/>
  <c r="Y643"/>
  <c r="AI642"/>
  <c r="AB642"/>
  <c r="AA642"/>
  <c r="Z642"/>
  <c r="Y642"/>
  <c r="AI360"/>
  <c r="AB360"/>
  <c r="AA360"/>
  <c r="Z360"/>
  <c r="Y360"/>
  <c r="AI97"/>
  <c r="AB97"/>
  <c r="AA97"/>
  <c r="Z97"/>
  <c r="Y97"/>
  <c r="AI641"/>
  <c r="AB641"/>
  <c r="AA641"/>
  <c r="Z641"/>
  <c r="Y641"/>
  <c r="AI96"/>
  <c r="AB96"/>
  <c r="AA96"/>
  <c r="Z96"/>
  <c r="Y96"/>
  <c r="AI359"/>
  <c r="AB359"/>
  <c r="AA359"/>
  <c r="Z359"/>
  <c r="Y359"/>
  <c r="AI95"/>
  <c r="AB95"/>
  <c r="AA95"/>
  <c r="Z95"/>
  <c r="Y95"/>
  <c r="AI640"/>
  <c r="AB640"/>
  <c r="AA640"/>
  <c r="Z640"/>
  <c r="Y640"/>
  <c r="AI639"/>
  <c r="AB639"/>
  <c r="AA639"/>
  <c r="Z639"/>
  <c r="Y639"/>
  <c r="AI358"/>
  <c r="AB358"/>
  <c r="AA358"/>
  <c r="Z358"/>
  <c r="Y358"/>
  <c r="AI1232"/>
  <c r="AB1232"/>
  <c r="AA1232"/>
  <c r="Z1232"/>
  <c r="Y1232"/>
  <c r="AI638"/>
  <c r="AB638"/>
  <c r="AA638"/>
  <c r="Z638"/>
  <c r="Y638"/>
  <c r="AI357"/>
  <c r="AB357"/>
  <c r="AA357"/>
  <c r="Z357"/>
  <c r="Y357"/>
  <c r="AI637"/>
  <c r="AB637"/>
  <c r="AA637"/>
  <c r="Z637"/>
  <c r="Y637"/>
  <c r="AI636"/>
  <c r="AB636"/>
  <c r="AA636"/>
  <c r="Z636"/>
  <c r="Y636"/>
  <c r="AI356"/>
  <c r="AB356"/>
  <c r="AA356"/>
  <c r="Z356"/>
  <c r="Y356"/>
  <c r="AI635"/>
  <c r="AB635"/>
  <c r="AA635"/>
  <c r="Z635"/>
  <c r="Y635"/>
  <c r="AI355"/>
  <c r="AB355"/>
  <c r="AA355"/>
  <c r="Z355"/>
  <c r="Y355"/>
  <c r="AI634"/>
  <c r="AB634"/>
  <c r="AA634"/>
  <c r="Z634"/>
  <c r="Y634"/>
  <c r="AI354"/>
  <c r="AB354"/>
  <c r="AA354"/>
  <c r="Z354"/>
  <c r="Y354"/>
  <c r="AI633"/>
  <c r="AB633"/>
  <c r="AA633"/>
  <c r="Z633"/>
  <c r="Y633"/>
  <c r="AI94"/>
  <c r="AB94"/>
  <c r="AA94"/>
  <c r="Z94"/>
  <c r="Y94"/>
  <c r="AI632"/>
  <c r="AB632"/>
  <c r="AA632"/>
  <c r="Z632"/>
  <c r="Y632"/>
  <c r="AI631"/>
  <c r="AB631"/>
  <c r="AA631"/>
  <c r="Z631"/>
  <c r="Y631"/>
  <c r="AI630"/>
  <c r="AB630"/>
  <c r="AA630"/>
  <c r="Z630"/>
  <c r="Y630"/>
  <c r="AI629"/>
  <c r="AB629"/>
  <c r="AA629"/>
  <c r="Z629"/>
  <c r="Y629"/>
  <c r="AI93"/>
  <c r="AB93"/>
  <c r="AA93"/>
  <c r="Z93"/>
  <c r="Y93"/>
  <c r="AI353"/>
  <c r="AB353"/>
  <c r="AA353"/>
  <c r="Z353"/>
  <c r="Y353"/>
  <c r="AI628"/>
  <c r="AB628"/>
  <c r="AA628"/>
  <c r="Z628"/>
  <c r="Y628"/>
  <c r="AI627"/>
  <c r="AB627"/>
  <c r="AA627"/>
  <c r="Z627"/>
  <c r="Y627"/>
  <c r="AI92"/>
  <c r="AB92"/>
  <c r="AA92"/>
  <c r="Z92"/>
  <c r="Y92"/>
  <c r="AI352"/>
  <c r="AB352"/>
  <c r="AA352"/>
  <c r="Z352"/>
  <c r="Y352"/>
  <c r="AI626"/>
  <c r="AB626"/>
  <c r="AA626"/>
  <c r="Z626"/>
  <c r="Y626"/>
  <c r="AI351"/>
  <c r="AB351"/>
  <c r="AA351"/>
  <c r="Z351"/>
  <c r="Y351"/>
  <c r="AI1231"/>
  <c r="AB1231"/>
  <c r="AA1231"/>
  <c r="Z1231"/>
  <c r="Y1231"/>
  <c r="AI625"/>
  <c r="AB625"/>
  <c r="AA625"/>
  <c r="Z625"/>
  <c r="Y625"/>
  <c r="AI624"/>
  <c r="AB624"/>
  <c r="AA624"/>
  <c r="Z624"/>
  <c r="Y624"/>
  <c r="AI623"/>
  <c r="AB623"/>
  <c r="AA623"/>
  <c r="Z623"/>
  <c r="Y623"/>
  <c r="AI622"/>
  <c r="AB622"/>
  <c r="AA622"/>
  <c r="Z622"/>
  <c r="Y622"/>
  <c r="AI91"/>
  <c r="AB91"/>
  <c r="AA91"/>
  <c r="Z91"/>
  <c r="Y91"/>
  <c r="AI621"/>
  <c r="AB621"/>
  <c r="AA621"/>
  <c r="Z621"/>
  <c r="Y621"/>
  <c r="AI620"/>
  <c r="AB620"/>
  <c r="AA620"/>
  <c r="Z620"/>
  <c r="Y620"/>
  <c r="AI619"/>
  <c r="AB619"/>
  <c r="AA619"/>
  <c r="Z619"/>
  <c r="Y619"/>
  <c r="AI90"/>
  <c r="AB90"/>
  <c r="AA90"/>
  <c r="Z90"/>
  <c r="Y90"/>
  <c r="AI618"/>
  <c r="AB618"/>
  <c r="AA618"/>
  <c r="Z618"/>
  <c r="Y618"/>
  <c r="AI617"/>
  <c r="AB617"/>
  <c r="AA617"/>
  <c r="Z617"/>
  <c r="Y617"/>
  <c r="AI1230"/>
  <c r="AB1230"/>
  <c r="AA1230"/>
  <c r="Z1230"/>
  <c r="Y1230"/>
  <c r="AI616"/>
  <c r="AB616"/>
  <c r="AA616"/>
  <c r="Z616"/>
  <c r="Y616"/>
  <c r="AI350"/>
  <c r="AB350"/>
  <c r="AA350"/>
  <c r="Z350"/>
  <c r="Y350"/>
  <c r="AI615"/>
  <c r="AB615"/>
  <c r="AA615"/>
  <c r="Z615"/>
  <c r="Y615"/>
  <c r="AI349"/>
  <c r="AB349"/>
  <c r="AA349"/>
  <c r="Z349"/>
  <c r="Y349"/>
  <c r="AI89"/>
  <c r="AB89"/>
  <c r="AA89"/>
  <c r="Z89"/>
  <c r="Y89"/>
  <c r="AI1229"/>
  <c r="AB1229"/>
  <c r="AA1229"/>
  <c r="Z1229"/>
  <c r="Y1229"/>
  <c r="AI88"/>
  <c r="AB88"/>
  <c r="AA88"/>
  <c r="Z88"/>
  <c r="Y88"/>
  <c r="AI348"/>
  <c r="AB348"/>
  <c r="AA348"/>
  <c r="Z348"/>
  <c r="Y348"/>
  <c r="AI614"/>
  <c r="AB614"/>
  <c r="AA614"/>
  <c r="Z614"/>
  <c r="Y614"/>
  <c r="AI347"/>
  <c r="AB347"/>
  <c r="AA347"/>
  <c r="Z347"/>
  <c r="Y347"/>
  <c r="AI87"/>
  <c r="AB87"/>
  <c r="AA87"/>
  <c r="Z87"/>
  <c r="Y87"/>
  <c r="AI346"/>
  <c r="AB346"/>
  <c r="AA346"/>
  <c r="Z346"/>
  <c r="Y346"/>
  <c r="AI613"/>
  <c r="AB613"/>
  <c r="AA613"/>
  <c r="Z613"/>
  <c r="Y613"/>
  <c r="AI345"/>
  <c r="AB345"/>
  <c r="AA345"/>
  <c r="Z345"/>
  <c r="Y345"/>
  <c r="AI86"/>
  <c r="AB86"/>
  <c r="AA86"/>
  <c r="Z86"/>
  <c r="Y86"/>
  <c r="AI344"/>
  <c r="AB344"/>
  <c r="AA344"/>
  <c r="Z344"/>
  <c r="Y344"/>
  <c r="AI612"/>
  <c r="AB612"/>
  <c r="AA612"/>
  <c r="Z612"/>
  <c r="Y612"/>
  <c r="AI85"/>
  <c r="AB85"/>
  <c r="AA85"/>
  <c r="Z85"/>
  <c r="Y85"/>
  <c r="AI611"/>
  <c r="AB611"/>
  <c r="AA611"/>
  <c r="Z611"/>
  <c r="Y611"/>
  <c r="AI343"/>
  <c r="AB343"/>
  <c r="AA343"/>
  <c r="Z343"/>
  <c r="Y343"/>
  <c r="AI342"/>
  <c r="AB342"/>
  <c r="AA342"/>
  <c r="Z342"/>
  <c r="Y342"/>
  <c r="AI84"/>
  <c r="AB84"/>
  <c r="AA84"/>
  <c r="Z84"/>
  <c r="Y84"/>
  <c r="AI83"/>
  <c r="AB83"/>
  <c r="AA83"/>
  <c r="Z83"/>
  <c r="Y83"/>
  <c r="AI610"/>
  <c r="AB610"/>
  <c r="AA610"/>
  <c r="Z610"/>
  <c r="Y610"/>
  <c r="AI341"/>
  <c r="AB341"/>
  <c r="AA341"/>
  <c r="Z341"/>
  <c r="Y341"/>
  <c r="AI82"/>
  <c r="AB82"/>
  <c r="AA82"/>
  <c r="Z82"/>
  <c r="Y82"/>
  <c r="AI1228"/>
  <c r="AB1228"/>
  <c r="AA1228"/>
  <c r="Z1228"/>
  <c r="Y1228"/>
  <c r="AI81"/>
  <c r="AB81"/>
  <c r="AA81"/>
  <c r="Z81"/>
  <c r="Y81"/>
  <c r="AI340"/>
  <c r="AB340"/>
  <c r="AA340"/>
  <c r="Z340"/>
  <c r="Y340"/>
  <c r="AI80"/>
  <c r="AB80"/>
  <c r="AA80"/>
  <c r="Z80"/>
  <c r="Y80"/>
  <c r="AI609"/>
  <c r="AB609"/>
  <c r="AA609"/>
  <c r="Z609"/>
  <c r="Y609"/>
  <c r="AI608"/>
  <c r="AB608"/>
  <c r="AA608"/>
  <c r="Z608"/>
  <c r="Y608"/>
  <c r="AI607"/>
  <c r="AB607"/>
  <c r="AA607"/>
  <c r="Z607"/>
  <c r="Y607"/>
  <c r="AI339"/>
  <c r="AB339"/>
  <c r="AA339"/>
  <c r="Z339"/>
  <c r="Y339"/>
  <c r="AI79"/>
  <c r="AB79"/>
  <c r="AA79"/>
  <c r="Z79"/>
  <c r="Y79"/>
  <c r="AI338"/>
  <c r="AB338"/>
  <c r="AA338"/>
  <c r="Z338"/>
  <c r="Y338"/>
  <c r="AI337"/>
  <c r="AB337"/>
  <c r="AA337"/>
  <c r="Z337"/>
  <c r="Y337"/>
  <c r="AI606"/>
  <c r="AB606"/>
  <c r="AA606"/>
  <c r="Z606"/>
  <c r="Y606"/>
  <c r="AI336"/>
  <c r="AB336"/>
  <c r="AA336"/>
  <c r="Z336"/>
  <c r="Y336"/>
  <c r="AI335"/>
  <c r="AB335"/>
  <c r="AA335"/>
  <c r="Z335"/>
  <c r="Y335"/>
  <c r="AI334"/>
  <c r="AB334"/>
  <c r="AA334"/>
  <c r="Z334"/>
  <c r="Y334"/>
  <c r="AI78"/>
  <c r="AB78"/>
  <c r="AA78"/>
  <c r="Z78"/>
  <c r="Y78"/>
  <c r="AI333"/>
  <c r="AB333"/>
  <c r="AA333"/>
  <c r="Z333"/>
  <c r="Y333"/>
  <c r="AI77"/>
  <c r="AB77"/>
  <c r="AA77"/>
  <c r="Z77"/>
  <c r="Y77"/>
  <c r="AI332"/>
  <c r="AB332"/>
  <c r="AA332"/>
  <c r="Z332"/>
  <c r="Y332"/>
  <c r="AI605"/>
  <c r="AB605"/>
  <c r="AA605"/>
  <c r="Z605"/>
  <c r="Y605"/>
  <c r="AI604"/>
  <c r="AB604"/>
  <c r="AA604"/>
  <c r="Z604"/>
  <c r="Y604"/>
  <c r="AI603"/>
  <c r="AB603"/>
  <c r="AA603"/>
  <c r="Z603"/>
  <c r="Y603"/>
  <c r="AI602"/>
  <c r="AB602"/>
  <c r="AA602"/>
  <c r="Z602"/>
  <c r="Y602"/>
  <c r="AI331"/>
  <c r="AB331"/>
  <c r="AA331"/>
  <c r="Z331"/>
  <c r="Y331"/>
  <c r="AI76"/>
  <c r="AB76"/>
  <c r="AA76"/>
  <c r="Z76"/>
  <c r="Y76"/>
  <c r="AI601"/>
  <c r="AB601"/>
  <c r="AA601"/>
  <c r="Z601"/>
  <c r="Y601"/>
  <c r="AI330"/>
  <c r="AB330"/>
  <c r="AA330"/>
  <c r="Z330"/>
  <c r="Y330"/>
  <c r="AI75"/>
  <c r="AB75"/>
  <c r="AA75"/>
  <c r="Z75"/>
  <c r="Y75"/>
  <c r="AI329"/>
  <c r="AB329"/>
  <c r="AA329"/>
  <c r="Z329"/>
  <c r="Y329"/>
  <c r="AI328"/>
  <c r="AB328"/>
  <c r="AA328"/>
  <c r="Z328"/>
  <c r="Y328"/>
  <c r="AI600"/>
  <c r="AB600"/>
  <c r="AA600"/>
  <c r="Z600"/>
  <c r="Y600"/>
  <c r="AI599"/>
  <c r="AB599"/>
  <c r="AA599"/>
  <c r="Z599"/>
  <c r="Y599"/>
  <c r="AI598"/>
  <c r="AB598"/>
  <c r="AA598"/>
  <c r="Z598"/>
  <c r="Y598"/>
  <c r="AI74"/>
  <c r="AB74"/>
  <c r="AA74"/>
  <c r="Z74"/>
  <c r="Y74"/>
  <c r="AI597"/>
  <c r="AB597"/>
  <c r="AA597"/>
  <c r="Z597"/>
  <c r="Y597"/>
  <c r="AI596"/>
  <c r="AB596"/>
  <c r="AA596"/>
  <c r="Z596"/>
  <c r="Y596"/>
  <c r="AI595"/>
  <c r="AB595"/>
  <c r="AA595"/>
  <c r="Z595"/>
  <c r="Y595"/>
  <c r="AI73"/>
  <c r="AB73"/>
  <c r="AA73"/>
  <c r="Z73"/>
  <c r="Y73"/>
  <c r="AI594"/>
  <c r="AB594"/>
  <c r="AA594"/>
  <c r="Z594"/>
  <c r="Y594"/>
  <c r="AI72"/>
  <c r="AB72"/>
  <c r="AA72"/>
  <c r="Z72"/>
  <c r="Y72"/>
  <c r="AI593"/>
  <c r="AB593"/>
  <c r="AA593"/>
  <c r="Z593"/>
  <c r="Y593"/>
  <c r="AI71"/>
  <c r="AB71"/>
  <c r="AA71"/>
  <c r="Z71"/>
  <c r="Y71"/>
  <c r="AI1227"/>
  <c r="AB1227"/>
  <c r="AA1227"/>
  <c r="Z1227"/>
  <c r="Y1227"/>
  <c r="AI327"/>
  <c r="AB327"/>
  <c r="AA327"/>
  <c r="Z327"/>
  <c r="Y327"/>
  <c r="AI326"/>
  <c r="AB326"/>
  <c r="AA326"/>
  <c r="Z326"/>
  <c r="Y326"/>
  <c r="AI325"/>
  <c r="AB325"/>
  <c r="AA325"/>
  <c r="Z325"/>
  <c r="Y325"/>
  <c r="AI70"/>
  <c r="AB70"/>
  <c r="AA70"/>
  <c r="Z70"/>
  <c r="Y70"/>
  <c r="AI69"/>
  <c r="AB69"/>
  <c r="AA69"/>
  <c r="Z69"/>
  <c r="Y69"/>
  <c r="AI592"/>
  <c r="AB592"/>
  <c r="AA592"/>
  <c r="Z592"/>
  <c r="Y592"/>
  <c r="AI591"/>
  <c r="AB591"/>
  <c r="AA591"/>
  <c r="Z591"/>
  <c r="Y591"/>
  <c r="AI324"/>
  <c r="AB324"/>
  <c r="AA324"/>
  <c r="Z324"/>
  <c r="Y324"/>
  <c r="AI323"/>
  <c r="AB323"/>
  <c r="AA323"/>
  <c r="Z323"/>
  <c r="Y323"/>
  <c r="AI590"/>
  <c r="AB590"/>
  <c r="AA590"/>
  <c r="Z590"/>
  <c r="Y590"/>
  <c r="AI68"/>
  <c r="AB68"/>
  <c r="AA68"/>
  <c r="Z68"/>
  <c r="Y68"/>
  <c r="AI589"/>
  <c r="AB589"/>
  <c r="AA589"/>
  <c r="Z589"/>
  <c r="Y589"/>
  <c r="AI588"/>
  <c r="AB588"/>
  <c r="AA588"/>
  <c r="Z588"/>
  <c r="Y588"/>
  <c r="AI322"/>
  <c r="AB322"/>
  <c r="AA322"/>
  <c r="Z322"/>
  <c r="Y322"/>
  <c r="AI67"/>
  <c r="AB67"/>
  <c r="AA67"/>
  <c r="Z67"/>
  <c r="Y67"/>
  <c r="AI587"/>
  <c r="AB587"/>
  <c r="AA587"/>
  <c r="Z587"/>
  <c r="Y587"/>
  <c r="AI586"/>
  <c r="AB586"/>
  <c r="AA586"/>
  <c r="Z586"/>
  <c r="Y586"/>
  <c r="AI66"/>
  <c r="AB66"/>
  <c r="AA66"/>
  <c r="Z66"/>
  <c r="Y66"/>
  <c r="AI585"/>
  <c r="AB585"/>
  <c r="AA585"/>
  <c r="Z585"/>
  <c r="Y585"/>
  <c r="AI65"/>
  <c r="AB65"/>
  <c r="AA65"/>
  <c r="Z65"/>
  <c r="Y65"/>
  <c r="AI321"/>
  <c r="AB321"/>
  <c r="AA321"/>
  <c r="Z321"/>
  <c r="Y321"/>
  <c r="AI584"/>
  <c r="AB584"/>
  <c r="AA584"/>
  <c r="Z584"/>
  <c r="Y584"/>
  <c r="AI64"/>
  <c r="AB64"/>
  <c r="AA64"/>
  <c r="Z64"/>
  <c r="Y64"/>
  <c r="AI583"/>
  <c r="AB583"/>
  <c r="AA583"/>
  <c r="Z583"/>
  <c r="Y583"/>
  <c r="AI63"/>
  <c r="AB63"/>
  <c r="AA63"/>
  <c r="Z63"/>
  <c r="Y63"/>
  <c r="AI62"/>
  <c r="AB62"/>
  <c r="AA62"/>
  <c r="Z62"/>
  <c r="Y62"/>
  <c r="AI61"/>
  <c r="AB61"/>
  <c r="AA61"/>
  <c r="Z61"/>
  <c r="Y61"/>
  <c r="AI60"/>
  <c r="AB60"/>
  <c r="AA60"/>
  <c r="Z60"/>
  <c r="Y60"/>
  <c r="AI59"/>
  <c r="AB59"/>
  <c r="AA59"/>
  <c r="Z59"/>
  <c r="Y59"/>
  <c r="AI320"/>
  <c r="AB320"/>
  <c r="AA320"/>
  <c r="Z320"/>
  <c r="Y320"/>
  <c r="AI58"/>
  <c r="AB58"/>
  <c r="AA58"/>
  <c r="Z58"/>
  <c r="Y58"/>
  <c r="AI57"/>
  <c r="AB57"/>
  <c r="AA57"/>
  <c r="Z57"/>
  <c r="Y57"/>
  <c r="AI319"/>
  <c r="AB319"/>
  <c r="AA319"/>
  <c r="Z319"/>
  <c r="Y319"/>
  <c r="AI582"/>
  <c r="AB582"/>
  <c r="AA582"/>
  <c r="Z582"/>
  <c r="Y582"/>
  <c r="AI581"/>
  <c r="AB581"/>
  <c r="AA581"/>
  <c r="Z581"/>
  <c r="Y581"/>
  <c r="AI56"/>
  <c r="AB56"/>
  <c r="AA56"/>
  <c r="Z56"/>
  <c r="Y56"/>
  <c r="AI318"/>
  <c r="AB318"/>
  <c r="AA318"/>
  <c r="Z318"/>
  <c r="Y318"/>
  <c r="AI580"/>
  <c r="AB580"/>
  <c r="AA580"/>
  <c r="Z580"/>
  <c r="Y580"/>
  <c r="AI579"/>
  <c r="AB579"/>
  <c r="AA579"/>
  <c r="Z579"/>
  <c r="Y579"/>
  <c r="AI578"/>
  <c r="AB578"/>
  <c r="AA578"/>
  <c r="Z578"/>
  <c r="Y578"/>
  <c r="AI1226"/>
  <c r="AB1226"/>
  <c r="AA1226"/>
  <c r="Z1226"/>
  <c r="Y1226"/>
  <c r="AI317"/>
  <c r="AB317"/>
  <c r="AA317"/>
  <c r="Z317"/>
  <c r="Y317"/>
  <c r="AI577"/>
  <c r="AB577"/>
  <c r="AA577"/>
  <c r="Z577"/>
  <c r="Y577"/>
  <c r="AI316"/>
  <c r="AB316"/>
  <c r="AA316"/>
  <c r="Z316"/>
  <c r="Y316"/>
  <c r="AI1225"/>
  <c r="AB1225"/>
  <c r="AA1225"/>
  <c r="Z1225"/>
  <c r="Y1225"/>
  <c r="AI576"/>
  <c r="AB576"/>
  <c r="AA576"/>
  <c r="Z576"/>
  <c r="Y576"/>
  <c r="AI55"/>
  <c r="AB55"/>
  <c r="AA55"/>
  <c r="Z55"/>
  <c r="Y55"/>
  <c r="AI54"/>
  <c r="AB54"/>
  <c r="AA54"/>
  <c r="Z54"/>
  <c r="Y54"/>
  <c r="AI315"/>
  <c r="AB315"/>
  <c r="AA315"/>
  <c r="Z315"/>
  <c r="Y315"/>
  <c r="AI314"/>
  <c r="AB314"/>
  <c r="AA314"/>
  <c r="Z314"/>
  <c r="Y314"/>
  <c r="AI575"/>
  <c r="AB575"/>
  <c r="AA575"/>
  <c r="Z575"/>
  <c r="Y575"/>
  <c r="AI53"/>
  <c r="AB53"/>
  <c r="AA53"/>
  <c r="Z53"/>
  <c r="Y53"/>
  <c r="AI313"/>
  <c r="AB313"/>
  <c r="AA313"/>
  <c r="Z313"/>
  <c r="Y313"/>
  <c r="AI574"/>
  <c r="AB574"/>
  <c r="AA574"/>
  <c r="Z574"/>
  <c r="Y574"/>
  <c r="AI52"/>
  <c r="AB52"/>
  <c r="AA52"/>
  <c r="Z52"/>
  <c r="Y52"/>
  <c r="AI573"/>
  <c r="AB573"/>
  <c r="AA573"/>
  <c r="Z573"/>
  <c r="Y573"/>
  <c r="AI51"/>
  <c r="AB51"/>
  <c r="AA51"/>
  <c r="Z51"/>
  <c r="Y51"/>
  <c r="AI572"/>
  <c r="AB572"/>
  <c r="AA572"/>
  <c r="Z572"/>
  <c r="Y572"/>
  <c r="AI571"/>
  <c r="AB571"/>
  <c r="AA571"/>
  <c r="Z571"/>
  <c r="Y571"/>
  <c r="AI570"/>
  <c r="AB570"/>
  <c r="AA570"/>
  <c r="Z570"/>
  <c r="Y570"/>
  <c r="AI312"/>
  <c r="AB312"/>
  <c r="AA312"/>
  <c r="Z312"/>
  <c r="Y312"/>
  <c r="AI50"/>
  <c r="AB50"/>
  <c r="AA50"/>
  <c r="Z50"/>
  <c r="Y50"/>
  <c r="AI1224"/>
  <c r="AB1224"/>
  <c r="AA1224"/>
  <c r="Z1224"/>
  <c r="Y1224"/>
  <c r="AI311"/>
  <c r="AB311"/>
  <c r="AA311"/>
  <c r="Z311"/>
  <c r="Y311"/>
  <c r="AI310"/>
  <c r="AB310"/>
  <c r="AA310"/>
  <c r="Z310"/>
  <c r="Y310"/>
  <c r="AI49"/>
  <c r="AB49"/>
  <c r="AA49"/>
  <c r="Z49"/>
  <c r="Y49"/>
  <c r="AI48"/>
  <c r="AB48"/>
  <c r="AA48"/>
  <c r="Z48"/>
  <c r="Y48"/>
  <c r="AI47"/>
  <c r="AB47"/>
  <c r="AA47"/>
  <c r="Z47"/>
  <c r="Y47"/>
  <c r="AI569"/>
  <c r="AB569"/>
  <c r="AA569"/>
  <c r="Z569"/>
  <c r="Y569"/>
  <c r="AI1223"/>
  <c r="AB1223"/>
  <c r="AA1223"/>
  <c r="Z1223"/>
  <c r="Y1223"/>
  <c r="AI309"/>
  <c r="AB309"/>
  <c r="AA309"/>
  <c r="Z309"/>
  <c r="Y309"/>
  <c r="AI568"/>
  <c r="AB568"/>
  <c r="AA568"/>
  <c r="Z568"/>
  <c r="Y568"/>
  <c r="AI567"/>
  <c r="AB567"/>
  <c r="AA567"/>
  <c r="Z567"/>
  <c r="Y567"/>
  <c r="AI308"/>
  <c r="AB308"/>
  <c r="AA308"/>
  <c r="Z308"/>
  <c r="Y308"/>
  <c r="AI566"/>
  <c r="AB566"/>
  <c r="AA566"/>
  <c r="Z566"/>
  <c r="Y566"/>
  <c r="AI565"/>
  <c r="AB565"/>
  <c r="AA565"/>
  <c r="Z565"/>
  <c r="Y565"/>
  <c r="AI564"/>
  <c r="AB564"/>
  <c r="AA564"/>
  <c r="Z564"/>
  <c r="Y564"/>
  <c r="AI307"/>
  <c r="AB307"/>
  <c r="AA307"/>
  <c r="Z307"/>
  <c r="Y307"/>
  <c r="AI306"/>
  <c r="AB306"/>
  <c r="AA306"/>
  <c r="Z306"/>
  <c r="Y306"/>
  <c r="AI563"/>
  <c r="AB563"/>
  <c r="AA563"/>
  <c r="Z563"/>
  <c r="Y563"/>
  <c r="AI562"/>
  <c r="AB562"/>
  <c r="AA562"/>
  <c r="Z562"/>
  <c r="Y562"/>
  <c r="AI305"/>
  <c r="AB305"/>
  <c r="AA305"/>
  <c r="Z305"/>
  <c r="Y305"/>
  <c r="AI304"/>
  <c r="AB304"/>
  <c r="AA304"/>
  <c r="Z304"/>
  <c r="Y304"/>
  <c r="AI46"/>
  <c r="AB46"/>
  <c r="AA46"/>
  <c r="Z46"/>
  <c r="Y46"/>
  <c r="AI1222"/>
  <c r="AB1222"/>
  <c r="AA1222"/>
  <c r="Z1222"/>
  <c r="Y1222"/>
  <c r="AI561"/>
  <c r="AB561"/>
  <c r="AA561"/>
  <c r="Z561"/>
  <c r="Y561"/>
  <c r="AI303"/>
  <c r="AB303"/>
  <c r="AA303"/>
  <c r="Z303"/>
  <c r="Y303"/>
  <c r="AI45"/>
  <c r="AB45"/>
  <c r="AA45"/>
  <c r="Z45"/>
  <c r="Y45"/>
  <c r="AI44"/>
  <c r="AB44"/>
  <c r="AA44"/>
  <c r="Z44"/>
  <c r="Y44"/>
  <c r="AI560"/>
  <c r="AB560"/>
  <c r="AA560"/>
  <c r="Z560"/>
  <c r="Y560"/>
  <c r="AI302"/>
  <c r="AB302"/>
  <c r="AA302"/>
  <c r="Z302"/>
  <c r="Y302"/>
  <c r="AI559"/>
  <c r="AB559"/>
  <c r="AA559"/>
  <c r="Z559"/>
  <c r="Y559"/>
  <c r="AI558"/>
  <c r="AB558"/>
  <c r="AA558"/>
  <c r="Z558"/>
  <c r="Y558"/>
  <c r="AI301"/>
  <c r="AB301"/>
  <c r="AA301"/>
  <c r="Z301"/>
  <c r="Y301"/>
  <c r="AI300"/>
  <c r="AB300"/>
  <c r="AA300"/>
  <c r="Z300"/>
  <c r="Y300"/>
  <c r="AI299"/>
  <c r="AB299"/>
  <c r="AA299"/>
  <c r="Z299"/>
  <c r="Y299"/>
  <c r="AI557"/>
  <c r="AB557"/>
  <c r="AA557"/>
  <c r="Z557"/>
  <c r="Y557"/>
  <c r="AI298"/>
  <c r="AB298"/>
  <c r="AA298"/>
  <c r="Z298"/>
  <c r="Y298"/>
  <c r="AI297"/>
  <c r="AB297"/>
  <c r="AA297"/>
  <c r="Z297"/>
  <c r="Y297"/>
  <c r="AI556"/>
  <c r="AB556"/>
  <c r="AA556"/>
  <c r="Z556"/>
  <c r="Y556"/>
  <c r="AI555"/>
  <c r="AB555"/>
  <c r="AA555"/>
  <c r="Z555"/>
  <c r="Y555"/>
  <c r="AI554"/>
  <c r="AB554"/>
  <c r="AA554"/>
  <c r="Z554"/>
  <c r="Y554"/>
  <c r="AI553"/>
  <c r="AB553"/>
  <c r="AA553"/>
  <c r="Z553"/>
  <c r="Y553"/>
  <c r="AI43"/>
  <c r="AB43"/>
  <c r="AA43"/>
  <c r="Z43"/>
  <c r="Y43"/>
  <c r="AI42"/>
  <c r="AB42"/>
  <c r="AA42"/>
  <c r="Z42"/>
  <c r="Y42"/>
  <c r="AI552"/>
  <c r="AB552"/>
  <c r="AA552"/>
  <c r="Z552"/>
  <c r="Y552"/>
  <c r="AI296"/>
  <c r="AB296"/>
  <c r="AA296"/>
  <c r="Z296"/>
  <c r="Y296"/>
  <c r="AI41"/>
  <c r="AB41"/>
  <c r="AA41"/>
  <c r="Z41"/>
  <c r="Y41"/>
  <c r="AI40"/>
  <c r="AB40"/>
  <c r="AA40"/>
  <c r="Z40"/>
  <c r="Y40"/>
  <c r="AI551"/>
  <c r="AB551"/>
  <c r="AA551"/>
  <c r="Z551"/>
  <c r="Y551"/>
  <c r="AI295"/>
  <c r="AB295"/>
  <c r="AA295"/>
  <c r="Z295"/>
  <c r="Y295"/>
  <c r="AI550"/>
  <c r="AB550"/>
  <c r="AA550"/>
  <c r="Z550"/>
  <c r="Y550"/>
  <c r="AI39"/>
  <c r="AB39"/>
  <c r="AA39"/>
  <c r="Z39"/>
  <c r="Y39"/>
  <c r="AI549"/>
  <c r="AB549"/>
  <c r="AA549"/>
  <c r="Z549"/>
  <c r="Y549"/>
  <c r="AI38"/>
  <c r="AB38"/>
  <c r="AA38"/>
  <c r="Z38"/>
  <c r="Y38"/>
  <c r="AI548"/>
  <c r="AB548"/>
  <c r="AA548"/>
  <c r="Z548"/>
  <c r="Y548"/>
  <c r="AI547"/>
  <c r="AB547"/>
  <c r="AA547"/>
  <c r="Z547"/>
  <c r="Y547"/>
  <c r="AI546"/>
  <c r="AB546"/>
  <c r="AA546"/>
  <c r="Z546"/>
  <c r="Y546"/>
  <c r="AI294"/>
  <c r="AB294"/>
  <c r="AA294"/>
  <c r="Z294"/>
  <c r="Y294"/>
  <c r="AI545"/>
  <c r="AB545"/>
  <c r="AA545"/>
  <c r="Z545"/>
  <c r="Y545"/>
  <c r="AI37"/>
  <c r="AB37"/>
  <c r="AA37"/>
  <c r="Z37"/>
  <c r="Y37"/>
  <c r="AI293"/>
  <c r="AB293"/>
  <c r="AA293"/>
  <c r="Z293"/>
  <c r="Y293"/>
  <c r="AI292"/>
  <c r="AB292"/>
  <c r="AA292"/>
  <c r="Z292"/>
  <c r="Y292"/>
  <c r="AI544"/>
  <c r="AB544"/>
  <c r="AA544"/>
  <c r="Z544"/>
  <c r="Y544"/>
  <c r="AI291"/>
  <c r="AB291"/>
  <c r="AA291"/>
  <c r="Z291"/>
  <c r="Y291"/>
  <c r="AI36"/>
  <c r="AB36"/>
  <c r="AA36"/>
  <c r="Z36"/>
  <c r="Y36"/>
  <c r="AI543"/>
  <c r="AB543"/>
  <c r="AA543"/>
  <c r="Z543"/>
  <c r="Y543"/>
  <c r="AI35"/>
  <c r="AB35"/>
  <c r="AA35"/>
  <c r="Z35"/>
  <c r="Y35"/>
  <c r="AI34"/>
  <c r="AB34"/>
  <c r="AA34"/>
  <c r="Z34"/>
  <c r="Y34"/>
  <c r="AI33"/>
  <c r="AB33"/>
  <c r="AA33"/>
  <c r="Z33"/>
  <c r="Y33"/>
  <c r="AI290"/>
  <c r="AB290"/>
  <c r="AA290"/>
  <c r="Z290"/>
  <c r="Y290"/>
  <c r="AI289"/>
  <c r="AB289"/>
  <c r="AA289"/>
  <c r="Z289"/>
  <c r="Y289"/>
  <c r="AI32"/>
  <c r="AB32"/>
  <c r="AA32"/>
  <c r="Z32"/>
  <c r="Y32"/>
  <c r="AI31"/>
  <c r="AB31"/>
  <c r="AA31"/>
  <c r="Z31"/>
  <c r="Y31"/>
  <c r="AI542"/>
  <c r="AB542"/>
  <c r="AA542"/>
  <c r="Z542"/>
  <c r="Y542"/>
  <c r="AI288"/>
  <c r="AB288"/>
  <c r="AA288"/>
  <c r="Z288"/>
  <c r="Y288"/>
  <c r="AI30"/>
  <c r="AB30"/>
  <c r="AA30"/>
  <c r="Z30"/>
  <c r="Y30"/>
  <c r="AI541"/>
  <c r="AB541"/>
  <c r="AA541"/>
  <c r="Z541"/>
  <c r="Y541"/>
  <c r="AI29"/>
  <c r="AB29"/>
  <c r="AA29"/>
  <c r="Z29"/>
  <c r="Y29"/>
  <c r="AI540"/>
  <c r="AB540"/>
  <c r="AA540"/>
  <c r="Z540"/>
  <c r="Y540"/>
  <c r="AI539"/>
  <c r="AB539"/>
  <c r="AA539"/>
  <c r="Z539"/>
  <c r="Y539"/>
  <c r="AI538"/>
  <c r="AB538"/>
  <c r="AA538"/>
  <c r="Z538"/>
  <c r="Y538"/>
  <c r="AI28"/>
  <c r="AB28"/>
  <c r="AA28"/>
  <c r="Z28"/>
  <c r="Y28"/>
  <c r="AI27"/>
  <c r="AB27"/>
  <c r="AA27"/>
  <c r="Z27"/>
  <c r="Y27"/>
  <c r="AI287"/>
  <c r="AB287"/>
  <c r="AA287"/>
  <c r="Z287"/>
  <c r="Y287"/>
  <c r="AI537"/>
  <c r="AB537"/>
  <c r="AA537"/>
  <c r="Z537"/>
  <c r="Y537"/>
  <c r="AI26"/>
  <c r="AB26"/>
  <c r="AA26"/>
  <c r="Z26"/>
  <c r="Y26"/>
  <c r="AI536"/>
  <c r="AB536"/>
  <c r="AA536"/>
  <c r="Z536"/>
  <c r="Y536"/>
  <c r="AI286"/>
  <c r="AB286"/>
  <c r="AA286"/>
  <c r="Z286"/>
  <c r="Y286"/>
  <c r="AI25"/>
  <c r="AB25"/>
  <c r="AA25"/>
  <c r="Z25"/>
  <c r="Y25"/>
  <c r="AI535"/>
  <c r="AB535"/>
  <c r="AA535"/>
  <c r="Z535"/>
  <c r="Y535"/>
  <c r="AI285"/>
  <c r="AB285"/>
  <c r="AA285"/>
  <c r="Z285"/>
  <c r="Y285"/>
  <c r="AI24"/>
  <c r="AB24"/>
  <c r="AA24"/>
  <c r="Z24"/>
  <c r="Y24"/>
  <c r="AI23"/>
  <c r="AB23"/>
  <c r="AA23"/>
  <c r="Z23"/>
  <c r="Y23"/>
  <c r="AI1221"/>
  <c r="AB1221"/>
  <c r="AA1221"/>
  <c r="Z1221"/>
  <c r="Y1221"/>
  <c r="AI534"/>
  <c r="AB534"/>
  <c r="AA534"/>
  <c r="Z534"/>
  <c r="Y534"/>
  <c r="AI533"/>
  <c r="AB533"/>
  <c r="AA533"/>
  <c r="Z533"/>
  <c r="Y533"/>
  <c r="AI532"/>
  <c r="AB532"/>
  <c r="AA532"/>
  <c r="Z532"/>
  <c r="Y532"/>
  <c r="AI531"/>
  <c r="AB531"/>
  <c r="AA531"/>
  <c r="Z531"/>
  <c r="Y531"/>
  <c r="AI530"/>
  <c r="AB530"/>
  <c r="AA530"/>
  <c r="Z530"/>
  <c r="Y530"/>
  <c r="AI284"/>
  <c r="AB284"/>
  <c r="AA284"/>
  <c r="Z284"/>
  <c r="Y284"/>
  <c r="AI22"/>
  <c r="AB22"/>
  <c r="AA22"/>
  <c r="Z22"/>
  <c r="Y22"/>
  <c r="AI283"/>
  <c r="AB283"/>
  <c r="AA283"/>
  <c r="Z283"/>
  <c r="Y283"/>
  <c r="AI529"/>
  <c r="AB529"/>
  <c r="AA529"/>
  <c r="Z529"/>
  <c r="Y529"/>
  <c r="AI528"/>
  <c r="AB528"/>
  <c r="AA528"/>
  <c r="Z528"/>
  <c r="Y528"/>
  <c r="AI282"/>
  <c r="AB282"/>
  <c r="AA282"/>
  <c r="Z282"/>
  <c r="Y282"/>
  <c r="AI21"/>
  <c r="AB21"/>
  <c r="AA21"/>
  <c r="Z21"/>
  <c r="Y21"/>
  <c r="AI527"/>
  <c r="AB527"/>
  <c r="AA527"/>
  <c r="Z527"/>
  <c r="Y527"/>
  <c r="AI20"/>
  <c r="AB20"/>
  <c r="AA20"/>
  <c r="Z20"/>
  <c r="Y20"/>
  <c r="AI281"/>
  <c r="AB281"/>
  <c r="AA281"/>
  <c r="Z281"/>
  <c r="Y281"/>
  <c r="AI19"/>
  <c r="AB19"/>
  <c r="AA19"/>
  <c r="Z19"/>
  <c r="Y19"/>
  <c r="AI280"/>
  <c r="AB280"/>
  <c r="AA280"/>
  <c r="Z280"/>
  <c r="Y280"/>
  <c r="AI526"/>
  <c r="AB526"/>
  <c r="AA526"/>
  <c r="Z526"/>
  <c r="Y526"/>
  <c r="AI279"/>
  <c r="AB279"/>
  <c r="AA279"/>
  <c r="Z279"/>
  <c r="Y279"/>
  <c r="AI18"/>
  <c r="AB18"/>
  <c r="AA18"/>
  <c r="Z18"/>
  <c r="Y18"/>
  <c r="AI525"/>
  <c r="AB525"/>
  <c r="AA525"/>
  <c r="Z525"/>
  <c r="Y525"/>
  <c r="AI524"/>
  <c r="AB524"/>
  <c r="AA524"/>
  <c r="Z524"/>
  <c r="Y524"/>
  <c r="AI17"/>
  <c r="AB17"/>
  <c r="AA17"/>
  <c r="Z17"/>
  <c r="Y17"/>
  <c r="AI16"/>
  <c r="AB16"/>
  <c r="AA16"/>
  <c r="Z16"/>
  <c r="Y16"/>
  <c r="AI278"/>
  <c r="AB278"/>
  <c r="AA278"/>
  <c r="Z278"/>
  <c r="Y278"/>
  <c r="AI15"/>
  <c r="AB15"/>
  <c r="AA15"/>
  <c r="Z15"/>
  <c r="Y15"/>
  <c r="AI277"/>
  <c r="AB277"/>
  <c r="AA277"/>
  <c r="Z277"/>
  <c r="Y277"/>
  <c r="AI523"/>
  <c r="AB523"/>
  <c r="AA523"/>
  <c r="Z523"/>
  <c r="Y523"/>
  <c r="AI522"/>
  <c r="AB522"/>
  <c r="AA522"/>
  <c r="Z522"/>
  <c r="Y522"/>
  <c r="AI1220"/>
  <c r="AB1220"/>
  <c r="AA1220"/>
  <c r="Z1220"/>
  <c r="Y1220"/>
  <c r="AI14"/>
  <c r="AB14"/>
  <c r="AA14"/>
  <c r="Z14"/>
  <c r="Y14"/>
  <c r="AI13"/>
  <c r="AB13"/>
  <c r="AA13"/>
  <c r="Z13"/>
  <c r="Y13"/>
  <c r="AI12"/>
  <c r="AB12"/>
  <c r="AA12"/>
  <c r="Z12"/>
  <c r="Y12"/>
  <c r="AI11"/>
  <c r="AB11"/>
  <c r="AA11"/>
  <c r="Z11"/>
  <c r="Y11"/>
  <c r="AI10"/>
  <c r="AB10"/>
  <c r="AA10"/>
  <c r="Z10"/>
  <c r="Y10"/>
  <c r="AI276"/>
  <c r="AB276"/>
  <c r="AA276"/>
  <c r="Z276"/>
  <c r="Y276"/>
  <c r="AI275"/>
  <c r="AB275"/>
  <c r="AA275"/>
  <c r="Z275"/>
  <c r="Y275"/>
  <c r="AI521"/>
  <c r="AB521"/>
  <c r="AA521"/>
  <c r="Z521"/>
  <c r="Y521"/>
  <c r="AI9"/>
  <c r="AB9"/>
  <c r="AA9"/>
  <c r="Z9"/>
  <c r="Y9"/>
  <c r="AI520"/>
  <c r="AB520"/>
  <c r="AA520"/>
  <c r="Z520"/>
  <c r="Y520"/>
  <c r="AI274"/>
  <c r="AB274"/>
  <c r="AA274"/>
  <c r="Z274"/>
  <c r="Y274"/>
  <c r="AI519"/>
  <c r="AB519"/>
  <c r="AA519"/>
  <c r="Z519"/>
  <c r="Y519"/>
  <c r="AI518"/>
  <c r="AB518"/>
  <c r="AA518"/>
  <c r="Z518"/>
  <c r="Y518"/>
  <c r="AI8"/>
  <c r="AB8"/>
  <c r="AA8"/>
  <c r="Z8"/>
  <c r="Y8"/>
  <c r="AI517"/>
  <c r="AB517"/>
  <c r="AA517"/>
  <c r="Z517"/>
  <c r="Y517"/>
  <c r="AI7"/>
  <c r="AB7"/>
  <c r="AA7"/>
  <c r="Z7"/>
  <c r="Y7"/>
  <c r="AI6"/>
  <c r="AB6"/>
  <c r="AA6"/>
  <c r="Z6"/>
  <c r="Y6"/>
  <c r="AI516"/>
  <c r="AB516"/>
  <c r="AA516"/>
  <c r="Z516"/>
  <c r="Y516"/>
  <c r="AI273"/>
  <c r="AB273"/>
  <c r="AA273"/>
  <c r="Z273"/>
  <c r="Y273"/>
  <c r="AI515"/>
  <c r="AB515"/>
  <c r="AA515"/>
  <c r="Z515"/>
  <c r="Y515"/>
  <c r="AI5"/>
  <c r="AB5"/>
  <c r="AA5"/>
  <c r="Z5"/>
  <c r="Y5"/>
  <c r="AI272"/>
  <c r="AB272"/>
  <c r="AA272"/>
  <c r="Z272"/>
  <c r="Y272"/>
  <c r="AI271"/>
  <c r="AB271"/>
  <c r="AA271"/>
  <c r="Z271"/>
  <c r="Y271"/>
  <c r="AI514"/>
  <c r="AB514"/>
  <c r="AA514"/>
  <c r="Z514"/>
  <c r="Y514"/>
  <c r="AI513"/>
  <c r="AB513"/>
  <c r="AA513"/>
  <c r="Z513"/>
  <c r="Y513"/>
  <c r="AI1219"/>
  <c r="AB1219"/>
  <c r="AA1219"/>
  <c r="Z1219"/>
  <c r="Y1219"/>
  <c r="AI512"/>
  <c r="AB512"/>
  <c r="AA512"/>
  <c r="Z512"/>
  <c r="Y512"/>
  <c r="AI511"/>
  <c r="AB511"/>
  <c r="AA511"/>
  <c r="Z511"/>
  <c r="Y511"/>
  <c r="AI4"/>
  <c r="AB4"/>
  <c r="AA4"/>
  <c r="Z4"/>
  <c r="Y4"/>
  <c r="AI510"/>
  <c r="AB510"/>
  <c r="AA510"/>
  <c r="Z510"/>
  <c r="Y510"/>
  <c r="AI270"/>
  <c r="AB270"/>
  <c r="AA270"/>
  <c r="Z270"/>
  <c r="Y270"/>
  <c r="AI269"/>
  <c r="AB269"/>
  <c r="AA269"/>
  <c r="Z269"/>
  <c r="Y269"/>
  <c r="AI268"/>
  <c r="AB268"/>
  <c r="AA268"/>
  <c r="Z268"/>
  <c r="Y268"/>
  <c r="AI509"/>
  <c r="AB509"/>
  <c r="AA509"/>
  <c r="Z509"/>
  <c r="Y509"/>
  <c r="AI3"/>
  <c r="AB3"/>
  <c r="AA3"/>
  <c r="Z3"/>
  <c r="Y3"/>
  <c r="AI2"/>
  <c r="AB2"/>
  <c r="AA2"/>
  <c r="Z2"/>
  <c r="Y2"/>
  <c r="AI508"/>
  <c r="AB508"/>
  <c r="AA508"/>
  <c r="Z508"/>
  <c r="Y508"/>
  <c r="AI267"/>
  <c r="AB267"/>
  <c r="AA267"/>
  <c r="Z267"/>
  <c r="Y267"/>
  <c r="AI266"/>
  <c r="AB266"/>
  <c r="AA266"/>
  <c r="Z266"/>
  <c r="Y266"/>
  <c r="AI507"/>
  <c r="AB507"/>
  <c r="AA507"/>
  <c r="Z507"/>
  <c r="Y507"/>
  <c r="AI265"/>
  <c r="AB265"/>
  <c r="AA265"/>
  <c r="Z265"/>
  <c r="Y265"/>
  <c r="AI264"/>
  <c r="AB264"/>
  <c r="AA264"/>
  <c r="Z264"/>
  <c r="Y264"/>
  <c r="AI263"/>
  <c r="AB263"/>
  <c r="AA263"/>
  <c r="Z263"/>
  <c r="Y263"/>
  <c r="AS359" i="16"/>
  <c r="AR359"/>
  <c r="AQ359"/>
  <c r="AP359"/>
  <c r="AI359"/>
  <c r="AH359"/>
  <c r="AG359"/>
  <c r="AF359"/>
  <c r="W359"/>
  <c r="V359"/>
  <c r="Q359" s="1"/>
  <c r="S359" s="1"/>
  <c r="M359"/>
  <c r="L359"/>
  <c r="K359"/>
  <c r="AS348"/>
  <c r="AR348"/>
  <c r="AQ348"/>
  <c r="AP348"/>
  <c r="AI348"/>
  <c r="AH348"/>
  <c r="AG348"/>
  <c r="AF348"/>
  <c r="W348"/>
  <c r="V348"/>
  <c r="Q348" s="1"/>
  <c r="S348" s="1"/>
  <c r="M348"/>
  <c r="L348"/>
  <c r="K348"/>
  <c r="AS368"/>
  <c r="AR368"/>
  <c r="AQ368"/>
  <c r="AP368"/>
  <c r="AI368"/>
  <c r="AH368"/>
  <c r="AG368"/>
  <c r="AF368"/>
  <c r="W368"/>
  <c r="V368"/>
  <c r="Q368" s="1"/>
  <c r="S368" s="1"/>
  <c r="M368"/>
  <c r="L368"/>
  <c r="K368"/>
  <c r="AS438"/>
  <c r="AR438"/>
  <c r="AQ438"/>
  <c r="AP438"/>
  <c r="AI438"/>
  <c r="AH438"/>
  <c r="AG438"/>
  <c r="AF438"/>
  <c r="W438"/>
  <c r="V438"/>
  <c r="Q438" s="1"/>
  <c r="S438" s="1"/>
  <c r="M438"/>
  <c r="L438"/>
  <c r="K438"/>
  <c r="AS514"/>
  <c r="AR514"/>
  <c r="AQ514"/>
  <c r="AP514"/>
  <c r="AI514"/>
  <c r="AH514"/>
  <c r="AG514"/>
  <c r="AF514"/>
  <c r="W514"/>
  <c r="V514"/>
  <c r="Q514" s="1"/>
  <c r="S514" s="1"/>
  <c r="M514"/>
  <c r="L514"/>
  <c r="K514"/>
  <c r="AS138"/>
  <c r="AR138"/>
  <c r="AQ138"/>
  <c r="AP138"/>
  <c r="AI138"/>
  <c r="AH138"/>
  <c r="AG138"/>
  <c r="AF138"/>
  <c r="W138"/>
  <c r="V138"/>
  <c r="Q138" s="1"/>
  <c r="S138" s="1"/>
  <c r="M138"/>
  <c r="L138"/>
  <c r="K138"/>
  <c r="AS30"/>
  <c r="AR30"/>
  <c r="AQ30"/>
  <c r="AP30"/>
  <c r="AI30"/>
  <c r="AH30"/>
  <c r="AG30"/>
  <c r="AF30"/>
  <c r="W30"/>
  <c r="V30"/>
  <c r="Q30" s="1"/>
  <c r="S30" s="1"/>
  <c r="M30"/>
  <c r="L30"/>
  <c r="K30"/>
  <c r="AS111"/>
  <c r="AR111"/>
  <c r="AQ111"/>
  <c r="AP111"/>
  <c r="AI111"/>
  <c r="AH111"/>
  <c r="AG111"/>
  <c r="AF111"/>
  <c r="W111"/>
  <c r="V111"/>
  <c r="Q111" s="1"/>
  <c r="S111" s="1"/>
  <c r="M111"/>
  <c r="L111"/>
  <c r="K111"/>
  <c r="AS72"/>
  <c r="AR72"/>
  <c r="AQ72"/>
  <c r="AP72"/>
  <c r="AI72"/>
  <c r="AH72"/>
  <c r="AG72"/>
  <c r="AF72"/>
  <c r="W72"/>
  <c r="V72"/>
  <c r="Q72" s="1"/>
  <c r="S72" s="1"/>
  <c r="M72"/>
  <c r="L72"/>
  <c r="K72"/>
  <c r="AS12"/>
  <c r="AR12"/>
  <c r="AQ12"/>
  <c r="AP12"/>
  <c r="AI12"/>
  <c r="AH12"/>
  <c r="AG12"/>
  <c r="AF12"/>
  <c r="W12"/>
  <c r="V12"/>
  <c r="Q12" s="1"/>
  <c r="S12" s="1"/>
  <c r="M12"/>
  <c r="L12"/>
  <c r="K12"/>
  <c r="AS35"/>
  <c r="AR35"/>
  <c r="AQ35"/>
  <c r="AP35"/>
  <c r="AI35"/>
  <c r="AH35"/>
  <c r="AG35"/>
  <c r="AF35"/>
  <c r="W35"/>
  <c r="V35"/>
  <c r="Q35" s="1"/>
  <c r="S35" s="1"/>
  <c r="M35"/>
  <c r="L35"/>
  <c r="K35"/>
  <c r="AS294"/>
  <c r="AR294"/>
  <c r="AQ294"/>
  <c r="AP294"/>
  <c r="AI294"/>
  <c r="AH294"/>
  <c r="AG294"/>
  <c r="AF294"/>
  <c r="W294"/>
  <c r="V294"/>
  <c r="Q294" s="1"/>
  <c r="S294" s="1"/>
  <c r="M294"/>
  <c r="L294"/>
  <c r="K294"/>
  <c r="AS29"/>
  <c r="AR29"/>
  <c r="AQ29"/>
  <c r="AP29"/>
  <c r="AI29"/>
  <c r="AH29"/>
  <c r="AG29"/>
  <c r="AF29"/>
  <c r="W29"/>
  <c r="V29"/>
  <c r="Q29" s="1"/>
  <c r="S29" s="1"/>
  <c r="M29"/>
  <c r="L29"/>
  <c r="K29"/>
  <c r="AS23"/>
  <c r="AR23"/>
  <c r="AQ23"/>
  <c r="AP23"/>
  <c r="AI23"/>
  <c r="AH23"/>
  <c r="AG23"/>
  <c r="AF23"/>
  <c r="W23"/>
  <c r="V23"/>
  <c r="Q23" s="1"/>
  <c r="S23" s="1"/>
  <c r="M23"/>
  <c r="L23"/>
  <c r="K23"/>
  <c r="AS423"/>
  <c r="AR423"/>
  <c r="AQ423"/>
  <c r="AP423"/>
  <c r="AI423"/>
  <c r="AH423"/>
  <c r="AG423"/>
  <c r="AF423"/>
  <c r="W423"/>
  <c r="V423"/>
  <c r="Q423" s="1"/>
  <c r="S423" s="1"/>
  <c r="M423"/>
  <c r="L423"/>
  <c r="K423"/>
  <c r="AS33"/>
  <c r="AR33"/>
  <c r="AQ33"/>
  <c r="AP33"/>
  <c r="AI33"/>
  <c r="AH33"/>
  <c r="AG33"/>
  <c r="AF33"/>
  <c r="W33"/>
  <c r="V33"/>
  <c r="Q33" s="1"/>
  <c r="S33" s="1"/>
  <c r="M33"/>
  <c r="L33"/>
  <c r="K33"/>
  <c r="AS8"/>
  <c r="AR8"/>
  <c r="AQ8"/>
  <c r="AP8"/>
  <c r="AI8"/>
  <c r="AH8"/>
  <c r="AG8"/>
  <c r="AF8"/>
  <c r="W8"/>
  <c r="V8"/>
  <c r="Q8" s="1"/>
  <c r="S8" s="1"/>
  <c r="M8"/>
  <c r="L8"/>
  <c r="K8"/>
  <c r="AS452"/>
  <c r="AR452"/>
  <c r="AQ452"/>
  <c r="AP452"/>
  <c r="AI452"/>
  <c r="AH452"/>
  <c r="AG452"/>
  <c r="AF452"/>
  <c r="W452"/>
  <c r="V452"/>
  <c r="Q452" s="1"/>
  <c r="S452" s="1"/>
  <c r="M452"/>
  <c r="L452"/>
  <c r="K452"/>
  <c r="AS38"/>
  <c r="AR38"/>
  <c r="AQ38"/>
  <c r="AP38"/>
  <c r="AI38"/>
  <c r="AH38"/>
  <c r="AG38"/>
  <c r="AF38"/>
  <c r="W38"/>
  <c r="V38"/>
  <c r="Q38" s="1"/>
  <c r="S38" s="1"/>
  <c r="M38"/>
  <c r="L38"/>
  <c r="K38"/>
  <c r="AS6"/>
  <c r="AR6"/>
  <c r="AQ6"/>
  <c r="AP6"/>
  <c r="AI6"/>
  <c r="AH6"/>
  <c r="AG6"/>
  <c r="AF6"/>
  <c r="W6"/>
  <c r="V6"/>
  <c r="Q6" s="1"/>
  <c r="S6" s="1"/>
  <c r="M6"/>
  <c r="L6"/>
  <c r="K6"/>
  <c r="AS39"/>
  <c r="AR39"/>
  <c r="AQ39"/>
  <c r="AP39"/>
  <c r="AI39"/>
  <c r="AH39"/>
  <c r="AG39"/>
  <c r="AF39"/>
  <c r="W39"/>
  <c r="V39"/>
  <c r="Q39" s="1"/>
  <c r="S39" s="1"/>
  <c r="M39"/>
  <c r="L39"/>
  <c r="K39"/>
  <c r="AS222"/>
  <c r="AR222"/>
  <c r="AQ222"/>
  <c r="AP222"/>
  <c r="AI222"/>
  <c r="AH222"/>
  <c r="AG222"/>
  <c r="AF222"/>
  <c r="W222"/>
  <c r="V222"/>
  <c r="Q222" s="1"/>
  <c r="S222" s="1"/>
  <c r="M222"/>
  <c r="L222"/>
  <c r="K222"/>
  <c r="AS437"/>
  <c r="AR437"/>
  <c r="AQ437"/>
  <c r="AP437"/>
  <c r="AI437"/>
  <c r="AH437"/>
  <c r="AG437"/>
  <c r="AF437"/>
  <c r="W437"/>
  <c r="V437"/>
  <c r="Q437" s="1"/>
  <c r="S437" s="1"/>
  <c r="M437"/>
  <c r="L437"/>
  <c r="K437"/>
  <c r="AS209"/>
  <c r="AR209"/>
  <c r="AQ209"/>
  <c r="AP209"/>
  <c r="AI209"/>
  <c r="AH209"/>
  <c r="AG209"/>
  <c r="AF209"/>
  <c r="W209"/>
  <c r="V209"/>
  <c r="Q209" s="1"/>
  <c r="S209" s="1"/>
  <c r="M209"/>
  <c r="L209"/>
  <c r="K209"/>
  <c r="AS7"/>
  <c r="AR7"/>
  <c r="AQ7"/>
  <c r="AP7"/>
  <c r="AI7"/>
  <c r="AH7"/>
  <c r="AG7"/>
  <c r="AF7"/>
  <c r="W7"/>
  <c r="V7"/>
  <c r="Q7" s="1"/>
  <c r="S7" s="1"/>
  <c r="M7"/>
  <c r="L7"/>
  <c r="K7"/>
  <c r="AS140"/>
  <c r="AR140"/>
  <c r="AQ140"/>
  <c r="AP140"/>
  <c r="AI140"/>
  <c r="AH140"/>
  <c r="AG140"/>
  <c r="AF140"/>
  <c r="W140"/>
  <c r="V140"/>
  <c r="Q140" s="1"/>
  <c r="S140" s="1"/>
  <c r="M140"/>
  <c r="L140"/>
  <c r="K140"/>
  <c r="AS181"/>
  <c r="AR181"/>
  <c r="AQ181"/>
  <c r="AP181"/>
  <c r="AI181"/>
  <c r="AH181"/>
  <c r="AG181"/>
  <c r="AF181"/>
  <c r="W181"/>
  <c r="V181"/>
  <c r="Q181" s="1"/>
  <c r="S181" s="1"/>
  <c r="M181"/>
  <c r="L181"/>
  <c r="K181"/>
  <c r="AS17"/>
  <c r="AR17"/>
  <c r="AQ17"/>
  <c r="AP17"/>
  <c r="AI17"/>
  <c r="AH17"/>
  <c r="AG17"/>
  <c r="AF17"/>
  <c r="W17"/>
  <c r="V17"/>
  <c r="Q17" s="1"/>
  <c r="S17" s="1"/>
  <c r="M17"/>
  <c r="L17"/>
  <c r="K17"/>
  <c r="AS460"/>
  <c r="AR460"/>
  <c r="AQ460"/>
  <c r="AP460"/>
  <c r="AI460"/>
  <c r="AH460"/>
  <c r="AG460"/>
  <c r="AF460"/>
  <c r="W460"/>
  <c r="V460"/>
  <c r="Q460" s="1"/>
  <c r="S460" s="1"/>
  <c r="M460"/>
  <c r="L460"/>
  <c r="K460"/>
  <c r="AS120"/>
  <c r="AR120"/>
  <c r="AQ120"/>
  <c r="AP120"/>
  <c r="AI120"/>
  <c r="AH120"/>
  <c r="AG120"/>
  <c r="AF120"/>
  <c r="W120"/>
  <c r="V120"/>
  <c r="Q120" s="1"/>
  <c r="S120" s="1"/>
  <c r="M120"/>
  <c r="L120"/>
  <c r="K120"/>
  <c r="AS226"/>
  <c r="AR226"/>
  <c r="AQ226"/>
  <c r="AP226"/>
  <c r="AI226"/>
  <c r="AH226"/>
  <c r="AG226"/>
  <c r="AF226"/>
  <c r="W226"/>
  <c r="V226"/>
  <c r="Q226" s="1"/>
  <c r="S226" s="1"/>
  <c r="M226"/>
  <c r="L226"/>
  <c r="K226"/>
  <c r="AS168"/>
  <c r="AR168"/>
  <c r="AQ168"/>
  <c r="AP168"/>
  <c r="AI168"/>
  <c r="AH168"/>
  <c r="AG168"/>
  <c r="AF168"/>
  <c r="W168"/>
  <c r="V168"/>
  <c r="Q168" s="1"/>
  <c r="S168" s="1"/>
  <c r="M168"/>
  <c r="L168"/>
  <c r="K168"/>
  <c r="AS411"/>
  <c r="AR411"/>
  <c r="AQ411"/>
  <c r="AP411"/>
  <c r="AI411"/>
  <c r="AH411"/>
  <c r="AG411"/>
  <c r="AF411"/>
  <c r="W411"/>
  <c r="V411"/>
  <c r="Q411" s="1"/>
  <c r="S411" s="1"/>
  <c r="M411"/>
  <c r="L411"/>
  <c r="K411"/>
  <c r="AS202"/>
  <c r="AR202"/>
  <c r="AQ202"/>
  <c r="AP202"/>
  <c r="AI202"/>
  <c r="AH202"/>
  <c r="AG202"/>
  <c r="AF202"/>
  <c r="W202"/>
  <c r="V202"/>
  <c r="Q202" s="1"/>
  <c r="S202" s="1"/>
  <c r="M202"/>
  <c r="L202"/>
  <c r="K202"/>
  <c r="AS77"/>
  <c r="AR77"/>
  <c r="AQ77"/>
  <c r="AP77"/>
  <c r="AI77"/>
  <c r="AH77"/>
  <c r="AG77"/>
  <c r="AF77"/>
  <c r="W77"/>
  <c r="V77"/>
  <c r="Q77" s="1"/>
  <c r="S77" s="1"/>
  <c r="M77"/>
  <c r="L77"/>
  <c r="K77"/>
  <c r="AS71"/>
  <c r="AR71"/>
  <c r="AQ71"/>
  <c r="AP71"/>
  <c r="AI71"/>
  <c r="AH71"/>
  <c r="AG71"/>
  <c r="AF71"/>
  <c r="W71"/>
  <c r="V71"/>
  <c r="Q71" s="1"/>
  <c r="S71" s="1"/>
  <c r="M71"/>
  <c r="L71"/>
  <c r="K71"/>
  <c r="AS151"/>
  <c r="AR151"/>
  <c r="AQ151"/>
  <c r="AP151"/>
  <c r="AI151"/>
  <c r="AH151"/>
  <c r="AG151"/>
  <c r="AF151"/>
  <c r="W151"/>
  <c r="V151"/>
  <c r="Q151" s="1"/>
  <c r="S151" s="1"/>
  <c r="M151"/>
  <c r="L151"/>
  <c r="K151"/>
  <c r="AS123"/>
  <c r="AR123"/>
  <c r="AQ123"/>
  <c r="AP123"/>
  <c r="AI123"/>
  <c r="AH123"/>
  <c r="AG123"/>
  <c r="AF123"/>
  <c r="W123"/>
  <c r="V123"/>
  <c r="Q123" s="1"/>
  <c r="S123" s="1"/>
  <c r="M123"/>
  <c r="L123"/>
  <c r="K123"/>
  <c r="AS4"/>
  <c r="AR4"/>
  <c r="AQ4"/>
  <c r="AP4"/>
  <c r="AI4"/>
  <c r="AH4"/>
  <c r="AG4"/>
  <c r="AF4"/>
  <c r="W4"/>
  <c r="V4"/>
  <c r="Q4" s="1"/>
  <c r="S4" s="1"/>
  <c r="M4"/>
  <c r="L4"/>
  <c r="K4"/>
  <c r="AS282"/>
  <c r="AR282"/>
  <c r="AQ282"/>
  <c r="AP282"/>
  <c r="AI282"/>
  <c r="AH282"/>
  <c r="AG282"/>
  <c r="AF282"/>
  <c r="W282"/>
  <c r="V282"/>
  <c r="Q282" s="1"/>
  <c r="S282" s="1"/>
  <c r="M282"/>
  <c r="L282"/>
  <c r="K282"/>
  <c r="AS75"/>
  <c r="AR75"/>
  <c r="AQ75"/>
  <c r="AP75"/>
  <c r="AI75"/>
  <c r="AH75"/>
  <c r="AG75"/>
  <c r="AF75"/>
  <c r="W75"/>
  <c r="V75"/>
  <c r="Q75" s="1"/>
  <c r="S75" s="1"/>
  <c r="M75"/>
  <c r="L75"/>
  <c r="K75"/>
  <c r="AS260"/>
  <c r="AR260"/>
  <c r="AQ260"/>
  <c r="AP260"/>
  <c r="AI260"/>
  <c r="AH260"/>
  <c r="AG260"/>
  <c r="AF260"/>
  <c r="W260"/>
  <c r="V260"/>
  <c r="Q260" s="1"/>
  <c r="S260" s="1"/>
  <c r="M260"/>
  <c r="L260"/>
  <c r="K260"/>
  <c r="AS49"/>
  <c r="AR49"/>
  <c r="AQ49"/>
  <c r="AP49"/>
  <c r="AI49"/>
  <c r="AH49"/>
  <c r="AG49"/>
  <c r="AF49"/>
  <c r="W49"/>
  <c r="V49"/>
  <c r="Q49" s="1"/>
  <c r="S49" s="1"/>
  <c r="M49"/>
  <c r="L49"/>
  <c r="K49"/>
  <c r="AS113"/>
  <c r="AR113"/>
  <c r="AQ113"/>
  <c r="AP113"/>
  <c r="AI113"/>
  <c r="AH113"/>
  <c r="AG113"/>
  <c r="AF113"/>
  <c r="W113"/>
  <c r="V113"/>
  <c r="Q113" s="1"/>
  <c r="S113" s="1"/>
  <c r="M113"/>
  <c r="L113"/>
  <c r="K113"/>
  <c r="AS366"/>
  <c r="AR366"/>
  <c r="AQ366"/>
  <c r="AP366"/>
  <c r="AI366"/>
  <c r="AH366"/>
  <c r="AG366"/>
  <c r="AF366"/>
  <c r="W366"/>
  <c r="V366"/>
  <c r="Q366" s="1"/>
  <c r="S366" s="1"/>
  <c r="M366"/>
  <c r="L366"/>
  <c r="K366"/>
  <c r="AS155"/>
  <c r="AR155"/>
  <c r="AQ155"/>
  <c r="AP155"/>
  <c r="AI155"/>
  <c r="AH155"/>
  <c r="AG155"/>
  <c r="AF155"/>
  <c r="W155"/>
  <c r="V155"/>
  <c r="Q155" s="1"/>
  <c r="S155" s="1"/>
  <c r="M155"/>
  <c r="L155"/>
  <c r="K155"/>
  <c r="AS238"/>
  <c r="AR238"/>
  <c r="AQ238"/>
  <c r="AP238"/>
  <c r="AI238"/>
  <c r="AH238"/>
  <c r="AG238"/>
  <c r="AF238"/>
  <c r="W238"/>
  <c r="V238"/>
  <c r="Q238" s="1"/>
  <c r="S238" s="1"/>
  <c r="M238"/>
  <c r="L238"/>
  <c r="K238"/>
  <c r="AS233"/>
  <c r="AR233"/>
  <c r="AQ233"/>
  <c r="AP233"/>
  <c r="AI233"/>
  <c r="AH233"/>
  <c r="AG233"/>
  <c r="AF233"/>
  <c r="W233"/>
  <c r="V233"/>
  <c r="Q233" s="1"/>
  <c r="S233" s="1"/>
  <c r="M233"/>
  <c r="L233"/>
  <c r="K233"/>
  <c r="AS190"/>
  <c r="AR190"/>
  <c r="AQ190"/>
  <c r="AP190"/>
  <c r="AI190"/>
  <c r="AH190"/>
  <c r="AG190"/>
  <c r="AF190"/>
  <c r="W190"/>
  <c r="V190"/>
  <c r="Q190" s="1"/>
  <c r="S190" s="1"/>
  <c r="M190"/>
  <c r="L190"/>
  <c r="K190"/>
  <c r="AS131"/>
  <c r="AR131"/>
  <c r="AQ131"/>
  <c r="AP131"/>
  <c r="AI131"/>
  <c r="AH131"/>
  <c r="AG131"/>
  <c r="AF131"/>
  <c r="W131"/>
  <c r="V131"/>
  <c r="Q131" s="1"/>
  <c r="S131" s="1"/>
  <c r="M131"/>
  <c r="L131"/>
  <c r="K131"/>
  <c r="AS279"/>
  <c r="AR279"/>
  <c r="AQ279"/>
  <c r="AP279"/>
  <c r="AI279"/>
  <c r="AH279"/>
  <c r="AG279"/>
  <c r="AF279"/>
  <c r="W279"/>
  <c r="V279"/>
  <c r="Q279" s="1"/>
  <c r="S279" s="1"/>
  <c r="M279"/>
  <c r="L279"/>
  <c r="K279"/>
  <c r="AS18"/>
  <c r="AR18"/>
  <c r="AQ18"/>
  <c r="AP18"/>
  <c r="AI18"/>
  <c r="AH18"/>
  <c r="AG18"/>
  <c r="AF18"/>
  <c r="W18"/>
  <c r="V18"/>
  <c r="Q18" s="1"/>
  <c r="S18" s="1"/>
  <c r="M18"/>
  <c r="L18"/>
  <c r="K18"/>
  <c r="AS99"/>
  <c r="AR99"/>
  <c r="AQ99"/>
  <c r="AP99"/>
  <c r="AI99"/>
  <c r="AH99"/>
  <c r="AG99"/>
  <c r="AF99"/>
  <c r="W99"/>
  <c r="V99"/>
  <c r="Q99" s="1"/>
  <c r="S99" s="1"/>
  <c r="M99"/>
  <c r="L99"/>
  <c r="K99"/>
  <c r="AS203"/>
  <c r="AR203"/>
  <c r="AQ203"/>
  <c r="AP203"/>
  <c r="AI203"/>
  <c r="AH203"/>
  <c r="AG203"/>
  <c r="AF203"/>
  <c r="W203"/>
  <c r="V203"/>
  <c r="Q203" s="1"/>
  <c r="S203" s="1"/>
  <c r="M203"/>
  <c r="L203"/>
  <c r="K203"/>
  <c r="AS367"/>
  <c r="AR367"/>
  <c r="AQ367"/>
  <c r="AP367"/>
  <c r="AI367"/>
  <c r="AH367"/>
  <c r="AG367"/>
  <c r="AF367"/>
  <c r="W367"/>
  <c r="V367"/>
  <c r="Q367" s="1"/>
  <c r="S367" s="1"/>
  <c r="M367"/>
  <c r="L367"/>
  <c r="K367"/>
  <c r="AS192"/>
  <c r="AR192"/>
  <c r="AQ192"/>
  <c r="AP192"/>
  <c r="AI192"/>
  <c r="AH192"/>
  <c r="AG192"/>
  <c r="AF192"/>
  <c r="W192"/>
  <c r="V192"/>
  <c r="Q192" s="1"/>
  <c r="S192" s="1"/>
  <c r="M192"/>
  <c r="L192"/>
  <c r="K192"/>
  <c r="AS56"/>
  <c r="AR56"/>
  <c r="AQ56"/>
  <c r="AP56"/>
  <c r="AI56"/>
  <c r="AH56"/>
  <c r="AG56"/>
  <c r="AF56"/>
  <c r="W56"/>
  <c r="V56"/>
  <c r="Q56" s="1"/>
  <c r="S56" s="1"/>
  <c r="M56"/>
  <c r="L56"/>
  <c r="K56"/>
  <c r="AS118"/>
  <c r="AR118"/>
  <c r="AQ118"/>
  <c r="AP118"/>
  <c r="AI118"/>
  <c r="AH118"/>
  <c r="AG118"/>
  <c r="AF118"/>
  <c r="W118"/>
  <c r="V118"/>
  <c r="Q118" s="1"/>
  <c r="S118" s="1"/>
  <c r="M118"/>
  <c r="L118"/>
  <c r="K118"/>
  <c r="AS92"/>
  <c r="AR92"/>
  <c r="AQ92"/>
  <c r="AP92"/>
  <c r="AI92"/>
  <c r="AH92"/>
  <c r="AG92"/>
  <c r="AF92"/>
  <c r="W92"/>
  <c r="V92"/>
  <c r="Q92" s="1"/>
  <c r="S92" s="1"/>
  <c r="M92"/>
  <c r="L92"/>
  <c r="K92"/>
  <c r="AS3"/>
  <c r="AR3"/>
  <c r="AQ3"/>
  <c r="AP3"/>
  <c r="AI3"/>
  <c r="AH3"/>
  <c r="AG3"/>
  <c r="AF3"/>
  <c r="W3"/>
  <c r="V3"/>
  <c r="Q3" s="1"/>
  <c r="S3" s="1"/>
  <c r="M3"/>
  <c r="L3"/>
  <c r="K3"/>
  <c r="AS167"/>
  <c r="AR167"/>
  <c r="AQ167"/>
  <c r="AP167"/>
  <c r="AI167"/>
  <c r="AH167"/>
  <c r="AG167"/>
  <c r="AF167"/>
  <c r="W167"/>
  <c r="V167"/>
  <c r="Q167" s="1"/>
  <c r="S167" s="1"/>
  <c r="M167"/>
  <c r="L167"/>
  <c r="K167"/>
  <c r="AS389"/>
  <c r="AR389"/>
  <c r="AQ389"/>
  <c r="AP389"/>
  <c r="AI389"/>
  <c r="AH389"/>
  <c r="AG389"/>
  <c r="AF389"/>
  <c r="W389"/>
  <c r="V389"/>
  <c r="Q389" s="1"/>
  <c r="S389" s="1"/>
  <c r="M389"/>
  <c r="L389"/>
  <c r="K389"/>
  <c r="AS162"/>
  <c r="AR162"/>
  <c r="AQ162"/>
  <c r="AP162"/>
  <c r="AI162"/>
  <c r="AH162"/>
  <c r="AG162"/>
  <c r="AF162"/>
  <c r="W162"/>
  <c r="V162"/>
  <c r="Q162" s="1"/>
  <c r="S162" s="1"/>
  <c r="M162"/>
  <c r="L162"/>
  <c r="K162"/>
  <c r="AS25"/>
  <c r="AR25"/>
  <c r="AQ25"/>
  <c r="AP25"/>
  <c r="AI25"/>
  <c r="AH25"/>
  <c r="AG25"/>
  <c r="AF25"/>
  <c r="W25"/>
  <c r="V25"/>
  <c r="Q25" s="1"/>
  <c r="S25" s="1"/>
  <c r="M25"/>
  <c r="L25"/>
  <c r="K25"/>
  <c r="AS48"/>
  <c r="AR48"/>
  <c r="AQ48"/>
  <c r="AP48"/>
  <c r="AI48"/>
  <c r="AH48"/>
  <c r="AG48"/>
  <c r="AF48"/>
  <c r="W48"/>
  <c r="V48"/>
  <c r="Q48" s="1"/>
  <c r="S48" s="1"/>
  <c r="M48"/>
  <c r="L48"/>
  <c r="K48"/>
  <c r="AS323"/>
  <c r="AR323"/>
  <c r="AQ323"/>
  <c r="AP323"/>
  <c r="AI323"/>
  <c r="AH323"/>
  <c r="AG323"/>
  <c r="AF323"/>
  <c r="W323"/>
  <c r="V323"/>
  <c r="Q323" s="1"/>
  <c r="S323" s="1"/>
  <c r="M323"/>
  <c r="L323"/>
  <c r="K323"/>
  <c r="AS152"/>
  <c r="AR152"/>
  <c r="AQ152"/>
  <c r="AP152"/>
  <c r="AI152"/>
  <c r="AH152"/>
  <c r="AG152"/>
  <c r="AF152"/>
  <c r="W152"/>
  <c r="V152"/>
  <c r="Q152" s="1"/>
  <c r="S152" s="1"/>
  <c r="M152"/>
  <c r="L152"/>
  <c r="K152"/>
  <c r="AS509"/>
  <c r="AR509"/>
  <c r="AQ509"/>
  <c r="AP509"/>
  <c r="AI509"/>
  <c r="AH509"/>
  <c r="AG509"/>
  <c r="AF509"/>
  <c r="W509"/>
  <c r="V509"/>
  <c r="Q509" s="1"/>
  <c r="S509" s="1"/>
  <c r="M509"/>
  <c r="L509"/>
  <c r="K509"/>
  <c r="AS409"/>
  <c r="AR409"/>
  <c r="AQ409"/>
  <c r="AP409"/>
  <c r="AI409"/>
  <c r="AH409"/>
  <c r="AG409"/>
  <c r="AF409"/>
  <c r="W409"/>
  <c r="V409"/>
  <c r="Q409" s="1"/>
  <c r="S409" s="1"/>
  <c r="M409"/>
  <c r="L409"/>
  <c r="K409"/>
  <c r="AS413"/>
  <c r="AR413"/>
  <c r="AQ413"/>
  <c r="AP413"/>
  <c r="AI413"/>
  <c r="AH413"/>
  <c r="AG413"/>
  <c r="AF413"/>
  <c r="W413"/>
  <c r="V413"/>
  <c r="Q413" s="1"/>
  <c r="S413" s="1"/>
  <c r="M413"/>
  <c r="L413"/>
  <c r="K413"/>
  <c r="AS117"/>
  <c r="AR117"/>
  <c r="AQ117"/>
  <c r="AP117"/>
  <c r="AI117"/>
  <c r="AH117"/>
  <c r="AG117"/>
  <c r="AF117"/>
  <c r="W117"/>
  <c r="V117"/>
  <c r="Q117" s="1"/>
  <c r="S117" s="1"/>
  <c r="M117"/>
  <c r="L117"/>
  <c r="K117"/>
  <c r="AS95"/>
  <c r="AR95"/>
  <c r="AQ95"/>
  <c r="AP95"/>
  <c r="AI95"/>
  <c r="AH95"/>
  <c r="AG95"/>
  <c r="AF95"/>
  <c r="W95"/>
  <c r="V95"/>
  <c r="Q95" s="1"/>
  <c r="S95" s="1"/>
  <c r="M95"/>
  <c r="L95"/>
  <c r="K95"/>
  <c r="AS187"/>
  <c r="AR187"/>
  <c r="AQ187"/>
  <c r="AP187"/>
  <c r="AI187"/>
  <c r="AH187"/>
  <c r="AG187"/>
  <c r="AF187"/>
  <c r="W187"/>
  <c r="V187"/>
  <c r="Q187" s="1"/>
  <c r="S187" s="1"/>
  <c r="M187"/>
  <c r="L187"/>
  <c r="K187"/>
  <c r="AS5"/>
  <c r="AR5"/>
  <c r="AQ5"/>
  <c r="AP5"/>
  <c r="AI5"/>
  <c r="AH5"/>
  <c r="AG5"/>
  <c r="AF5"/>
  <c r="W5"/>
  <c r="V5"/>
  <c r="Q5" s="1"/>
  <c r="S5" s="1"/>
  <c r="M5"/>
  <c r="L5"/>
  <c r="K5"/>
  <c r="AS47"/>
  <c r="AR47"/>
  <c r="AQ47"/>
  <c r="AP47"/>
  <c r="AI47"/>
  <c r="AH47"/>
  <c r="AG47"/>
  <c r="AF47"/>
  <c r="W47"/>
  <c r="V47"/>
  <c r="Q47" s="1"/>
  <c r="S47" s="1"/>
  <c r="M47"/>
  <c r="L47"/>
  <c r="K47"/>
  <c r="AS85"/>
  <c r="AR85"/>
  <c r="AQ85"/>
  <c r="AP85"/>
  <c r="AI85"/>
  <c r="AH85"/>
  <c r="AG85"/>
  <c r="AF85"/>
  <c r="W85"/>
  <c r="V85"/>
  <c r="Q85" s="1"/>
  <c r="S85" s="1"/>
  <c r="M85"/>
  <c r="L85"/>
  <c r="K85"/>
  <c r="AS177"/>
  <c r="AR177"/>
  <c r="AQ177"/>
  <c r="AP177"/>
  <c r="AI177"/>
  <c r="AH177"/>
  <c r="AG177"/>
  <c r="AF177"/>
  <c r="W177"/>
  <c r="V177"/>
  <c r="Q177" s="1"/>
  <c r="S177" s="1"/>
  <c r="M177"/>
  <c r="L177"/>
  <c r="K177"/>
  <c r="AS447"/>
  <c r="AR447"/>
  <c r="AQ447"/>
  <c r="AP447"/>
  <c r="AI447"/>
  <c r="AH447"/>
  <c r="AG447"/>
  <c r="AF447"/>
  <c r="W447"/>
  <c r="V447"/>
  <c r="Q447" s="1"/>
  <c r="S447" s="1"/>
  <c r="M447"/>
  <c r="L447"/>
  <c r="K447"/>
  <c r="AS597"/>
  <c r="AR597"/>
  <c r="AQ597"/>
  <c r="AP597"/>
  <c r="AI597"/>
  <c r="AH597"/>
  <c r="AG597"/>
  <c r="AF597"/>
  <c r="W597"/>
  <c r="V597"/>
  <c r="Q597" s="1"/>
  <c r="S597" s="1"/>
  <c r="M597"/>
  <c r="L597"/>
  <c r="K597"/>
  <c r="AS322"/>
  <c r="AR322"/>
  <c r="AQ322"/>
  <c r="AP322"/>
  <c r="AI322"/>
  <c r="AH322"/>
  <c r="AG322"/>
  <c r="AF322"/>
  <c r="W322"/>
  <c r="V322"/>
  <c r="Q322" s="1"/>
  <c r="S322" s="1"/>
  <c r="M322"/>
  <c r="L322"/>
  <c r="K322"/>
  <c r="AS133"/>
  <c r="AR133"/>
  <c r="AQ133"/>
  <c r="AP133"/>
  <c r="AI133"/>
  <c r="AH133"/>
  <c r="AG133"/>
  <c r="AF133"/>
  <c r="W133"/>
  <c r="V133"/>
  <c r="Q133" s="1"/>
  <c r="S133" s="1"/>
  <c r="M133"/>
  <c r="L133"/>
  <c r="K133"/>
  <c r="AS20"/>
  <c r="AR20"/>
  <c r="AQ20"/>
  <c r="AP20"/>
  <c r="AI20"/>
  <c r="AH20"/>
  <c r="AG20"/>
  <c r="AF20"/>
  <c r="W20"/>
  <c r="V20"/>
  <c r="Q20" s="1"/>
  <c r="S20" s="1"/>
  <c r="M20"/>
  <c r="L20"/>
  <c r="K20"/>
  <c r="AS227"/>
  <c r="AR227"/>
  <c r="AQ227"/>
  <c r="AP227"/>
  <c r="AI227"/>
  <c r="AH227"/>
  <c r="AG227"/>
  <c r="AF227"/>
  <c r="W227"/>
  <c r="V227"/>
  <c r="Q227" s="1"/>
  <c r="S227" s="1"/>
  <c r="M227"/>
  <c r="L227"/>
  <c r="K227"/>
  <c r="AS11"/>
  <c r="AR11"/>
  <c r="AQ11"/>
  <c r="AP11"/>
  <c r="AI11"/>
  <c r="AH11"/>
  <c r="AG11"/>
  <c r="AF11"/>
  <c r="W11"/>
  <c r="V11"/>
  <c r="Q11" s="1"/>
  <c r="S11" s="1"/>
  <c r="M11"/>
  <c r="L11"/>
  <c r="K11"/>
  <c r="AS34"/>
  <c r="AR34"/>
  <c r="AQ34"/>
  <c r="AP34"/>
  <c r="AI34"/>
  <c r="AH34"/>
  <c r="AG34"/>
  <c r="AF34"/>
  <c r="W34"/>
  <c r="V34"/>
  <c r="Q34" s="1"/>
  <c r="S34" s="1"/>
  <c r="M34"/>
  <c r="L34"/>
  <c r="K34"/>
  <c r="AS644"/>
  <c r="AR644"/>
  <c r="AQ644"/>
  <c r="AP644"/>
  <c r="AI644"/>
  <c r="AH644"/>
  <c r="AG644"/>
  <c r="AF644"/>
  <c r="W644"/>
  <c r="V644"/>
  <c r="Q644" s="1"/>
  <c r="S644" s="1"/>
  <c r="M644"/>
  <c r="L644"/>
  <c r="K644"/>
  <c r="AS272"/>
  <c r="AR272"/>
  <c r="AQ272"/>
  <c r="AP272"/>
  <c r="AI272"/>
  <c r="AH272"/>
  <c r="AG272"/>
  <c r="AF272"/>
  <c r="W272"/>
  <c r="V272"/>
  <c r="Q272" s="1"/>
  <c r="S272" s="1"/>
  <c r="M272"/>
  <c r="L272"/>
  <c r="K272"/>
  <c r="AS146"/>
  <c r="AR146"/>
  <c r="AQ146"/>
  <c r="AP146"/>
  <c r="AI146"/>
  <c r="AH146"/>
  <c r="AG146"/>
  <c r="AF146"/>
  <c r="W146"/>
  <c r="V146"/>
  <c r="Q146" s="1"/>
  <c r="S146" s="1"/>
  <c r="M146"/>
  <c r="L146"/>
  <c r="K146"/>
  <c r="AS13"/>
  <c r="AR13"/>
  <c r="AQ13"/>
  <c r="AP13"/>
  <c r="AI13"/>
  <c r="AH13"/>
  <c r="AG13"/>
  <c r="AF13"/>
  <c r="W13"/>
  <c r="V13"/>
  <c r="Q13" s="1"/>
  <c r="S13" s="1"/>
  <c r="M13"/>
  <c r="L13"/>
  <c r="K13"/>
  <c r="AS172"/>
  <c r="AR172"/>
  <c r="AQ172"/>
  <c r="AP172"/>
  <c r="AI172"/>
  <c r="AH172"/>
  <c r="AG172"/>
  <c r="AF172"/>
  <c r="W172"/>
  <c r="V172"/>
  <c r="Q172" s="1"/>
  <c r="S172" s="1"/>
  <c r="M172"/>
  <c r="L172"/>
  <c r="K172"/>
  <c r="AS219"/>
  <c r="AR219"/>
  <c r="AQ219"/>
  <c r="AP219"/>
  <c r="AI219"/>
  <c r="AH219"/>
  <c r="AG219"/>
  <c r="AF219"/>
  <c r="W219"/>
  <c r="V219"/>
  <c r="Q219" s="1"/>
  <c r="S219" s="1"/>
  <c r="M219"/>
  <c r="L219"/>
  <c r="K219"/>
  <c r="AS37"/>
  <c r="AR37"/>
  <c r="AQ37"/>
  <c r="AP37"/>
  <c r="AI37"/>
  <c r="AH37"/>
  <c r="AG37"/>
  <c r="AF37"/>
  <c r="W37"/>
  <c r="V37"/>
  <c r="Q37" s="1"/>
  <c r="S37" s="1"/>
  <c r="M37"/>
  <c r="L37"/>
  <c r="K37"/>
  <c r="AS132"/>
  <c r="AR132"/>
  <c r="AQ132"/>
  <c r="AP132"/>
  <c r="AI132"/>
  <c r="AH132"/>
  <c r="AG132"/>
  <c r="AF132"/>
  <c r="W132"/>
  <c r="V132"/>
  <c r="Q132" s="1"/>
  <c r="S132" s="1"/>
  <c r="M132"/>
  <c r="L132"/>
  <c r="K132"/>
  <c r="AS166"/>
  <c r="AR166"/>
  <c r="AQ166"/>
  <c r="AP166"/>
  <c r="AI166"/>
  <c r="AH166"/>
  <c r="AG166"/>
  <c r="AF166"/>
  <c r="W166"/>
  <c r="V166"/>
  <c r="Q166" s="1"/>
  <c r="S166" s="1"/>
  <c r="M166"/>
  <c r="L166"/>
  <c r="K166"/>
  <c r="AS153"/>
  <c r="AR153"/>
  <c r="AQ153"/>
  <c r="AP153"/>
  <c r="AI153"/>
  <c r="AH153"/>
  <c r="AG153"/>
  <c r="AF153"/>
  <c r="W153"/>
  <c r="V153"/>
  <c r="Q153" s="1"/>
  <c r="S153" s="1"/>
  <c r="M153"/>
  <c r="L153"/>
  <c r="K153"/>
  <c r="AS16"/>
  <c r="AR16"/>
  <c r="AQ16"/>
  <c r="AP16"/>
  <c r="AI16"/>
  <c r="AH16"/>
  <c r="AG16"/>
  <c r="AF16"/>
  <c r="W16"/>
  <c r="V16"/>
  <c r="Q16" s="1"/>
  <c r="S16" s="1"/>
  <c r="M16"/>
  <c r="L16"/>
  <c r="K16"/>
  <c r="AS9"/>
  <c r="AR9"/>
  <c r="AQ9"/>
  <c r="AP9"/>
  <c r="AI9"/>
  <c r="AH9"/>
  <c r="AG9"/>
  <c r="AF9"/>
  <c r="W9"/>
  <c r="V9"/>
  <c r="Q9" s="1"/>
  <c r="S9" s="1"/>
  <c r="M9"/>
  <c r="L9"/>
  <c r="K9"/>
  <c r="AS22"/>
  <c r="AR22"/>
  <c r="AQ22"/>
  <c r="AP22"/>
  <c r="AI22"/>
  <c r="AH22"/>
  <c r="AG22"/>
  <c r="AF22"/>
  <c r="W22"/>
  <c r="V22"/>
  <c r="Q22" s="1"/>
  <c r="S22" s="1"/>
  <c r="M22"/>
  <c r="L22"/>
  <c r="K22"/>
  <c r="AS218"/>
  <c r="AR218"/>
  <c r="AQ218"/>
  <c r="AP218"/>
  <c r="AI218"/>
  <c r="AH218"/>
  <c r="AG218"/>
  <c r="AF218"/>
  <c r="W218"/>
  <c r="V218"/>
  <c r="Q218" s="1"/>
  <c r="S218" s="1"/>
  <c r="M218"/>
  <c r="L218"/>
  <c r="K218"/>
  <c r="AS184"/>
  <c r="AR184"/>
  <c r="AQ184"/>
  <c r="AP184"/>
  <c r="AI184"/>
  <c r="AH184"/>
  <c r="AG184"/>
  <c r="AF184"/>
  <c r="W184"/>
  <c r="V184"/>
  <c r="Q184" s="1"/>
  <c r="S184" s="1"/>
  <c r="M184"/>
  <c r="L184"/>
  <c r="K184"/>
  <c r="AS86"/>
  <c r="AR86"/>
  <c r="AQ86"/>
  <c r="AP86"/>
  <c r="AI86"/>
  <c r="AH86"/>
  <c r="AG86"/>
  <c r="AF86"/>
  <c r="W86"/>
  <c r="V86"/>
  <c r="Q86" s="1"/>
  <c r="S86" s="1"/>
  <c r="M86"/>
  <c r="L86"/>
  <c r="K86"/>
  <c r="AS211"/>
  <c r="AR211"/>
  <c r="AQ211"/>
  <c r="AP211"/>
  <c r="AI211"/>
  <c r="AH211"/>
  <c r="AG211"/>
  <c r="AF211"/>
  <c r="W211"/>
  <c r="V211"/>
  <c r="Q211" s="1"/>
  <c r="S211" s="1"/>
  <c r="M211"/>
  <c r="L211"/>
  <c r="K211"/>
  <c r="AS289"/>
  <c r="AR289"/>
  <c r="AQ289"/>
  <c r="AP289"/>
  <c r="AI289"/>
  <c r="AH289"/>
  <c r="AG289"/>
  <c r="AF289"/>
  <c r="W289"/>
  <c r="V289"/>
  <c r="Q289" s="1"/>
  <c r="S289" s="1"/>
  <c r="M289"/>
  <c r="L289"/>
  <c r="K289"/>
  <c r="AS108"/>
  <c r="AR108"/>
  <c r="AQ108"/>
  <c r="AP108"/>
  <c r="AI108"/>
  <c r="AH108"/>
  <c r="AG108"/>
  <c r="AF108"/>
  <c r="W108"/>
  <c r="V108"/>
  <c r="Q108" s="1"/>
  <c r="S108" s="1"/>
  <c r="M108"/>
  <c r="L108"/>
  <c r="K108"/>
  <c r="AS394"/>
  <c r="AR394"/>
  <c r="AQ394"/>
  <c r="AP394"/>
  <c r="AI394"/>
  <c r="AH394"/>
  <c r="AG394"/>
  <c r="AF394"/>
  <c r="W394"/>
  <c r="V394"/>
  <c r="Q394" s="1"/>
  <c r="S394" s="1"/>
  <c r="M394"/>
  <c r="L394"/>
  <c r="K394"/>
  <c r="AS143"/>
  <c r="AR143"/>
  <c r="AQ143"/>
  <c r="AP143"/>
  <c r="AI143"/>
  <c r="AH143"/>
  <c r="AG143"/>
  <c r="AF143"/>
  <c r="W143"/>
  <c r="V143"/>
  <c r="Q143" s="1"/>
  <c r="S143" s="1"/>
  <c r="M143"/>
  <c r="L143"/>
  <c r="K143"/>
  <c r="AS221"/>
  <c r="AR221"/>
  <c r="AQ221"/>
  <c r="AP221"/>
  <c r="AI221"/>
  <c r="AH221"/>
  <c r="AG221"/>
  <c r="AF221"/>
  <c r="W221"/>
  <c r="V221"/>
  <c r="Q221" s="1"/>
  <c r="S221" s="1"/>
  <c r="M221"/>
  <c r="L221"/>
  <c r="K221"/>
  <c r="AS67"/>
  <c r="AR67"/>
  <c r="AQ67"/>
  <c r="AP67"/>
  <c r="AI67"/>
  <c r="AH67"/>
  <c r="AG67"/>
  <c r="AF67"/>
  <c r="W67"/>
  <c r="V67"/>
  <c r="Q67" s="1"/>
  <c r="S67" s="1"/>
  <c r="M67"/>
  <c r="L67"/>
  <c r="K67"/>
  <c r="AS224"/>
  <c r="AR224"/>
  <c r="AQ224"/>
  <c r="AP224"/>
  <c r="AI224"/>
  <c r="AH224"/>
  <c r="AG224"/>
  <c r="AF224"/>
  <c r="W224"/>
  <c r="V224"/>
  <c r="Q224" s="1"/>
  <c r="S224" s="1"/>
  <c r="M224"/>
  <c r="L224"/>
  <c r="K224"/>
  <c r="AS24"/>
  <c r="AR24"/>
  <c r="AQ24"/>
  <c r="AP24"/>
  <c r="AI24"/>
  <c r="AH24"/>
  <c r="AG24"/>
  <c r="AF24"/>
  <c r="W24"/>
  <c r="V24"/>
  <c r="Q24" s="1"/>
  <c r="S24" s="1"/>
  <c r="M24"/>
  <c r="L24"/>
  <c r="K24"/>
  <c r="AS58"/>
  <c r="AR58"/>
  <c r="AQ58"/>
  <c r="AP58"/>
  <c r="AI58"/>
  <c r="AH58"/>
  <c r="AG58"/>
  <c r="AF58"/>
  <c r="W58"/>
  <c r="V58"/>
  <c r="Q58" s="1"/>
  <c r="S58" s="1"/>
  <c r="M58"/>
  <c r="L58"/>
  <c r="K58"/>
  <c r="AS60"/>
  <c r="AR60"/>
  <c r="AQ60"/>
  <c r="AP60"/>
  <c r="AI60"/>
  <c r="AH60"/>
  <c r="AG60"/>
  <c r="AF60"/>
  <c r="W60"/>
  <c r="V60"/>
  <c r="Q60" s="1"/>
  <c r="S60" s="1"/>
  <c r="M60"/>
  <c r="L60"/>
  <c r="K60"/>
  <c r="AS164"/>
  <c r="AR164"/>
  <c r="AQ164"/>
  <c r="AP164"/>
  <c r="AI164"/>
  <c r="AH164"/>
  <c r="AG164"/>
  <c r="AF164"/>
  <c r="W164"/>
  <c r="V164"/>
  <c r="Q164" s="1"/>
  <c r="S164" s="1"/>
  <c r="M164"/>
  <c r="L164"/>
  <c r="K164"/>
  <c r="AS62"/>
  <c r="AR62"/>
  <c r="AQ62"/>
  <c r="AP62"/>
  <c r="AI62"/>
  <c r="AH62"/>
  <c r="AG62"/>
  <c r="AF62"/>
  <c r="W62"/>
  <c r="V62"/>
  <c r="Q62" s="1"/>
  <c r="S62" s="1"/>
  <c r="M62"/>
  <c r="L62"/>
  <c r="K62"/>
  <c r="AS54"/>
  <c r="AR54"/>
  <c r="AQ54"/>
  <c r="AP54"/>
  <c r="AI54"/>
  <c r="AH54"/>
  <c r="AG54"/>
  <c r="AF54"/>
  <c r="W54"/>
  <c r="V54"/>
  <c r="Q54" s="1"/>
  <c r="S54" s="1"/>
  <c r="M54"/>
  <c r="L54"/>
  <c r="K54"/>
  <c r="AS19"/>
  <c r="AR19"/>
  <c r="AQ19"/>
  <c r="AP19"/>
  <c r="AI19"/>
  <c r="AH19"/>
  <c r="AG19"/>
  <c r="AF19"/>
  <c r="W19"/>
  <c r="V19"/>
  <c r="Q19" s="1"/>
  <c r="S19" s="1"/>
  <c r="M19"/>
  <c r="L19"/>
  <c r="K19"/>
  <c r="AS246"/>
  <c r="AR246"/>
  <c r="AQ246"/>
  <c r="AP246"/>
  <c r="AI246"/>
  <c r="AH246"/>
  <c r="AG246"/>
  <c r="AF246"/>
  <c r="W246"/>
  <c r="V246"/>
  <c r="Q246" s="1"/>
  <c r="S246" s="1"/>
  <c r="M246"/>
  <c r="L246"/>
  <c r="K246"/>
  <c r="AS313"/>
  <c r="AR313"/>
  <c r="AQ313"/>
  <c r="AP313"/>
  <c r="AI313"/>
  <c r="AH313"/>
  <c r="AG313"/>
  <c r="AF313"/>
  <c r="W313"/>
  <c r="V313"/>
  <c r="Q313" s="1"/>
  <c r="S313" s="1"/>
  <c r="M313"/>
  <c r="L313"/>
  <c r="K313"/>
  <c r="AS66"/>
  <c r="AR66"/>
  <c r="AQ66"/>
  <c r="AP66"/>
  <c r="AI66"/>
  <c r="AH66"/>
  <c r="AG66"/>
  <c r="AF66"/>
  <c r="W66"/>
  <c r="V66"/>
  <c r="Q66" s="1"/>
  <c r="S66" s="1"/>
  <c r="M66"/>
  <c r="L66"/>
  <c r="K66"/>
  <c r="AS121"/>
  <c r="AR121"/>
  <c r="AQ121"/>
  <c r="AP121"/>
  <c r="AI121"/>
  <c r="AH121"/>
  <c r="AG121"/>
  <c r="AF121"/>
  <c r="W121"/>
  <c r="V121"/>
  <c r="Q121" s="1"/>
  <c r="S121" s="1"/>
  <c r="M121"/>
  <c r="L121"/>
  <c r="K121"/>
  <c r="AS28"/>
  <c r="AR28"/>
  <c r="AQ28"/>
  <c r="AP28"/>
  <c r="AI28"/>
  <c r="AH28"/>
  <c r="AG28"/>
  <c r="AF28"/>
  <c r="W28"/>
  <c r="V28"/>
  <c r="Q28" s="1"/>
  <c r="S28" s="1"/>
  <c r="M28"/>
  <c r="L28"/>
  <c r="K28"/>
  <c r="AS424"/>
  <c r="AR424"/>
  <c r="AQ424"/>
  <c r="AP424"/>
  <c r="AI424"/>
  <c r="AH424"/>
  <c r="AG424"/>
  <c r="AF424"/>
  <c r="W424"/>
  <c r="V424"/>
  <c r="Q424" s="1"/>
  <c r="S424" s="1"/>
  <c r="M424"/>
  <c r="L424"/>
  <c r="K424"/>
  <c r="AS109"/>
  <c r="AR109"/>
  <c r="AQ109"/>
  <c r="AP109"/>
  <c r="AI109"/>
  <c r="AH109"/>
  <c r="AG109"/>
  <c r="AF109"/>
  <c r="W109"/>
  <c r="V109"/>
  <c r="Q109" s="1"/>
  <c r="S109" s="1"/>
  <c r="M109"/>
  <c r="L109"/>
  <c r="K109"/>
  <c r="AS15"/>
  <c r="AR15"/>
  <c r="AQ15"/>
  <c r="AP15"/>
  <c r="AI15"/>
  <c r="AH15"/>
  <c r="AG15"/>
  <c r="AF15"/>
  <c r="W15"/>
  <c r="V15"/>
  <c r="Q15" s="1"/>
  <c r="S15" s="1"/>
  <c r="M15"/>
  <c r="L15"/>
  <c r="K15"/>
  <c r="AS68"/>
  <c r="AR68"/>
  <c r="AQ68"/>
  <c r="AP68"/>
  <c r="AI68"/>
  <c r="AH68"/>
  <c r="AG68"/>
  <c r="AF68"/>
  <c r="W68"/>
  <c r="V68"/>
  <c r="Q68" s="1"/>
  <c r="S68" s="1"/>
  <c r="M68"/>
  <c r="L68"/>
  <c r="K68"/>
  <c r="AS372"/>
  <c r="AR372"/>
  <c r="AQ372"/>
  <c r="AP372"/>
  <c r="AI372"/>
  <c r="AH372"/>
  <c r="AG372"/>
  <c r="AF372"/>
  <c r="W372"/>
  <c r="V372"/>
  <c r="Q372" s="1"/>
  <c r="S372" s="1"/>
  <c r="M372"/>
  <c r="L372"/>
  <c r="K372"/>
  <c r="AS360"/>
  <c r="AR360"/>
  <c r="AQ360"/>
  <c r="AP360"/>
  <c r="AI360"/>
  <c r="AH360"/>
  <c r="AG360"/>
  <c r="AF360"/>
  <c r="W360"/>
  <c r="V360"/>
  <c r="Q360" s="1"/>
  <c r="S360" s="1"/>
  <c r="M360"/>
  <c r="L360"/>
  <c r="K360"/>
  <c r="AS94"/>
  <c r="AR94"/>
  <c r="AQ94"/>
  <c r="AP94"/>
  <c r="AI94"/>
  <c r="AH94"/>
  <c r="AG94"/>
  <c r="AF94"/>
  <c r="W94"/>
  <c r="V94"/>
  <c r="Q94" s="1"/>
  <c r="S94" s="1"/>
  <c r="M94"/>
  <c r="L94"/>
  <c r="K94"/>
  <c r="AS147"/>
  <c r="AR147"/>
  <c r="AQ147"/>
  <c r="AP147"/>
  <c r="AI147"/>
  <c r="AH147"/>
  <c r="AG147"/>
  <c r="AF147"/>
  <c r="W147"/>
  <c r="V147"/>
  <c r="Q147" s="1"/>
  <c r="S147" s="1"/>
  <c r="M147"/>
  <c r="L147"/>
  <c r="K147"/>
  <c r="AS549"/>
  <c r="AR549"/>
  <c r="AQ549"/>
  <c r="AP549"/>
  <c r="AI549"/>
  <c r="AH549"/>
  <c r="AG549"/>
  <c r="AF549"/>
  <c r="W549"/>
  <c r="V549"/>
  <c r="Q549" s="1"/>
  <c r="S549" s="1"/>
  <c r="M549"/>
  <c r="L549"/>
  <c r="K549"/>
  <c r="AS21"/>
  <c r="AR21"/>
  <c r="AQ21"/>
  <c r="AP21"/>
  <c r="AI21"/>
  <c r="AH21"/>
  <c r="AG21"/>
  <c r="AF21"/>
  <c r="W21"/>
  <c r="V21"/>
  <c r="Q21" s="1"/>
  <c r="S21" s="1"/>
  <c r="M21"/>
  <c r="L21"/>
  <c r="K21"/>
  <c r="AS27"/>
  <c r="AR27"/>
  <c r="AQ27"/>
  <c r="AP27"/>
  <c r="AI27"/>
  <c r="AH27"/>
  <c r="AG27"/>
  <c r="AF27"/>
  <c r="W27"/>
  <c r="V27"/>
  <c r="Q27" s="1"/>
  <c r="S27" s="1"/>
  <c r="M27"/>
  <c r="L27"/>
  <c r="K27"/>
  <c r="AS150"/>
  <c r="AR150"/>
  <c r="AQ150"/>
  <c r="AP150"/>
  <c r="AI150"/>
  <c r="AH150"/>
  <c r="AG150"/>
  <c r="AF150"/>
  <c r="W150"/>
  <c r="V150"/>
  <c r="Q150" s="1"/>
  <c r="S150" s="1"/>
  <c r="M150"/>
  <c r="L150"/>
  <c r="K150"/>
  <c r="AS529"/>
  <c r="AR529"/>
  <c r="AQ529"/>
  <c r="AP529"/>
  <c r="AI529"/>
  <c r="AH529"/>
  <c r="AG529"/>
  <c r="AF529"/>
  <c r="W529"/>
  <c r="V529"/>
  <c r="Q529" s="1"/>
  <c r="S529" s="1"/>
  <c r="M529"/>
  <c r="L529"/>
  <c r="K529"/>
  <c r="AS516"/>
  <c r="AR516"/>
  <c r="AQ516"/>
  <c r="AP516"/>
  <c r="AI516"/>
  <c r="AH516"/>
  <c r="AG516"/>
  <c r="AF516"/>
  <c r="W516"/>
  <c r="V516"/>
  <c r="Q516" s="1"/>
  <c r="S516" s="1"/>
  <c r="M516"/>
  <c r="L516"/>
  <c r="K516"/>
  <c r="AS248"/>
  <c r="AR248"/>
  <c r="AQ248"/>
  <c r="AP248"/>
  <c r="AI248"/>
  <c r="AH248"/>
  <c r="AG248"/>
  <c r="AF248"/>
  <c r="W248"/>
  <c r="V248"/>
  <c r="Q248" s="1"/>
  <c r="S248" s="1"/>
  <c r="M248"/>
  <c r="L248"/>
  <c r="K248"/>
  <c r="AS256"/>
  <c r="AR256"/>
  <c r="AQ256"/>
  <c r="AP256"/>
  <c r="AI256"/>
  <c r="AH256"/>
  <c r="AG256"/>
  <c r="AF256"/>
  <c r="W256"/>
  <c r="V256"/>
  <c r="Q256" s="1"/>
  <c r="S256" s="1"/>
  <c r="M256"/>
  <c r="L256"/>
  <c r="K256"/>
  <c r="AS427"/>
  <c r="AR427"/>
  <c r="AQ427"/>
  <c r="AP427"/>
  <c r="AI427"/>
  <c r="AH427"/>
  <c r="AG427"/>
  <c r="AF427"/>
  <c r="W427"/>
  <c r="V427"/>
  <c r="Q427" s="1"/>
  <c r="S427" s="1"/>
  <c r="M427"/>
  <c r="L427"/>
  <c r="K427"/>
  <c r="AS262"/>
  <c r="AR262"/>
  <c r="AQ262"/>
  <c r="AP262"/>
  <c r="AI262"/>
  <c r="AH262"/>
  <c r="AG262"/>
  <c r="AF262"/>
  <c r="W262"/>
  <c r="V262"/>
  <c r="Q262" s="1"/>
  <c r="S262" s="1"/>
  <c r="M262"/>
  <c r="L262"/>
  <c r="K262"/>
  <c r="AS405"/>
  <c r="AR405"/>
  <c r="AQ405"/>
  <c r="AP405"/>
  <c r="AI405"/>
  <c r="AH405"/>
  <c r="AG405"/>
  <c r="AF405"/>
  <c r="W405"/>
  <c r="V405"/>
  <c r="Q405" s="1"/>
  <c r="S405" s="1"/>
  <c r="M405"/>
  <c r="L405"/>
  <c r="K405"/>
  <c r="AS84"/>
  <c r="AR84"/>
  <c r="AQ84"/>
  <c r="AP84"/>
  <c r="AI84"/>
  <c r="AH84"/>
  <c r="AG84"/>
  <c r="AF84"/>
  <c r="W84"/>
  <c r="V84"/>
  <c r="Q84" s="1"/>
  <c r="S84" s="1"/>
  <c r="M84"/>
  <c r="L84"/>
  <c r="K84"/>
  <c r="AS275"/>
  <c r="AR275"/>
  <c r="AQ275"/>
  <c r="AP275"/>
  <c r="AI275"/>
  <c r="AH275"/>
  <c r="AG275"/>
  <c r="AF275"/>
  <c r="W275"/>
  <c r="V275"/>
  <c r="Q275" s="1"/>
  <c r="S275" s="1"/>
  <c r="M275"/>
  <c r="L275"/>
  <c r="K275"/>
  <c r="AS53"/>
  <c r="AR53"/>
  <c r="AQ53"/>
  <c r="AP53"/>
  <c r="AI53"/>
  <c r="AH53"/>
  <c r="AG53"/>
  <c r="AF53"/>
  <c r="W53"/>
  <c r="V53"/>
  <c r="Q53" s="1"/>
  <c r="S53" s="1"/>
  <c r="M53"/>
  <c r="L53"/>
  <c r="K53"/>
  <c r="AS355"/>
  <c r="AR355"/>
  <c r="AQ355"/>
  <c r="AP355"/>
  <c r="AI355"/>
  <c r="AH355"/>
  <c r="AG355"/>
  <c r="AF355"/>
  <c r="W355"/>
  <c r="V355"/>
  <c r="Q355" s="1"/>
  <c r="S355" s="1"/>
  <c r="M355"/>
  <c r="L355"/>
  <c r="K355"/>
  <c r="AS57"/>
  <c r="AR57"/>
  <c r="AQ57"/>
  <c r="AP57"/>
  <c r="AI57"/>
  <c r="AH57"/>
  <c r="AG57"/>
  <c r="AF57"/>
  <c r="W57"/>
  <c r="V57"/>
  <c r="Q57" s="1"/>
  <c r="S57" s="1"/>
  <c r="M57"/>
  <c r="L57"/>
  <c r="K57"/>
  <c r="AS459"/>
  <c r="AR459"/>
  <c r="AQ459"/>
  <c r="AP459"/>
  <c r="AI459"/>
  <c r="AH459"/>
  <c r="AG459"/>
  <c r="AF459"/>
  <c r="W459"/>
  <c r="V459"/>
  <c r="Q459" s="1"/>
  <c r="S459" s="1"/>
  <c r="M459"/>
  <c r="L459"/>
  <c r="K459"/>
  <c r="AS112"/>
  <c r="AR112"/>
  <c r="AQ112"/>
  <c r="AP112"/>
  <c r="AI112"/>
  <c r="AH112"/>
  <c r="AG112"/>
  <c r="AF112"/>
  <c r="W112"/>
  <c r="V112"/>
  <c r="Q112" s="1"/>
  <c r="S112" s="1"/>
  <c r="M112"/>
  <c r="L112"/>
  <c r="K112"/>
  <c r="AS149"/>
  <c r="AR149"/>
  <c r="AQ149"/>
  <c r="AP149"/>
  <c r="AI149"/>
  <c r="AH149"/>
  <c r="AG149"/>
  <c r="AF149"/>
  <c r="W149"/>
  <c r="V149"/>
  <c r="Q149" s="1"/>
  <c r="S149" s="1"/>
  <c r="M149"/>
  <c r="L149"/>
  <c r="K149"/>
  <c r="AS501"/>
  <c r="AR501"/>
  <c r="AQ501"/>
  <c r="AP501"/>
  <c r="AI501"/>
  <c r="AH501"/>
  <c r="AG501"/>
  <c r="AF501"/>
  <c r="W501"/>
  <c r="V501"/>
  <c r="Q501" s="1"/>
  <c r="S501" s="1"/>
  <c r="M501"/>
  <c r="L501"/>
  <c r="K501"/>
  <c r="AS520"/>
  <c r="AR520"/>
  <c r="AQ520"/>
  <c r="AP520"/>
  <c r="AI520"/>
  <c r="AH520"/>
  <c r="AG520"/>
  <c r="AF520"/>
  <c r="W520"/>
  <c r="V520"/>
  <c r="Q520" s="1"/>
  <c r="S520" s="1"/>
  <c r="M520"/>
  <c r="L520"/>
  <c r="K520"/>
  <c r="AS154"/>
  <c r="AR154"/>
  <c r="AQ154"/>
  <c r="AP154"/>
  <c r="AI154"/>
  <c r="AH154"/>
  <c r="AG154"/>
  <c r="AF154"/>
  <c r="W154"/>
  <c r="V154"/>
  <c r="Q154" s="1"/>
  <c r="S154" s="1"/>
  <c r="M154"/>
  <c r="L154"/>
  <c r="K154"/>
  <c r="AS208"/>
  <c r="AR208"/>
  <c r="AQ208"/>
  <c r="AP208"/>
  <c r="AI208"/>
  <c r="AH208"/>
  <c r="AG208"/>
  <c r="AF208"/>
  <c r="W208"/>
  <c r="V208"/>
  <c r="Q208" s="1"/>
  <c r="S208" s="1"/>
  <c r="M208"/>
  <c r="L208"/>
  <c r="K208"/>
  <c r="AS135"/>
  <c r="AR135"/>
  <c r="AQ135"/>
  <c r="AP135"/>
  <c r="AI135"/>
  <c r="AH135"/>
  <c r="AG135"/>
  <c r="AF135"/>
  <c r="W135"/>
  <c r="V135"/>
  <c r="Q135" s="1"/>
  <c r="S135" s="1"/>
  <c r="M135"/>
  <c r="L135"/>
  <c r="K135"/>
  <c r="AS31"/>
  <c r="AR31"/>
  <c r="AQ31"/>
  <c r="AP31"/>
  <c r="AI31"/>
  <c r="AH31"/>
  <c r="AG31"/>
  <c r="AF31"/>
  <c r="W31"/>
  <c r="V31"/>
  <c r="Q31" s="1"/>
  <c r="S31" s="1"/>
  <c r="M31"/>
  <c r="L31"/>
  <c r="K31"/>
  <c r="AS40"/>
  <c r="AR40"/>
  <c r="AQ40"/>
  <c r="AP40"/>
  <c r="AI40"/>
  <c r="AH40"/>
  <c r="AG40"/>
  <c r="AF40"/>
  <c r="W40"/>
  <c r="V40"/>
  <c r="Q40" s="1"/>
  <c r="S40" s="1"/>
  <c r="M40"/>
  <c r="L40"/>
  <c r="K40"/>
  <c r="AS212"/>
  <c r="AR212"/>
  <c r="AQ212"/>
  <c r="AP212"/>
  <c r="AI212"/>
  <c r="AH212"/>
  <c r="AG212"/>
  <c r="AF212"/>
  <c r="W212"/>
  <c r="V212"/>
  <c r="Q212" s="1"/>
  <c r="S212" s="1"/>
  <c r="M212"/>
  <c r="L212"/>
  <c r="K212"/>
  <c r="AS565"/>
  <c r="AR565"/>
  <c r="AQ565"/>
  <c r="AP565"/>
  <c r="AI565"/>
  <c r="AH565"/>
  <c r="AG565"/>
  <c r="AF565"/>
  <c r="W565"/>
  <c r="V565"/>
  <c r="Q565" s="1"/>
  <c r="S565" s="1"/>
  <c r="M565"/>
  <c r="L565"/>
  <c r="K565"/>
  <c r="AS127"/>
  <c r="AR127"/>
  <c r="AQ127"/>
  <c r="AP127"/>
  <c r="AI127"/>
  <c r="AH127"/>
  <c r="AG127"/>
  <c r="AF127"/>
  <c r="W127"/>
  <c r="V127"/>
  <c r="Q127" s="1"/>
  <c r="S127" s="1"/>
  <c r="M127"/>
  <c r="L127"/>
  <c r="K127"/>
  <c r="AS385"/>
  <c r="AR385"/>
  <c r="AQ385"/>
  <c r="AP385"/>
  <c r="AI385"/>
  <c r="AH385"/>
  <c r="AG385"/>
  <c r="AF385"/>
  <c r="W385"/>
  <c r="V385"/>
  <c r="Q385" s="1"/>
  <c r="S385" s="1"/>
  <c r="M385"/>
  <c r="L385"/>
  <c r="K385"/>
  <c r="AS269"/>
  <c r="AR269"/>
  <c r="AQ269"/>
  <c r="AP269"/>
  <c r="AI269"/>
  <c r="AH269"/>
  <c r="AG269"/>
  <c r="AF269"/>
  <c r="W269"/>
  <c r="V269"/>
  <c r="Q269" s="1"/>
  <c r="S269" s="1"/>
  <c r="M269"/>
  <c r="L269"/>
  <c r="K269"/>
  <c r="AS98"/>
  <c r="AR98"/>
  <c r="AQ98"/>
  <c r="AP98"/>
  <c r="AI98"/>
  <c r="AH98"/>
  <c r="AG98"/>
  <c r="AF98"/>
  <c r="W98"/>
  <c r="V98"/>
  <c r="Q98" s="1"/>
  <c r="S98" s="1"/>
  <c r="M98"/>
  <c r="L98"/>
  <c r="K98"/>
  <c r="AS128"/>
  <c r="AR128"/>
  <c r="AQ128"/>
  <c r="AP128"/>
  <c r="AI128"/>
  <c r="AH128"/>
  <c r="AG128"/>
  <c r="AF128"/>
  <c r="W128"/>
  <c r="V128"/>
  <c r="Q128" s="1"/>
  <c r="S128" s="1"/>
  <c r="M128"/>
  <c r="L128"/>
  <c r="K128"/>
  <c r="AS623"/>
  <c r="AR623"/>
  <c r="AQ623"/>
  <c r="AP623"/>
  <c r="AI623"/>
  <c r="AH623"/>
  <c r="AG623"/>
  <c r="AF623"/>
  <c r="W623"/>
  <c r="V623"/>
  <c r="Q623" s="1"/>
  <c r="S623" s="1"/>
  <c r="M623"/>
  <c r="L623"/>
  <c r="K623"/>
  <c r="AS253"/>
  <c r="AR253"/>
  <c r="AQ253"/>
  <c r="AP253"/>
  <c r="AI253"/>
  <c r="AH253"/>
  <c r="AG253"/>
  <c r="AF253"/>
  <c r="W253"/>
  <c r="V253"/>
  <c r="Q253" s="1"/>
  <c r="S253" s="1"/>
  <c r="M253"/>
  <c r="L253"/>
  <c r="K253"/>
  <c r="AS425"/>
  <c r="AR425"/>
  <c r="AQ425"/>
  <c r="AP425"/>
  <c r="AI425"/>
  <c r="AH425"/>
  <c r="AG425"/>
  <c r="AF425"/>
  <c r="W425"/>
  <c r="V425"/>
  <c r="Q425" s="1"/>
  <c r="S425" s="1"/>
  <c r="M425"/>
  <c r="L425"/>
  <c r="K425"/>
  <c r="AS255"/>
  <c r="AR255"/>
  <c r="AQ255"/>
  <c r="AP255"/>
  <c r="AI255"/>
  <c r="AH255"/>
  <c r="AG255"/>
  <c r="AF255"/>
  <c r="W255"/>
  <c r="V255"/>
  <c r="Q255" s="1"/>
  <c r="S255" s="1"/>
  <c r="M255"/>
  <c r="L255"/>
  <c r="K255"/>
  <c r="AS69"/>
  <c r="AR69"/>
  <c r="AQ69"/>
  <c r="AP69"/>
  <c r="AI69"/>
  <c r="AH69"/>
  <c r="AG69"/>
  <c r="AF69"/>
  <c r="W69"/>
  <c r="V69"/>
  <c r="Q69" s="1"/>
  <c r="S69" s="1"/>
  <c r="M69"/>
  <c r="L69"/>
  <c r="K69"/>
  <c r="AS42"/>
  <c r="AR42"/>
  <c r="AQ42"/>
  <c r="AP42"/>
  <c r="AI42"/>
  <c r="AH42"/>
  <c r="AG42"/>
  <c r="AF42"/>
  <c r="W42"/>
  <c r="V42"/>
  <c r="Q42" s="1"/>
  <c r="S42" s="1"/>
  <c r="M42"/>
  <c r="L42"/>
  <c r="K42"/>
  <c r="AS52"/>
  <c r="AR52"/>
  <c r="AQ52"/>
  <c r="AP52"/>
  <c r="AI52"/>
  <c r="AH52"/>
  <c r="AG52"/>
  <c r="AF52"/>
  <c r="W52"/>
  <c r="V52"/>
  <c r="Q52" s="1"/>
  <c r="S52" s="1"/>
  <c r="M52"/>
  <c r="L52"/>
  <c r="K52"/>
  <c r="AS160"/>
  <c r="AR160"/>
  <c r="AQ160"/>
  <c r="AP160"/>
  <c r="AI160"/>
  <c r="AH160"/>
  <c r="AG160"/>
  <c r="AF160"/>
  <c r="W160"/>
  <c r="V160"/>
  <c r="Q160" s="1"/>
  <c r="S160" s="1"/>
  <c r="M160"/>
  <c r="L160"/>
  <c r="K160"/>
  <c r="AS178"/>
  <c r="AR178"/>
  <c r="AQ178"/>
  <c r="AP178"/>
  <c r="AI178"/>
  <c r="AH178"/>
  <c r="AG178"/>
  <c r="AF178"/>
  <c r="W178"/>
  <c r="V178"/>
  <c r="Q178" s="1"/>
  <c r="S178" s="1"/>
  <c r="M178"/>
  <c r="L178"/>
  <c r="K178"/>
  <c r="AS259"/>
  <c r="AR259"/>
  <c r="AQ259"/>
  <c r="AP259"/>
  <c r="AI259"/>
  <c r="AH259"/>
  <c r="AG259"/>
  <c r="AF259"/>
  <c r="W259"/>
  <c r="V259"/>
  <c r="Q259" s="1"/>
  <c r="S259" s="1"/>
  <c r="M259"/>
  <c r="L259"/>
  <c r="K259"/>
  <c r="AS105"/>
  <c r="AR105"/>
  <c r="AQ105"/>
  <c r="AP105"/>
  <c r="AI105"/>
  <c r="AH105"/>
  <c r="AG105"/>
  <c r="AF105"/>
  <c r="W105"/>
  <c r="V105"/>
  <c r="Q105" s="1"/>
  <c r="S105" s="1"/>
  <c r="M105"/>
  <c r="L105"/>
  <c r="K105"/>
  <c r="AS531"/>
  <c r="AR531"/>
  <c r="AQ531"/>
  <c r="AP531"/>
  <c r="AI531"/>
  <c r="AH531"/>
  <c r="AG531"/>
  <c r="AF531"/>
  <c r="W531"/>
  <c r="V531"/>
  <c r="Q531" s="1"/>
  <c r="S531" s="1"/>
  <c r="M531"/>
  <c r="L531"/>
  <c r="K531"/>
  <c r="AS210"/>
  <c r="AR210"/>
  <c r="AQ210"/>
  <c r="AP210"/>
  <c r="AI210"/>
  <c r="AH210"/>
  <c r="AG210"/>
  <c r="AF210"/>
  <c r="W210"/>
  <c r="V210"/>
  <c r="Q210" s="1"/>
  <c r="S210" s="1"/>
  <c r="M210"/>
  <c r="L210"/>
  <c r="K210"/>
  <c r="AS506"/>
  <c r="AR506"/>
  <c r="AQ506"/>
  <c r="AP506"/>
  <c r="AI506"/>
  <c r="AH506"/>
  <c r="AG506"/>
  <c r="AF506"/>
  <c r="W506"/>
  <c r="V506"/>
  <c r="Q506" s="1"/>
  <c r="S506" s="1"/>
  <c r="M506"/>
  <c r="L506"/>
  <c r="K506"/>
  <c r="AS230"/>
  <c r="AR230"/>
  <c r="AQ230"/>
  <c r="AP230"/>
  <c r="AI230"/>
  <c r="AH230"/>
  <c r="AG230"/>
  <c r="AF230"/>
  <c r="W230"/>
  <c r="V230"/>
  <c r="Q230" s="1"/>
  <c r="S230" s="1"/>
  <c r="M230"/>
  <c r="L230"/>
  <c r="K230"/>
  <c r="AS648"/>
  <c r="AR648"/>
  <c r="AQ648"/>
  <c r="AP648"/>
  <c r="AI648"/>
  <c r="AH648"/>
  <c r="AG648"/>
  <c r="AF648"/>
  <c r="W648"/>
  <c r="V648"/>
  <c r="Q648" s="1"/>
  <c r="S648" s="1"/>
  <c r="M648"/>
  <c r="L648"/>
  <c r="K648"/>
  <c r="AS189"/>
  <c r="AR189"/>
  <c r="AQ189"/>
  <c r="AP189"/>
  <c r="AI189"/>
  <c r="AH189"/>
  <c r="AG189"/>
  <c r="AF189"/>
  <c r="W189"/>
  <c r="V189"/>
  <c r="Q189" s="1"/>
  <c r="S189" s="1"/>
  <c r="M189"/>
  <c r="L189"/>
  <c r="K189"/>
  <c r="AS249"/>
  <c r="AR249"/>
  <c r="AQ249"/>
  <c r="AP249"/>
  <c r="AI249"/>
  <c r="AH249"/>
  <c r="AG249"/>
  <c r="AF249"/>
  <c r="W249"/>
  <c r="V249"/>
  <c r="Q249" s="1"/>
  <c r="S249" s="1"/>
  <c r="M249"/>
  <c r="L249"/>
  <c r="K249"/>
  <c r="AS285"/>
  <c r="AR285"/>
  <c r="AQ285"/>
  <c r="AP285"/>
  <c r="AI285"/>
  <c r="AH285"/>
  <c r="AG285"/>
  <c r="AF285"/>
  <c r="W285"/>
  <c r="V285"/>
  <c r="Q285" s="1"/>
  <c r="S285" s="1"/>
  <c r="M285"/>
  <c r="L285"/>
  <c r="K285"/>
  <c r="AS44"/>
  <c r="AR44"/>
  <c r="AQ44"/>
  <c r="AP44"/>
  <c r="AI44"/>
  <c r="AH44"/>
  <c r="AG44"/>
  <c r="AF44"/>
  <c r="W44"/>
  <c r="V44"/>
  <c r="Q44" s="1"/>
  <c r="S44" s="1"/>
  <c r="M44"/>
  <c r="L44"/>
  <c r="K44"/>
  <c r="AS240"/>
  <c r="AR240"/>
  <c r="AQ240"/>
  <c r="AP240"/>
  <c r="AI240"/>
  <c r="AH240"/>
  <c r="AG240"/>
  <c r="AF240"/>
  <c r="W240"/>
  <c r="V240"/>
  <c r="Q240" s="1"/>
  <c r="S240" s="1"/>
  <c r="M240"/>
  <c r="L240"/>
  <c r="K240"/>
  <c r="AS100"/>
  <c r="AR100"/>
  <c r="AQ100"/>
  <c r="AP100"/>
  <c r="AI100"/>
  <c r="AH100"/>
  <c r="AG100"/>
  <c r="AF100"/>
  <c r="W100"/>
  <c r="V100"/>
  <c r="Q100" s="1"/>
  <c r="S100" s="1"/>
  <c r="M100"/>
  <c r="L100"/>
  <c r="K100"/>
  <c r="AS573"/>
  <c r="AR573"/>
  <c r="AQ573"/>
  <c r="AP573"/>
  <c r="AI573"/>
  <c r="AH573"/>
  <c r="AG573"/>
  <c r="AF573"/>
  <c r="W573"/>
  <c r="V573"/>
  <c r="Q573" s="1"/>
  <c r="S573" s="1"/>
  <c r="M573"/>
  <c r="L573"/>
  <c r="K573"/>
  <c r="AS141"/>
  <c r="AR141"/>
  <c r="AQ141"/>
  <c r="AP141"/>
  <c r="AI141"/>
  <c r="AH141"/>
  <c r="AG141"/>
  <c r="AF141"/>
  <c r="W141"/>
  <c r="V141"/>
  <c r="Q141" s="1"/>
  <c r="S141" s="1"/>
  <c r="M141"/>
  <c r="L141"/>
  <c r="K141"/>
  <c r="AS476"/>
  <c r="AR476"/>
  <c r="AQ476"/>
  <c r="AP476"/>
  <c r="AI476"/>
  <c r="AH476"/>
  <c r="AG476"/>
  <c r="AF476"/>
  <c r="W476"/>
  <c r="V476"/>
  <c r="Q476" s="1"/>
  <c r="S476" s="1"/>
  <c r="M476"/>
  <c r="L476"/>
  <c r="K476"/>
  <c r="AS73"/>
  <c r="AR73"/>
  <c r="AQ73"/>
  <c r="AP73"/>
  <c r="AI73"/>
  <c r="AH73"/>
  <c r="AG73"/>
  <c r="AF73"/>
  <c r="W73"/>
  <c r="V73"/>
  <c r="Q73" s="1"/>
  <c r="S73" s="1"/>
  <c r="M73"/>
  <c r="L73"/>
  <c r="K73"/>
  <c r="AS250"/>
  <c r="AR250"/>
  <c r="AQ250"/>
  <c r="AP250"/>
  <c r="AI250"/>
  <c r="AH250"/>
  <c r="AG250"/>
  <c r="AF250"/>
  <c r="W250"/>
  <c r="V250"/>
  <c r="Q250" s="1"/>
  <c r="S250" s="1"/>
  <c r="M250"/>
  <c r="L250"/>
  <c r="K250"/>
  <c r="AS236"/>
  <c r="AR236"/>
  <c r="AQ236"/>
  <c r="AP236"/>
  <c r="AI236"/>
  <c r="AH236"/>
  <c r="AG236"/>
  <c r="AF236"/>
  <c r="W236"/>
  <c r="V236"/>
  <c r="Q236" s="1"/>
  <c r="S236" s="1"/>
  <c r="M236"/>
  <c r="L236"/>
  <c r="K236"/>
  <c r="AS223"/>
  <c r="AR223"/>
  <c r="AQ223"/>
  <c r="AP223"/>
  <c r="AI223"/>
  <c r="AH223"/>
  <c r="AG223"/>
  <c r="AF223"/>
  <c r="W223"/>
  <c r="V223"/>
  <c r="Q223" s="1"/>
  <c r="S223" s="1"/>
  <c r="M223"/>
  <c r="L223"/>
  <c r="K223"/>
  <c r="AS228"/>
  <c r="AR228"/>
  <c r="AQ228"/>
  <c r="AP228"/>
  <c r="AI228"/>
  <c r="AH228"/>
  <c r="AG228"/>
  <c r="AF228"/>
  <c r="W228"/>
  <c r="V228"/>
  <c r="Q228" s="1"/>
  <c r="S228" s="1"/>
  <c r="M228"/>
  <c r="L228"/>
  <c r="K228"/>
  <c r="AS373"/>
  <c r="AR373"/>
  <c r="AQ373"/>
  <c r="AP373"/>
  <c r="AI373"/>
  <c r="AH373"/>
  <c r="AG373"/>
  <c r="AF373"/>
  <c r="W373"/>
  <c r="V373"/>
  <c r="Q373" s="1"/>
  <c r="S373" s="1"/>
  <c r="M373"/>
  <c r="L373"/>
  <c r="K373"/>
  <c r="AS407"/>
  <c r="AR407"/>
  <c r="AQ407"/>
  <c r="AP407"/>
  <c r="AI407"/>
  <c r="AH407"/>
  <c r="AG407"/>
  <c r="AF407"/>
  <c r="W407"/>
  <c r="V407"/>
  <c r="Q407" s="1"/>
  <c r="S407" s="1"/>
  <c r="M407"/>
  <c r="L407"/>
  <c r="K407"/>
  <c r="AS148"/>
  <c r="AR148"/>
  <c r="AQ148"/>
  <c r="AP148"/>
  <c r="AI148"/>
  <c r="AH148"/>
  <c r="AG148"/>
  <c r="AF148"/>
  <c r="W148"/>
  <c r="V148"/>
  <c r="Q148" s="1"/>
  <c r="S148" s="1"/>
  <c r="M148"/>
  <c r="L148"/>
  <c r="K148"/>
  <c r="AS605"/>
  <c r="AR605"/>
  <c r="AQ605"/>
  <c r="AP605"/>
  <c r="AI605"/>
  <c r="AH605"/>
  <c r="AG605"/>
  <c r="AF605"/>
  <c r="W605"/>
  <c r="V605"/>
  <c r="Q605" s="1"/>
  <c r="S605" s="1"/>
  <c r="M605"/>
  <c r="L605"/>
  <c r="K605"/>
  <c r="AS416"/>
  <c r="AR416"/>
  <c r="AQ416"/>
  <c r="AP416"/>
  <c r="AI416"/>
  <c r="AH416"/>
  <c r="AG416"/>
  <c r="AF416"/>
  <c r="W416"/>
  <c r="V416"/>
  <c r="Q416" s="1"/>
  <c r="S416" s="1"/>
  <c r="M416"/>
  <c r="L416"/>
  <c r="K416"/>
  <c r="AS496"/>
  <c r="AR496"/>
  <c r="AQ496"/>
  <c r="AP496"/>
  <c r="AI496"/>
  <c r="AH496"/>
  <c r="AG496"/>
  <c r="AF496"/>
  <c r="W496"/>
  <c r="V496"/>
  <c r="Q496" s="1"/>
  <c r="S496" s="1"/>
  <c r="M496"/>
  <c r="L496"/>
  <c r="K496"/>
  <c r="AS91"/>
  <c r="AR91"/>
  <c r="AQ91"/>
  <c r="AP91"/>
  <c r="AI91"/>
  <c r="AH91"/>
  <c r="AG91"/>
  <c r="AF91"/>
  <c r="W91"/>
  <c r="V91"/>
  <c r="Q91" s="1"/>
  <c r="S91" s="1"/>
  <c r="M91"/>
  <c r="L91"/>
  <c r="K91"/>
  <c r="AS186"/>
  <c r="AR186"/>
  <c r="AQ186"/>
  <c r="AP186"/>
  <c r="AI186"/>
  <c r="AH186"/>
  <c r="AG186"/>
  <c r="AF186"/>
  <c r="W186"/>
  <c r="V186"/>
  <c r="Q186" s="1"/>
  <c r="S186" s="1"/>
  <c r="M186"/>
  <c r="L186"/>
  <c r="K186"/>
  <c r="AS110"/>
  <c r="AR110"/>
  <c r="AQ110"/>
  <c r="AP110"/>
  <c r="AI110"/>
  <c r="AH110"/>
  <c r="AG110"/>
  <c r="AF110"/>
  <c r="W110"/>
  <c r="V110"/>
  <c r="Q110" s="1"/>
  <c r="S110" s="1"/>
  <c r="M110"/>
  <c r="L110"/>
  <c r="K110"/>
  <c r="AS244"/>
  <c r="AR244"/>
  <c r="AQ244"/>
  <c r="AP244"/>
  <c r="AI244"/>
  <c r="AH244"/>
  <c r="AG244"/>
  <c r="AF244"/>
  <c r="W244"/>
  <c r="V244"/>
  <c r="Q244" s="1"/>
  <c r="S244" s="1"/>
  <c r="M244"/>
  <c r="L244"/>
  <c r="K244"/>
  <c r="AS308"/>
  <c r="AR308"/>
  <c r="AQ308"/>
  <c r="AP308"/>
  <c r="AI308"/>
  <c r="AH308"/>
  <c r="AG308"/>
  <c r="AF308"/>
  <c r="W308"/>
  <c r="V308"/>
  <c r="Q308" s="1"/>
  <c r="S308" s="1"/>
  <c r="M308"/>
  <c r="L308"/>
  <c r="K308"/>
  <c r="AS80"/>
  <c r="AR80"/>
  <c r="AQ80"/>
  <c r="AP80"/>
  <c r="AI80"/>
  <c r="AH80"/>
  <c r="AG80"/>
  <c r="AF80"/>
  <c r="W80"/>
  <c r="V80"/>
  <c r="Q80" s="1"/>
  <c r="S80" s="1"/>
  <c r="M80"/>
  <c r="L80"/>
  <c r="K80"/>
  <c r="AS347"/>
  <c r="AR347"/>
  <c r="AQ347"/>
  <c r="AP347"/>
  <c r="AI347"/>
  <c r="AH347"/>
  <c r="AG347"/>
  <c r="AF347"/>
  <c r="W347"/>
  <c r="V347"/>
  <c r="Q347" s="1"/>
  <c r="S347" s="1"/>
  <c r="M347"/>
  <c r="L347"/>
  <c r="K347"/>
  <c r="AS351"/>
  <c r="AR351"/>
  <c r="AQ351"/>
  <c r="AP351"/>
  <c r="AI351"/>
  <c r="AH351"/>
  <c r="AG351"/>
  <c r="AF351"/>
  <c r="W351"/>
  <c r="V351"/>
  <c r="Q351" s="1"/>
  <c r="S351" s="1"/>
  <c r="M351"/>
  <c r="L351"/>
  <c r="K351"/>
  <c r="AS258"/>
  <c r="AR258"/>
  <c r="AQ258"/>
  <c r="AP258"/>
  <c r="AI258"/>
  <c r="AH258"/>
  <c r="AG258"/>
  <c r="AF258"/>
  <c r="W258"/>
  <c r="V258"/>
  <c r="Q258" s="1"/>
  <c r="S258" s="1"/>
  <c r="M258"/>
  <c r="L258"/>
  <c r="K258"/>
  <c r="AS284"/>
  <c r="AR284"/>
  <c r="AQ284"/>
  <c r="AP284"/>
  <c r="AI284"/>
  <c r="AH284"/>
  <c r="AG284"/>
  <c r="AF284"/>
  <c r="W284"/>
  <c r="V284"/>
  <c r="Q284" s="1"/>
  <c r="S284" s="1"/>
  <c r="M284"/>
  <c r="L284"/>
  <c r="K284"/>
  <c r="AS122"/>
  <c r="AR122"/>
  <c r="AQ122"/>
  <c r="AP122"/>
  <c r="AI122"/>
  <c r="AH122"/>
  <c r="AG122"/>
  <c r="AF122"/>
  <c r="W122"/>
  <c r="V122"/>
  <c r="Q122" s="1"/>
  <c r="S122" s="1"/>
  <c r="M122"/>
  <c r="L122"/>
  <c r="K122"/>
  <c r="AS175"/>
  <c r="AR175"/>
  <c r="AQ175"/>
  <c r="AP175"/>
  <c r="AI175"/>
  <c r="AH175"/>
  <c r="AG175"/>
  <c r="AF175"/>
  <c r="W175"/>
  <c r="V175"/>
  <c r="Q175" s="1"/>
  <c r="S175" s="1"/>
  <c r="M175"/>
  <c r="L175"/>
  <c r="K175"/>
  <c r="AS200"/>
  <c r="AR200"/>
  <c r="AQ200"/>
  <c r="AP200"/>
  <c r="AI200"/>
  <c r="AH200"/>
  <c r="AG200"/>
  <c r="AF200"/>
  <c r="W200"/>
  <c r="V200"/>
  <c r="Q200" s="1"/>
  <c r="S200" s="1"/>
  <c r="M200"/>
  <c r="L200"/>
  <c r="K200"/>
  <c r="AS182"/>
  <c r="AR182"/>
  <c r="AQ182"/>
  <c r="AP182"/>
  <c r="AI182"/>
  <c r="AH182"/>
  <c r="AG182"/>
  <c r="AF182"/>
  <c r="W182"/>
  <c r="V182"/>
  <c r="Q182" s="1"/>
  <c r="S182" s="1"/>
  <c r="M182"/>
  <c r="L182"/>
  <c r="K182"/>
  <c r="AS134"/>
  <c r="AR134"/>
  <c r="AQ134"/>
  <c r="AP134"/>
  <c r="AI134"/>
  <c r="AH134"/>
  <c r="AG134"/>
  <c r="AF134"/>
  <c r="W134"/>
  <c r="V134"/>
  <c r="Q134" s="1"/>
  <c r="S134" s="1"/>
  <c r="M134"/>
  <c r="L134"/>
  <c r="K134"/>
  <c r="AS161"/>
  <c r="AR161"/>
  <c r="AQ161"/>
  <c r="AP161"/>
  <c r="AI161"/>
  <c r="AH161"/>
  <c r="AG161"/>
  <c r="AF161"/>
  <c r="W161"/>
  <c r="V161"/>
  <c r="Q161" s="1"/>
  <c r="S161" s="1"/>
  <c r="M161"/>
  <c r="L161"/>
  <c r="K161"/>
  <c r="AS480"/>
  <c r="AR480"/>
  <c r="AQ480"/>
  <c r="AP480"/>
  <c r="AI480"/>
  <c r="AH480"/>
  <c r="AG480"/>
  <c r="AF480"/>
  <c r="W480"/>
  <c r="V480"/>
  <c r="Q480" s="1"/>
  <c r="S480" s="1"/>
  <c r="M480"/>
  <c r="L480"/>
  <c r="K480"/>
  <c r="AS225"/>
  <c r="AR225"/>
  <c r="AQ225"/>
  <c r="AP225"/>
  <c r="AI225"/>
  <c r="AH225"/>
  <c r="AG225"/>
  <c r="AF225"/>
  <c r="W225"/>
  <c r="V225"/>
  <c r="Q225" s="1"/>
  <c r="S225" s="1"/>
  <c r="M225"/>
  <c r="L225"/>
  <c r="K225"/>
  <c r="AS500"/>
  <c r="AR500"/>
  <c r="AQ500"/>
  <c r="AP500"/>
  <c r="AI500"/>
  <c r="AH500"/>
  <c r="AG500"/>
  <c r="AF500"/>
  <c r="W500"/>
  <c r="V500"/>
  <c r="Q500" s="1"/>
  <c r="S500" s="1"/>
  <c r="M500"/>
  <c r="L500"/>
  <c r="K500"/>
  <c r="AS64"/>
  <c r="AR64"/>
  <c r="AQ64"/>
  <c r="AP64"/>
  <c r="AI64"/>
  <c r="AH64"/>
  <c r="AG64"/>
  <c r="AF64"/>
  <c r="W64"/>
  <c r="V64"/>
  <c r="Q64" s="1"/>
  <c r="S64" s="1"/>
  <c r="M64"/>
  <c r="L64"/>
  <c r="K64"/>
  <c r="AS550"/>
  <c r="AR550"/>
  <c r="AQ550"/>
  <c r="AP550"/>
  <c r="AI550"/>
  <c r="AH550"/>
  <c r="AG550"/>
  <c r="AF550"/>
  <c r="W550"/>
  <c r="V550"/>
  <c r="Q550" s="1"/>
  <c r="S550" s="1"/>
  <c r="M550"/>
  <c r="L550"/>
  <c r="K550"/>
  <c r="AS59"/>
  <c r="AR59"/>
  <c r="AQ59"/>
  <c r="AP59"/>
  <c r="AI59"/>
  <c r="AH59"/>
  <c r="AG59"/>
  <c r="AF59"/>
  <c r="W59"/>
  <c r="V59"/>
  <c r="Q59" s="1"/>
  <c r="S59" s="1"/>
  <c r="M59"/>
  <c r="L59"/>
  <c r="K59"/>
  <c r="AS634"/>
  <c r="AR634"/>
  <c r="AQ634"/>
  <c r="AP634"/>
  <c r="AI634"/>
  <c r="AH634"/>
  <c r="AG634"/>
  <c r="AF634"/>
  <c r="W634"/>
  <c r="V634"/>
  <c r="Q634" s="1"/>
  <c r="S634" s="1"/>
  <c r="M634"/>
  <c r="L634"/>
  <c r="K634"/>
  <c r="AS43"/>
  <c r="AR43"/>
  <c r="AQ43"/>
  <c r="AP43"/>
  <c r="AI43"/>
  <c r="AH43"/>
  <c r="AG43"/>
  <c r="AF43"/>
  <c r="W43"/>
  <c r="V43"/>
  <c r="Q43" s="1"/>
  <c r="S43" s="1"/>
  <c r="M43"/>
  <c r="L43"/>
  <c r="K43"/>
  <c r="AS234"/>
  <c r="AR234"/>
  <c r="AQ234"/>
  <c r="AP234"/>
  <c r="AI234"/>
  <c r="AH234"/>
  <c r="AG234"/>
  <c r="AF234"/>
  <c r="W234"/>
  <c r="V234"/>
  <c r="Q234" s="1"/>
  <c r="S234" s="1"/>
  <c r="M234"/>
  <c r="L234"/>
  <c r="K234"/>
  <c r="AS374"/>
  <c r="AR374"/>
  <c r="AQ374"/>
  <c r="AP374"/>
  <c r="AI374"/>
  <c r="AH374"/>
  <c r="AG374"/>
  <c r="AF374"/>
  <c r="W374"/>
  <c r="V374"/>
  <c r="Q374" s="1"/>
  <c r="S374" s="1"/>
  <c r="M374"/>
  <c r="L374"/>
  <c r="K374"/>
  <c r="AS171"/>
  <c r="AR171"/>
  <c r="AQ171"/>
  <c r="AP171"/>
  <c r="AI171"/>
  <c r="AH171"/>
  <c r="AG171"/>
  <c r="AF171"/>
  <c r="W171"/>
  <c r="V171"/>
  <c r="Q171" s="1"/>
  <c r="S171" s="1"/>
  <c r="M171"/>
  <c r="L171"/>
  <c r="K171"/>
  <c r="AS264"/>
  <c r="AR264"/>
  <c r="AQ264"/>
  <c r="AP264"/>
  <c r="AI264"/>
  <c r="AH264"/>
  <c r="AG264"/>
  <c r="AF264"/>
  <c r="W264"/>
  <c r="V264"/>
  <c r="Q264" s="1"/>
  <c r="S264" s="1"/>
  <c r="M264"/>
  <c r="L264"/>
  <c r="K264"/>
  <c r="AS511"/>
  <c r="AR511"/>
  <c r="AQ511"/>
  <c r="AP511"/>
  <c r="AI511"/>
  <c r="AH511"/>
  <c r="AG511"/>
  <c r="AF511"/>
  <c r="W511"/>
  <c r="V511"/>
  <c r="Q511" s="1"/>
  <c r="S511" s="1"/>
  <c r="M511"/>
  <c r="L511"/>
  <c r="K511"/>
  <c r="AS124"/>
  <c r="AR124"/>
  <c r="AQ124"/>
  <c r="AP124"/>
  <c r="AI124"/>
  <c r="AH124"/>
  <c r="AG124"/>
  <c r="AF124"/>
  <c r="W124"/>
  <c r="V124"/>
  <c r="Q124" s="1"/>
  <c r="S124" s="1"/>
  <c r="M124"/>
  <c r="L124"/>
  <c r="K124"/>
  <c r="AS280"/>
  <c r="AR280"/>
  <c r="AQ280"/>
  <c r="AP280"/>
  <c r="AI280"/>
  <c r="AH280"/>
  <c r="AG280"/>
  <c r="AF280"/>
  <c r="W280"/>
  <c r="V280"/>
  <c r="Q280" s="1"/>
  <c r="S280" s="1"/>
  <c r="M280"/>
  <c r="L280"/>
  <c r="K280"/>
  <c r="AS329"/>
  <c r="AR329"/>
  <c r="AQ329"/>
  <c r="AP329"/>
  <c r="AI329"/>
  <c r="AH329"/>
  <c r="AG329"/>
  <c r="AF329"/>
  <c r="W329"/>
  <c r="V329"/>
  <c r="Q329" s="1"/>
  <c r="S329" s="1"/>
  <c r="M329"/>
  <c r="L329"/>
  <c r="K329"/>
  <c r="AS647"/>
  <c r="AR647"/>
  <c r="AQ647"/>
  <c r="AP647"/>
  <c r="AI647"/>
  <c r="AH647"/>
  <c r="AG647"/>
  <c r="AF647"/>
  <c r="W647"/>
  <c r="V647"/>
  <c r="Q647" s="1"/>
  <c r="S647" s="1"/>
  <c r="M647"/>
  <c r="L647"/>
  <c r="K647"/>
  <c r="AS473"/>
  <c r="AR473"/>
  <c r="AQ473"/>
  <c r="AP473"/>
  <c r="AI473"/>
  <c r="AH473"/>
  <c r="AG473"/>
  <c r="AF473"/>
  <c r="W473"/>
  <c r="V473"/>
  <c r="Q473" s="1"/>
  <c r="S473" s="1"/>
  <c r="M473"/>
  <c r="L473"/>
  <c r="K473"/>
  <c r="AS390"/>
  <c r="AR390"/>
  <c r="AQ390"/>
  <c r="AP390"/>
  <c r="AI390"/>
  <c r="AH390"/>
  <c r="AG390"/>
  <c r="AF390"/>
  <c r="W390"/>
  <c r="V390"/>
  <c r="Q390" s="1"/>
  <c r="S390" s="1"/>
  <c r="M390"/>
  <c r="L390"/>
  <c r="K390"/>
  <c r="AS346"/>
  <c r="AR346"/>
  <c r="AQ346"/>
  <c r="AP346"/>
  <c r="AI346"/>
  <c r="AH346"/>
  <c r="AG346"/>
  <c r="AF346"/>
  <c r="W346"/>
  <c r="V346"/>
  <c r="Q346" s="1"/>
  <c r="S346" s="1"/>
  <c r="M346"/>
  <c r="L346"/>
  <c r="K346"/>
  <c r="AS414"/>
  <c r="AR414"/>
  <c r="AQ414"/>
  <c r="AP414"/>
  <c r="AI414"/>
  <c r="AH414"/>
  <c r="AG414"/>
  <c r="AF414"/>
  <c r="W414"/>
  <c r="V414"/>
  <c r="Q414" s="1"/>
  <c r="S414" s="1"/>
  <c r="M414"/>
  <c r="L414"/>
  <c r="K414"/>
  <c r="AS78"/>
  <c r="AR78"/>
  <c r="AQ78"/>
  <c r="AP78"/>
  <c r="AI78"/>
  <c r="AH78"/>
  <c r="AG78"/>
  <c r="AF78"/>
  <c r="W78"/>
  <c r="V78"/>
  <c r="Q78" s="1"/>
  <c r="S78" s="1"/>
  <c r="M78"/>
  <c r="L78"/>
  <c r="K78"/>
  <c r="AS97"/>
  <c r="AR97"/>
  <c r="AQ97"/>
  <c r="AP97"/>
  <c r="AI97"/>
  <c r="AH97"/>
  <c r="AG97"/>
  <c r="AF97"/>
  <c r="W97"/>
  <c r="V97"/>
  <c r="Q97" s="1"/>
  <c r="S97" s="1"/>
  <c r="M97"/>
  <c r="L97"/>
  <c r="K97"/>
  <c r="AS317"/>
  <c r="AR317"/>
  <c r="AQ317"/>
  <c r="AP317"/>
  <c r="AI317"/>
  <c r="AH317"/>
  <c r="AG317"/>
  <c r="AF317"/>
  <c r="W317"/>
  <c r="V317"/>
  <c r="Q317" s="1"/>
  <c r="S317" s="1"/>
  <c r="M317"/>
  <c r="L317"/>
  <c r="K317"/>
  <c r="AS387"/>
  <c r="AR387"/>
  <c r="AQ387"/>
  <c r="AP387"/>
  <c r="AI387"/>
  <c r="AH387"/>
  <c r="AG387"/>
  <c r="AF387"/>
  <c r="W387"/>
  <c r="V387"/>
  <c r="Q387" s="1"/>
  <c r="S387" s="1"/>
  <c r="M387"/>
  <c r="L387"/>
  <c r="K387"/>
  <c r="AS335"/>
  <c r="AR335"/>
  <c r="AQ335"/>
  <c r="AP335"/>
  <c r="AI335"/>
  <c r="AH335"/>
  <c r="AG335"/>
  <c r="AF335"/>
  <c r="W335"/>
  <c r="V335"/>
  <c r="Q335" s="1"/>
  <c r="S335" s="1"/>
  <c r="M335"/>
  <c r="L335"/>
  <c r="K335"/>
  <c r="AS63"/>
  <c r="AR63"/>
  <c r="AQ63"/>
  <c r="AP63"/>
  <c r="AI63"/>
  <c r="AH63"/>
  <c r="AG63"/>
  <c r="AF63"/>
  <c r="W63"/>
  <c r="V63"/>
  <c r="Q63" s="1"/>
  <c r="S63" s="1"/>
  <c r="M63"/>
  <c r="L63"/>
  <c r="K63"/>
  <c r="AS295"/>
  <c r="AR295"/>
  <c r="AQ295"/>
  <c r="AP295"/>
  <c r="AI295"/>
  <c r="AH295"/>
  <c r="AG295"/>
  <c r="AF295"/>
  <c r="W295"/>
  <c r="V295"/>
  <c r="Q295" s="1"/>
  <c r="S295" s="1"/>
  <c r="M295"/>
  <c r="L295"/>
  <c r="K295"/>
  <c r="AS517"/>
  <c r="AR517"/>
  <c r="AQ517"/>
  <c r="AP517"/>
  <c r="AI517"/>
  <c r="AH517"/>
  <c r="AG517"/>
  <c r="AF517"/>
  <c r="W517"/>
  <c r="V517"/>
  <c r="Q517" s="1"/>
  <c r="S517" s="1"/>
  <c r="M517"/>
  <c r="L517"/>
  <c r="K517"/>
  <c r="AS55"/>
  <c r="AR55"/>
  <c r="AQ55"/>
  <c r="AP55"/>
  <c r="AI55"/>
  <c r="AH55"/>
  <c r="AG55"/>
  <c r="AF55"/>
  <c r="W55"/>
  <c r="V55"/>
  <c r="Q55" s="1"/>
  <c r="S55" s="1"/>
  <c r="M55"/>
  <c r="L55"/>
  <c r="K55"/>
  <c r="AS32"/>
  <c r="AR32"/>
  <c r="AQ32"/>
  <c r="AP32"/>
  <c r="AI32"/>
  <c r="AH32"/>
  <c r="AG32"/>
  <c r="AF32"/>
  <c r="W32"/>
  <c r="V32"/>
  <c r="Q32" s="1"/>
  <c r="S32" s="1"/>
  <c r="M32"/>
  <c r="L32"/>
  <c r="K32"/>
  <c r="AS353"/>
  <c r="AR353"/>
  <c r="AQ353"/>
  <c r="AP353"/>
  <c r="AI353"/>
  <c r="AH353"/>
  <c r="AG353"/>
  <c r="AF353"/>
  <c r="W353"/>
  <c r="V353"/>
  <c r="Q353" s="1"/>
  <c r="S353" s="1"/>
  <c r="M353"/>
  <c r="L353"/>
  <c r="K353"/>
  <c r="AS83"/>
  <c r="AR83"/>
  <c r="AQ83"/>
  <c r="AP83"/>
  <c r="AI83"/>
  <c r="AH83"/>
  <c r="AG83"/>
  <c r="AF83"/>
  <c r="W83"/>
  <c r="V83"/>
  <c r="Q83" s="1"/>
  <c r="S83" s="1"/>
  <c r="M83"/>
  <c r="L83"/>
  <c r="K83"/>
  <c r="AS156"/>
  <c r="AR156"/>
  <c r="AQ156"/>
  <c r="AP156"/>
  <c r="AI156"/>
  <c r="AH156"/>
  <c r="AG156"/>
  <c r="AF156"/>
  <c r="W156"/>
  <c r="V156"/>
  <c r="Q156" s="1"/>
  <c r="S156" s="1"/>
  <c r="M156"/>
  <c r="L156"/>
  <c r="K156"/>
  <c r="AS281"/>
  <c r="AR281"/>
  <c r="AQ281"/>
  <c r="AP281"/>
  <c r="AI281"/>
  <c r="AH281"/>
  <c r="AG281"/>
  <c r="AF281"/>
  <c r="W281"/>
  <c r="V281"/>
  <c r="Q281" s="1"/>
  <c r="S281" s="1"/>
  <c r="M281"/>
  <c r="L281"/>
  <c r="K281"/>
  <c r="AS106"/>
  <c r="AR106"/>
  <c r="AQ106"/>
  <c r="AP106"/>
  <c r="AI106"/>
  <c r="AH106"/>
  <c r="AG106"/>
  <c r="AF106"/>
  <c r="W106"/>
  <c r="V106"/>
  <c r="Q106" s="1"/>
  <c r="S106" s="1"/>
  <c r="M106"/>
  <c r="L106"/>
  <c r="K106"/>
  <c r="AS79"/>
  <c r="AR79"/>
  <c r="AQ79"/>
  <c r="AP79"/>
  <c r="AI79"/>
  <c r="AH79"/>
  <c r="AG79"/>
  <c r="AF79"/>
  <c r="W79"/>
  <c r="V79"/>
  <c r="Q79" s="1"/>
  <c r="S79" s="1"/>
  <c r="M79"/>
  <c r="L79"/>
  <c r="K79"/>
  <c r="AS26"/>
  <c r="AR26"/>
  <c r="AQ26"/>
  <c r="AP26"/>
  <c r="AI26"/>
  <c r="AH26"/>
  <c r="AG26"/>
  <c r="AF26"/>
  <c r="W26"/>
  <c r="V26"/>
  <c r="Q26" s="1"/>
  <c r="S26" s="1"/>
  <c r="M26"/>
  <c r="L26"/>
  <c r="K26"/>
  <c r="AS104"/>
  <c r="AR104"/>
  <c r="AQ104"/>
  <c r="AP104"/>
  <c r="AI104"/>
  <c r="AH104"/>
  <c r="AG104"/>
  <c r="AF104"/>
  <c r="W104"/>
  <c r="V104"/>
  <c r="Q104" s="1"/>
  <c r="S104" s="1"/>
  <c r="M104"/>
  <c r="L104"/>
  <c r="K104"/>
  <c r="AS101"/>
  <c r="AR101"/>
  <c r="AQ101"/>
  <c r="AP101"/>
  <c r="AI101"/>
  <c r="AH101"/>
  <c r="AG101"/>
  <c r="AF101"/>
  <c r="W101"/>
  <c r="V101"/>
  <c r="Q101" s="1"/>
  <c r="S101" s="1"/>
  <c r="M101"/>
  <c r="L101"/>
  <c r="K101"/>
  <c r="AS504"/>
  <c r="AR504"/>
  <c r="AQ504"/>
  <c r="AP504"/>
  <c r="AI504"/>
  <c r="AH504"/>
  <c r="AG504"/>
  <c r="AF504"/>
  <c r="W504"/>
  <c r="V504"/>
  <c r="Q504" s="1"/>
  <c r="S504" s="1"/>
  <c r="M504"/>
  <c r="L504"/>
  <c r="K504"/>
  <c r="AS157"/>
  <c r="AR157"/>
  <c r="AQ157"/>
  <c r="AP157"/>
  <c r="AI157"/>
  <c r="AH157"/>
  <c r="AG157"/>
  <c r="AF157"/>
  <c r="W157"/>
  <c r="V157"/>
  <c r="Q157" s="1"/>
  <c r="S157" s="1"/>
  <c r="M157"/>
  <c r="L157"/>
  <c r="K157"/>
  <c r="AS220"/>
  <c r="AR220"/>
  <c r="AQ220"/>
  <c r="AP220"/>
  <c r="AI220"/>
  <c r="AH220"/>
  <c r="AG220"/>
  <c r="AF220"/>
  <c r="W220"/>
  <c r="V220"/>
  <c r="Q220" s="1"/>
  <c r="S220" s="1"/>
  <c r="M220"/>
  <c r="L220"/>
  <c r="K220"/>
  <c r="AS327"/>
  <c r="AR327"/>
  <c r="AQ327"/>
  <c r="AP327"/>
  <c r="AI327"/>
  <c r="AH327"/>
  <c r="AG327"/>
  <c r="AF327"/>
  <c r="W327"/>
  <c r="V327"/>
  <c r="Q327" s="1"/>
  <c r="S327" s="1"/>
  <c r="M327"/>
  <c r="L327"/>
  <c r="K327"/>
  <c r="AS536"/>
  <c r="AR536"/>
  <c r="AQ536"/>
  <c r="AP536"/>
  <c r="AI536"/>
  <c r="AH536"/>
  <c r="AG536"/>
  <c r="AF536"/>
  <c r="W536"/>
  <c r="V536"/>
  <c r="Q536" s="1"/>
  <c r="S536" s="1"/>
  <c r="M536"/>
  <c r="L536"/>
  <c r="K536"/>
  <c r="AS303"/>
  <c r="AR303"/>
  <c r="AQ303"/>
  <c r="AP303"/>
  <c r="AI303"/>
  <c r="AH303"/>
  <c r="AG303"/>
  <c r="AF303"/>
  <c r="W303"/>
  <c r="V303"/>
  <c r="Q303" s="1"/>
  <c r="S303" s="1"/>
  <c r="M303"/>
  <c r="L303"/>
  <c r="K303"/>
  <c r="AS287"/>
  <c r="AR287"/>
  <c r="AQ287"/>
  <c r="AP287"/>
  <c r="AI287"/>
  <c r="AH287"/>
  <c r="AG287"/>
  <c r="AF287"/>
  <c r="W287"/>
  <c r="V287"/>
  <c r="Q287" s="1"/>
  <c r="S287" s="1"/>
  <c r="M287"/>
  <c r="L287"/>
  <c r="K287"/>
  <c r="AS251"/>
  <c r="AR251"/>
  <c r="AQ251"/>
  <c r="AP251"/>
  <c r="AI251"/>
  <c r="AH251"/>
  <c r="AG251"/>
  <c r="AF251"/>
  <c r="W251"/>
  <c r="V251"/>
  <c r="Q251" s="1"/>
  <c r="S251" s="1"/>
  <c r="M251"/>
  <c r="L251"/>
  <c r="K251"/>
  <c r="AS343"/>
  <c r="AR343"/>
  <c r="AQ343"/>
  <c r="AP343"/>
  <c r="AI343"/>
  <c r="AH343"/>
  <c r="AG343"/>
  <c r="AF343"/>
  <c r="W343"/>
  <c r="V343"/>
  <c r="Q343" s="1"/>
  <c r="S343" s="1"/>
  <c r="M343"/>
  <c r="L343"/>
  <c r="K343"/>
  <c r="AS65"/>
  <c r="AR65"/>
  <c r="AQ65"/>
  <c r="AP65"/>
  <c r="AI65"/>
  <c r="AH65"/>
  <c r="AG65"/>
  <c r="AF65"/>
  <c r="W65"/>
  <c r="V65"/>
  <c r="Q65" s="1"/>
  <c r="S65" s="1"/>
  <c r="M65"/>
  <c r="L65"/>
  <c r="K65"/>
  <c r="AS515"/>
  <c r="AR515"/>
  <c r="AQ515"/>
  <c r="AP515"/>
  <c r="AI515"/>
  <c r="AH515"/>
  <c r="AG515"/>
  <c r="AF515"/>
  <c r="W515"/>
  <c r="V515"/>
  <c r="Q515" s="1"/>
  <c r="S515" s="1"/>
  <c r="M515"/>
  <c r="L515"/>
  <c r="K515"/>
  <c r="AS307"/>
  <c r="AR307"/>
  <c r="AQ307"/>
  <c r="AP307"/>
  <c r="AI307"/>
  <c r="AH307"/>
  <c r="AG307"/>
  <c r="AF307"/>
  <c r="W307"/>
  <c r="V307"/>
  <c r="Q307" s="1"/>
  <c r="S307" s="1"/>
  <c r="M307"/>
  <c r="L307"/>
  <c r="K307"/>
  <c r="AS266"/>
  <c r="AR266"/>
  <c r="AQ266"/>
  <c r="AP266"/>
  <c r="AI266"/>
  <c r="AH266"/>
  <c r="AG266"/>
  <c r="AF266"/>
  <c r="W266"/>
  <c r="V266"/>
  <c r="Q266" s="1"/>
  <c r="S266" s="1"/>
  <c r="M266"/>
  <c r="L266"/>
  <c r="K266"/>
  <c r="AS185"/>
  <c r="AR185"/>
  <c r="AQ185"/>
  <c r="AP185"/>
  <c r="AI185"/>
  <c r="AH185"/>
  <c r="AG185"/>
  <c r="AF185"/>
  <c r="W185"/>
  <c r="V185"/>
  <c r="Q185" s="1"/>
  <c r="S185" s="1"/>
  <c r="M185"/>
  <c r="L185"/>
  <c r="K185"/>
  <c r="AS466"/>
  <c r="AR466"/>
  <c r="AQ466"/>
  <c r="AP466"/>
  <c r="AI466"/>
  <c r="AH466"/>
  <c r="AG466"/>
  <c r="AF466"/>
  <c r="W466"/>
  <c r="V466"/>
  <c r="Q466" s="1"/>
  <c r="S466" s="1"/>
  <c r="M466"/>
  <c r="L466"/>
  <c r="K466"/>
  <c r="AS170"/>
  <c r="AR170"/>
  <c r="AQ170"/>
  <c r="AP170"/>
  <c r="AI170"/>
  <c r="AH170"/>
  <c r="AG170"/>
  <c r="AF170"/>
  <c r="W170"/>
  <c r="V170"/>
  <c r="Q170" s="1"/>
  <c r="S170" s="1"/>
  <c r="M170"/>
  <c r="L170"/>
  <c r="K170"/>
  <c r="AS596"/>
  <c r="AR596"/>
  <c r="AQ596"/>
  <c r="AP596"/>
  <c r="AI596"/>
  <c r="AH596"/>
  <c r="AG596"/>
  <c r="AF596"/>
  <c r="W596"/>
  <c r="V596"/>
  <c r="Q596" s="1"/>
  <c r="S596" s="1"/>
  <c r="M596"/>
  <c r="L596"/>
  <c r="K596"/>
  <c r="AS183"/>
  <c r="AR183"/>
  <c r="AQ183"/>
  <c r="AP183"/>
  <c r="AI183"/>
  <c r="AH183"/>
  <c r="AG183"/>
  <c r="AF183"/>
  <c r="W183"/>
  <c r="V183"/>
  <c r="Q183" s="1"/>
  <c r="S183" s="1"/>
  <c r="M183"/>
  <c r="L183"/>
  <c r="K183"/>
  <c r="AS242"/>
  <c r="AR242"/>
  <c r="AQ242"/>
  <c r="AP242"/>
  <c r="AI242"/>
  <c r="AH242"/>
  <c r="AG242"/>
  <c r="AF242"/>
  <c r="W242"/>
  <c r="V242"/>
  <c r="Q242" s="1"/>
  <c r="S242" s="1"/>
  <c r="M242"/>
  <c r="L242"/>
  <c r="K242"/>
  <c r="AS333"/>
  <c r="AR333"/>
  <c r="AQ333"/>
  <c r="AP333"/>
  <c r="AI333"/>
  <c r="AH333"/>
  <c r="AG333"/>
  <c r="AF333"/>
  <c r="W333"/>
  <c r="V333"/>
  <c r="Q333" s="1"/>
  <c r="S333" s="1"/>
  <c r="M333"/>
  <c r="L333"/>
  <c r="K333"/>
  <c r="AS179"/>
  <c r="AR179"/>
  <c r="AQ179"/>
  <c r="AP179"/>
  <c r="AI179"/>
  <c r="AH179"/>
  <c r="AG179"/>
  <c r="AF179"/>
  <c r="W179"/>
  <c r="V179"/>
  <c r="Q179" s="1"/>
  <c r="S179" s="1"/>
  <c r="M179"/>
  <c r="L179"/>
  <c r="K179"/>
  <c r="AS268"/>
  <c r="AR268"/>
  <c r="AQ268"/>
  <c r="AP268"/>
  <c r="AI268"/>
  <c r="AH268"/>
  <c r="AG268"/>
  <c r="AF268"/>
  <c r="W268"/>
  <c r="V268"/>
  <c r="Q268" s="1"/>
  <c r="S268" s="1"/>
  <c r="M268"/>
  <c r="L268"/>
  <c r="K268"/>
  <c r="AS274"/>
  <c r="AR274"/>
  <c r="AQ274"/>
  <c r="AP274"/>
  <c r="AI274"/>
  <c r="AH274"/>
  <c r="AG274"/>
  <c r="AF274"/>
  <c r="W274"/>
  <c r="V274"/>
  <c r="Q274" s="1"/>
  <c r="S274" s="1"/>
  <c r="M274"/>
  <c r="L274"/>
  <c r="K274"/>
  <c r="AS358"/>
  <c r="AR358"/>
  <c r="AQ358"/>
  <c r="AP358"/>
  <c r="AI358"/>
  <c r="AH358"/>
  <c r="AG358"/>
  <c r="AF358"/>
  <c r="W358"/>
  <c r="V358"/>
  <c r="Q358" s="1"/>
  <c r="S358" s="1"/>
  <c r="M358"/>
  <c r="L358"/>
  <c r="K358"/>
  <c r="AS526"/>
  <c r="AR526"/>
  <c r="AQ526"/>
  <c r="AP526"/>
  <c r="AI526"/>
  <c r="AH526"/>
  <c r="AG526"/>
  <c r="AF526"/>
  <c r="W526"/>
  <c r="V526"/>
  <c r="Q526" s="1"/>
  <c r="S526" s="1"/>
  <c r="M526"/>
  <c r="L526"/>
  <c r="K526"/>
  <c r="AS87"/>
  <c r="AR87"/>
  <c r="AQ87"/>
  <c r="AP87"/>
  <c r="AI87"/>
  <c r="AH87"/>
  <c r="AG87"/>
  <c r="AF87"/>
  <c r="W87"/>
  <c r="V87"/>
  <c r="Q87" s="1"/>
  <c r="S87" s="1"/>
  <c r="M87"/>
  <c r="L87"/>
  <c r="K87"/>
  <c r="AS107"/>
  <c r="AR107"/>
  <c r="AQ107"/>
  <c r="AP107"/>
  <c r="AI107"/>
  <c r="AH107"/>
  <c r="AG107"/>
  <c r="AF107"/>
  <c r="W107"/>
  <c r="V107"/>
  <c r="Q107" s="1"/>
  <c r="S107" s="1"/>
  <c r="M107"/>
  <c r="L107"/>
  <c r="K107"/>
  <c r="AS194"/>
  <c r="AR194"/>
  <c r="AQ194"/>
  <c r="AP194"/>
  <c r="AI194"/>
  <c r="AH194"/>
  <c r="AG194"/>
  <c r="AF194"/>
  <c r="W194"/>
  <c r="V194"/>
  <c r="Q194" s="1"/>
  <c r="S194" s="1"/>
  <c r="M194"/>
  <c r="L194"/>
  <c r="K194"/>
  <c r="AS126"/>
  <c r="AR126"/>
  <c r="AQ126"/>
  <c r="AP126"/>
  <c r="AI126"/>
  <c r="AH126"/>
  <c r="AG126"/>
  <c r="AF126"/>
  <c r="W126"/>
  <c r="V126"/>
  <c r="Q126" s="1"/>
  <c r="S126" s="1"/>
  <c r="M126"/>
  <c r="L126"/>
  <c r="K126"/>
  <c r="AS50"/>
  <c r="AR50"/>
  <c r="AQ50"/>
  <c r="AP50"/>
  <c r="AI50"/>
  <c r="AH50"/>
  <c r="AG50"/>
  <c r="AF50"/>
  <c r="W50"/>
  <c r="V50"/>
  <c r="Q50" s="1"/>
  <c r="S50" s="1"/>
  <c r="M50"/>
  <c r="L50"/>
  <c r="K50"/>
  <c r="AS254"/>
  <c r="AR254"/>
  <c r="AQ254"/>
  <c r="AP254"/>
  <c r="AI254"/>
  <c r="AH254"/>
  <c r="AG254"/>
  <c r="AF254"/>
  <c r="W254"/>
  <c r="V254"/>
  <c r="Q254" s="1"/>
  <c r="S254" s="1"/>
  <c r="M254"/>
  <c r="L254"/>
  <c r="K254"/>
  <c r="AS300"/>
  <c r="AR300"/>
  <c r="AQ300"/>
  <c r="AP300"/>
  <c r="AI300"/>
  <c r="AH300"/>
  <c r="AG300"/>
  <c r="AF300"/>
  <c r="W300"/>
  <c r="V300"/>
  <c r="Q300" s="1"/>
  <c r="S300" s="1"/>
  <c r="M300"/>
  <c r="L300"/>
  <c r="K300"/>
  <c r="AS467"/>
  <c r="AR467"/>
  <c r="AQ467"/>
  <c r="AP467"/>
  <c r="AI467"/>
  <c r="AH467"/>
  <c r="AG467"/>
  <c r="AF467"/>
  <c r="W467"/>
  <c r="V467"/>
  <c r="Q467" s="1"/>
  <c r="S467" s="1"/>
  <c r="M467"/>
  <c r="L467"/>
  <c r="K467"/>
  <c r="AV652"/>
  <c r="AU652"/>
  <c r="AT652"/>
  <c r="AS103"/>
  <c r="AR103"/>
  <c r="AQ103"/>
  <c r="AP103"/>
  <c r="AI103"/>
  <c r="AH103"/>
  <c r="AG103"/>
  <c r="AF103"/>
  <c r="W103"/>
  <c r="V103"/>
  <c r="Q103" s="1"/>
  <c r="S103" s="1"/>
  <c r="M103"/>
  <c r="L103"/>
  <c r="K103"/>
  <c r="AV651"/>
  <c r="AU651"/>
  <c r="AT651"/>
  <c r="AS195"/>
  <c r="AR195"/>
  <c r="AQ195"/>
  <c r="AP195"/>
  <c r="AI195"/>
  <c r="AH195"/>
  <c r="AG195"/>
  <c r="AF195"/>
  <c r="W195"/>
  <c r="V195"/>
  <c r="Q195" s="1"/>
  <c r="S195" s="1"/>
  <c r="M195"/>
  <c r="L195"/>
  <c r="K195"/>
  <c r="AV650"/>
  <c r="AU650"/>
  <c r="AT650"/>
  <c r="AV649"/>
  <c r="AU649"/>
  <c r="AT649"/>
  <c r="AS484"/>
  <c r="AR484"/>
  <c r="AQ484"/>
  <c r="AP484"/>
  <c r="AI484"/>
  <c r="AH484"/>
  <c r="AG484"/>
  <c r="AF484"/>
  <c r="W484"/>
  <c r="V484"/>
  <c r="Q484" s="1"/>
  <c r="S484" s="1"/>
  <c r="M484"/>
  <c r="L484"/>
  <c r="K484"/>
  <c r="AV648"/>
  <c r="AU648"/>
  <c r="AT648"/>
  <c r="AS604"/>
  <c r="AR604"/>
  <c r="AQ604"/>
  <c r="AP604"/>
  <c r="AI604"/>
  <c r="AH604"/>
  <c r="AG604"/>
  <c r="AF604"/>
  <c r="W604"/>
  <c r="V604"/>
  <c r="Q604" s="1"/>
  <c r="S604" s="1"/>
  <c r="M604"/>
  <c r="L604"/>
  <c r="K604"/>
  <c r="AV647"/>
  <c r="AU647"/>
  <c r="AT647"/>
  <c r="AS36"/>
  <c r="AR36"/>
  <c r="AQ36"/>
  <c r="AP36"/>
  <c r="AI36"/>
  <c r="AH36"/>
  <c r="AG36"/>
  <c r="AF36"/>
  <c r="W36"/>
  <c r="V36"/>
  <c r="Q36" s="1"/>
  <c r="S36" s="1"/>
  <c r="M36"/>
  <c r="L36"/>
  <c r="K36"/>
  <c r="AV646"/>
  <c r="AU646"/>
  <c r="AT646"/>
  <c r="AS404"/>
  <c r="AR404"/>
  <c r="AQ404"/>
  <c r="AP404"/>
  <c r="AI404"/>
  <c r="AH404"/>
  <c r="AG404"/>
  <c r="AF404"/>
  <c r="W404"/>
  <c r="V404"/>
  <c r="Q404" s="1"/>
  <c r="S404" s="1"/>
  <c r="M404"/>
  <c r="L404"/>
  <c r="K404"/>
  <c r="AV645"/>
  <c r="AU645"/>
  <c r="AT645"/>
  <c r="AS51"/>
  <c r="AR51"/>
  <c r="AQ51"/>
  <c r="AP51"/>
  <c r="AI51"/>
  <c r="AH51"/>
  <c r="AG51"/>
  <c r="AF51"/>
  <c r="W51"/>
  <c r="V51"/>
  <c r="Q51" s="1"/>
  <c r="S51" s="1"/>
  <c r="M51"/>
  <c r="L51"/>
  <c r="K51"/>
  <c r="AV644"/>
  <c r="AU644"/>
  <c r="AT644"/>
  <c r="AS400"/>
  <c r="AR400"/>
  <c r="AQ400"/>
  <c r="AP400"/>
  <c r="AI400"/>
  <c r="AH400"/>
  <c r="AG400"/>
  <c r="AF400"/>
  <c r="W400"/>
  <c r="V400"/>
  <c r="Q400" s="1"/>
  <c r="S400" s="1"/>
  <c r="M400"/>
  <c r="L400"/>
  <c r="K400"/>
  <c r="AV643"/>
  <c r="AU643"/>
  <c r="AT643"/>
  <c r="AS90"/>
  <c r="AR90"/>
  <c r="AQ90"/>
  <c r="AP90"/>
  <c r="AI90"/>
  <c r="AH90"/>
  <c r="AG90"/>
  <c r="AF90"/>
  <c r="W90"/>
  <c r="V90"/>
  <c r="Q90" s="1"/>
  <c r="S90" s="1"/>
  <c r="M90"/>
  <c r="L90"/>
  <c r="K90"/>
  <c r="AV642"/>
  <c r="AU642"/>
  <c r="AT642"/>
  <c r="AS145"/>
  <c r="AR145"/>
  <c r="AQ145"/>
  <c r="AP145"/>
  <c r="AI145"/>
  <c r="AH145"/>
  <c r="AG145"/>
  <c r="AF145"/>
  <c r="W145"/>
  <c r="V145"/>
  <c r="Q145" s="1"/>
  <c r="S145" s="1"/>
  <c r="M145"/>
  <c r="L145"/>
  <c r="K145"/>
  <c r="AV641"/>
  <c r="AU641"/>
  <c r="AT641"/>
  <c r="AS231"/>
  <c r="AR231"/>
  <c r="AQ231"/>
  <c r="AP231"/>
  <c r="AI231"/>
  <c r="AH231"/>
  <c r="AG231"/>
  <c r="AF231"/>
  <c r="W231"/>
  <c r="V231"/>
  <c r="Q231" s="1"/>
  <c r="S231" s="1"/>
  <c r="M231"/>
  <c r="L231"/>
  <c r="K231"/>
  <c r="AV640"/>
  <c r="AU640"/>
  <c r="AT640"/>
  <c r="AS544"/>
  <c r="AR544"/>
  <c r="AQ544"/>
  <c r="AP544"/>
  <c r="AI544"/>
  <c r="AH544"/>
  <c r="AG544"/>
  <c r="AF544"/>
  <c r="W544"/>
  <c r="V544"/>
  <c r="Q544" s="1"/>
  <c r="S544" s="1"/>
  <c r="M544"/>
  <c r="L544"/>
  <c r="K544"/>
  <c r="AV639"/>
  <c r="AU639"/>
  <c r="AT639"/>
  <c r="AS74"/>
  <c r="AR74"/>
  <c r="AQ74"/>
  <c r="AP74"/>
  <c r="AI74"/>
  <c r="AH74"/>
  <c r="AG74"/>
  <c r="AF74"/>
  <c r="W74"/>
  <c r="V74"/>
  <c r="Q74" s="1"/>
  <c r="S74" s="1"/>
  <c r="M74"/>
  <c r="L74"/>
  <c r="K74"/>
  <c r="AV638"/>
  <c r="AU638"/>
  <c r="AT638"/>
  <c r="AS76"/>
  <c r="AR76"/>
  <c r="AQ76"/>
  <c r="AP76"/>
  <c r="AI76"/>
  <c r="AH76"/>
  <c r="AG76"/>
  <c r="AF76"/>
  <c r="W76"/>
  <c r="V76"/>
  <c r="Q76" s="1"/>
  <c r="S76" s="1"/>
  <c r="M76"/>
  <c r="L76"/>
  <c r="K76"/>
  <c r="AV637"/>
  <c r="AU637"/>
  <c r="AT637"/>
  <c r="AS365"/>
  <c r="AR365"/>
  <c r="AQ365"/>
  <c r="AP365"/>
  <c r="AI365"/>
  <c r="AH365"/>
  <c r="AG365"/>
  <c r="AF365"/>
  <c r="W365"/>
  <c r="V365"/>
  <c r="Q365" s="1"/>
  <c r="S365" s="1"/>
  <c r="M365"/>
  <c r="L365"/>
  <c r="K365"/>
  <c r="AV636"/>
  <c r="AU636"/>
  <c r="AT636"/>
  <c r="AS401"/>
  <c r="AR401"/>
  <c r="AQ401"/>
  <c r="AP401"/>
  <c r="AI401"/>
  <c r="AH401"/>
  <c r="AG401"/>
  <c r="AF401"/>
  <c r="W401"/>
  <c r="V401"/>
  <c r="Q401" s="1"/>
  <c r="S401" s="1"/>
  <c r="M401"/>
  <c r="L401"/>
  <c r="K401"/>
  <c r="AV635"/>
  <c r="AU635"/>
  <c r="AT635"/>
  <c r="AV634"/>
  <c r="AU634"/>
  <c r="AT634"/>
  <c r="AS325"/>
  <c r="AR325"/>
  <c r="AQ325"/>
  <c r="AP325"/>
  <c r="AI325"/>
  <c r="AH325"/>
  <c r="AG325"/>
  <c r="AF325"/>
  <c r="W325"/>
  <c r="V325"/>
  <c r="Q325" s="1"/>
  <c r="S325" s="1"/>
  <c r="M325"/>
  <c r="L325"/>
  <c r="K325"/>
  <c r="AV633"/>
  <c r="AU633"/>
  <c r="AT633"/>
  <c r="AV632"/>
  <c r="AU632"/>
  <c r="AT632"/>
  <c r="AS102"/>
  <c r="AR102"/>
  <c r="AQ102"/>
  <c r="AP102"/>
  <c r="AI102"/>
  <c r="AH102"/>
  <c r="AG102"/>
  <c r="AF102"/>
  <c r="W102"/>
  <c r="V102"/>
  <c r="Q102" s="1"/>
  <c r="S102" s="1"/>
  <c r="M102"/>
  <c r="L102"/>
  <c r="K102"/>
  <c r="AV631"/>
  <c r="AU631"/>
  <c r="AT631"/>
  <c r="AS632"/>
  <c r="AR632"/>
  <c r="AQ632"/>
  <c r="AP632"/>
  <c r="AI632"/>
  <c r="AH632"/>
  <c r="AG632"/>
  <c r="AF632"/>
  <c r="W632"/>
  <c r="V632"/>
  <c r="Q632" s="1"/>
  <c r="S632" s="1"/>
  <c r="M632"/>
  <c r="L632"/>
  <c r="K632"/>
  <c r="AV630"/>
  <c r="AU630"/>
  <c r="AT630"/>
  <c r="AS391"/>
  <c r="AR391"/>
  <c r="AQ391"/>
  <c r="AP391"/>
  <c r="AI391"/>
  <c r="AH391"/>
  <c r="AG391"/>
  <c r="AF391"/>
  <c r="W391"/>
  <c r="V391"/>
  <c r="Q391" s="1"/>
  <c r="S391" s="1"/>
  <c r="M391"/>
  <c r="L391"/>
  <c r="K391"/>
  <c r="AV629"/>
  <c r="AU629"/>
  <c r="AT629"/>
  <c r="AS142"/>
  <c r="AR142"/>
  <c r="AQ142"/>
  <c r="AP142"/>
  <c r="AI142"/>
  <c r="AH142"/>
  <c r="AG142"/>
  <c r="AF142"/>
  <c r="W142"/>
  <c r="V142"/>
  <c r="Q142" s="1"/>
  <c r="S142" s="1"/>
  <c r="M142"/>
  <c r="L142"/>
  <c r="K142"/>
  <c r="AV628"/>
  <c r="AU628"/>
  <c r="AT628"/>
  <c r="AV627"/>
  <c r="AW627" s="1"/>
  <c r="BD627" s="1"/>
  <c r="AU627"/>
  <c r="AT627"/>
  <c r="AS14"/>
  <c r="AR14"/>
  <c r="AQ14"/>
  <c r="AP14"/>
  <c r="AI14"/>
  <c r="AH14"/>
  <c r="AG14"/>
  <c r="AF14"/>
  <c r="W14"/>
  <c r="V14"/>
  <c r="Q14" s="1"/>
  <c r="S14" s="1"/>
  <c r="M14"/>
  <c r="L14"/>
  <c r="K14"/>
  <c r="AV626"/>
  <c r="AU626"/>
  <c r="AT626"/>
  <c r="AS207"/>
  <c r="AR207"/>
  <c r="AQ207"/>
  <c r="AP207"/>
  <c r="AI207"/>
  <c r="AH207"/>
  <c r="AG207"/>
  <c r="AF207"/>
  <c r="W207"/>
  <c r="V207"/>
  <c r="Q207" s="1"/>
  <c r="S207" s="1"/>
  <c r="M207"/>
  <c r="L207"/>
  <c r="K207"/>
  <c r="AV625"/>
  <c r="AU625"/>
  <c r="AT625"/>
  <c r="AV624"/>
  <c r="AU624"/>
  <c r="AT624"/>
  <c r="AS318"/>
  <c r="AR318"/>
  <c r="AQ318"/>
  <c r="AP318"/>
  <c r="AI318"/>
  <c r="AH318"/>
  <c r="AG318"/>
  <c r="AF318"/>
  <c r="W318"/>
  <c r="V318"/>
  <c r="Q318" s="1"/>
  <c r="S318" s="1"/>
  <c r="M318"/>
  <c r="L318"/>
  <c r="K318"/>
  <c r="AV623"/>
  <c r="AU623"/>
  <c r="AT623"/>
  <c r="AV622"/>
  <c r="AU622"/>
  <c r="AT622"/>
  <c r="AS41"/>
  <c r="AR41"/>
  <c r="AQ41"/>
  <c r="AP41"/>
  <c r="AI41"/>
  <c r="AH41"/>
  <c r="AG41"/>
  <c r="AF41"/>
  <c r="W41"/>
  <c r="V41"/>
  <c r="Q41" s="1"/>
  <c r="S41" s="1"/>
  <c r="M41"/>
  <c r="L41"/>
  <c r="K41"/>
  <c r="AV621"/>
  <c r="AU621"/>
  <c r="AT621"/>
  <c r="AS468"/>
  <c r="AR468"/>
  <c r="AQ468"/>
  <c r="AP468"/>
  <c r="AI468"/>
  <c r="AH468"/>
  <c r="AG468"/>
  <c r="AF468"/>
  <c r="W468"/>
  <c r="V468"/>
  <c r="Q468" s="1"/>
  <c r="S468" s="1"/>
  <c r="M468"/>
  <c r="L468"/>
  <c r="K468"/>
  <c r="AV620"/>
  <c r="AU620"/>
  <c r="AT620"/>
  <c r="AW620" s="1"/>
  <c r="BC620" s="1"/>
  <c r="AS422"/>
  <c r="AR422"/>
  <c r="AQ422"/>
  <c r="AP422"/>
  <c r="AI422"/>
  <c r="AH422"/>
  <c r="AG422"/>
  <c r="AF422"/>
  <c r="W422"/>
  <c r="V422"/>
  <c r="Q422" s="1"/>
  <c r="S422" s="1"/>
  <c r="M422"/>
  <c r="L422"/>
  <c r="K422"/>
  <c r="AV619"/>
  <c r="AU619"/>
  <c r="AT619"/>
  <c r="AW619" s="1"/>
  <c r="BD619" s="1"/>
  <c r="AS241"/>
  <c r="AR241"/>
  <c r="AQ241"/>
  <c r="AP241"/>
  <c r="AI241"/>
  <c r="AH241"/>
  <c r="AG241"/>
  <c r="AF241"/>
  <c r="W241"/>
  <c r="V241"/>
  <c r="Q241" s="1"/>
  <c r="S241" s="1"/>
  <c r="M241"/>
  <c r="L241"/>
  <c r="K241"/>
  <c r="AV618"/>
  <c r="AU618"/>
  <c r="AT618"/>
  <c r="AW618" s="1"/>
  <c r="AS376"/>
  <c r="AR376"/>
  <c r="AQ376"/>
  <c r="AP376"/>
  <c r="AI376"/>
  <c r="AH376"/>
  <c r="AG376"/>
  <c r="AF376"/>
  <c r="W376"/>
  <c r="V376"/>
  <c r="Q376" s="1"/>
  <c r="S376" s="1"/>
  <c r="M376"/>
  <c r="L376"/>
  <c r="K376"/>
  <c r="AV617"/>
  <c r="AU617"/>
  <c r="AT617"/>
  <c r="AW617" s="1"/>
  <c r="BD617" s="1"/>
  <c r="AS357"/>
  <c r="AR357"/>
  <c r="AQ357"/>
  <c r="AP357"/>
  <c r="AI357"/>
  <c r="AH357"/>
  <c r="AG357"/>
  <c r="AF357"/>
  <c r="W357"/>
  <c r="V357"/>
  <c r="Q357" s="1"/>
  <c r="S357" s="1"/>
  <c r="M357"/>
  <c r="L357"/>
  <c r="K357"/>
  <c r="AV616"/>
  <c r="AU616"/>
  <c r="AT616"/>
  <c r="AS139"/>
  <c r="AR139"/>
  <c r="AQ139"/>
  <c r="AP139"/>
  <c r="AI139"/>
  <c r="AH139"/>
  <c r="AG139"/>
  <c r="AF139"/>
  <c r="W139"/>
  <c r="V139"/>
  <c r="Q139" s="1"/>
  <c r="S139" s="1"/>
  <c r="M139"/>
  <c r="L139"/>
  <c r="K139"/>
  <c r="AV615"/>
  <c r="AU615"/>
  <c r="AT615"/>
  <c r="AW615" s="1"/>
  <c r="BD615" s="1"/>
  <c r="AS198"/>
  <c r="AR198"/>
  <c r="AQ198"/>
  <c r="AP198"/>
  <c r="AI198"/>
  <c r="AH198"/>
  <c r="AG198"/>
  <c r="AF198"/>
  <c r="W198"/>
  <c r="V198"/>
  <c r="Q198" s="1"/>
  <c r="S198" s="1"/>
  <c r="M198"/>
  <c r="L198"/>
  <c r="K198"/>
  <c r="AV614"/>
  <c r="AU614"/>
  <c r="AT614"/>
  <c r="AS371"/>
  <c r="AR371"/>
  <c r="AQ371"/>
  <c r="AP371"/>
  <c r="AI371"/>
  <c r="AH371"/>
  <c r="AG371"/>
  <c r="AF371"/>
  <c r="W371"/>
  <c r="V371"/>
  <c r="Q371" s="1"/>
  <c r="S371" s="1"/>
  <c r="M371"/>
  <c r="L371"/>
  <c r="K371"/>
  <c r="AV613"/>
  <c r="AU613"/>
  <c r="AT613"/>
  <c r="AS591"/>
  <c r="AR591"/>
  <c r="AQ591"/>
  <c r="AP591"/>
  <c r="AI591"/>
  <c r="AH591"/>
  <c r="AG591"/>
  <c r="AF591"/>
  <c r="W591"/>
  <c r="V591"/>
  <c r="Q591" s="1"/>
  <c r="S591" s="1"/>
  <c r="M591"/>
  <c r="L591"/>
  <c r="K591"/>
  <c r="AV612"/>
  <c r="AU612"/>
  <c r="AT612"/>
  <c r="AS369"/>
  <c r="AR369"/>
  <c r="AQ369"/>
  <c r="AP369"/>
  <c r="AI369"/>
  <c r="AH369"/>
  <c r="AG369"/>
  <c r="AF369"/>
  <c r="W369"/>
  <c r="V369"/>
  <c r="Q369" s="1"/>
  <c r="S369" s="1"/>
  <c r="M369"/>
  <c r="L369"/>
  <c r="K369"/>
  <c r="AV611"/>
  <c r="AU611"/>
  <c r="AT611"/>
  <c r="AS188"/>
  <c r="AR188"/>
  <c r="AQ188"/>
  <c r="AP188"/>
  <c r="AI188"/>
  <c r="AH188"/>
  <c r="AG188"/>
  <c r="AF188"/>
  <c r="W188"/>
  <c r="V188"/>
  <c r="Q188" s="1"/>
  <c r="S188" s="1"/>
  <c r="M188"/>
  <c r="L188"/>
  <c r="K188"/>
  <c r="AV610"/>
  <c r="AU610"/>
  <c r="AT610"/>
  <c r="AW610" s="1"/>
  <c r="BC610" s="1"/>
  <c r="AS337"/>
  <c r="AR337"/>
  <c r="AQ337"/>
  <c r="AP337"/>
  <c r="AI337"/>
  <c r="AH337"/>
  <c r="AG337"/>
  <c r="AF337"/>
  <c r="W337"/>
  <c r="V337"/>
  <c r="Q337" s="1"/>
  <c r="S337" s="1"/>
  <c r="M337"/>
  <c r="L337"/>
  <c r="K337"/>
  <c r="AV609"/>
  <c r="AU609"/>
  <c r="AT609"/>
  <c r="AV608"/>
  <c r="AU608"/>
  <c r="AT608"/>
  <c r="AW608" s="1"/>
  <c r="BC608" s="1"/>
  <c r="AV607"/>
  <c r="AU607"/>
  <c r="AT607"/>
  <c r="AS489"/>
  <c r="AR489"/>
  <c r="AQ489"/>
  <c r="AP489"/>
  <c r="AI489"/>
  <c r="AH489"/>
  <c r="AG489"/>
  <c r="AF489"/>
  <c r="W489"/>
  <c r="V489"/>
  <c r="Q489" s="1"/>
  <c r="S489" s="1"/>
  <c r="M489"/>
  <c r="L489"/>
  <c r="K489"/>
  <c r="AV606"/>
  <c r="AU606"/>
  <c r="AT606"/>
  <c r="AS384"/>
  <c r="AR384"/>
  <c r="AQ384"/>
  <c r="AP384"/>
  <c r="AI384"/>
  <c r="AH384"/>
  <c r="AG384"/>
  <c r="AF384"/>
  <c r="W384"/>
  <c r="V384"/>
  <c r="Q384" s="1"/>
  <c r="S384" s="1"/>
  <c r="M384"/>
  <c r="L384"/>
  <c r="K384"/>
  <c r="AV605"/>
  <c r="AU605"/>
  <c r="AT605"/>
  <c r="AS89"/>
  <c r="AR89"/>
  <c r="AQ89"/>
  <c r="AP89"/>
  <c r="AI89"/>
  <c r="AH89"/>
  <c r="AG89"/>
  <c r="AF89"/>
  <c r="W89"/>
  <c r="V89"/>
  <c r="Q89" s="1"/>
  <c r="S89" s="1"/>
  <c r="M89"/>
  <c r="L89"/>
  <c r="K89"/>
  <c r="AV604"/>
  <c r="AU604"/>
  <c r="AT604"/>
  <c r="AV603"/>
  <c r="AU603"/>
  <c r="AT603"/>
  <c r="AV602"/>
  <c r="AU602"/>
  <c r="AT602"/>
  <c r="AW602" s="1"/>
  <c r="BC602" s="1"/>
  <c r="AS216"/>
  <c r="AR216"/>
  <c r="AQ216"/>
  <c r="AP216"/>
  <c r="AI216"/>
  <c r="AH216"/>
  <c r="AG216"/>
  <c r="AF216"/>
  <c r="W216"/>
  <c r="V216"/>
  <c r="Q216" s="1"/>
  <c r="S216" s="1"/>
  <c r="M216"/>
  <c r="L216"/>
  <c r="K216"/>
  <c r="AV601"/>
  <c r="AU601"/>
  <c r="AT601"/>
  <c r="AS158"/>
  <c r="AR158"/>
  <c r="AQ158"/>
  <c r="AP158"/>
  <c r="AI158"/>
  <c r="AH158"/>
  <c r="AG158"/>
  <c r="AF158"/>
  <c r="W158"/>
  <c r="V158"/>
  <c r="Q158" s="1"/>
  <c r="S158" s="1"/>
  <c r="M158"/>
  <c r="L158"/>
  <c r="K158"/>
  <c r="AV600"/>
  <c r="AU600"/>
  <c r="AT600"/>
  <c r="AS310"/>
  <c r="AR310"/>
  <c r="AQ310"/>
  <c r="AP310"/>
  <c r="AI310"/>
  <c r="AH310"/>
  <c r="AG310"/>
  <c r="AF310"/>
  <c r="W310"/>
  <c r="V310"/>
  <c r="Q310" s="1"/>
  <c r="S310" s="1"/>
  <c r="M310"/>
  <c r="L310"/>
  <c r="K310"/>
  <c r="AV599"/>
  <c r="AU599"/>
  <c r="AT599"/>
  <c r="AS556"/>
  <c r="AR556"/>
  <c r="AQ556"/>
  <c r="AP556"/>
  <c r="AI556"/>
  <c r="AH556"/>
  <c r="AG556"/>
  <c r="AF556"/>
  <c r="W556"/>
  <c r="V556"/>
  <c r="Q556" s="1"/>
  <c r="S556" s="1"/>
  <c r="M556"/>
  <c r="L556"/>
  <c r="K556"/>
  <c r="AV598"/>
  <c r="AU598"/>
  <c r="AT598"/>
  <c r="AS397"/>
  <c r="AR397"/>
  <c r="AQ397"/>
  <c r="AP397"/>
  <c r="AI397"/>
  <c r="AH397"/>
  <c r="AG397"/>
  <c r="AF397"/>
  <c r="W397"/>
  <c r="V397"/>
  <c r="Q397" s="1"/>
  <c r="S397" s="1"/>
  <c r="M397"/>
  <c r="L397"/>
  <c r="K397"/>
  <c r="AV597"/>
  <c r="AU597"/>
  <c r="AT597"/>
  <c r="AS93"/>
  <c r="AR93"/>
  <c r="AQ93"/>
  <c r="AP93"/>
  <c r="AI93"/>
  <c r="AH93"/>
  <c r="AG93"/>
  <c r="AF93"/>
  <c r="W93"/>
  <c r="V93"/>
  <c r="Q93" s="1"/>
  <c r="S93" s="1"/>
  <c r="M93"/>
  <c r="L93"/>
  <c r="K93"/>
  <c r="AV596"/>
  <c r="AU596"/>
  <c r="AT596"/>
  <c r="AS119"/>
  <c r="AR119"/>
  <c r="AQ119"/>
  <c r="AP119"/>
  <c r="AI119"/>
  <c r="AH119"/>
  <c r="AG119"/>
  <c r="AF119"/>
  <c r="W119"/>
  <c r="V119"/>
  <c r="Q119" s="1"/>
  <c r="S119" s="1"/>
  <c r="M119"/>
  <c r="L119"/>
  <c r="K119"/>
  <c r="AV595"/>
  <c r="AU595"/>
  <c r="AT595"/>
  <c r="AS293"/>
  <c r="AR293"/>
  <c r="AQ293"/>
  <c r="AP293"/>
  <c r="AI293"/>
  <c r="AH293"/>
  <c r="AG293"/>
  <c r="AF293"/>
  <c r="W293"/>
  <c r="V293"/>
  <c r="Q293" s="1"/>
  <c r="S293" s="1"/>
  <c r="M293"/>
  <c r="L293"/>
  <c r="K293"/>
  <c r="AV594"/>
  <c r="AU594"/>
  <c r="AX594" s="1"/>
  <c r="AT594"/>
  <c r="AV593"/>
  <c r="AU593"/>
  <c r="AT593"/>
  <c r="AS344"/>
  <c r="AR344"/>
  <c r="AQ344"/>
  <c r="AP344"/>
  <c r="AI344"/>
  <c r="AH344"/>
  <c r="AG344"/>
  <c r="AF344"/>
  <c r="W344"/>
  <c r="V344"/>
  <c r="Q344" s="1"/>
  <c r="S344" s="1"/>
  <c r="M344"/>
  <c r="L344"/>
  <c r="K344"/>
  <c r="AV592"/>
  <c r="AU592"/>
  <c r="AT592"/>
  <c r="AS406"/>
  <c r="AR406"/>
  <c r="AQ406"/>
  <c r="AP406"/>
  <c r="AI406"/>
  <c r="AH406"/>
  <c r="AG406"/>
  <c r="AF406"/>
  <c r="W406"/>
  <c r="V406"/>
  <c r="Q406" s="1"/>
  <c r="S406" s="1"/>
  <c r="M406"/>
  <c r="L406"/>
  <c r="K406"/>
  <c r="AV591"/>
  <c r="AU591"/>
  <c r="AT591"/>
  <c r="AS399"/>
  <c r="AR399"/>
  <c r="AQ399"/>
  <c r="AP399"/>
  <c r="AI399"/>
  <c r="AH399"/>
  <c r="AG399"/>
  <c r="AF399"/>
  <c r="W399"/>
  <c r="V399"/>
  <c r="Q399" s="1"/>
  <c r="S399" s="1"/>
  <c r="M399"/>
  <c r="L399"/>
  <c r="K399"/>
  <c r="AV590"/>
  <c r="AU590"/>
  <c r="AT590"/>
  <c r="AS426"/>
  <c r="AR426"/>
  <c r="AQ426"/>
  <c r="AP426"/>
  <c r="AI426"/>
  <c r="AH426"/>
  <c r="AG426"/>
  <c r="AF426"/>
  <c r="W426"/>
  <c r="V426"/>
  <c r="Q426" s="1"/>
  <c r="S426" s="1"/>
  <c r="M426"/>
  <c r="L426"/>
  <c r="K426"/>
  <c r="AV589"/>
  <c r="AU589"/>
  <c r="AT589"/>
  <c r="AS386"/>
  <c r="AR386"/>
  <c r="AQ386"/>
  <c r="AP386"/>
  <c r="AI386"/>
  <c r="AH386"/>
  <c r="AG386"/>
  <c r="AF386"/>
  <c r="W386"/>
  <c r="V386"/>
  <c r="Q386" s="1"/>
  <c r="S386" s="1"/>
  <c r="M386"/>
  <c r="L386"/>
  <c r="K386"/>
  <c r="AV588"/>
  <c r="AU588"/>
  <c r="AT588"/>
  <c r="AS626"/>
  <c r="AR626"/>
  <c r="AQ626"/>
  <c r="AP626"/>
  <c r="AI626"/>
  <c r="AH626"/>
  <c r="AG626"/>
  <c r="AF626"/>
  <c r="W626"/>
  <c r="V626"/>
  <c r="Q626" s="1"/>
  <c r="S626" s="1"/>
  <c r="M626"/>
  <c r="L626"/>
  <c r="K626"/>
  <c r="AV587"/>
  <c r="AU587"/>
  <c r="AT587"/>
  <c r="AS88"/>
  <c r="AR88"/>
  <c r="AQ88"/>
  <c r="AP88"/>
  <c r="AI88"/>
  <c r="AH88"/>
  <c r="AG88"/>
  <c r="AF88"/>
  <c r="W88"/>
  <c r="V88"/>
  <c r="Q88" s="1"/>
  <c r="S88" s="1"/>
  <c r="M88"/>
  <c r="L88"/>
  <c r="K88"/>
  <c r="AV586"/>
  <c r="AU586"/>
  <c r="AT586"/>
  <c r="AS247"/>
  <c r="AR247"/>
  <c r="AQ247"/>
  <c r="AP247"/>
  <c r="AI247"/>
  <c r="AH247"/>
  <c r="AG247"/>
  <c r="AF247"/>
  <c r="W247"/>
  <c r="V247"/>
  <c r="Q247" s="1"/>
  <c r="S247" s="1"/>
  <c r="M247"/>
  <c r="L247"/>
  <c r="K247"/>
  <c r="AV585"/>
  <c r="AU585"/>
  <c r="AT585"/>
  <c r="AS462"/>
  <c r="AR462"/>
  <c r="AQ462"/>
  <c r="AP462"/>
  <c r="AI462"/>
  <c r="AH462"/>
  <c r="AG462"/>
  <c r="AF462"/>
  <c r="W462"/>
  <c r="V462"/>
  <c r="Q462" s="1"/>
  <c r="S462" s="1"/>
  <c r="M462"/>
  <c r="L462"/>
  <c r="K462"/>
  <c r="AV584"/>
  <c r="AU584"/>
  <c r="AT584"/>
  <c r="AV583"/>
  <c r="AU583"/>
  <c r="AT583"/>
  <c r="AV582"/>
  <c r="AU582"/>
  <c r="AT582"/>
  <c r="AS356"/>
  <c r="AR356"/>
  <c r="AQ356"/>
  <c r="AP356"/>
  <c r="AI356"/>
  <c r="AH356"/>
  <c r="AG356"/>
  <c r="AF356"/>
  <c r="W356"/>
  <c r="V356"/>
  <c r="Q356" s="1"/>
  <c r="S356" s="1"/>
  <c r="M356"/>
  <c r="L356"/>
  <c r="K356"/>
  <c r="AV581"/>
  <c r="AU581"/>
  <c r="AT581"/>
  <c r="AS420"/>
  <c r="AR420"/>
  <c r="AQ420"/>
  <c r="AP420"/>
  <c r="AI420"/>
  <c r="AH420"/>
  <c r="AG420"/>
  <c r="AF420"/>
  <c r="W420"/>
  <c r="V420"/>
  <c r="Q420" s="1"/>
  <c r="S420" s="1"/>
  <c r="M420"/>
  <c r="L420"/>
  <c r="K420"/>
  <c r="AV580"/>
  <c r="AU580"/>
  <c r="AT580"/>
  <c r="AS291"/>
  <c r="AR291"/>
  <c r="AQ291"/>
  <c r="AP291"/>
  <c r="AI291"/>
  <c r="AH291"/>
  <c r="AG291"/>
  <c r="AF291"/>
  <c r="W291"/>
  <c r="V291"/>
  <c r="Q291" s="1"/>
  <c r="S291" s="1"/>
  <c r="M291"/>
  <c r="L291"/>
  <c r="K291"/>
  <c r="AV579"/>
  <c r="AU579"/>
  <c r="AT579"/>
  <c r="AS115"/>
  <c r="AR115"/>
  <c r="AQ115"/>
  <c r="AP115"/>
  <c r="AI115"/>
  <c r="AH115"/>
  <c r="AG115"/>
  <c r="AF115"/>
  <c r="W115"/>
  <c r="V115"/>
  <c r="Q115" s="1"/>
  <c r="S115" s="1"/>
  <c r="M115"/>
  <c r="L115"/>
  <c r="K115"/>
  <c r="AV578"/>
  <c r="AU578"/>
  <c r="AT578"/>
  <c r="AS306"/>
  <c r="AR306"/>
  <c r="AQ306"/>
  <c r="AP306"/>
  <c r="AI306"/>
  <c r="AH306"/>
  <c r="AG306"/>
  <c r="AF306"/>
  <c r="W306"/>
  <c r="V306"/>
  <c r="Q306" s="1"/>
  <c r="S306" s="1"/>
  <c r="M306"/>
  <c r="L306"/>
  <c r="K306"/>
  <c r="AV577"/>
  <c r="AU577"/>
  <c r="AT577"/>
  <c r="AS541"/>
  <c r="AR541"/>
  <c r="AQ541"/>
  <c r="AP541"/>
  <c r="AI541"/>
  <c r="AH541"/>
  <c r="AG541"/>
  <c r="AF541"/>
  <c r="W541"/>
  <c r="V541"/>
  <c r="Q541" s="1"/>
  <c r="S541" s="1"/>
  <c r="M541"/>
  <c r="L541"/>
  <c r="K541"/>
  <c r="AV576"/>
  <c r="AU576"/>
  <c r="AT576"/>
  <c r="AS173"/>
  <c r="AR173"/>
  <c r="AQ173"/>
  <c r="AP173"/>
  <c r="AI173"/>
  <c r="AH173"/>
  <c r="AG173"/>
  <c r="AF173"/>
  <c r="W173"/>
  <c r="V173"/>
  <c r="Q173" s="1"/>
  <c r="S173" s="1"/>
  <c r="M173"/>
  <c r="L173"/>
  <c r="K173"/>
  <c r="AV575"/>
  <c r="AU575"/>
  <c r="AT575"/>
  <c r="AS217"/>
  <c r="AR217"/>
  <c r="AQ217"/>
  <c r="AP217"/>
  <c r="AI217"/>
  <c r="AH217"/>
  <c r="AG217"/>
  <c r="AF217"/>
  <c r="W217"/>
  <c r="V217"/>
  <c r="Q217" s="1"/>
  <c r="S217" s="1"/>
  <c r="M217"/>
  <c r="L217"/>
  <c r="K217"/>
  <c r="AV574"/>
  <c r="AU574"/>
  <c r="AT574"/>
  <c r="AS599"/>
  <c r="AR599"/>
  <c r="AQ599"/>
  <c r="AP599"/>
  <c r="AI599"/>
  <c r="AH599"/>
  <c r="AG599"/>
  <c r="AF599"/>
  <c r="W599"/>
  <c r="V599"/>
  <c r="Q599" s="1"/>
  <c r="S599" s="1"/>
  <c r="M599"/>
  <c r="L599"/>
  <c r="K599"/>
  <c r="AV573"/>
  <c r="AU573"/>
  <c r="AT573"/>
  <c r="AS503"/>
  <c r="AR503"/>
  <c r="AQ503"/>
  <c r="AP503"/>
  <c r="AI503"/>
  <c r="AH503"/>
  <c r="AG503"/>
  <c r="AF503"/>
  <c r="W503"/>
  <c r="V503"/>
  <c r="Q503" s="1"/>
  <c r="S503" s="1"/>
  <c r="M503"/>
  <c r="L503"/>
  <c r="K503"/>
  <c r="AV572"/>
  <c r="AU572"/>
  <c r="AT572"/>
  <c r="AS421"/>
  <c r="AR421"/>
  <c r="AQ421"/>
  <c r="AP421"/>
  <c r="AI421"/>
  <c r="AH421"/>
  <c r="AG421"/>
  <c r="AF421"/>
  <c r="W421"/>
  <c r="V421"/>
  <c r="Q421" s="1"/>
  <c r="S421" s="1"/>
  <c r="M421"/>
  <c r="L421"/>
  <c r="K421"/>
  <c r="AV571"/>
  <c r="AU571"/>
  <c r="AT571"/>
  <c r="AS82"/>
  <c r="AR82"/>
  <c r="AQ82"/>
  <c r="AP82"/>
  <c r="AI82"/>
  <c r="AH82"/>
  <c r="AG82"/>
  <c r="AF82"/>
  <c r="W82"/>
  <c r="V82"/>
  <c r="Q82" s="1"/>
  <c r="S82" s="1"/>
  <c r="M82"/>
  <c r="L82"/>
  <c r="K82"/>
  <c r="AV570"/>
  <c r="AU570"/>
  <c r="AT570"/>
  <c r="AS45"/>
  <c r="AR45"/>
  <c r="AQ45"/>
  <c r="AP45"/>
  <c r="AI45"/>
  <c r="AH45"/>
  <c r="AG45"/>
  <c r="AF45"/>
  <c r="W45"/>
  <c r="V45"/>
  <c r="Q45" s="1"/>
  <c r="S45" s="1"/>
  <c r="M45"/>
  <c r="L45"/>
  <c r="K45"/>
  <c r="AV569"/>
  <c r="AU569"/>
  <c r="AT569"/>
  <c r="AS543"/>
  <c r="AR543"/>
  <c r="AQ543"/>
  <c r="AP543"/>
  <c r="AI543"/>
  <c r="AH543"/>
  <c r="AG543"/>
  <c r="AF543"/>
  <c r="W543"/>
  <c r="V543"/>
  <c r="Q543" s="1"/>
  <c r="S543" s="1"/>
  <c r="M543"/>
  <c r="L543"/>
  <c r="K543"/>
  <c r="AV568"/>
  <c r="AU568"/>
  <c r="AT568"/>
  <c r="AV567"/>
  <c r="AU567"/>
  <c r="AT567"/>
  <c r="AV566"/>
  <c r="AU566"/>
  <c r="AT566"/>
  <c r="AS320"/>
  <c r="AR320"/>
  <c r="AQ320"/>
  <c r="AP320"/>
  <c r="AI320"/>
  <c r="AH320"/>
  <c r="AG320"/>
  <c r="AF320"/>
  <c r="W320"/>
  <c r="V320"/>
  <c r="Q320" s="1"/>
  <c r="S320" s="1"/>
  <c r="M320"/>
  <c r="L320"/>
  <c r="K320"/>
  <c r="AV565"/>
  <c r="AU565"/>
  <c r="AT565"/>
  <c r="AV564"/>
  <c r="AU564"/>
  <c r="AT564"/>
  <c r="AV563"/>
  <c r="AU563"/>
  <c r="AT563"/>
  <c r="AS594"/>
  <c r="AR594"/>
  <c r="AQ594"/>
  <c r="AP594"/>
  <c r="AI594"/>
  <c r="AH594"/>
  <c r="AG594"/>
  <c r="AF594"/>
  <c r="W594"/>
  <c r="V594"/>
  <c r="Q594" s="1"/>
  <c r="S594" s="1"/>
  <c r="M594"/>
  <c r="L594"/>
  <c r="K594"/>
  <c r="AV562"/>
  <c r="AU562"/>
  <c r="AT562"/>
  <c r="AS562"/>
  <c r="AR562"/>
  <c r="AQ562"/>
  <c r="AP562"/>
  <c r="AI562"/>
  <c r="AH562"/>
  <c r="AG562"/>
  <c r="AF562"/>
  <c r="W562"/>
  <c r="V562"/>
  <c r="Q562" s="1"/>
  <c r="S562" s="1"/>
  <c r="M562"/>
  <c r="L562"/>
  <c r="K562"/>
  <c r="AV561"/>
  <c r="AU561"/>
  <c r="AT561"/>
  <c r="AS315"/>
  <c r="AR315"/>
  <c r="AQ315"/>
  <c r="AP315"/>
  <c r="AI315"/>
  <c r="AH315"/>
  <c r="AG315"/>
  <c r="AF315"/>
  <c r="W315"/>
  <c r="V315"/>
  <c r="Q315" s="1"/>
  <c r="S315" s="1"/>
  <c r="M315"/>
  <c r="L315"/>
  <c r="K315"/>
  <c r="AV560"/>
  <c r="AU560"/>
  <c r="AT560"/>
  <c r="AS383"/>
  <c r="AR383"/>
  <c r="AQ383"/>
  <c r="AP383"/>
  <c r="AI383"/>
  <c r="AH383"/>
  <c r="AG383"/>
  <c r="AF383"/>
  <c r="W383"/>
  <c r="V383"/>
  <c r="Q383" s="1"/>
  <c r="S383" s="1"/>
  <c r="M383"/>
  <c r="L383"/>
  <c r="K383"/>
  <c r="AV559"/>
  <c r="AU559"/>
  <c r="AT559"/>
  <c r="AS432"/>
  <c r="AR432"/>
  <c r="AQ432"/>
  <c r="AP432"/>
  <c r="AI432"/>
  <c r="AH432"/>
  <c r="AG432"/>
  <c r="AF432"/>
  <c r="W432"/>
  <c r="V432"/>
  <c r="Q432" s="1"/>
  <c r="S432" s="1"/>
  <c r="M432"/>
  <c r="L432"/>
  <c r="K432"/>
  <c r="AV558"/>
  <c r="AU558"/>
  <c r="AT558"/>
  <c r="AS193"/>
  <c r="AR193"/>
  <c r="AQ193"/>
  <c r="AP193"/>
  <c r="AI193"/>
  <c r="AH193"/>
  <c r="AG193"/>
  <c r="AF193"/>
  <c r="W193"/>
  <c r="V193"/>
  <c r="Q193" s="1"/>
  <c r="S193" s="1"/>
  <c r="M193"/>
  <c r="L193"/>
  <c r="K193"/>
  <c r="AV557"/>
  <c r="AW557" s="1"/>
  <c r="BC557" s="1"/>
  <c r="AU557"/>
  <c r="AT557"/>
  <c r="AS336"/>
  <c r="AR336"/>
  <c r="AQ336"/>
  <c r="AP336"/>
  <c r="AI336"/>
  <c r="AH336"/>
  <c r="AG336"/>
  <c r="AF336"/>
  <c r="W336"/>
  <c r="V336"/>
  <c r="Q336" s="1"/>
  <c r="S336" s="1"/>
  <c r="M336"/>
  <c r="L336"/>
  <c r="K336"/>
  <c r="AV556"/>
  <c r="AU556"/>
  <c r="AT556"/>
  <c r="AS204"/>
  <c r="AR204"/>
  <c r="AQ204"/>
  <c r="AP204"/>
  <c r="AI204"/>
  <c r="AH204"/>
  <c r="AG204"/>
  <c r="AF204"/>
  <c r="W204"/>
  <c r="V204"/>
  <c r="Q204" s="1"/>
  <c r="S204" s="1"/>
  <c r="M204"/>
  <c r="L204"/>
  <c r="K204"/>
  <c r="AV555"/>
  <c r="AU555"/>
  <c r="AT555"/>
  <c r="AS435"/>
  <c r="AR435"/>
  <c r="AQ435"/>
  <c r="AP435"/>
  <c r="AI435"/>
  <c r="AH435"/>
  <c r="AG435"/>
  <c r="AF435"/>
  <c r="W435"/>
  <c r="V435"/>
  <c r="Q435" s="1"/>
  <c r="S435" s="1"/>
  <c r="M435"/>
  <c r="L435"/>
  <c r="K435"/>
  <c r="AV554"/>
  <c r="AU554"/>
  <c r="AT554"/>
  <c r="AS229"/>
  <c r="AR229"/>
  <c r="AQ229"/>
  <c r="AP229"/>
  <c r="AI229"/>
  <c r="AH229"/>
  <c r="AG229"/>
  <c r="AF229"/>
  <c r="W229"/>
  <c r="V229"/>
  <c r="Q229" s="1"/>
  <c r="S229" s="1"/>
  <c r="M229"/>
  <c r="L229"/>
  <c r="K229"/>
  <c r="AV553"/>
  <c r="AU553"/>
  <c r="AT553"/>
  <c r="AS214"/>
  <c r="AR214"/>
  <c r="AQ214"/>
  <c r="AP214"/>
  <c r="AI214"/>
  <c r="AH214"/>
  <c r="AG214"/>
  <c r="AF214"/>
  <c r="W214"/>
  <c r="V214"/>
  <c r="Q214" s="1"/>
  <c r="S214" s="1"/>
  <c r="M214"/>
  <c r="L214"/>
  <c r="K214"/>
  <c r="AV552"/>
  <c r="AW552" s="1"/>
  <c r="BC552" s="1"/>
  <c r="AU552"/>
  <c r="AT552"/>
  <c r="AS486"/>
  <c r="AR486"/>
  <c r="AQ486"/>
  <c r="AP486"/>
  <c r="AI486"/>
  <c r="AH486"/>
  <c r="AG486"/>
  <c r="AF486"/>
  <c r="W486"/>
  <c r="V486"/>
  <c r="Q486" s="1"/>
  <c r="S486" s="1"/>
  <c r="M486"/>
  <c r="L486"/>
  <c r="K486"/>
  <c r="AV551"/>
  <c r="AX551" s="1"/>
  <c r="BB551" s="1"/>
  <c r="AU551"/>
  <c r="AT551"/>
  <c r="AS475"/>
  <c r="AR475"/>
  <c r="AQ475"/>
  <c r="AP475"/>
  <c r="AI475"/>
  <c r="AH475"/>
  <c r="AG475"/>
  <c r="AF475"/>
  <c r="W475"/>
  <c r="V475"/>
  <c r="Q475" s="1"/>
  <c r="S475" s="1"/>
  <c r="M475"/>
  <c r="L475"/>
  <c r="K475"/>
  <c r="AV550"/>
  <c r="AU550"/>
  <c r="AT550"/>
  <c r="AS364"/>
  <c r="AR364"/>
  <c r="AQ364"/>
  <c r="AP364"/>
  <c r="AI364"/>
  <c r="AH364"/>
  <c r="AG364"/>
  <c r="AF364"/>
  <c r="W364"/>
  <c r="V364"/>
  <c r="Q364" s="1"/>
  <c r="S364" s="1"/>
  <c r="M364"/>
  <c r="L364"/>
  <c r="K364"/>
  <c r="AV549"/>
  <c r="AU549"/>
  <c r="AT549"/>
  <c r="AS419"/>
  <c r="AR419"/>
  <c r="AQ419"/>
  <c r="AP419"/>
  <c r="AI419"/>
  <c r="AH419"/>
  <c r="AG419"/>
  <c r="AF419"/>
  <c r="W419"/>
  <c r="V419"/>
  <c r="Q419" s="1"/>
  <c r="S419" s="1"/>
  <c r="M419"/>
  <c r="L419"/>
  <c r="K419"/>
  <c r="AV548"/>
  <c r="AU548"/>
  <c r="AT548"/>
  <c r="AS571"/>
  <c r="AR571"/>
  <c r="AQ571"/>
  <c r="AP571"/>
  <c r="AI571"/>
  <c r="AH571"/>
  <c r="AG571"/>
  <c r="AF571"/>
  <c r="W571"/>
  <c r="V571"/>
  <c r="Q571" s="1"/>
  <c r="S571" s="1"/>
  <c r="M571"/>
  <c r="L571"/>
  <c r="K571"/>
  <c r="AV547"/>
  <c r="AU547"/>
  <c r="AT547"/>
  <c r="AV546"/>
  <c r="AU546"/>
  <c r="AT546"/>
  <c r="AS136"/>
  <c r="AR136"/>
  <c r="AQ136"/>
  <c r="AP136"/>
  <c r="AI136"/>
  <c r="AH136"/>
  <c r="AG136"/>
  <c r="AF136"/>
  <c r="W136"/>
  <c r="V136"/>
  <c r="Q136" s="1"/>
  <c r="S136" s="1"/>
  <c r="M136"/>
  <c r="L136"/>
  <c r="K136"/>
  <c r="AV545"/>
  <c r="AU545"/>
  <c r="AT545"/>
  <c r="AV544"/>
  <c r="AU544"/>
  <c r="AT544"/>
  <c r="AS530"/>
  <c r="AR530"/>
  <c r="AQ530"/>
  <c r="AP530"/>
  <c r="AI530"/>
  <c r="AH530"/>
  <c r="AG530"/>
  <c r="AF530"/>
  <c r="W530"/>
  <c r="V530"/>
  <c r="Q530" s="1"/>
  <c r="S530" s="1"/>
  <c r="M530"/>
  <c r="L530"/>
  <c r="K530"/>
  <c r="AV543"/>
  <c r="AU543"/>
  <c r="AT543"/>
  <c r="AS159"/>
  <c r="AR159"/>
  <c r="AQ159"/>
  <c r="AP159"/>
  <c r="AI159"/>
  <c r="AH159"/>
  <c r="AG159"/>
  <c r="AF159"/>
  <c r="W159"/>
  <c r="V159"/>
  <c r="Q159" s="1"/>
  <c r="S159" s="1"/>
  <c r="M159"/>
  <c r="L159"/>
  <c r="K159"/>
  <c r="AV542"/>
  <c r="AU542"/>
  <c r="AT542"/>
  <c r="AS180"/>
  <c r="AR180"/>
  <c r="AQ180"/>
  <c r="AP180"/>
  <c r="AI180"/>
  <c r="AH180"/>
  <c r="AG180"/>
  <c r="AF180"/>
  <c r="W180"/>
  <c r="V180"/>
  <c r="Q180" s="1"/>
  <c r="S180" s="1"/>
  <c r="M180"/>
  <c r="L180"/>
  <c r="K180"/>
  <c r="AV541"/>
  <c r="AU541"/>
  <c r="AT541"/>
  <c r="AS235"/>
  <c r="AR235"/>
  <c r="AQ235"/>
  <c r="AP235"/>
  <c r="AI235"/>
  <c r="AH235"/>
  <c r="AG235"/>
  <c r="AF235"/>
  <c r="W235"/>
  <c r="V235"/>
  <c r="Q235" s="1"/>
  <c r="S235" s="1"/>
  <c r="M235"/>
  <c r="L235"/>
  <c r="K235"/>
  <c r="AV540"/>
  <c r="AU540"/>
  <c r="AT540"/>
  <c r="AS305"/>
  <c r="AR305"/>
  <c r="AQ305"/>
  <c r="AP305"/>
  <c r="AI305"/>
  <c r="AH305"/>
  <c r="AG305"/>
  <c r="AF305"/>
  <c r="W305"/>
  <c r="V305"/>
  <c r="Q305" s="1"/>
  <c r="S305" s="1"/>
  <c r="M305"/>
  <c r="L305"/>
  <c r="K305"/>
  <c r="AV539"/>
  <c r="AU539"/>
  <c r="AT539"/>
  <c r="AS528"/>
  <c r="AR528"/>
  <c r="AQ528"/>
  <c r="AP528"/>
  <c r="AI528"/>
  <c r="AH528"/>
  <c r="AG528"/>
  <c r="AF528"/>
  <c r="W528"/>
  <c r="V528"/>
  <c r="Q528" s="1"/>
  <c r="S528" s="1"/>
  <c r="M528"/>
  <c r="L528"/>
  <c r="K528"/>
  <c r="AV538"/>
  <c r="AU538"/>
  <c r="AT538"/>
  <c r="AS165"/>
  <c r="AR165"/>
  <c r="AQ165"/>
  <c r="AP165"/>
  <c r="AI165"/>
  <c r="AH165"/>
  <c r="AG165"/>
  <c r="AF165"/>
  <c r="W165"/>
  <c r="V165"/>
  <c r="Q165" s="1"/>
  <c r="S165" s="1"/>
  <c r="M165"/>
  <c r="L165"/>
  <c r="K165"/>
  <c r="AV537"/>
  <c r="AU537"/>
  <c r="AT537"/>
  <c r="AS191"/>
  <c r="AR191"/>
  <c r="AQ191"/>
  <c r="AP191"/>
  <c r="AI191"/>
  <c r="AH191"/>
  <c r="AG191"/>
  <c r="AF191"/>
  <c r="W191"/>
  <c r="V191"/>
  <c r="Q191" s="1"/>
  <c r="S191" s="1"/>
  <c r="M191"/>
  <c r="L191"/>
  <c r="K191"/>
  <c r="AV536"/>
  <c r="AU536"/>
  <c r="AT536"/>
  <c r="AS646"/>
  <c r="AR646"/>
  <c r="AQ646"/>
  <c r="AP646"/>
  <c r="AI646"/>
  <c r="AH646"/>
  <c r="AG646"/>
  <c r="AF646"/>
  <c r="W646"/>
  <c r="V646"/>
  <c r="Q646" s="1"/>
  <c r="S646" s="1"/>
  <c r="M646"/>
  <c r="L646"/>
  <c r="K646"/>
  <c r="AV535"/>
  <c r="AU535"/>
  <c r="AT535"/>
  <c r="AV534"/>
  <c r="AU534"/>
  <c r="AT534"/>
  <c r="AS206"/>
  <c r="AR206"/>
  <c r="AQ206"/>
  <c r="AP206"/>
  <c r="AI206"/>
  <c r="AH206"/>
  <c r="AG206"/>
  <c r="AF206"/>
  <c r="W206"/>
  <c r="V206"/>
  <c r="Q206" s="1"/>
  <c r="S206" s="1"/>
  <c r="M206"/>
  <c r="L206"/>
  <c r="K206"/>
  <c r="AV533"/>
  <c r="AU533"/>
  <c r="AT533"/>
  <c r="AS331"/>
  <c r="AR331"/>
  <c r="AQ331"/>
  <c r="AP331"/>
  <c r="AI331"/>
  <c r="AH331"/>
  <c r="AG331"/>
  <c r="AF331"/>
  <c r="W331"/>
  <c r="V331"/>
  <c r="Q331" s="1"/>
  <c r="S331" s="1"/>
  <c r="M331"/>
  <c r="L331"/>
  <c r="K331"/>
  <c r="AV532"/>
  <c r="AU532"/>
  <c r="AX532" s="1"/>
  <c r="AZ532" s="1"/>
  <c r="AT532"/>
  <c r="AS370"/>
  <c r="AR370"/>
  <c r="AQ370"/>
  <c r="AP370"/>
  <c r="AI370"/>
  <c r="AH370"/>
  <c r="AG370"/>
  <c r="AF370"/>
  <c r="W370"/>
  <c r="V370"/>
  <c r="Q370" s="1"/>
  <c r="S370" s="1"/>
  <c r="M370"/>
  <c r="L370"/>
  <c r="K370"/>
  <c r="AV531"/>
  <c r="AU531"/>
  <c r="AX531" s="1"/>
  <c r="AT531"/>
  <c r="AS130"/>
  <c r="AR130"/>
  <c r="AQ130"/>
  <c r="AP130"/>
  <c r="AI130"/>
  <c r="AH130"/>
  <c r="AG130"/>
  <c r="AF130"/>
  <c r="W130"/>
  <c r="V130"/>
  <c r="Q130" s="1"/>
  <c r="S130" s="1"/>
  <c r="M130"/>
  <c r="L130"/>
  <c r="K130"/>
  <c r="AV530"/>
  <c r="AU530"/>
  <c r="AT530"/>
  <c r="AS485"/>
  <c r="AR485"/>
  <c r="AQ485"/>
  <c r="AP485"/>
  <c r="AI485"/>
  <c r="AH485"/>
  <c r="AG485"/>
  <c r="AF485"/>
  <c r="W485"/>
  <c r="V485"/>
  <c r="Q485" s="1"/>
  <c r="S485" s="1"/>
  <c r="M485"/>
  <c r="L485"/>
  <c r="K485"/>
  <c r="AV529"/>
  <c r="AU529"/>
  <c r="AT529"/>
  <c r="AS271"/>
  <c r="AR271"/>
  <c r="AQ271"/>
  <c r="AP271"/>
  <c r="AI271"/>
  <c r="AH271"/>
  <c r="AG271"/>
  <c r="AF271"/>
  <c r="W271"/>
  <c r="V271"/>
  <c r="Q271" s="1"/>
  <c r="S271" s="1"/>
  <c r="M271"/>
  <c r="L271"/>
  <c r="K271"/>
  <c r="AV528"/>
  <c r="AU528"/>
  <c r="AT528"/>
  <c r="AS558"/>
  <c r="AR558"/>
  <c r="AQ558"/>
  <c r="AP558"/>
  <c r="AI558"/>
  <c r="AH558"/>
  <c r="AG558"/>
  <c r="AF558"/>
  <c r="W558"/>
  <c r="V558"/>
  <c r="Q558" s="1"/>
  <c r="S558" s="1"/>
  <c r="M558"/>
  <c r="L558"/>
  <c r="K558"/>
  <c r="AV527"/>
  <c r="AU527"/>
  <c r="AT527"/>
  <c r="AV526"/>
  <c r="AU526"/>
  <c r="AT526"/>
  <c r="AS330"/>
  <c r="AR330"/>
  <c r="AQ330"/>
  <c r="AP330"/>
  <c r="AI330"/>
  <c r="AH330"/>
  <c r="AG330"/>
  <c r="AF330"/>
  <c r="W330"/>
  <c r="V330"/>
  <c r="Q330" s="1"/>
  <c r="S330" s="1"/>
  <c r="M330"/>
  <c r="L330"/>
  <c r="K330"/>
  <c r="AV525"/>
  <c r="AU525"/>
  <c r="AT525"/>
  <c r="AS332"/>
  <c r="AR332"/>
  <c r="AQ332"/>
  <c r="AP332"/>
  <c r="AI332"/>
  <c r="AH332"/>
  <c r="AG332"/>
  <c r="AF332"/>
  <c r="W332"/>
  <c r="V332"/>
  <c r="Q332" s="1"/>
  <c r="S332" s="1"/>
  <c r="M332"/>
  <c r="L332"/>
  <c r="K332"/>
  <c r="AV524"/>
  <c r="AU524"/>
  <c r="AT524"/>
  <c r="AS622"/>
  <c r="AR622"/>
  <c r="AQ622"/>
  <c r="AP622"/>
  <c r="AI622"/>
  <c r="AH622"/>
  <c r="AG622"/>
  <c r="AF622"/>
  <c r="W622"/>
  <c r="V622"/>
  <c r="Q622" s="1"/>
  <c r="S622" s="1"/>
  <c r="M622"/>
  <c r="L622"/>
  <c r="K622"/>
  <c r="AV523"/>
  <c r="AU523"/>
  <c r="AT523"/>
  <c r="AV522"/>
  <c r="AU522"/>
  <c r="AT522"/>
  <c r="AS345"/>
  <c r="AR345"/>
  <c r="AQ345"/>
  <c r="AP345"/>
  <c r="AI345"/>
  <c r="AH345"/>
  <c r="AG345"/>
  <c r="AF345"/>
  <c r="W345"/>
  <c r="V345"/>
  <c r="Q345" s="1"/>
  <c r="S345" s="1"/>
  <c r="M345"/>
  <c r="L345"/>
  <c r="K345"/>
  <c r="AV521"/>
  <c r="AU521"/>
  <c r="AT521"/>
  <c r="AS352"/>
  <c r="AR352"/>
  <c r="AQ352"/>
  <c r="AP352"/>
  <c r="AI352"/>
  <c r="AH352"/>
  <c r="AG352"/>
  <c r="AF352"/>
  <c r="W352"/>
  <c r="V352"/>
  <c r="Q352" s="1"/>
  <c r="S352" s="1"/>
  <c r="M352"/>
  <c r="L352"/>
  <c r="K352"/>
  <c r="AV520"/>
  <c r="AU520"/>
  <c r="AT520"/>
  <c r="AS412"/>
  <c r="AR412"/>
  <c r="AQ412"/>
  <c r="AP412"/>
  <c r="AI412"/>
  <c r="AH412"/>
  <c r="AG412"/>
  <c r="AF412"/>
  <c r="W412"/>
  <c r="V412"/>
  <c r="Q412" s="1"/>
  <c r="S412" s="1"/>
  <c r="M412"/>
  <c r="L412"/>
  <c r="K412"/>
  <c r="AV519"/>
  <c r="AU519"/>
  <c r="AT519"/>
  <c r="AS545"/>
  <c r="AR545"/>
  <c r="AQ545"/>
  <c r="AP545"/>
  <c r="AI545"/>
  <c r="AH545"/>
  <c r="AG545"/>
  <c r="AF545"/>
  <c r="W545"/>
  <c r="V545"/>
  <c r="Q545" s="1"/>
  <c r="S545" s="1"/>
  <c r="M545"/>
  <c r="L545"/>
  <c r="K545"/>
  <c r="AV518"/>
  <c r="AU518"/>
  <c r="AT518"/>
  <c r="AS338"/>
  <c r="AR338"/>
  <c r="AQ338"/>
  <c r="AP338"/>
  <c r="AI338"/>
  <c r="AH338"/>
  <c r="AG338"/>
  <c r="AF338"/>
  <c r="W338"/>
  <c r="V338"/>
  <c r="Q338" s="1"/>
  <c r="S338" s="1"/>
  <c r="M338"/>
  <c r="L338"/>
  <c r="K338"/>
  <c r="AV517"/>
  <c r="AU517"/>
  <c r="AT517"/>
  <c r="AS417"/>
  <c r="AR417"/>
  <c r="AQ417"/>
  <c r="AP417"/>
  <c r="AI417"/>
  <c r="AH417"/>
  <c r="AG417"/>
  <c r="AF417"/>
  <c r="W417"/>
  <c r="V417"/>
  <c r="Q417" s="1"/>
  <c r="S417" s="1"/>
  <c r="M417"/>
  <c r="L417"/>
  <c r="K417"/>
  <c r="AV516"/>
  <c r="AU516"/>
  <c r="AT516"/>
  <c r="AV515"/>
  <c r="AU515"/>
  <c r="AT515"/>
  <c r="AS540"/>
  <c r="AR540"/>
  <c r="AQ540"/>
  <c r="AP540"/>
  <c r="AI540"/>
  <c r="AH540"/>
  <c r="AG540"/>
  <c r="AF540"/>
  <c r="W540"/>
  <c r="V540"/>
  <c r="Q540" s="1"/>
  <c r="S540" s="1"/>
  <c r="M540"/>
  <c r="L540"/>
  <c r="K540"/>
  <c r="AV514"/>
  <c r="AU514"/>
  <c r="AT514"/>
  <c r="AS176"/>
  <c r="AR176"/>
  <c r="AQ176"/>
  <c r="AP176"/>
  <c r="AI176"/>
  <c r="AH176"/>
  <c r="AG176"/>
  <c r="AF176"/>
  <c r="W176"/>
  <c r="V176"/>
  <c r="Q176" s="1"/>
  <c r="S176" s="1"/>
  <c r="M176"/>
  <c r="L176"/>
  <c r="K176"/>
  <c r="AV513"/>
  <c r="AU513"/>
  <c r="AT513"/>
  <c r="AW513" s="1"/>
  <c r="BC513" s="1"/>
  <c r="AS215"/>
  <c r="AR215"/>
  <c r="AQ215"/>
  <c r="AP215"/>
  <c r="AI215"/>
  <c r="AH215"/>
  <c r="AG215"/>
  <c r="AF215"/>
  <c r="W215"/>
  <c r="V215"/>
  <c r="Q215" s="1"/>
  <c r="S215" s="1"/>
  <c r="M215"/>
  <c r="L215"/>
  <c r="K215"/>
  <c r="AV512"/>
  <c r="AU512"/>
  <c r="AT512"/>
  <c r="AS375"/>
  <c r="AR375"/>
  <c r="AQ375"/>
  <c r="AP375"/>
  <c r="AI375"/>
  <c r="AH375"/>
  <c r="AG375"/>
  <c r="AF375"/>
  <c r="W375"/>
  <c r="V375"/>
  <c r="Q375" s="1"/>
  <c r="S375" s="1"/>
  <c r="M375"/>
  <c r="L375"/>
  <c r="K375"/>
  <c r="AV511"/>
  <c r="AU511"/>
  <c r="AT511"/>
  <c r="AV510"/>
  <c r="AU510"/>
  <c r="AT510"/>
  <c r="AS551"/>
  <c r="AR551"/>
  <c r="AQ551"/>
  <c r="AP551"/>
  <c r="AI551"/>
  <c r="AH551"/>
  <c r="AG551"/>
  <c r="AF551"/>
  <c r="W551"/>
  <c r="V551"/>
  <c r="Q551" s="1"/>
  <c r="S551" s="1"/>
  <c r="M551"/>
  <c r="L551"/>
  <c r="K551"/>
  <c r="AV509"/>
  <c r="AU509"/>
  <c r="AT509"/>
  <c r="AS566"/>
  <c r="AR566"/>
  <c r="AQ566"/>
  <c r="AP566"/>
  <c r="AI566"/>
  <c r="AH566"/>
  <c r="AG566"/>
  <c r="AF566"/>
  <c r="W566"/>
  <c r="V566"/>
  <c r="Q566" s="1"/>
  <c r="S566" s="1"/>
  <c r="M566"/>
  <c r="L566"/>
  <c r="K566"/>
  <c r="AV508"/>
  <c r="AU508"/>
  <c r="AT508"/>
  <c r="AW508" s="1"/>
  <c r="BC508" s="1"/>
  <c r="AS324"/>
  <c r="AR324"/>
  <c r="AQ324"/>
  <c r="AP324"/>
  <c r="AI324"/>
  <c r="AH324"/>
  <c r="AG324"/>
  <c r="AF324"/>
  <c r="W324"/>
  <c r="V324"/>
  <c r="Q324" s="1"/>
  <c r="S324" s="1"/>
  <c r="M324"/>
  <c r="L324"/>
  <c r="K324"/>
  <c r="AV507"/>
  <c r="AU507"/>
  <c r="AT507"/>
  <c r="AS499"/>
  <c r="AR499"/>
  <c r="AQ499"/>
  <c r="AP499"/>
  <c r="AI499"/>
  <c r="AH499"/>
  <c r="AG499"/>
  <c r="AF499"/>
  <c r="W499"/>
  <c r="V499"/>
  <c r="Q499" s="1"/>
  <c r="S499" s="1"/>
  <c r="M499"/>
  <c r="L499"/>
  <c r="K499"/>
  <c r="AV506"/>
  <c r="AU506"/>
  <c r="AT506"/>
  <c r="AS61"/>
  <c r="AR61"/>
  <c r="AQ61"/>
  <c r="AP61"/>
  <c r="AI61"/>
  <c r="AH61"/>
  <c r="AG61"/>
  <c r="AF61"/>
  <c r="W61"/>
  <c r="V61"/>
  <c r="Q61" s="1"/>
  <c r="S61" s="1"/>
  <c r="M61"/>
  <c r="L61"/>
  <c r="K61"/>
  <c r="AV505"/>
  <c r="AU505"/>
  <c r="AT505"/>
  <c r="AS243"/>
  <c r="AR243"/>
  <c r="AQ243"/>
  <c r="AP243"/>
  <c r="AI243"/>
  <c r="AH243"/>
  <c r="AG243"/>
  <c r="AF243"/>
  <c r="W243"/>
  <c r="V243"/>
  <c r="Q243" s="1"/>
  <c r="S243" s="1"/>
  <c r="M243"/>
  <c r="L243"/>
  <c r="K243"/>
  <c r="AV504"/>
  <c r="AU504"/>
  <c r="AT504"/>
  <c r="AS267"/>
  <c r="AR267"/>
  <c r="AQ267"/>
  <c r="AP267"/>
  <c r="AI267"/>
  <c r="AH267"/>
  <c r="AG267"/>
  <c r="AF267"/>
  <c r="W267"/>
  <c r="V267"/>
  <c r="Q267" s="1"/>
  <c r="S267" s="1"/>
  <c r="M267"/>
  <c r="L267"/>
  <c r="K267"/>
  <c r="AV503"/>
  <c r="AU503"/>
  <c r="AT503"/>
  <c r="AS290"/>
  <c r="AR290"/>
  <c r="AQ290"/>
  <c r="AP290"/>
  <c r="AI290"/>
  <c r="AH290"/>
  <c r="AG290"/>
  <c r="AF290"/>
  <c r="W290"/>
  <c r="V290"/>
  <c r="Q290" s="1"/>
  <c r="S290" s="1"/>
  <c r="M290"/>
  <c r="L290"/>
  <c r="K290"/>
  <c r="AV502"/>
  <c r="AU502"/>
  <c r="AT502"/>
  <c r="AS292"/>
  <c r="AR292"/>
  <c r="AQ292"/>
  <c r="AP292"/>
  <c r="AI292"/>
  <c r="AH292"/>
  <c r="AG292"/>
  <c r="AF292"/>
  <c r="W292"/>
  <c r="V292"/>
  <c r="Q292" s="1"/>
  <c r="S292" s="1"/>
  <c r="M292"/>
  <c r="L292"/>
  <c r="K292"/>
  <c r="AV501"/>
  <c r="AU501"/>
  <c r="AT501"/>
  <c r="AV500"/>
  <c r="AU500"/>
  <c r="AT500"/>
  <c r="AS498"/>
  <c r="AR498"/>
  <c r="AQ498"/>
  <c r="AP498"/>
  <c r="AI498"/>
  <c r="AH498"/>
  <c r="AG498"/>
  <c r="AF498"/>
  <c r="W498"/>
  <c r="V498"/>
  <c r="Q498" s="1"/>
  <c r="S498" s="1"/>
  <c r="M498"/>
  <c r="L498"/>
  <c r="K498"/>
  <c r="AV499"/>
  <c r="AU499"/>
  <c r="AT499"/>
  <c r="AS201"/>
  <c r="AR201"/>
  <c r="AQ201"/>
  <c r="AP201"/>
  <c r="AI201"/>
  <c r="AH201"/>
  <c r="AG201"/>
  <c r="AF201"/>
  <c r="W201"/>
  <c r="V201"/>
  <c r="Q201" s="1"/>
  <c r="S201" s="1"/>
  <c r="M201"/>
  <c r="L201"/>
  <c r="K201"/>
  <c r="AV498"/>
  <c r="AU498"/>
  <c r="AT498"/>
  <c r="AS70"/>
  <c r="AR70"/>
  <c r="AQ70"/>
  <c r="AP70"/>
  <c r="AI70"/>
  <c r="AH70"/>
  <c r="AG70"/>
  <c r="AF70"/>
  <c r="W70"/>
  <c r="V70"/>
  <c r="Q70" s="1"/>
  <c r="S70" s="1"/>
  <c r="M70"/>
  <c r="L70"/>
  <c r="K70"/>
  <c r="AV497"/>
  <c r="AU497"/>
  <c r="AT497"/>
  <c r="AS261"/>
  <c r="AR261"/>
  <c r="AQ261"/>
  <c r="AP261"/>
  <c r="AI261"/>
  <c r="AH261"/>
  <c r="AG261"/>
  <c r="AF261"/>
  <c r="W261"/>
  <c r="V261"/>
  <c r="Q261" s="1"/>
  <c r="S261" s="1"/>
  <c r="M261"/>
  <c r="L261"/>
  <c r="K261"/>
  <c r="AV496"/>
  <c r="AU496"/>
  <c r="AT496"/>
  <c r="AS297"/>
  <c r="AR297"/>
  <c r="AQ297"/>
  <c r="AP297"/>
  <c r="AI297"/>
  <c r="AH297"/>
  <c r="AG297"/>
  <c r="AF297"/>
  <c r="W297"/>
  <c r="V297"/>
  <c r="Q297" s="1"/>
  <c r="S297" s="1"/>
  <c r="M297"/>
  <c r="L297"/>
  <c r="K297"/>
  <c r="AV495"/>
  <c r="AU495"/>
  <c r="AT495"/>
  <c r="AS341"/>
  <c r="AR341"/>
  <c r="AQ341"/>
  <c r="AP341"/>
  <c r="AI341"/>
  <c r="AH341"/>
  <c r="AG341"/>
  <c r="AF341"/>
  <c r="W341"/>
  <c r="V341"/>
  <c r="Q341" s="1"/>
  <c r="S341" s="1"/>
  <c r="M341"/>
  <c r="L341"/>
  <c r="K341"/>
  <c r="AV494"/>
  <c r="AU494"/>
  <c r="AT494"/>
  <c r="AS638"/>
  <c r="AR638"/>
  <c r="AQ638"/>
  <c r="AP638"/>
  <c r="AI638"/>
  <c r="AH638"/>
  <c r="AG638"/>
  <c r="AF638"/>
  <c r="W638"/>
  <c r="V638"/>
  <c r="Q638" s="1"/>
  <c r="S638" s="1"/>
  <c r="M638"/>
  <c r="L638"/>
  <c r="K638"/>
  <c r="AV493"/>
  <c r="AU493"/>
  <c r="AT493"/>
  <c r="AS618"/>
  <c r="AR618"/>
  <c r="AQ618"/>
  <c r="AP618"/>
  <c r="AI618"/>
  <c r="AH618"/>
  <c r="AG618"/>
  <c r="AF618"/>
  <c r="W618"/>
  <c r="V618"/>
  <c r="Q618" s="1"/>
  <c r="S618" s="1"/>
  <c r="M618"/>
  <c r="L618"/>
  <c r="K618"/>
  <c r="AV492"/>
  <c r="AU492"/>
  <c r="AT492"/>
  <c r="AS10"/>
  <c r="AR10"/>
  <c r="AQ10"/>
  <c r="AP10"/>
  <c r="AI10"/>
  <c r="AH10"/>
  <c r="AG10"/>
  <c r="AF10"/>
  <c r="W10"/>
  <c r="V10"/>
  <c r="Q10" s="1"/>
  <c r="S10" s="1"/>
  <c r="M10"/>
  <c r="L10"/>
  <c r="K10"/>
  <c r="AV491"/>
  <c r="AU491"/>
  <c r="AT491"/>
  <c r="AS265"/>
  <c r="AR265"/>
  <c r="AQ265"/>
  <c r="AP265"/>
  <c r="AI265"/>
  <c r="AH265"/>
  <c r="AG265"/>
  <c r="AF265"/>
  <c r="W265"/>
  <c r="V265"/>
  <c r="Q265" s="1"/>
  <c r="S265" s="1"/>
  <c r="M265"/>
  <c r="L265"/>
  <c r="K265"/>
  <c r="AV490"/>
  <c r="AU490"/>
  <c r="AT490"/>
  <c r="AV489"/>
  <c r="AU489"/>
  <c r="AT489"/>
  <c r="AV488"/>
  <c r="AU488"/>
  <c r="AT488"/>
  <c r="AS433"/>
  <c r="AR433"/>
  <c r="AQ433"/>
  <c r="AP433"/>
  <c r="AI433"/>
  <c r="AH433"/>
  <c r="AG433"/>
  <c r="AF433"/>
  <c r="W433"/>
  <c r="V433"/>
  <c r="Q433" s="1"/>
  <c r="S433" s="1"/>
  <c r="M433"/>
  <c r="L433"/>
  <c r="K433"/>
  <c r="AV487"/>
  <c r="AU487"/>
  <c r="AT487"/>
  <c r="AS650"/>
  <c r="AR650"/>
  <c r="AQ650"/>
  <c r="AP650"/>
  <c r="AI650"/>
  <c r="AH650"/>
  <c r="AG650"/>
  <c r="AF650"/>
  <c r="W650"/>
  <c r="V650"/>
  <c r="Q650" s="1"/>
  <c r="S650" s="1"/>
  <c r="M650"/>
  <c r="L650"/>
  <c r="K650"/>
  <c r="AV486"/>
  <c r="AU486"/>
  <c r="AT486"/>
  <c r="AS458"/>
  <c r="AR458"/>
  <c r="AQ458"/>
  <c r="AP458"/>
  <c r="AI458"/>
  <c r="AH458"/>
  <c r="AG458"/>
  <c r="AF458"/>
  <c r="W458"/>
  <c r="V458"/>
  <c r="Q458" s="1"/>
  <c r="S458" s="1"/>
  <c r="M458"/>
  <c r="L458"/>
  <c r="K458"/>
  <c r="AV485"/>
  <c r="AU485"/>
  <c r="AT485"/>
  <c r="AS169"/>
  <c r="AR169"/>
  <c r="AQ169"/>
  <c r="AP169"/>
  <c r="AI169"/>
  <c r="AH169"/>
  <c r="AG169"/>
  <c r="AF169"/>
  <c r="W169"/>
  <c r="V169"/>
  <c r="Q169" s="1"/>
  <c r="S169" s="1"/>
  <c r="M169"/>
  <c r="L169"/>
  <c r="K169"/>
  <c r="AV484"/>
  <c r="AU484"/>
  <c r="AT484"/>
  <c r="AS635"/>
  <c r="AR635"/>
  <c r="AQ635"/>
  <c r="AP635"/>
  <c r="AI635"/>
  <c r="AH635"/>
  <c r="AG635"/>
  <c r="AF635"/>
  <c r="W635"/>
  <c r="V635"/>
  <c r="Q635" s="1"/>
  <c r="S635" s="1"/>
  <c r="M635"/>
  <c r="L635"/>
  <c r="K635"/>
  <c r="AV483"/>
  <c r="AU483"/>
  <c r="AT483"/>
  <c r="AS481"/>
  <c r="AR481"/>
  <c r="AQ481"/>
  <c r="AP481"/>
  <c r="AI481"/>
  <c r="AH481"/>
  <c r="AG481"/>
  <c r="AF481"/>
  <c r="W481"/>
  <c r="V481"/>
  <c r="Q481" s="1"/>
  <c r="S481" s="1"/>
  <c r="M481"/>
  <c r="L481"/>
  <c r="K481"/>
  <c r="AV482"/>
  <c r="AU482"/>
  <c r="AT482"/>
  <c r="AS380"/>
  <c r="AR380"/>
  <c r="AQ380"/>
  <c r="AP380"/>
  <c r="AI380"/>
  <c r="AH380"/>
  <c r="AG380"/>
  <c r="AF380"/>
  <c r="W380"/>
  <c r="V380"/>
  <c r="Q380" s="1"/>
  <c r="S380" s="1"/>
  <c r="M380"/>
  <c r="L380"/>
  <c r="K380"/>
  <c r="AV481"/>
  <c r="AU481"/>
  <c r="AT481"/>
  <c r="AV480"/>
  <c r="AW480" s="1"/>
  <c r="BD480" s="1"/>
  <c r="AU480"/>
  <c r="AT480"/>
  <c r="AS600"/>
  <c r="AR600"/>
  <c r="AQ600"/>
  <c r="AP600"/>
  <c r="AI600"/>
  <c r="AH600"/>
  <c r="AG600"/>
  <c r="AF600"/>
  <c r="W600"/>
  <c r="V600"/>
  <c r="Q600" s="1"/>
  <c r="S600" s="1"/>
  <c r="M600"/>
  <c r="L600"/>
  <c r="K600"/>
  <c r="AV479"/>
  <c r="AU479"/>
  <c r="AT479"/>
  <c r="AV478"/>
  <c r="AU478"/>
  <c r="AT478"/>
  <c r="AV477"/>
  <c r="AU477"/>
  <c r="AT477"/>
  <c r="AS296"/>
  <c r="AR296"/>
  <c r="AQ296"/>
  <c r="AP296"/>
  <c r="AI296"/>
  <c r="AH296"/>
  <c r="AG296"/>
  <c r="AF296"/>
  <c r="W296"/>
  <c r="V296"/>
  <c r="Q296" s="1"/>
  <c r="S296" s="1"/>
  <c r="M296"/>
  <c r="L296"/>
  <c r="K296"/>
  <c r="AV476"/>
  <c r="AU476"/>
  <c r="AX476" s="1"/>
  <c r="AT476"/>
  <c r="AS334"/>
  <c r="AR334"/>
  <c r="AQ334"/>
  <c r="AP334"/>
  <c r="AI334"/>
  <c r="AH334"/>
  <c r="AG334"/>
  <c r="AF334"/>
  <c r="W334"/>
  <c r="V334"/>
  <c r="Q334" s="1"/>
  <c r="S334" s="1"/>
  <c r="M334"/>
  <c r="L334"/>
  <c r="K334"/>
  <c r="AV475"/>
  <c r="AU475"/>
  <c r="AT475"/>
  <c r="AS443"/>
  <c r="AR443"/>
  <c r="AQ443"/>
  <c r="AP443"/>
  <c r="AI443"/>
  <c r="AH443"/>
  <c r="AG443"/>
  <c r="AF443"/>
  <c r="W443"/>
  <c r="V443"/>
  <c r="Q443" s="1"/>
  <c r="S443" s="1"/>
  <c r="M443"/>
  <c r="L443"/>
  <c r="K443"/>
  <c r="AV474"/>
  <c r="AU474"/>
  <c r="AT474"/>
  <c r="AS2"/>
  <c r="AR2"/>
  <c r="AQ2"/>
  <c r="AP2"/>
  <c r="AI2"/>
  <c r="AH2"/>
  <c r="AG2"/>
  <c r="AF2"/>
  <c r="W2"/>
  <c r="V2"/>
  <c r="Q2" s="1"/>
  <c r="S2" s="1"/>
  <c r="M2"/>
  <c r="L2"/>
  <c r="K2"/>
  <c r="AV473"/>
  <c r="AU473"/>
  <c r="AX473" s="1"/>
  <c r="AT473"/>
  <c r="AS205"/>
  <c r="AR205"/>
  <c r="AQ205"/>
  <c r="AP205"/>
  <c r="AI205"/>
  <c r="AH205"/>
  <c r="AG205"/>
  <c r="AF205"/>
  <c r="W205"/>
  <c r="V205"/>
  <c r="Q205" s="1"/>
  <c r="S205" s="1"/>
  <c r="M205"/>
  <c r="L205"/>
  <c r="K205"/>
  <c r="AV472"/>
  <c r="AW472" s="1"/>
  <c r="BF472" s="1"/>
  <c r="AU472"/>
  <c r="AT472"/>
  <c r="AS283"/>
  <c r="AR283"/>
  <c r="AQ283"/>
  <c r="AP283"/>
  <c r="AI283"/>
  <c r="AH283"/>
  <c r="AG283"/>
  <c r="AF283"/>
  <c r="W283"/>
  <c r="V283"/>
  <c r="Q283" s="1"/>
  <c r="S283" s="1"/>
  <c r="M283"/>
  <c r="L283"/>
  <c r="K283"/>
  <c r="AV471"/>
  <c r="AU471"/>
  <c r="AT471"/>
  <c r="AS339"/>
  <c r="AR339"/>
  <c r="AQ339"/>
  <c r="AP339"/>
  <c r="AI339"/>
  <c r="AH339"/>
  <c r="AG339"/>
  <c r="AF339"/>
  <c r="W339"/>
  <c r="V339"/>
  <c r="Q339" s="1"/>
  <c r="S339" s="1"/>
  <c r="M339"/>
  <c r="L339"/>
  <c r="K339"/>
  <c r="AV470"/>
  <c r="AU470"/>
  <c r="AT470"/>
  <c r="AS444"/>
  <c r="AR444"/>
  <c r="AQ444"/>
  <c r="AP444"/>
  <c r="AI444"/>
  <c r="AH444"/>
  <c r="AG444"/>
  <c r="AF444"/>
  <c r="W444"/>
  <c r="V444"/>
  <c r="Q444" s="1"/>
  <c r="S444" s="1"/>
  <c r="M444"/>
  <c r="L444"/>
  <c r="K444"/>
  <c r="AV469"/>
  <c r="AU469"/>
  <c r="AX469" s="1"/>
  <c r="AT469"/>
  <c r="AS637"/>
  <c r="AR637"/>
  <c r="AQ637"/>
  <c r="AP637"/>
  <c r="AI637"/>
  <c r="AH637"/>
  <c r="AG637"/>
  <c r="AF637"/>
  <c r="W637"/>
  <c r="V637"/>
  <c r="Q637" s="1"/>
  <c r="S637" s="1"/>
  <c r="M637"/>
  <c r="L637"/>
  <c r="K637"/>
  <c r="AV468"/>
  <c r="AU468"/>
  <c r="AT468"/>
  <c r="AV467"/>
  <c r="AU467"/>
  <c r="AT467"/>
  <c r="AV466"/>
  <c r="AU466"/>
  <c r="AT466"/>
  <c r="AV465"/>
  <c r="AW465" s="1"/>
  <c r="AU465"/>
  <c r="AT465"/>
  <c r="AS568"/>
  <c r="AR568"/>
  <c r="AQ568"/>
  <c r="AP568"/>
  <c r="AI568"/>
  <c r="AH568"/>
  <c r="AG568"/>
  <c r="AF568"/>
  <c r="W568"/>
  <c r="V568"/>
  <c r="Q568" s="1"/>
  <c r="S568" s="1"/>
  <c r="M568"/>
  <c r="L568"/>
  <c r="K568"/>
  <c r="AV464"/>
  <c r="AW464" s="1"/>
  <c r="AU464"/>
  <c r="AT464"/>
  <c r="AS578"/>
  <c r="AR578"/>
  <c r="AQ578"/>
  <c r="AP578"/>
  <c r="AI578"/>
  <c r="AH578"/>
  <c r="AG578"/>
  <c r="AF578"/>
  <c r="W578"/>
  <c r="V578"/>
  <c r="Q578" s="1"/>
  <c r="S578" s="1"/>
  <c r="M578"/>
  <c r="L578"/>
  <c r="K578"/>
  <c r="AV463"/>
  <c r="AW463" s="1"/>
  <c r="AU463"/>
  <c r="AT463"/>
  <c r="AV462"/>
  <c r="AU462"/>
  <c r="AT462"/>
  <c r="AS449"/>
  <c r="AR449"/>
  <c r="AQ449"/>
  <c r="AP449"/>
  <c r="AI449"/>
  <c r="AH449"/>
  <c r="AG449"/>
  <c r="AF449"/>
  <c r="W449"/>
  <c r="V449"/>
  <c r="Q449" s="1"/>
  <c r="S449" s="1"/>
  <c r="M449"/>
  <c r="L449"/>
  <c r="K449"/>
  <c r="AV461"/>
  <c r="AU461"/>
  <c r="AT461"/>
  <c r="AV460"/>
  <c r="AU460"/>
  <c r="AT460"/>
  <c r="AS398"/>
  <c r="AR398"/>
  <c r="AQ398"/>
  <c r="AP398"/>
  <c r="AI398"/>
  <c r="AH398"/>
  <c r="AG398"/>
  <c r="AF398"/>
  <c r="W398"/>
  <c r="V398"/>
  <c r="Q398" s="1"/>
  <c r="S398" s="1"/>
  <c r="M398"/>
  <c r="L398"/>
  <c r="K398"/>
  <c r="AV459"/>
  <c r="AU459"/>
  <c r="AT459"/>
  <c r="AS440"/>
  <c r="AR440"/>
  <c r="AQ440"/>
  <c r="AP440"/>
  <c r="AI440"/>
  <c r="AH440"/>
  <c r="AG440"/>
  <c r="AF440"/>
  <c r="W440"/>
  <c r="V440"/>
  <c r="Q440" s="1"/>
  <c r="S440" s="1"/>
  <c r="M440"/>
  <c r="L440"/>
  <c r="K440"/>
  <c r="AV458"/>
  <c r="AU458"/>
  <c r="AT458"/>
  <c r="AS564"/>
  <c r="AR564"/>
  <c r="AQ564"/>
  <c r="AP564"/>
  <c r="AI564"/>
  <c r="AH564"/>
  <c r="AG564"/>
  <c r="AF564"/>
  <c r="W564"/>
  <c r="V564"/>
  <c r="Q564" s="1"/>
  <c r="S564" s="1"/>
  <c r="M564"/>
  <c r="L564"/>
  <c r="K564"/>
  <c r="AV457"/>
  <c r="AU457"/>
  <c r="AT457"/>
  <c r="AS642"/>
  <c r="AR642"/>
  <c r="AQ642"/>
  <c r="AP642"/>
  <c r="AI642"/>
  <c r="AH642"/>
  <c r="AG642"/>
  <c r="AF642"/>
  <c r="W642"/>
  <c r="V642"/>
  <c r="Q642" s="1"/>
  <c r="S642" s="1"/>
  <c r="M642"/>
  <c r="L642"/>
  <c r="K642"/>
  <c r="AV456"/>
  <c r="AU456"/>
  <c r="AT456"/>
  <c r="AS641"/>
  <c r="AR641"/>
  <c r="AQ641"/>
  <c r="AP641"/>
  <c r="AI641"/>
  <c r="AH641"/>
  <c r="AG641"/>
  <c r="AF641"/>
  <c r="W641"/>
  <c r="V641"/>
  <c r="Q641" s="1"/>
  <c r="S641" s="1"/>
  <c r="M641"/>
  <c r="L641"/>
  <c r="K641"/>
  <c r="AV455"/>
  <c r="AU455"/>
  <c r="AT455"/>
  <c r="AS125"/>
  <c r="AR125"/>
  <c r="AQ125"/>
  <c r="AP125"/>
  <c r="AI125"/>
  <c r="AH125"/>
  <c r="AG125"/>
  <c r="AF125"/>
  <c r="W125"/>
  <c r="V125"/>
  <c r="Q125" s="1"/>
  <c r="S125" s="1"/>
  <c r="M125"/>
  <c r="L125"/>
  <c r="K125"/>
  <c r="AV454"/>
  <c r="AU454"/>
  <c r="AT454"/>
  <c r="AS304"/>
  <c r="AR304"/>
  <c r="AQ304"/>
  <c r="AP304"/>
  <c r="AI304"/>
  <c r="AH304"/>
  <c r="AG304"/>
  <c r="AF304"/>
  <c r="W304"/>
  <c r="V304"/>
  <c r="Q304" s="1"/>
  <c r="S304" s="1"/>
  <c r="M304"/>
  <c r="L304"/>
  <c r="K304"/>
  <c r="AV453"/>
  <c r="AU453"/>
  <c r="AT453"/>
  <c r="AS408"/>
  <c r="AR408"/>
  <c r="AQ408"/>
  <c r="AP408"/>
  <c r="AI408"/>
  <c r="AH408"/>
  <c r="AG408"/>
  <c r="AF408"/>
  <c r="W408"/>
  <c r="V408"/>
  <c r="Q408" s="1"/>
  <c r="S408" s="1"/>
  <c r="M408"/>
  <c r="L408"/>
  <c r="K408"/>
  <c r="AV452"/>
  <c r="AU452"/>
  <c r="AT452"/>
  <c r="AS471"/>
  <c r="AR471"/>
  <c r="AQ471"/>
  <c r="AP471"/>
  <c r="AI471"/>
  <c r="AH471"/>
  <c r="AG471"/>
  <c r="AF471"/>
  <c r="W471"/>
  <c r="V471"/>
  <c r="Q471" s="1"/>
  <c r="S471" s="1"/>
  <c r="M471"/>
  <c r="L471"/>
  <c r="K471"/>
  <c r="AV451"/>
  <c r="AU451"/>
  <c r="AT451"/>
  <c r="AS555"/>
  <c r="AR555"/>
  <c r="AQ555"/>
  <c r="AP555"/>
  <c r="AI555"/>
  <c r="AH555"/>
  <c r="AG555"/>
  <c r="AF555"/>
  <c r="W555"/>
  <c r="V555"/>
  <c r="Q555" s="1"/>
  <c r="S555" s="1"/>
  <c r="M555"/>
  <c r="L555"/>
  <c r="K555"/>
  <c r="AV450"/>
  <c r="AU450"/>
  <c r="AT450"/>
  <c r="AS442"/>
  <c r="AR442"/>
  <c r="AQ442"/>
  <c r="AP442"/>
  <c r="AI442"/>
  <c r="AH442"/>
  <c r="AG442"/>
  <c r="AF442"/>
  <c r="W442"/>
  <c r="V442"/>
  <c r="Q442" s="1"/>
  <c r="S442" s="1"/>
  <c r="M442"/>
  <c r="L442"/>
  <c r="K442"/>
  <c r="AV449"/>
  <c r="AU449"/>
  <c r="AT449"/>
  <c r="AS523"/>
  <c r="AR523"/>
  <c r="AQ523"/>
  <c r="AP523"/>
  <c r="AI523"/>
  <c r="AH523"/>
  <c r="AG523"/>
  <c r="AF523"/>
  <c r="W523"/>
  <c r="V523"/>
  <c r="Q523" s="1"/>
  <c r="S523" s="1"/>
  <c r="M523"/>
  <c r="L523"/>
  <c r="K523"/>
  <c r="AV448"/>
  <c r="AU448"/>
  <c r="AT448"/>
  <c r="AS584"/>
  <c r="AR584"/>
  <c r="AQ584"/>
  <c r="AP584"/>
  <c r="AI584"/>
  <c r="AH584"/>
  <c r="AG584"/>
  <c r="AF584"/>
  <c r="W584"/>
  <c r="V584"/>
  <c r="Q584" s="1"/>
  <c r="S584" s="1"/>
  <c r="M584"/>
  <c r="L584"/>
  <c r="K584"/>
  <c r="AV447"/>
  <c r="AU447"/>
  <c r="AT447"/>
  <c r="AV446"/>
  <c r="AU446"/>
  <c r="AT446"/>
  <c r="AS474"/>
  <c r="AR474"/>
  <c r="AQ474"/>
  <c r="AP474"/>
  <c r="AI474"/>
  <c r="AH474"/>
  <c r="AG474"/>
  <c r="AF474"/>
  <c r="W474"/>
  <c r="V474"/>
  <c r="Q474" s="1"/>
  <c r="S474" s="1"/>
  <c r="M474"/>
  <c r="L474"/>
  <c r="K474"/>
  <c r="AV445"/>
  <c r="AU445"/>
  <c r="AT445"/>
  <c r="AV444"/>
  <c r="AU444"/>
  <c r="AT444"/>
  <c r="AS196"/>
  <c r="AR196"/>
  <c r="AQ196"/>
  <c r="AP196"/>
  <c r="AI196"/>
  <c r="AH196"/>
  <c r="AG196"/>
  <c r="AF196"/>
  <c r="W196"/>
  <c r="V196"/>
  <c r="Q196" s="1"/>
  <c r="S196" s="1"/>
  <c r="M196"/>
  <c r="L196"/>
  <c r="K196"/>
  <c r="AV443"/>
  <c r="AU443"/>
  <c r="AT443"/>
  <c r="AV442"/>
  <c r="AU442"/>
  <c r="AT442"/>
  <c r="AS559"/>
  <c r="AR559"/>
  <c r="AQ559"/>
  <c r="AP559"/>
  <c r="AI559"/>
  <c r="AH559"/>
  <c r="AG559"/>
  <c r="AF559"/>
  <c r="W559"/>
  <c r="V559"/>
  <c r="Q559" s="1"/>
  <c r="S559" s="1"/>
  <c r="M559"/>
  <c r="L559"/>
  <c r="K559"/>
  <c r="AV441"/>
  <c r="AU441"/>
  <c r="AT441"/>
  <c r="AV440"/>
  <c r="AU440"/>
  <c r="AT440"/>
  <c r="AS522"/>
  <c r="AR522"/>
  <c r="AQ522"/>
  <c r="AP522"/>
  <c r="AI522"/>
  <c r="AH522"/>
  <c r="AG522"/>
  <c r="AF522"/>
  <c r="W522"/>
  <c r="V522"/>
  <c r="Q522" s="1"/>
  <c r="S522" s="1"/>
  <c r="M522"/>
  <c r="L522"/>
  <c r="K522"/>
  <c r="AV439"/>
  <c r="AU439"/>
  <c r="AT439"/>
  <c r="AV438"/>
  <c r="AU438"/>
  <c r="AT438"/>
  <c r="AS342"/>
  <c r="AR342"/>
  <c r="AQ342"/>
  <c r="AP342"/>
  <c r="AI342"/>
  <c r="AH342"/>
  <c r="AG342"/>
  <c r="AF342"/>
  <c r="W342"/>
  <c r="V342"/>
  <c r="Q342" s="1"/>
  <c r="S342" s="1"/>
  <c r="M342"/>
  <c r="L342"/>
  <c r="K342"/>
  <c r="AV437"/>
  <c r="AU437"/>
  <c r="AT437"/>
  <c r="AS46"/>
  <c r="AR46"/>
  <c r="AQ46"/>
  <c r="AP46"/>
  <c r="AI46"/>
  <c r="AH46"/>
  <c r="AG46"/>
  <c r="AF46"/>
  <c r="W46"/>
  <c r="V46"/>
  <c r="Q46" s="1"/>
  <c r="S46" s="1"/>
  <c r="M46"/>
  <c r="L46"/>
  <c r="K46"/>
  <c r="AV436"/>
  <c r="AU436"/>
  <c r="AT436"/>
  <c r="AS302"/>
  <c r="AR302"/>
  <c r="AQ302"/>
  <c r="AP302"/>
  <c r="AI302"/>
  <c r="AH302"/>
  <c r="AG302"/>
  <c r="AF302"/>
  <c r="W302"/>
  <c r="V302"/>
  <c r="Q302" s="1"/>
  <c r="S302" s="1"/>
  <c r="M302"/>
  <c r="L302"/>
  <c r="K302"/>
  <c r="AV435"/>
  <c r="AU435"/>
  <c r="AT435"/>
  <c r="AS326"/>
  <c r="AR326"/>
  <c r="AQ326"/>
  <c r="AP326"/>
  <c r="AI326"/>
  <c r="AH326"/>
  <c r="AG326"/>
  <c r="AF326"/>
  <c r="W326"/>
  <c r="V326"/>
  <c r="Q326" s="1"/>
  <c r="S326" s="1"/>
  <c r="M326"/>
  <c r="L326"/>
  <c r="K326"/>
  <c r="AV434"/>
  <c r="AU434"/>
  <c r="AT434"/>
  <c r="AV433"/>
  <c r="AU433"/>
  <c r="AT433"/>
  <c r="AV432"/>
  <c r="AU432"/>
  <c r="AT432"/>
  <c r="AS645"/>
  <c r="AR645"/>
  <c r="AQ645"/>
  <c r="AP645"/>
  <c r="AI645"/>
  <c r="AH645"/>
  <c r="AG645"/>
  <c r="AF645"/>
  <c r="W645"/>
  <c r="V645"/>
  <c r="Q645" s="1"/>
  <c r="S645" s="1"/>
  <c r="M645"/>
  <c r="L645"/>
  <c r="K645"/>
  <c r="AV431"/>
  <c r="AU431"/>
  <c r="AT431"/>
  <c r="AS518"/>
  <c r="AR518"/>
  <c r="AQ518"/>
  <c r="AP518"/>
  <c r="AI518"/>
  <c r="AH518"/>
  <c r="AG518"/>
  <c r="AF518"/>
  <c r="W518"/>
  <c r="V518"/>
  <c r="Q518" s="1"/>
  <c r="S518" s="1"/>
  <c r="M518"/>
  <c r="L518"/>
  <c r="K518"/>
  <c r="AV430"/>
  <c r="AU430"/>
  <c r="AT430"/>
  <c r="AV429"/>
  <c r="AU429"/>
  <c r="AT429"/>
  <c r="AV428"/>
  <c r="AU428"/>
  <c r="AT428"/>
  <c r="AS163"/>
  <c r="AR163"/>
  <c r="AQ163"/>
  <c r="AP163"/>
  <c r="AI163"/>
  <c r="AH163"/>
  <c r="AG163"/>
  <c r="AF163"/>
  <c r="W163"/>
  <c r="V163"/>
  <c r="Q163" s="1"/>
  <c r="S163" s="1"/>
  <c r="M163"/>
  <c r="L163"/>
  <c r="K163"/>
  <c r="AV427"/>
  <c r="AU427"/>
  <c r="AT427"/>
  <c r="AS252"/>
  <c r="AR252"/>
  <c r="AQ252"/>
  <c r="AP252"/>
  <c r="AI252"/>
  <c r="AH252"/>
  <c r="AG252"/>
  <c r="AF252"/>
  <c r="W252"/>
  <c r="V252"/>
  <c r="Q252" s="1"/>
  <c r="S252" s="1"/>
  <c r="M252"/>
  <c r="L252"/>
  <c r="K252"/>
  <c r="AV426"/>
  <c r="AU426"/>
  <c r="AT426"/>
  <c r="AS301"/>
  <c r="AR301"/>
  <c r="AQ301"/>
  <c r="AP301"/>
  <c r="AI301"/>
  <c r="AH301"/>
  <c r="AG301"/>
  <c r="AF301"/>
  <c r="W301"/>
  <c r="V301"/>
  <c r="Q301" s="1"/>
  <c r="S301" s="1"/>
  <c r="M301"/>
  <c r="L301"/>
  <c r="K301"/>
  <c r="AV425"/>
  <c r="AU425"/>
  <c r="AT425"/>
  <c r="AS382"/>
  <c r="AR382"/>
  <c r="AQ382"/>
  <c r="AP382"/>
  <c r="AI382"/>
  <c r="AH382"/>
  <c r="AG382"/>
  <c r="AF382"/>
  <c r="W382"/>
  <c r="V382"/>
  <c r="Q382" s="1"/>
  <c r="S382" s="1"/>
  <c r="M382"/>
  <c r="L382"/>
  <c r="K382"/>
  <c r="AV424"/>
  <c r="AU424"/>
  <c r="AT424"/>
  <c r="AS488"/>
  <c r="AR488"/>
  <c r="AQ488"/>
  <c r="AP488"/>
  <c r="AI488"/>
  <c r="AH488"/>
  <c r="AG488"/>
  <c r="AF488"/>
  <c r="W488"/>
  <c r="V488"/>
  <c r="Q488" s="1"/>
  <c r="S488" s="1"/>
  <c r="M488"/>
  <c r="L488"/>
  <c r="K488"/>
  <c r="AV423"/>
  <c r="AU423"/>
  <c r="AT423"/>
  <c r="AV422"/>
  <c r="AU422"/>
  <c r="AT422"/>
  <c r="AS457"/>
  <c r="AR457"/>
  <c r="AQ457"/>
  <c r="AP457"/>
  <c r="AI457"/>
  <c r="AH457"/>
  <c r="AG457"/>
  <c r="AF457"/>
  <c r="W457"/>
  <c r="V457"/>
  <c r="Q457" s="1"/>
  <c r="S457" s="1"/>
  <c r="M457"/>
  <c r="L457"/>
  <c r="K457"/>
  <c r="AV421"/>
  <c r="AU421"/>
  <c r="AT421"/>
  <c r="AV420"/>
  <c r="AU420"/>
  <c r="AX420" s="1"/>
  <c r="AT420"/>
  <c r="AS495"/>
  <c r="AR495"/>
  <c r="AQ495"/>
  <c r="AP495"/>
  <c r="AI495"/>
  <c r="AH495"/>
  <c r="AG495"/>
  <c r="AF495"/>
  <c r="W495"/>
  <c r="V495"/>
  <c r="Q495" s="1"/>
  <c r="S495" s="1"/>
  <c r="M495"/>
  <c r="L495"/>
  <c r="K495"/>
  <c r="AV419"/>
  <c r="AW419" s="1"/>
  <c r="BD419" s="1"/>
  <c r="AU419"/>
  <c r="AT419"/>
  <c r="AS610"/>
  <c r="AR610"/>
  <c r="AQ610"/>
  <c r="AP610"/>
  <c r="AI610"/>
  <c r="AH610"/>
  <c r="AG610"/>
  <c r="AF610"/>
  <c r="W610"/>
  <c r="V610"/>
  <c r="Q610" s="1"/>
  <c r="S610" s="1"/>
  <c r="M610"/>
  <c r="L610"/>
  <c r="K610"/>
  <c r="AV418"/>
  <c r="AU418"/>
  <c r="AT418"/>
  <c r="AS598"/>
  <c r="AR598"/>
  <c r="AQ598"/>
  <c r="AP598"/>
  <c r="AI598"/>
  <c r="AH598"/>
  <c r="AG598"/>
  <c r="AF598"/>
  <c r="W598"/>
  <c r="V598"/>
  <c r="Q598" s="1"/>
  <c r="S598" s="1"/>
  <c r="M598"/>
  <c r="L598"/>
  <c r="K598"/>
  <c r="AV417"/>
  <c r="AU417"/>
  <c r="AT417"/>
  <c r="AS615"/>
  <c r="AR615"/>
  <c r="AQ615"/>
  <c r="AP615"/>
  <c r="AI615"/>
  <c r="AH615"/>
  <c r="AG615"/>
  <c r="AF615"/>
  <c r="W615"/>
  <c r="V615"/>
  <c r="Q615" s="1"/>
  <c r="S615" s="1"/>
  <c r="M615"/>
  <c r="L615"/>
  <c r="K615"/>
  <c r="AV416"/>
  <c r="AU416"/>
  <c r="AT416"/>
  <c r="AV415"/>
  <c r="AU415"/>
  <c r="AT415"/>
  <c r="AS592"/>
  <c r="AR592"/>
  <c r="AQ592"/>
  <c r="AP592"/>
  <c r="AI592"/>
  <c r="AH592"/>
  <c r="AG592"/>
  <c r="AF592"/>
  <c r="W592"/>
  <c r="V592"/>
  <c r="Q592" s="1"/>
  <c r="S592" s="1"/>
  <c r="M592"/>
  <c r="L592"/>
  <c r="K592"/>
  <c r="AV414"/>
  <c r="AU414"/>
  <c r="AT414"/>
  <c r="AS199"/>
  <c r="AR199"/>
  <c r="AQ199"/>
  <c r="AP199"/>
  <c r="AI199"/>
  <c r="AH199"/>
  <c r="AG199"/>
  <c r="AF199"/>
  <c r="W199"/>
  <c r="V199"/>
  <c r="Q199" s="1"/>
  <c r="S199" s="1"/>
  <c r="M199"/>
  <c r="L199"/>
  <c r="K199"/>
  <c r="AV413"/>
  <c r="AU413"/>
  <c r="AT413"/>
  <c r="AS232"/>
  <c r="AR232"/>
  <c r="AQ232"/>
  <c r="AP232"/>
  <c r="AI232"/>
  <c r="AH232"/>
  <c r="AG232"/>
  <c r="AF232"/>
  <c r="W232"/>
  <c r="V232"/>
  <c r="Q232" s="1"/>
  <c r="S232" s="1"/>
  <c r="M232"/>
  <c r="L232"/>
  <c r="K232"/>
  <c r="AV412"/>
  <c r="AU412"/>
  <c r="AT412"/>
  <c r="AS311"/>
  <c r="AR311"/>
  <c r="AQ311"/>
  <c r="AP311"/>
  <c r="AI311"/>
  <c r="AH311"/>
  <c r="AG311"/>
  <c r="AF311"/>
  <c r="W311"/>
  <c r="V311"/>
  <c r="Q311" s="1"/>
  <c r="S311" s="1"/>
  <c r="M311"/>
  <c r="L311"/>
  <c r="K311"/>
  <c r="AV411"/>
  <c r="AU411"/>
  <c r="AT411"/>
  <c r="AS497"/>
  <c r="AR497"/>
  <c r="AQ497"/>
  <c r="AP497"/>
  <c r="AI497"/>
  <c r="AH497"/>
  <c r="AG497"/>
  <c r="AF497"/>
  <c r="W497"/>
  <c r="V497"/>
  <c r="Q497" s="1"/>
  <c r="S497" s="1"/>
  <c r="M497"/>
  <c r="L497"/>
  <c r="K497"/>
  <c r="AV410"/>
  <c r="AU410"/>
  <c r="AT410"/>
  <c r="AS625"/>
  <c r="AR625"/>
  <c r="AQ625"/>
  <c r="AP625"/>
  <c r="AI625"/>
  <c r="AH625"/>
  <c r="AG625"/>
  <c r="AF625"/>
  <c r="W625"/>
  <c r="V625"/>
  <c r="Q625" s="1"/>
  <c r="S625" s="1"/>
  <c r="M625"/>
  <c r="L625"/>
  <c r="K625"/>
  <c r="AV409"/>
  <c r="AU409"/>
  <c r="AT409"/>
  <c r="AV408"/>
  <c r="AU408"/>
  <c r="AT408"/>
  <c r="AS278"/>
  <c r="AR278"/>
  <c r="AQ278"/>
  <c r="AP278"/>
  <c r="AI278"/>
  <c r="AH278"/>
  <c r="AG278"/>
  <c r="AF278"/>
  <c r="W278"/>
  <c r="V278"/>
  <c r="Q278" s="1"/>
  <c r="S278" s="1"/>
  <c r="M278"/>
  <c r="L278"/>
  <c r="K278"/>
  <c r="AV407"/>
  <c r="AW407" s="1"/>
  <c r="AU407"/>
  <c r="AT407"/>
  <c r="AS299"/>
  <c r="AR299"/>
  <c r="AQ299"/>
  <c r="AP299"/>
  <c r="AI299"/>
  <c r="AH299"/>
  <c r="AG299"/>
  <c r="AF299"/>
  <c r="W299"/>
  <c r="V299"/>
  <c r="Q299" s="1"/>
  <c r="S299" s="1"/>
  <c r="M299"/>
  <c r="L299"/>
  <c r="K299"/>
  <c r="AV406"/>
  <c r="AW406" s="1"/>
  <c r="BC406" s="1"/>
  <c r="AU406"/>
  <c r="AT406"/>
  <c r="AS321"/>
  <c r="AR321"/>
  <c r="AQ321"/>
  <c r="AP321"/>
  <c r="AI321"/>
  <c r="AH321"/>
  <c r="AG321"/>
  <c r="AF321"/>
  <c r="W321"/>
  <c r="V321"/>
  <c r="Q321" s="1"/>
  <c r="S321" s="1"/>
  <c r="M321"/>
  <c r="L321"/>
  <c r="K321"/>
  <c r="AV405"/>
  <c r="AW405" s="1"/>
  <c r="BD405" s="1"/>
  <c r="AU405"/>
  <c r="AT405"/>
  <c r="AS349"/>
  <c r="AR349"/>
  <c r="AQ349"/>
  <c r="AP349"/>
  <c r="AI349"/>
  <c r="AH349"/>
  <c r="AG349"/>
  <c r="AF349"/>
  <c r="W349"/>
  <c r="V349"/>
  <c r="Q349" s="1"/>
  <c r="S349" s="1"/>
  <c r="M349"/>
  <c r="L349"/>
  <c r="K349"/>
  <c r="AV404"/>
  <c r="AU404"/>
  <c r="AT404"/>
  <c r="AS428"/>
  <c r="AR428"/>
  <c r="AQ428"/>
  <c r="AP428"/>
  <c r="AI428"/>
  <c r="AH428"/>
  <c r="AG428"/>
  <c r="AF428"/>
  <c r="W428"/>
  <c r="V428"/>
  <c r="Q428" s="1"/>
  <c r="S428" s="1"/>
  <c r="M428"/>
  <c r="L428"/>
  <c r="K428"/>
  <c r="AV403"/>
  <c r="AU403"/>
  <c r="AT403"/>
  <c r="AS577"/>
  <c r="AR577"/>
  <c r="AQ577"/>
  <c r="AP577"/>
  <c r="AI577"/>
  <c r="AH577"/>
  <c r="AG577"/>
  <c r="AF577"/>
  <c r="W577"/>
  <c r="V577"/>
  <c r="Q577" s="1"/>
  <c r="S577" s="1"/>
  <c r="M577"/>
  <c r="L577"/>
  <c r="K577"/>
  <c r="AV402"/>
  <c r="AX402" s="1"/>
  <c r="AU402"/>
  <c r="AT402"/>
  <c r="AS276"/>
  <c r="AR276"/>
  <c r="AQ276"/>
  <c r="AP276"/>
  <c r="AI276"/>
  <c r="AH276"/>
  <c r="AG276"/>
  <c r="AF276"/>
  <c r="W276"/>
  <c r="V276"/>
  <c r="Q276" s="1"/>
  <c r="S276" s="1"/>
  <c r="M276"/>
  <c r="L276"/>
  <c r="K276"/>
  <c r="AX401"/>
  <c r="AZ401" s="1"/>
  <c r="AV401"/>
  <c r="AU401"/>
  <c r="AT401"/>
  <c r="AV400"/>
  <c r="AU400"/>
  <c r="AT400"/>
  <c r="AV399"/>
  <c r="AU399"/>
  <c r="AT399"/>
  <c r="AS455"/>
  <c r="AR455"/>
  <c r="AQ455"/>
  <c r="AP455"/>
  <c r="AI455"/>
  <c r="AH455"/>
  <c r="AG455"/>
  <c r="AF455"/>
  <c r="W455"/>
  <c r="V455"/>
  <c r="Q455" s="1"/>
  <c r="S455" s="1"/>
  <c r="M455"/>
  <c r="L455"/>
  <c r="K455"/>
  <c r="AV398"/>
  <c r="AU398"/>
  <c r="AT398"/>
  <c r="AV397"/>
  <c r="AU397"/>
  <c r="AT397"/>
  <c r="AV396"/>
  <c r="AU396"/>
  <c r="AT396"/>
  <c r="AW396" s="1"/>
  <c r="AV395"/>
  <c r="AU395"/>
  <c r="AT395"/>
  <c r="AS454"/>
  <c r="AR454"/>
  <c r="AQ454"/>
  <c r="AP454"/>
  <c r="AI454"/>
  <c r="AH454"/>
  <c r="AG454"/>
  <c r="AF454"/>
  <c r="W454"/>
  <c r="V454"/>
  <c r="Q454" s="1"/>
  <c r="S454" s="1"/>
  <c r="M454"/>
  <c r="L454"/>
  <c r="K454"/>
  <c r="AV394"/>
  <c r="AU394"/>
  <c r="AT394"/>
  <c r="AV393"/>
  <c r="AU393"/>
  <c r="AT393"/>
  <c r="AS96"/>
  <c r="AR96"/>
  <c r="AQ96"/>
  <c r="AP96"/>
  <c r="AI96"/>
  <c r="AH96"/>
  <c r="AG96"/>
  <c r="AF96"/>
  <c r="W96"/>
  <c r="V96"/>
  <c r="Q96" s="1"/>
  <c r="S96" s="1"/>
  <c r="M96"/>
  <c r="L96"/>
  <c r="K96"/>
  <c r="AV392"/>
  <c r="AU392"/>
  <c r="AT392"/>
  <c r="AS144"/>
  <c r="AR144"/>
  <c r="AQ144"/>
  <c r="AP144"/>
  <c r="AI144"/>
  <c r="AH144"/>
  <c r="AG144"/>
  <c r="AF144"/>
  <c r="W144"/>
  <c r="V144"/>
  <c r="Q144" s="1"/>
  <c r="S144" s="1"/>
  <c r="M144"/>
  <c r="L144"/>
  <c r="K144"/>
  <c r="AV391"/>
  <c r="AU391"/>
  <c r="AT391"/>
  <c r="AS493"/>
  <c r="AR493"/>
  <c r="AQ493"/>
  <c r="AP493"/>
  <c r="AI493"/>
  <c r="AH493"/>
  <c r="AG493"/>
  <c r="AF493"/>
  <c r="W493"/>
  <c r="V493"/>
  <c r="Q493" s="1"/>
  <c r="S493" s="1"/>
  <c r="M493"/>
  <c r="L493"/>
  <c r="K493"/>
  <c r="AV390"/>
  <c r="AU390"/>
  <c r="AT390"/>
  <c r="AV389"/>
  <c r="AU389"/>
  <c r="AT389"/>
  <c r="AV388"/>
  <c r="AU388"/>
  <c r="AT388"/>
  <c r="AV387"/>
  <c r="AU387"/>
  <c r="AT387"/>
  <c r="AS239"/>
  <c r="AR239"/>
  <c r="AQ239"/>
  <c r="AP239"/>
  <c r="AI239"/>
  <c r="AH239"/>
  <c r="AG239"/>
  <c r="AF239"/>
  <c r="W239"/>
  <c r="V239"/>
  <c r="Q239" s="1"/>
  <c r="S239" s="1"/>
  <c r="M239"/>
  <c r="L239"/>
  <c r="K239"/>
  <c r="AV386"/>
  <c r="AU386"/>
  <c r="AT386"/>
  <c r="AS340"/>
  <c r="AR340"/>
  <c r="AQ340"/>
  <c r="AP340"/>
  <c r="AI340"/>
  <c r="AH340"/>
  <c r="AG340"/>
  <c r="AF340"/>
  <c r="W340"/>
  <c r="V340"/>
  <c r="Q340" s="1"/>
  <c r="S340" s="1"/>
  <c r="M340"/>
  <c r="L340"/>
  <c r="K340"/>
  <c r="AV385"/>
  <c r="AU385"/>
  <c r="AT385"/>
  <c r="AS576"/>
  <c r="AR576"/>
  <c r="AQ576"/>
  <c r="AP576"/>
  <c r="AI576"/>
  <c r="AH576"/>
  <c r="AG576"/>
  <c r="AF576"/>
  <c r="W576"/>
  <c r="V576"/>
  <c r="Q576" s="1"/>
  <c r="S576" s="1"/>
  <c r="M576"/>
  <c r="L576"/>
  <c r="K576"/>
  <c r="AV384"/>
  <c r="AU384"/>
  <c r="AT384"/>
  <c r="AS640"/>
  <c r="AR640"/>
  <c r="AQ640"/>
  <c r="AP640"/>
  <c r="AI640"/>
  <c r="AH640"/>
  <c r="AG640"/>
  <c r="AF640"/>
  <c r="W640"/>
  <c r="V640"/>
  <c r="Q640" s="1"/>
  <c r="S640" s="1"/>
  <c r="M640"/>
  <c r="L640"/>
  <c r="K640"/>
  <c r="AV383"/>
  <c r="AU383"/>
  <c r="AT383"/>
  <c r="AV382"/>
  <c r="AU382"/>
  <c r="AT382"/>
  <c r="AV381"/>
  <c r="AU381"/>
  <c r="AT381"/>
  <c r="AV380"/>
  <c r="AU380"/>
  <c r="AT380"/>
  <c r="AV379"/>
  <c r="AU379"/>
  <c r="AT379"/>
  <c r="AS569"/>
  <c r="AR569"/>
  <c r="AQ569"/>
  <c r="AP569"/>
  <c r="AI569"/>
  <c r="AH569"/>
  <c r="AG569"/>
  <c r="AF569"/>
  <c r="W569"/>
  <c r="V569"/>
  <c r="Q569" s="1"/>
  <c r="S569" s="1"/>
  <c r="M569"/>
  <c r="L569"/>
  <c r="K569"/>
  <c r="AV378"/>
  <c r="AU378"/>
  <c r="AT378"/>
  <c r="AV377"/>
  <c r="AU377"/>
  <c r="AT377"/>
  <c r="AV376"/>
  <c r="AU376"/>
  <c r="AT376"/>
  <c r="AV375"/>
  <c r="AU375"/>
  <c r="AT375"/>
  <c r="AS431"/>
  <c r="AR431"/>
  <c r="AQ431"/>
  <c r="AP431"/>
  <c r="AI431"/>
  <c r="AH431"/>
  <c r="AG431"/>
  <c r="AF431"/>
  <c r="W431"/>
  <c r="V431"/>
  <c r="Q431" s="1"/>
  <c r="S431" s="1"/>
  <c r="M431"/>
  <c r="L431"/>
  <c r="K431"/>
  <c r="AV374"/>
  <c r="AU374"/>
  <c r="AT374"/>
  <c r="AV373"/>
  <c r="AU373"/>
  <c r="AT373"/>
  <c r="AV372"/>
  <c r="AU372"/>
  <c r="AT372"/>
  <c r="AV371"/>
  <c r="AU371"/>
  <c r="AT371"/>
  <c r="AV370"/>
  <c r="AU370"/>
  <c r="AT370"/>
  <c r="AS81"/>
  <c r="AR81"/>
  <c r="AQ81"/>
  <c r="AP81"/>
  <c r="AI81"/>
  <c r="AH81"/>
  <c r="AG81"/>
  <c r="AF81"/>
  <c r="W81"/>
  <c r="V81"/>
  <c r="Q81" s="1"/>
  <c r="S81" s="1"/>
  <c r="M81"/>
  <c r="L81"/>
  <c r="K81"/>
  <c r="AV369"/>
  <c r="AU369"/>
  <c r="AT369"/>
  <c r="AS174"/>
  <c r="AR174"/>
  <c r="AQ174"/>
  <c r="AP174"/>
  <c r="AI174"/>
  <c r="AH174"/>
  <c r="AG174"/>
  <c r="AF174"/>
  <c r="W174"/>
  <c r="V174"/>
  <c r="Q174" s="1"/>
  <c r="S174" s="1"/>
  <c r="M174"/>
  <c r="L174"/>
  <c r="K174"/>
  <c r="AV368"/>
  <c r="AU368"/>
  <c r="AT368"/>
  <c r="AS213"/>
  <c r="AR213"/>
  <c r="AQ213"/>
  <c r="AP213"/>
  <c r="AI213"/>
  <c r="AH213"/>
  <c r="AG213"/>
  <c r="AF213"/>
  <c r="W213"/>
  <c r="V213"/>
  <c r="Q213" s="1"/>
  <c r="S213" s="1"/>
  <c r="M213"/>
  <c r="L213"/>
  <c r="K213"/>
  <c r="AV367"/>
  <c r="AU367"/>
  <c r="AT367"/>
  <c r="AS288"/>
  <c r="AR288"/>
  <c r="AQ288"/>
  <c r="AP288"/>
  <c r="AI288"/>
  <c r="AH288"/>
  <c r="AG288"/>
  <c r="AF288"/>
  <c r="W288"/>
  <c r="V288"/>
  <c r="Q288" s="1"/>
  <c r="S288" s="1"/>
  <c r="M288"/>
  <c r="L288"/>
  <c r="K288"/>
  <c r="AV366"/>
  <c r="AX366" s="1"/>
  <c r="AZ366" s="1"/>
  <c r="AU366"/>
  <c r="AT366"/>
  <c r="AS363"/>
  <c r="AR363"/>
  <c r="AQ363"/>
  <c r="AP363"/>
  <c r="AI363"/>
  <c r="AH363"/>
  <c r="AG363"/>
  <c r="AF363"/>
  <c r="W363"/>
  <c r="V363"/>
  <c r="Q363" s="1"/>
  <c r="S363" s="1"/>
  <c r="M363"/>
  <c r="L363"/>
  <c r="K363"/>
  <c r="AV365"/>
  <c r="AU365"/>
  <c r="AT365"/>
  <c r="AS570"/>
  <c r="AR570"/>
  <c r="AQ570"/>
  <c r="AP570"/>
  <c r="AI570"/>
  <c r="AH570"/>
  <c r="AG570"/>
  <c r="AF570"/>
  <c r="W570"/>
  <c r="V570"/>
  <c r="Q570" s="1"/>
  <c r="S570" s="1"/>
  <c r="M570"/>
  <c r="L570"/>
  <c r="K570"/>
  <c r="AV364"/>
  <c r="AU364"/>
  <c r="AT364"/>
  <c r="AV363"/>
  <c r="AU363"/>
  <c r="AT363"/>
  <c r="AV362"/>
  <c r="AU362"/>
  <c r="AT362"/>
  <c r="AV361"/>
  <c r="AU361"/>
  <c r="AT361"/>
  <c r="AS465"/>
  <c r="AR465"/>
  <c r="AQ465"/>
  <c r="AP465"/>
  <c r="AI465"/>
  <c r="AH465"/>
  <c r="AG465"/>
  <c r="AF465"/>
  <c r="W465"/>
  <c r="V465"/>
  <c r="Q465" s="1"/>
  <c r="S465" s="1"/>
  <c r="M465"/>
  <c r="L465"/>
  <c r="K465"/>
  <c r="AV360"/>
  <c r="AU360"/>
  <c r="AT360"/>
  <c r="AV359"/>
  <c r="AU359"/>
  <c r="AT359"/>
  <c r="AS575"/>
  <c r="AR575"/>
  <c r="AQ575"/>
  <c r="AP575"/>
  <c r="AI575"/>
  <c r="AH575"/>
  <c r="AG575"/>
  <c r="AF575"/>
  <c r="W575"/>
  <c r="V575"/>
  <c r="Q575" s="1"/>
  <c r="S575" s="1"/>
  <c r="M575"/>
  <c r="L575"/>
  <c r="K575"/>
  <c r="AV358"/>
  <c r="AU358"/>
  <c r="AT358"/>
  <c r="AV357"/>
  <c r="AU357"/>
  <c r="AT357"/>
  <c r="AS585"/>
  <c r="AR585"/>
  <c r="AQ585"/>
  <c r="AP585"/>
  <c r="AI585"/>
  <c r="AH585"/>
  <c r="AG585"/>
  <c r="AF585"/>
  <c r="W585"/>
  <c r="V585"/>
  <c r="Q585" s="1"/>
  <c r="S585" s="1"/>
  <c r="M585"/>
  <c r="L585"/>
  <c r="K585"/>
  <c r="AV356"/>
  <c r="AU356"/>
  <c r="AT356"/>
  <c r="AS606"/>
  <c r="AR606"/>
  <c r="AQ606"/>
  <c r="AP606"/>
  <c r="AI606"/>
  <c r="AH606"/>
  <c r="AG606"/>
  <c r="AF606"/>
  <c r="W606"/>
  <c r="V606"/>
  <c r="Q606" s="1"/>
  <c r="S606" s="1"/>
  <c r="M606"/>
  <c r="L606"/>
  <c r="K606"/>
  <c r="AV355"/>
  <c r="AU355"/>
  <c r="AT355"/>
  <c r="AS361"/>
  <c r="AR361"/>
  <c r="AQ361"/>
  <c r="AP361"/>
  <c r="AI361"/>
  <c r="AH361"/>
  <c r="AG361"/>
  <c r="AF361"/>
  <c r="W361"/>
  <c r="V361"/>
  <c r="Q361" s="1"/>
  <c r="S361" s="1"/>
  <c r="M361"/>
  <c r="L361"/>
  <c r="K361"/>
  <c r="AV354"/>
  <c r="AU354"/>
  <c r="AT354"/>
  <c r="AS491"/>
  <c r="AR491"/>
  <c r="AQ491"/>
  <c r="AP491"/>
  <c r="AI491"/>
  <c r="AH491"/>
  <c r="AG491"/>
  <c r="AF491"/>
  <c r="W491"/>
  <c r="V491"/>
  <c r="Q491" s="1"/>
  <c r="S491" s="1"/>
  <c r="M491"/>
  <c r="L491"/>
  <c r="K491"/>
  <c r="AV353"/>
  <c r="AU353"/>
  <c r="AT353"/>
  <c r="AS602"/>
  <c r="AR602"/>
  <c r="AQ602"/>
  <c r="AP602"/>
  <c r="AI602"/>
  <c r="AH602"/>
  <c r="AG602"/>
  <c r="AF602"/>
  <c r="W602"/>
  <c r="V602"/>
  <c r="Q602" s="1"/>
  <c r="S602" s="1"/>
  <c r="M602"/>
  <c r="L602"/>
  <c r="K602"/>
  <c r="AV352"/>
  <c r="AU352"/>
  <c r="AT352"/>
  <c r="AS197"/>
  <c r="AR197"/>
  <c r="AQ197"/>
  <c r="AP197"/>
  <c r="AI197"/>
  <c r="AH197"/>
  <c r="AG197"/>
  <c r="AF197"/>
  <c r="W197"/>
  <c r="V197"/>
  <c r="Q197" s="1"/>
  <c r="S197" s="1"/>
  <c r="M197"/>
  <c r="L197"/>
  <c r="K197"/>
  <c r="AV351"/>
  <c r="AU351"/>
  <c r="AT351"/>
  <c r="AS542"/>
  <c r="AR542"/>
  <c r="AQ542"/>
  <c r="AP542"/>
  <c r="AI542"/>
  <c r="AH542"/>
  <c r="AG542"/>
  <c r="AF542"/>
  <c r="W542"/>
  <c r="V542"/>
  <c r="Q542" s="1"/>
  <c r="S542" s="1"/>
  <c r="M542"/>
  <c r="L542"/>
  <c r="K542"/>
  <c r="AV350"/>
  <c r="AX350" s="1"/>
  <c r="AU350"/>
  <c r="AT350"/>
  <c r="AS298"/>
  <c r="AR298"/>
  <c r="AQ298"/>
  <c r="AP298"/>
  <c r="AI298"/>
  <c r="AH298"/>
  <c r="AG298"/>
  <c r="AF298"/>
  <c r="W298"/>
  <c r="V298"/>
  <c r="Q298" s="1"/>
  <c r="S298" s="1"/>
  <c r="M298"/>
  <c r="L298"/>
  <c r="K298"/>
  <c r="AV349"/>
  <c r="AU349"/>
  <c r="AT349"/>
  <c r="AS410"/>
  <c r="AR410"/>
  <c r="AQ410"/>
  <c r="AP410"/>
  <c r="AI410"/>
  <c r="AH410"/>
  <c r="AG410"/>
  <c r="AF410"/>
  <c r="W410"/>
  <c r="V410"/>
  <c r="Q410" s="1"/>
  <c r="S410" s="1"/>
  <c r="M410"/>
  <c r="L410"/>
  <c r="K410"/>
  <c r="AV348"/>
  <c r="AU348"/>
  <c r="AT348"/>
  <c r="AV347"/>
  <c r="AU347"/>
  <c r="AT347"/>
  <c r="AS633"/>
  <c r="AR633"/>
  <c r="AQ633"/>
  <c r="AP633"/>
  <c r="AI633"/>
  <c r="AH633"/>
  <c r="AG633"/>
  <c r="AF633"/>
  <c r="W633"/>
  <c r="V633"/>
  <c r="Q633" s="1"/>
  <c r="S633" s="1"/>
  <c r="M633"/>
  <c r="L633"/>
  <c r="K633"/>
  <c r="AV346"/>
  <c r="AX346" s="1"/>
  <c r="AU346"/>
  <c r="AT346"/>
  <c r="AS505"/>
  <c r="AR505"/>
  <c r="AQ505"/>
  <c r="AP505"/>
  <c r="AI505"/>
  <c r="AH505"/>
  <c r="AG505"/>
  <c r="AF505"/>
  <c r="W505"/>
  <c r="V505"/>
  <c r="Q505" s="1"/>
  <c r="S505" s="1"/>
  <c r="M505"/>
  <c r="L505"/>
  <c r="K505"/>
  <c r="AV345"/>
  <c r="AU345"/>
  <c r="AT345"/>
  <c r="AS513"/>
  <c r="AR513"/>
  <c r="AQ513"/>
  <c r="AP513"/>
  <c r="AI513"/>
  <c r="AH513"/>
  <c r="AG513"/>
  <c r="AF513"/>
  <c r="W513"/>
  <c r="V513"/>
  <c r="Q513" s="1"/>
  <c r="S513" s="1"/>
  <c r="M513"/>
  <c r="L513"/>
  <c r="K513"/>
  <c r="AV344"/>
  <c r="AU344"/>
  <c r="AT344"/>
  <c r="AS590"/>
  <c r="AR590"/>
  <c r="AQ590"/>
  <c r="AP590"/>
  <c r="AI590"/>
  <c r="AH590"/>
  <c r="AG590"/>
  <c r="AF590"/>
  <c r="W590"/>
  <c r="V590"/>
  <c r="Q590" s="1"/>
  <c r="S590" s="1"/>
  <c r="M590"/>
  <c r="L590"/>
  <c r="K590"/>
  <c r="AV343"/>
  <c r="AU343"/>
  <c r="AT343"/>
  <c r="AV342"/>
  <c r="AU342"/>
  <c r="AT342"/>
  <c r="AV341"/>
  <c r="AU341"/>
  <c r="AT341"/>
  <c r="AS129"/>
  <c r="AR129"/>
  <c r="AQ129"/>
  <c r="AP129"/>
  <c r="AI129"/>
  <c r="AH129"/>
  <c r="AG129"/>
  <c r="AF129"/>
  <c r="W129"/>
  <c r="V129"/>
  <c r="Q129" s="1"/>
  <c r="S129" s="1"/>
  <c r="M129"/>
  <c r="L129"/>
  <c r="K129"/>
  <c r="AV340"/>
  <c r="AU340"/>
  <c r="AT340"/>
  <c r="AS137"/>
  <c r="AR137"/>
  <c r="AQ137"/>
  <c r="AP137"/>
  <c r="AI137"/>
  <c r="AH137"/>
  <c r="AG137"/>
  <c r="AF137"/>
  <c r="W137"/>
  <c r="V137"/>
  <c r="Q137" s="1"/>
  <c r="S137" s="1"/>
  <c r="M137"/>
  <c r="L137"/>
  <c r="K137"/>
  <c r="AV339"/>
  <c r="AU339"/>
  <c r="AT339"/>
  <c r="AS354"/>
  <c r="AR354"/>
  <c r="AQ354"/>
  <c r="AP354"/>
  <c r="AI354"/>
  <c r="AH354"/>
  <c r="AG354"/>
  <c r="AF354"/>
  <c r="W354"/>
  <c r="V354"/>
  <c r="Q354" s="1"/>
  <c r="S354" s="1"/>
  <c r="M354"/>
  <c r="L354"/>
  <c r="K354"/>
  <c r="AV338"/>
  <c r="AU338"/>
  <c r="AT338"/>
  <c r="AS362"/>
  <c r="AR362"/>
  <c r="AQ362"/>
  <c r="AP362"/>
  <c r="AI362"/>
  <c r="AH362"/>
  <c r="AG362"/>
  <c r="AF362"/>
  <c r="W362"/>
  <c r="V362"/>
  <c r="Q362" s="1"/>
  <c r="S362" s="1"/>
  <c r="M362"/>
  <c r="L362"/>
  <c r="K362"/>
  <c r="AV337"/>
  <c r="AU337"/>
  <c r="AT337"/>
  <c r="AS453"/>
  <c r="AR453"/>
  <c r="AQ453"/>
  <c r="AP453"/>
  <c r="AI453"/>
  <c r="AH453"/>
  <c r="AG453"/>
  <c r="AF453"/>
  <c r="W453"/>
  <c r="V453"/>
  <c r="Q453" s="1"/>
  <c r="S453" s="1"/>
  <c r="M453"/>
  <c r="L453"/>
  <c r="K453"/>
  <c r="AV336"/>
  <c r="AU336"/>
  <c r="AT336"/>
  <c r="AV335"/>
  <c r="AU335"/>
  <c r="AT335"/>
  <c r="AS469"/>
  <c r="AR469"/>
  <c r="AQ469"/>
  <c r="AP469"/>
  <c r="AI469"/>
  <c r="AH469"/>
  <c r="AG469"/>
  <c r="AF469"/>
  <c r="W469"/>
  <c r="V469"/>
  <c r="Q469" s="1"/>
  <c r="S469" s="1"/>
  <c r="M469"/>
  <c r="L469"/>
  <c r="K469"/>
  <c r="AV334"/>
  <c r="AU334"/>
  <c r="AT334"/>
  <c r="AS494"/>
  <c r="AR494"/>
  <c r="AQ494"/>
  <c r="AP494"/>
  <c r="AI494"/>
  <c r="AH494"/>
  <c r="AG494"/>
  <c r="AF494"/>
  <c r="W494"/>
  <c r="V494"/>
  <c r="Q494" s="1"/>
  <c r="S494" s="1"/>
  <c r="M494"/>
  <c r="L494"/>
  <c r="K494"/>
  <c r="AV333"/>
  <c r="AU333"/>
  <c r="AT333"/>
  <c r="AS636"/>
  <c r="AR636"/>
  <c r="AQ636"/>
  <c r="AP636"/>
  <c r="AI636"/>
  <c r="AH636"/>
  <c r="AG636"/>
  <c r="AF636"/>
  <c r="W636"/>
  <c r="V636"/>
  <c r="Q636" s="1"/>
  <c r="S636" s="1"/>
  <c r="M636"/>
  <c r="L636"/>
  <c r="K636"/>
  <c r="AV332"/>
  <c r="AU332"/>
  <c r="AT332"/>
  <c r="AS563"/>
  <c r="AR563"/>
  <c r="AQ563"/>
  <c r="AP563"/>
  <c r="AI563"/>
  <c r="AH563"/>
  <c r="AG563"/>
  <c r="AF563"/>
  <c r="W563"/>
  <c r="V563"/>
  <c r="Q563" s="1"/>
  <c r="S563" s="1"/>
  <c r="M563"/>
  <c r="L563"/>
  <c r="K563"/>
  <c r="AV331"/>
  <c r="AU331"/>
  <c r="AT331"/>
  <c r="AV330"/>
  <c r="AU330"/>
  <c r="AT330"/>
  <c r="AV329"/>
  <c r="AU329"/>
  <c r="AT329"/>
  <c r="AV328"/>
  <c r="AU328"/>
  <c r="AT328"/>
  <c r="AV327"/>
  <c r="AU327"/>
  <c r="AT327"/>
  <c r="AV326"/>
  <c r="AU326"/>
  <c r="AT326"/>
  <c r="AS116"/>
  <c r="AR116"/>
  <c r="AQ116"/>
  <c r="AP116"/>
  <c r="AI116"/>
  <c r="AH116"/>
  <c r="AG116"/>
  <c r="AF116"/>
  <c r="W116"/>
  <c r="V116"/>
  <c r="Q116" s="1"/>
  <c r="S116" s="1"/>
  <c r="M116"/>
  <c r="L116"/>
  <c r="K116"/>
  <c r="AV325"/>
  <c r="AU325"/>
  <c r="AT325"/>
  <c r="AS286"/>
  <c r="AR286"/>
  <c r="AQ286"/>
  <c r="AP286"/>
  <c r="AI286"/>
  <c r="AH286"/>
  <c r="AG286"/>
  <c r="AF286"/>
  <c r="W286"/>
  <c r="V286"/>
  <c r="Q286" s="1"/>
  <c r="S286" s="1"/>
  <c r="M286"/>
  <c r="L286"/>
  <c r="K286"/>
  <c r="AV324"/>
  <c r="AU324"/>
  <c r="AT324"/>
  <c r="AS631"/>
  <c r="AR631"/>
  <c r="AQ631"/>
  <c r="AP631"/>
  <c r="AI631"/>
  <c r="AH631"/>
  <c r="AG631"/>
  <c r="AF631"/>
  <c r="W631"/>
  <c r="V631"/>
  <c r="Q631" s="1"/>
  <c r="S631" s="1"/>
  <c r="M631"/>
  <c r="L631"/>
  <c r="K631"/>
  <c r="AV323"/>
  <c r="AU323"/>
  <c r="AT323"/>
  <c r="AS434"/>
  <c r="AR434"/>
  <c r="AQ434"/>
  <c r="AP434"/>
  <c r="AI434"/>
  <c r="AH434"/>
  <c r="AG434"/>
  <c r="AF434"/>
  <c r="W434"/>
  <c r="V434"/>
  <c r="Q434" s="1"/>
  <c r="S434" s="1"/>
  <c r="M434"/>
  <c r="L434"/>
  <c r="K434"/>
  <c r="AV322"/>
  <c r="AU322"/>
  <c r="AT322"/>
  <c r="AS441"/>
  <c r="AR441"/>
  <c r="AQ441"/>
  <c r="AP441"/>
  <c r="AI441"/>
  <c r="AH441"/>
  <c r="AG441"/>
  <c r="AF441"/>
  <c r="W441"/>
  <c r="V441"/>
  <c r="Q441" s="1"/>
  <c r="S441" s="1"/>
  <c r="M441"/>
  <c r="L441"/>
  <c r="K441"/>
  <c r="AV321"/>
  <c r="AU321"/>
  <c r="AT321"/>
  <c r="AS560"/>
  <c r="AR560"/>
  <c r="AQ560"/>
  <c r="AP560"/>
  <c r="AI560"/>
  <c r="AH560"/>
  <c r="AG560"/>
  <c r="AF560"/>
  <c r="W560"/>
  <c r="V560"/>
  <c r="Q560" s="1"/>
  <c r="S560" s="1"/>
  <c r="M560"/>
  <c r="L560"/>
  <c r="K560"/>
  <c r="AV320"/>
  <c r="AU320"/>
  <c r="AT320"/>
  <c r="AS510"/>
  <c r="AR510"/>
  <c r="AQ510"/>
  <c r="AP510"/>
  <c r="AI510"/>
  <c r="AH510"/>
  <c r="AG510"/>
  <c r="AF510"/>
  <c r="W510"/>
  <c r="V510"/>
  <c r="Q510" s="1"/>
  <c r="S510" s="1"/>
  <c r="M510"/>
  <c r="L510"/>
  <c r="K510"/>
  <c r="AV319"/>
  <c r="AU319"/>
  <c r="AT319"/>
  <c r="AV318"/>
  <c r="AU318"/>
  <c r="AT318"/>
  <c r="AS535"/>
  <c r="AR535"/>
  <c r="AQ535"/>
  <c r="AP535"/>
  <c r="AI535"/>
  <c r="AH535"/>
  <c r="AG535"/>
  <c r="AF535"/>
  <c r="W535"/>
  <c r="V535"/>
  <c r="Q535" s="1"/>
  <c r="S535" s="1"/>
  <c r="M535"/>
  <c r="L535"/>
  <c r="K535"/>
  <c r="AV317"/>
  <c r="AU317"/>
  <c r="AT317"/>
  <c r="AS548"/>
  <c r="AR548"/>
  <c r="AQ548"/>
  <c r="AP548"/>
  <c r="AI548"/>
  <c r="AH548"/>
  <c r="AG548"/>
  <c r="AF548"/>
  <c r="W548"/>
  <c r="V548"/>
  <c r="Q548" s="1"/>
  <c r="S548" s="1"/>
  <c r="M548"/>
  <c r="L548"/>
  <c r="K548"/>
  <c r="AV316"/>
  <c r="AU316"/>
  <c r="AT316"/>
  <c r="AS463"/>
  <c r="AR463"/>
  <c r="AQ463"/>
  <c r="AP463"/>
  <c r="AI463"/>
  <c r="AH463"/>
  <c r="AG463"/>
  <c r="AF463"/>
  <c r="W463"/>
  <c r="V463"/>
  <c r="Q463" s="1"/>
  <c r="S463" s="1"/>
  <c r="M463"/>
  <c r="L463"/>
  <c r="K463"/>
  <c r="AV315"/>
  <c r="AU315"/>
  <c r="AT315"/>
  <c r="AV314"/>
  <c r="AU314"/>
  <c r="AT314"/>
  <c r="AS537"/>
  <c r="AR537"/>
  <c r="AQ537"/>
  <c r="AP537"/>
  <c r="AI537"/>
  <c r="AH537"/>
  <c r="AG537"/>
  <c r="AF537"/>
  <c r="W537"/>
  <c r="V537"/>
  <c r="Q537" s="1"/>
  <c r="S537" s="1"/>
  <c r="M537"/>
  <c r="L537"/>
  <c r="K537"/>
  <c r="AV313"/>
  <c r="AU313"/>
  <c r="AT313"/>
  <c r="AS621"/>
  <c r="AR621"/>
  <c r="AQ621"/>
  <c r="AP621"/>
  <c r="AI621"/>
  <c r="AH621"/>
  <c r="AG621"/>
  <c r="AF621"/>
  <c r="W621"/>
  <c r="V621"/>
  <c r="Q621" s="1"/>
  <c r="S621" s="1"/>
  <c r="M621"/>
  <c r="L621"/>
  <c r="K621"/>
  <c r="AV312"/>
  <c r="AU312"/>
  <c r="AT312"/>
  <c r="AV311"/>
  <c r="AU311"/>
  <c r="AT311"/>
  <c r="AS263"/>
  <c r="AR263"/>
  <c r="AQ263"/>
  <c r="AP263"/>
  <c r="AI263"/>
  <c r="AH263"/>
  <c r="AG263"/>
  <c r="AF263"/>
  <c r="W263"/>
  <c r="V263"/>
  <c r="Q263" s="1"/>
  <c r="S263" s="1"/>
  <c r="M263"/>
  <c r="L263"/>
  <c r="K263"/>
  <c r="AV310"/>
  <c r="AU310"/>
  <c r="AT310"/>
  <c r="AS616"/>
  <c r="AR616"/>
  <c r="AQ616"/>
  <c r="AP616"/>
  <c r="AI616"/>
  <c r="AH616"/>
  <c r="AG616"/>
  <c r="AF616"/>
  <c r="W616"/>
  <c r="V616"/>
  <c r="Q616" s="1"/>
  <c r="S616" s="1"/>
  <c r="M616"/>
  <c r="L616"/>
  <c r="K616"/>
  <c r="AV309"/>
  <c r="AU309"/>
  <c r="AT309"/>
  <c r="AS273"/>
  <c r="AR273"/>
  <c r="AQ273"/>
  <c r="AP273"/>
  <c r="AI273"/>
  <c r="AH273"/>
  <c r="AG273"/>
  <c r="AF273"/>
  <c r="W273"/>
  <c r="V273"/>
  <c r="Q273" s="1"/>
  <c r="S273" s="1"/>
  <c r="M273"/>
  <c r="L273"/>
  <c r="K273"/>
  <c r="AV308"/>
  <c r="AU308"/>
  <c r="AT308"/>
  <c r="AS309"/>
  <c r="AR309"/>
  <c r="AQ309"/>
  <c r="AP309"/>
  <c r="AI309"/>
  <c r="AH309"/>
  <c r="AG309"/>
  <c r="AF309"/>
  <c r="W309"/>
  <c r="V309"/>
  <c r="Q309" s="1"/>
  <c r="S309" s="1"/>
  <c r="M309"/>
  <c r="L309"/>
  <c r="K309"/>
  <c r="AV307"/>
  <c r="AW307" s="1"/>
  <c r="AU307"/>
  <c r="AT307"/>
  <c r="AS316"/>
  <c r="AR316"/>
  <c r="AQ316"/>
  <c r="AP316"/>
  <c r="AI316"/>
  <c r="AH316"/>
  <c r="AG316"/>
  <c r="AF316"/>
  <c r="W316"/>
  <c r="V316"/>
  <c r="Q316" s="1"/>
  <c r="S316" s="1"/>
  <c r="M316"/>
  <c r="L316"/>
  <c r="K316"/>
  <c r="AV306"/>
  <c r="AU306"/>
  <c r="AT306"/>
  <c r="AS402"/>
  <c r="AR402"/>
  <c r="AQ402"/>
  <c r="AP402"/>
  <c r="AI402"/>
  <c r="AH402"/>
  <c r="AG402"/>
  <c r="AF402"/>
  <c r="W402"/>
  <c r="V402"/>
  <c r="Q402" s="1"/>
  <c r="S402" s="1"/>
  <c r="M402"/>
  <c r="L402"/>
  <c r="K402"/>
  <c r="AV305"/>
  <c r="AW305" s="1"/>
  <c r="AU305"/>
  <c r="AT305"/>
  <c r="AS418"/>
  <c r="AR418"/>
  <c r="AQ418"/>
  <c r="AP418"/>
  <c r="AI418"/>
  <c r="AH418"/>
  <c r="AG418"/>
  <c r="AF418"/>
  <c r="W418"/>
  <c r="V418"/>
  <c r="Q418" s="1"/>
  <c r="S418" s="1"/>
  <c r="M418"/>
  <c r="L418"/>
  <c r="K418"/>
  <c r="AV304"/>
  <c r="AU304"/>
  <c r="AT304"/>
  <c r="AV303"/>
  <c r="AU303"/>
  <c r="AT303"/>
  <c r="AV302"/>
  <c r="AU302"/>
  <c r="AT302"/>
  <c r="AV301"/>
  <c r="AU301"/>
  <c r="AT301"/>
  <c r="AS554"/>
  <c r="AR554"/>
  <c r="AQ554"/>
  <c r="AP554"/>
  <c r="AI554"/>
  <c r="AH554"/>
  <c r="AG554"/>
  <c r="AF554"/>
  <c r="W554"/>
  <c r="V554"/>
  <c r="Q554" s="1"/>
  <c r="S554" s="1"/>
  <c r="M554"/>
  <c r="L554"/>
  <c r="K554"/>
  <c r="AV300"/>
  <c r="AU300"/>
  <c r="AT300"/>
  <c r="AS609"/>
  <c r="AR609"/>
  <c r="AQ609"/>
  <c r="AP609"/>
  <c r="AI609"/>
  <c r="AH609"/>
  <c r="AG609"/>
  <c r="AF609"/>
  <c r="W609"/>
  <c r="V609"/>
  <c r="Q609" s="1"/>
  <c r="S609" s="1"/>
  <c r="M609"/>
  <c r="L609"/>
  <c r="K609"/>
  <c r="AV299"/>
  <c r="AU299"/>
  <c r="AT299"/>
  <c r="AV298"/>
  <c r="AU298"/>
  <c r="AT298"/>
  <c r="AS579"/>
  <c r="AR579"/>
  <c r="AQ579"/>
  <c r="AP579"/>
  <c r="AI579"/>
  <c r="AH579"/>
  <c r="AG579"/>
  <c r="AF579"/>
  <c r="W579"/>
  <c r="V579"/>
  <c r="Q579" s="1"/>
  <c r="S579" s="1"/>
  <c r="M579"/>
  <c r="L579"/>
  <c r="K579"/>
  <c r="AV297"/>
  <c r="AU297"/>
  <c r="AT297"/>
  <c r="AS277"/>
  <c r="AR277"/>
  <c r="AQ277"/>
  <c r="AP277"/>
  <c r="AI277"/>
  <c r="AH277"/>
  <c r="AG277"/>
  <c r="AF277"/>
  <c r="W277"/>
  <c r="V277"/>
  <c r="Q277" s="1"/>
  <c r="S277" s="1"/>
  <c r="M277"/>
  <c r="L277"/>
  <c r="K277"/>
  <c r="AV296"/>
  <c r="AU296"/>
  <c r="AT296"/>
  <c r="AS464"/>
  <c r="AR464"/>
  <c r="AQ464"/>
  <c r="AP464"/>
  <c r="AI464"/>
  <c r="AH464"/>
  <c r="AG464"/>
  <c r="AF464"/>
  <c r="W464"/>
  <c r="V464"/>
  <c r="Q464" s="1"/>
  <c r="S464" s="1"/>
  <c r="M464"/>
  <c r="L464"/>
  <c r="K464"/>
  <c r="AV295"/>
  <c r="AW295" s="1"/>
  <c r="BD295" s="1"/>
  <c r="AU295"/>
  <c r="AT295"/>
  <c r="AV294"/>
  <c r="AU294"/>
  <c r="AT294"/>
  <c r="AV293"/>
  <c r="AU293"/>
  <c r="AT293"/>
  <c r="AV292"/>
  <c r="AU292"/>
  <c r="AX292" s="1"/>
  <c r="AT292"/>
  <c r="AS603"/>
  <c r="AR603"/>
  <c r="AQ603"/>
  <c r="AP603"/>
  <c r="AI603"/>
  <c r="AH603"/>
  <c r="AG603"/>
  <c r="AF603"/>
  <c r="W603"/>
  <c r="V603"/>
  <c r="Q603" s="1"/>
  <c r="S603" s="1"/>
  <c r="M603"/>
  <c r="L603"/>
  <c r="K603"/>
  <c r="AV291"/>
  <c r="AU291"/>
  <c r="AT291"/>
  <c r="AV290"/>
  <c r="AU290"/>
  <c r="AT290"/>
  <c r="AV289"/>
  <c r="AU289"/>
  <c r="AT289"/>
  <c r="AS472"/>
  <c r="AR472"/>
  <c r="AQ472"/>
  <c r="AP472"/>
  <c r="AI472"/>
  <c r="AH472"/>
  <c r="AG472"/>
  <c r="AF472"/>
  <c r="W472"/>
  <c r="V472"/>
  <c r="Q472" s="1"/>
  <c r="S472" s="1"/>
  <c r="M472"/>
  <c r="L472"/>
  <c r="K472"/>
  <c r="AV288"/>
  <c r="AU288"/>
  <c r="AT288"/>
  <c r="AS617"/>
  <c r="AR617"/>
  <c r="AQ617"/>
  <c r="AP617"/>
  <c r="AI617"/>
  <c r="AH617"/>
  <c r="AG617"/>
  <c r="AF617"/>
  <c r="W617"/>
  <c r="V617"/>
  <c r="Q617" s="1"/>
  <c r="S617" s="1"/>
  <c r="M617"/>
  <c r="L617"/>
  <c r="K617"/>
  <c r="AV287"/>
  <c r="AU287"/>
  <c r="AT287"/>
  <c r="AS381"/>
  <c r="AR381"/>
  <c r="AQ381"/>
  <c r="AP381"/>
  <c r="AI381"/>
  <c r="AH381"/>
  <c r="AG381"/>
  <c r="AF381"/>
  <c r="W381"/>
  <c r="V381"/>
  <c r="Q381" s="1"/>
  <c r="S381" s="1"/>
  <c r="M381"/>
  <c r="L381"/>
  <c r="K381"/>
  <c r="AV286"/>
  <c r="AU286"/>
  <c r="AT286"/>
  <c r="AS378"/>
  <c r="AR378"/>
  <c r="AQ378"/>
  <c r="AP378"/>
  <c r="AI378"/>
  <c r="AH378"/>
  <c r="AG378"/>
  <c r="AF378"/>
  <c r="W378"/>
  <c r="V378"/>
  <c r="Q378" s="1"/>
  <c r="S378" s="1"/>
  <c r="M378"/>
  <c r="L378"/>
  <c r="K378"/>
  <c r="AV285"/>
  <c r="AU285"/>
  <c r="AT285"/>
  <c r="AS446"/>
  <c r="AR446"/>
  <c r="AQ446"/>
  <c r="AP446"/>
  <c r="AI446"/>
  <c r="AH446"/>
  <c r="AG446"/>
  <c r="AF446"/>
  <c r="W446"/>
  <c r="V446"/>
  <c r="Q446" s="1"/>
  <c r="S446" s="1"/>
  <c r="M446"/>
  <c r="L446"/>
  <c r="K446"/>
  <c r="AV284"/>
  <c r="AU284"/>
  <c r="AT284"/>
  <c r="AS448"/>
  <c r="AR448"/>
  <c r="AQ448"/>
  <c r="AP448"/>
  <c r="AI448"/>
  <c r="AH448"/>
  <c r="AG448"/>
  <c r="AF448"/>
  <c r="W448"/>
  <c r="V448"/>
  <c r="Q448" s="1"/>
  <c r="S448" s="1"/>
  <c r="M448"/>
  <c r="L448"/>
  <c r="K448"/>
  <c r="AV283"/>
  <c r="AU283"/>
  <c r="AT283"/>
  <c r="AS478"/>
  <c r="AR478"/>
  <c r="AQ478"/>
  <c r="AP478"/>
  <c r="AI478"/>
  <c r="AH478"/>
  <c r="AG478"/>
  <c r="AF478"/>
  <c r="W478"/>
  <c r="V478"/>
  <c r="Q478" s="1"/>
  <c r="S478" s="1"/>
  <c r="M478"/>
  <c r="L478"/>
  <c r="K478"/>
  <c r="AV282"/>
  <c r="AU282"/>
  <c r="AT282"/>
  <c r="AS507"/>
  <c r="AR507"/>
  <c r="AQ507"/>
  <c r="AP507"/>
  <c r="AI507"/>
  <c r="AH507"/>
  <c r="AG507"/>
  <c r="AF507"/>
  <c r="W507"/>
  <c r="V507"/>
  <c r="Q507" s="1"/>
  <c r="S507" s="1"/>
  <c r="M507"/>
  <c r="L507"/>
  <c r="K507"/>
  <c r="AV281"/>
  <c r="AW281" s="1"/>
  <c r="AU281"/>
  <c r="AT281"/>
  <c r="AV280"/>
  <c r="AU280"/>
  <c r="AT280"/>
  <c r="AS547"/>
  <c r="AR547"/>
  <c r="AQ547"/>
  <c r="AP547"/>
  <c r="AI547"/>
  <c r="AH547"/>
  <c r="AG547"/>
  <c r="AF547"/>
  <c r="W547"/>
  <c r="V547"/>
  <c r="Q547" s="1"/>
  <c r="S547" s="1"/>
  <c r="M547"/>
  <c r="L547"/>
  <c r="K547"/>
  <c r="AV279"/>
  <c r="AU279"/>
  <c r="AT279"/>
  <c r="AV278"/>
  <c r="AU278"/>
  <c r="AT278"/>
  <c r="AS608"/>
  <c r="AR608"/>
  <c r="AQ608"/>
  <c r="AP608"/>
  <c r="AI608"/>
  <c r="AH608"/>
  <c r="AG608"/>
  <c r="AF608"/>
  <c r="W608"/>
  <c r="V608"/>
  <c r="Q608" s="1"/>
  <c r="S608" s="1"/>
  <c r="M608"/>
  <c r="L608"/>
  <c r="K608"/>
  <c r="AV277"/>
  <c r="AU277"/>
  <c r="AT277"/>
  <c r="AS588"/>
  <c r="AR588"/>
  <c r="AQ588"/>
  <c r="AP588"/>
  <c r="AI588"/>
  <c r="AH588"/>
  <c r="AG588"/>
  <c r="AF588"/>
  <c r="W588"/>
  <c r="V588"/>
  <c r="Q588" s="1"/>
  <c r="S588" s="1"/>
  <c r="M588"/>
  <c r="L588"/>
  <c r="K588"/>
  <c r="AV276"/>
  <c r="AU276"/>
  <c r="AT276"/>
  <c r="AS583"/>
  <c r="AR583"/>
  <c r="AQ583"/>
  <c r="AP583"/>
  <c r="AI583"/>
  <c r="AH583"/>
  <c r="AG583"/>
  <c r="AF583"/>
  <c r="W583"/>
  <c r="V583"/>
  <c r="Q583" s="1"/>
  <c r="S583" s="1"/>
  <c r="M583"/>
  <c r="L583"/>
  <c r="K583"/>
  <c r="AV275"/>
  <c r="AU275"/>
  <c r="AT275"/>
  <c r="AS624"/>
  <c r="AR624"/>
  <c r="AQ624"/>
  <c r="AP624"/>
  <c r="AI624"/>
  <c r="AH624"/>
  <c r="AG624"/>
  <c r="AF624"/>
  <c r="W624"/>
  <c r="V624"/>
  <c r="Q624" s="1"/>
  <c r="S624" s="1"/>
  <c r="M624"/>
  <c r="L624"/>
  <c r="K624"/>
  <c r="AV274"/>
  <c r="AU274"/>
  <c r="AT274"/>
  <c r="AS114"/>
  <c r="AR114"/>
  <c r="AQ114"/>
  <c r="AP114"/>
  <c r="AI114"/>
  <c r="AH114"/>
  <c r="AG114"/>
  <c r="AF114"/>
  <c r="W114"/>
  <c r="V114"/>
  <c r="Q114" s="1"/>
  <c r="S114" s="1"/>
  <c r="M114"/>
  <c r="L114"/>
  <c r="K114"/>
  <c r="AV273"/>
  <c r="AU273"/>
  <c r="AT273"/>
  <c r="AS450"/>
  <c r="AR450"/>
  <c r="AQ450"/>
  <c r="AP450"/>
  <c r="AI450"/>
  <c r="AH450"/>
  <c r="AG450"/>
  <c r="AF450"/>
  <c r="W450"/>
  <c r="V450"/>
  <c r="Q450" s="1"/>
  <c r="S450" s="1"/>
  <c r="M450"/>
  <c r="L450"/>
  <c r="K450"/>
  <c r="AV272"/>
  <c r="AU272"/>
  <c r="AT272"/>
  <c r="AV271"/>
  <c r="AU271"/>
  <c r="AT271"/>
  <c r="AV270"/>
  <c r="AU270"/>
  <c r="AT270"/>
  <c r="AV269"/>
  <c r="AU269"/>
  <c r="AT269"/>
  <c r="AS395"/>
  <c r="AR395"/>
  <c r="AQ395"/>
  <c r="AP395"/>
  <c r="AI395"/>
  <c r="AH395"/>
  <c r="AG395"/>
  <c r="AF395"/>
  <c r="W395"/>
  <c r="V395"/>
  <c r="Q395" s="1"/>
  <c r="S395" s="1"/>
  <c r="M395"/>
  <c r="L395"/>
  <c r="K395"/>
  <c r="AV268"/>
  <c r="AU268"/>
  <c r="AT268"/>
  <c r="AV267"/>
  <c r="AU267"/>
  <c r="AT267"/>
  <c r="AV266"/>
  <c r="AU266"/>
  <c r="AT266"/>
  <c r="AV265"/>
  <c r="AU265"/>
  <c r="AT265"/>
  <c r="AV264"/>
  <c r="AU264"/>
  <c r="AT264"/>
  <c r="AS257"/>
  <c r="AR257"/>
  <c r="AQ257"/>
  <c r="AP257"/>
  <c r="AI257"/>
  <c r="AH257"/>
  <c r="AG257"/>
  <c r="AF257"/>
  <c r="W257"/>
  <c r="V257"/>
  <c r="Q257" s="1"/>
  <c r="S257" s="1"/>
  <c r="M257"/>
  <c r="L257"/>
  <c r="K257"/>
  <c r="AV263"/>
  <c r="AU263"/>
  <c r="AT263"/>
  <c r="AS388"/>
  <c r="AR388"/>
  <c r="AQ388"/>
  <c r="AP388"/>
  <c r="AI388"/>
  <c r="AH388"/>
  <c r="AG388"/>
  <c r="AF388"/>
  <c r="W388"/>
  <c r="V388"/>
  <c r="Q388" s="1"/>
  <c r="S388" s="1"/>
  <c r="M388"/>
  <c r="L388"/>
  <c r="K388"/>
  <c r="AV262"/>
  <c r="AU262"/>
  <c r="AT262"/>
  <c r="AS487"/>
  <c r="AR487"/>
  <c r="AQ487"/>
  <c r="AP487"/>
  <c r="AI487"/>
  <c r="AH487"/>
  <c r="AG487"/>
  <c r="AF487"/>
  <c r="W487"/>
  <c r="V487"/>
  <c r="Q487" s="1"/>
  <c r="S487" s="1"/>
  <c r="M487"/>
  <c r="L487"/>
  <c r="K487"/>
  <c r="AV261"/>
  <c r="AU261"/>
  <c r="AT261"/>
  <c r="AV260"/>
  <c r="AU260"/>
  <c r="AT260"/>
  <c r="AV259"/>
  <c r="AU259"/>
  <c r="AT259"/>
  <c r="AS561"/>
  <c r="AR561"/>
  <c r="AQ561"/>
  <c r="AP561"/>
  <c r="AI561"/>
  <c r="AH561"/>
  <c r="AG561"/>
  <c r="AF561"/>
  <c r="W561"/>
  <c r="V561"/>
  <c r="Q561" s="1"/>
  <c r="S561" s="1"/>
  <c r="M561"/>
  <c r="L561"/>
  <c r="K561"/>
  <c r="AV258"/>
  <c r="AU258"/>
  <c r="AT258"/>
  <c r="AS601"/>
  <c r="AR601"/>
  <c r="AQ601"/>
  <c r="AP601"/>
  <c r="AI601"/>
  <c r="AH601"/>
  <c r="AG601"/>
  <c r="AF601"/>
  <c r="W601"/>
  <c r="V601"/>
  <c r="Q601" s="1"/>
  <c r="S601" s="1"/>
  <c r="M601"/>
  <c r="L601"/>
  <c r="K601"/>
  <c r="AV257"/>
  <c r="AU257"/>
  <c r="AT257"/>
  <c r="AS552"/>
  <c r="AR552"/>
  <c r="AQ552"/>
  <c r="AP552"/>
  <c r="AI552"/>
  <c r="AH552"/>
  <c r="AG552"/>
  <c r="AF552"/>
  <c r="W552"/>
  <c r="V552"/>
  <c r="Q552" s="1"/>
  <c r="S552" s="1"/>
  <c r="M552"/>
  <c r="L552"/>
  <c r="K552"/>
  <c r="AV256"/>
  <c r="AW256" s="1"/>
  <c r="BC256" s="1"/>
  <c r="AU256"/>
  <c r="AT256"/>
  <c r="AV255"/>
  <c r="AW255" s="1"/>
  <c r="AU255"/>
  <c r="AT255"/>
  <c r="AV254"/>
  <c r="AU254"/>
  <c r="AT254"/>
  <c r="AV253"/>
  <c r="AU253"/>
  <c r="AT253"/>
  <c r="AV252"/>
  <c r="AX252" s="1"/>
  <c r="AZ252" s="1"/>
  <c r="AU252"/>
  <c r="AT252"/>
  <c r="AV251"/>
  <c r="AU251"/>
  <c r="AT251"/>
  <c r="AV250"/>
  <c r="AU250"/>
  <c r="AT250"/>
  <c r="AV249"/>
  <c r="AU249"/>
  <c r="AT249"/>
  <c r="AV248"/>
  <c r="AU248"/>
  <c r="AT248"/>
  <c r="AV247"/>
  <c r="AU247"/>
  <c r="AT247"/>
  <c r="AV246"/>
  <c r="AU246"/>
  <c r="AT246"/>
  <c r="AV245"/>
  <c r="AU245"/>
  <c r="AT245"/>
  <c r="AS483"/>
  <c r="AR483"/>
  <c r="AQ483"/>
  <c r="AP483"/>
  <c r="AI483"/>
  <c r="AH483"/>
  <c r="AG483"/>
  <c r="AF483"/>
  <c r="W483"/>
  <c r="V483"/>
  <c r="Q483" s="1"/>
  <c r="S483" s="1"/>
  <c r="M483"/>
  <c r="L483"/>
  <c r="K483"/>
  <c r="AV244"/>
  <c r="AU244"/>
  <c r="AT244"/>
  <c r="AS312"/>
  <c r="AR312"/>
  <c r="AQ312"/>
  <c r="AP312"/>
  <c r="AI312"/>
  <c r="AH312"/>
  <c r="AG312"/>
  <c r="AF312"/>
  <c r="W312"/>
  <c r="V312"/>
  <c r="Q312" s="1"/>
  <c r="S312" s="1"/>
  <c r="M312"/>
  <c r="L312"/>
  <c r="K312"/>
  <c r="AV243"/>
  <c r="AU243"/>
  <c r="AT243"/>
  <c r="AV242"/>
  <c r="AU242"/>
  <c r="AT242"/>
  <c r="AS396"/>
  <c r="AR396"/>
  <c r="AQ396"/>
  <c r="AP396"/>
  <c r="AI396"/>
  <c r="AH396"/>
  <c r="AG396"/>
  <c r="AF396"/>
  <c r="W396"/>
  <c r="V396"/>
  <c r="Q396" s="1"/>
  <c r="S396" s="1"/>
  <c r="M396"/>
  <c r="L396"/>
  <c r="K396"/>
  <c r="AV241"/>
  <c r="AU241"/>
  <c r="AT241"/>
  <c r="AS508"/>
  <c r="AR508"/>
  <c r="AQ508"/>
  <c r="AP508"/>
  <c r="AI508"/>
  <c r="AH508"/>
  <c r="AG508"/>
  <c r="AF508"/>
  <c r="W508"/>
  <c r="V508"/>
  <c r="Q508" s="1"/>
  <c r="S508" s="1"/>
  <c r="M508"/>
  <c r="L508"/>
  <c r="K508"/>
  <c r="AV240"/>
  <c r="AU240"/>
  <c r="AT240"/>
  <c r="AS593"/>
  <c r="AR593"/>
  <c r="AQ593"/>
  <c r="AP593"/>
  <c r="AI593"/>
  <c r="AH593"/>
  <c r="AG593"/>
  <c r="AF593"/>
  <c r="W593"/>
  <c r="V593"/>
  <c r="Q593" s="1"/>
  <c r="S593" s="1"/>
  <c r="M593"/>
  <c r="L593"/>
  <c r="K593"/>
  <c r="AV239"/>
  <c r="AU239"/>
  <c r="AT239"/>
  <c r="AS533"/>
  <c r="AR533"/>
  <c r="AQ533"/>
  <c r="AP533"/>
  <c r="AI533"/>
  <c r="AH533"/>
  <c r="AG533"/>
  <c r="AF533"/>
  <c r="W533"/>
  <c r="V533"/>
  <c r="Q533" s="1"/>
  <c r="S533" s="1"/>
  <c r="M533"/>
  <c r="L533"/>
  <c r="K533"/>
  <c r="AV238"/>
  <c r="AU238"/>
  <c r="AT238"/>
  <c r="AV237"/>
  <c r="AU237"/>
  <c r="AT237"/>
  <c r="AV236"/>
  <c r="AU236"/>
  <c r="AT236"/>
  <c r="AS479"/>
  <c r="AR479"/>
  <c r="AQ479"/>
  <c r="AP479"/>
  <c r="AI479"/>
  <c r="AH479"/>
  <c r="AG479"/>
  <c r="AF479"/>
  <c r="W479"/>
  <c r="V479"/>
  <c r="Q479" s="1"/>
  <c r="S479" s="1"/>
  <c r="M479"/>
  <c r="L479"/>
  <c r="K479"/>
  <c r="AV235"/>
  <c r="AU235"/>
  <c r="AT235"/>
  <c r="AS620"/>
  <c r="AR620"/>
  <c r="AQ620"/>
  <c r="AP620"/>
  <c r="AI620"/>
  <c r="AH620"/>
  <c r="AG620"/>
  <c r="AF620"/>
  <c r="W620"/>
  <c r="V620"/>
  <c r="Q620" s="1"/>
  <c r="S620" s="1"/>
  <c r="M620"/>
  <c r="L620"/>
  <c r="K620"/>
  <c r="AV234"/>
  <c r="AU234"/>
  <c r="AT234"/>
  <c r="AS572"/>
  <c r="AR572"/>
  <c r="AQ572"/>
  <c r="AP572"/>
  <c r="AI572"/>
  <c r="AH572"/>
  <c r="AG572"/>
  <c r="AF572"/>
  <c r="W572"/>
  <c r="V572"/>
  <c r="Q572" s="1"/>
  <c r="S572" s="1"/>
  <c r="M572"/>
  <c r="L572"/>
  <c r="K572"/>
  <c r="AV233"/>
  <c r="AU233"/>
  <c r="AT233"/>
  <c r="AS429"/>
  <c r="AR429"/>
  <c r="AQ429"/>
  <c r="AP429"/>
  <c r="AI429"/>
  <c r="AH429"/>
  <c r="AG429"/>
  <c r="AF429"/>
  <c r="W429"/>
  <c r="V429"/>
  <c r="Q429" s="1"/>
  <c r="S429" s="1"/>
  <c r="M429"/>
  <c r="L429"/>
  <c r="K429"/>
  <c r="AV232"/>
  <c r="AU232"/>
  <c r="AT232"/>
  <c r="AV231"/>
  <c r="AU231"/>
  <c r="AT231"/>
  <c r="AV230"/>
  <c r="AU230"/>
  <c r="AT230"/>
  <c r="AS627"/>
  <c r="AR627"/>
  <c r="AQ627"/>
  <c r="AP627"/>
  <c r="AI627"/>
  <c r="AH627"/>
  <c r="AG627"/>
  <c r="AF627"/>
  <c r="W627"/>
  <c r="V627"/>
  <c r="Q627" s="1"/>
  <c r="S627" s="1"/>
  <c r="M627"/>
  <c r="L627"/>
  <c r="K627"/>
  <c r="AV229"/>
  <c r="AU229"/>
  <c r="AT229"/>
  <c r="AV228"/>
  <c r="AU228"/>
  <c r="AT228"/>
  <c r="AV227"/>
  <c r="AU227"/>
  <c r="AT227"/>
  <c r="AS574"/>
  <c r="AR574"/>
  <c r="AQ574"/>
  <c r="AP574"/>
  <c r="AI574"/>
  <c r="AH574"/>
  <c r="AG574"/>
  <c r="AF574"/>
  <c r="W574"/>
  <c r="V574"/>
  <c r="Q574" s="1"/>
  <c r="S574" s="1"/>
  <c r="M574"/>
  <c r="L574"/>
  <c r="K574"/>
  <c r="AV226"/>
  <c r="AU226"/>
  <c r="AX226" s="1"/>
  <c r="AY226" s="1"/>
  <c r="AT226"/>
  <c r="AV225"/>
  <c r="AU225"/>
  <c r="AT225"/>
  <c r="AV224"/>
  <c r="AU224"/>
  <c r="AT224"/>
  <c r="AS482"/>
  <c r="AR482"/>
  <c r="AQ482"/>
  <c r="AP482"/>
  <c r="AI482"/>
  <c r="AH482"/>
  <c r="AG482"/>
  <c r="AF482"/>
  <c r="W482"/>
  <c r="V482"/>
  <c r="Q482" s="1"/>
  <c r="S482" s="1"/>
  <c r="M482"/>
  <c r="L482"/>
  <c r="K482"/>
  <c r="AV223"/>
  <c r="AU223"/>
  <c r="AT223"/>
  <c r="AV222"/>
  <c r="AU222"/>
  <c r="AT222"/>
  <c r="AV221"/>
  <c r="AU221"/>
  <c r="AT221"/>
  <c r="AV220"/>
  <c r="AU220"/>
  <c r="AT220"/>
  <c r="AS538"/>
  <c r="AR538"/>
  <c r="AQ538"/>
  <c r="AP538"/>
  <c r="AI538"/>
  <c r="AH538"/>
  <c r="AG538"/>
  <c r="AF538"/>
  <c r="W538"/>
  <c r="V538"/>
  <c r="Q538" s="1"/>
  <c r="S538" s="1"/>
  <c r="M538"/>
  <c r="L538"/>
  <c r="K538"/>
  <c r="AV219"/>
  <c r="AU219"/>
  <c r="AT219"/>
  <c r="AS415"/>
  <c r="AR415"/>
  <c r="AQ415"/>
  <c r="AP415"/>
  <c r="AI415"/>
  <c r="AH415"/>
  <c r="AG415"/>
  <c r="AF415"/>
  <c r="W415"/>
  <c r="V415"/>
  <c r="Q415" s="1"/>
  <c r="S415" s="1"/>
  <c r="M415"/>
  <c r="L415"/>
  <c r="K415"/>
  <c r="AV218"/>
  <c r="AU218"/>
  <c r="AT218"/>
  <c r="AV217"/>
  <c r="AU217"/>
  <c r="AT217"/>
  <c r="AS436"/>
  <c r="AR436"/>
  <c r="AQ436"/>
  <c r="AP436"/>
  <c r="AI436"/>
  <c r="AH436"/>
  <c r="AG436"/>
  <c r="AF436"/>
  <c r="W436"/>
  <c r="V436"/>
  <c r="Q436" s="1"/>
  <c r="S436" s="1"/>
  <c r="M436"/>
  <c r="L436"/>
  <c r="K436"/>
  <c r="AV216"/>
  <c r="AW216" s="1"/>
  <c r="BC216" s="1"/>
  <c r="AU216"/>
  <c r="AT216"/>
  <c r="AS539"/>
  <c r="AR539"/>
  <c r="AQ539"/>
  <c r="AP539"/>
  <c r="AI539"/>
  <c r="AH539"/>
  <c r="AG539"/>
  <c r="AF539"/>
  <c r="W539"/>
  <c r="V539"/>
  <c r="Q539" s="1"/>
  <c r="S539" s="1"/>
  <c r="M539"/>
  <c r="L539"/>
  <c r="K539"/>
  <c r="AV215"/>
  <c r="AW215" s="1"/>
  <c r="AU215"/>
  <c r="AT215"/>
  <c r="AS546"/>
  <c r="AR546"/>
  <c r="AQ546"/>
  <c r="AP546"/>
  <c r="AI546"/>
  <c r="AH546"/>
  <c r="AG546"/>
  <c r="AF546"/>
  <c r="W546"/>
  <c r="V546"/>
  <c r="Q546" s="1"/>
  <c r="S546" s="1"/>
  <c r="M546"/>
  <c r="L546"/>
  <c r="K546"/>
  <c r="AV214"/>
  <c r="AW214" s="1"/>
  <c r="BD214" s="1"/>
  <c r="AU214"/>
  <c r="AT214"/>
  <c r="AV213"/>
  <c r="AU213"/>
  <c r="AT213"/>
  <c r="AS581"/>
  <c r="AR581"/>
  <c r="AQ581"/>
  <c r="AP581"/>
  <c r="AI581"/>
  <c r="AH581"/>
  <c r="AG581"/>
  <c r="AF581"/>
  <c r="W581"/>
  <c r="V581"/>
  <c r="Q581" s="1"/>
  <c r="S581" s="1"/>
  <c r="M581"/>
  <c r="L581"/>
  <c r="K581"/>
  <c r="AV212"/>
  <c r="AU212"/>
  <c r="AT212"/>
  <c r="AS587"/>
  <c r="AR587"/>
  <c r="AQ587"/>
  <c r="AP587"/>
  <c r="AI587"/>
  <c r="AH587"/>
  <c r="AG587"/>
  <c r="AF587"/>
  <c r="W587"/>
  <c r="V587"/>
  <c r="Q587" s="1"/>
  <c r="S587" s="1"/>
  <c r="M587"/>
  <c r="L587"/>
  <c r="K587"/>
  <c r="AV211"/>
  <c r="AU211"/>
  <c r="AT211"/>
  <c r="AV210"/>
  <c r="AU210"/>
  <c r="AT210"/>
  <c r="AV209"/>
  <c r="AU209"/>
  <c r="AT209"/>
  <c r="AS628"/>
  <c r="AR628"/>
  <c r="AQ628"/>
  <c r="AP628"/>
  <c r="AI628"/>
  <c r="AH628"/>
  <c r="AG628"/>
  <c r="AF628"/>
  <c r="W628"/>
  <c r="V628"/>
  <c r="Q628" s="1"/>
  <c r="S628" s="1"/>
  <c r="M628"/>
  <c r="L628"/>
  <c r="K628"/>
  <c r="AV208"/>
  <c r="AU208"/>
  <c r="AT208"/>
  <c r="AW208" s="1"/>
  <c r="BC208" s="1"/>
  <c r="AV207"/>
  <c r="AU207"/>
  <c r="AT207"/>
  <c r="AS652"/>
  <c r="AR652"/>
  <c r="AQ652"/>
  <c r="AP652"/>
  <c r="AI652"/>
  <c r="AH652"/>
  <c r="AG652"/>
  <c r="AF652"/>
  <c r="W652"/>
  <c r="V652"/>
  <c r="Q652" s="1"/>
  <c r="S652" s="1"/>
  <c r="M652"/>
  <c r="L652"/>
  <c r="K652"/>
  <c r="AV206"/>
  <c r="AU206"/>
  <c r="AT206"/>
  <c r="AS639"/>
  <c r="AR639"/>
  <c r="AQ639"/>
  <c r="AP639"/>
  <c r="AI639"/>
  <c r="AH639"/>
  <c r="AG639"/>
  <c r="AF639"/>
  <c r="W639"/>
  <c r="V639"/>
  <c r="Q639" s="1"/>
  <c r="S639" s="1"/>
  <c r="M639"/>
  <c r="L639"/>
  <c r="K639"/>
  <c r="AV205"/>
  <c r="AU205"/>
  <c r="AT205"/>
  <c r="AV204"/>
  <c r="AU204"/>
  <c r="AT204"/>
  <c r="AV203"/>
  <c r="AU203"/>
  <c r="AT203"/>
  <c r="AV202"/>
  <c r="AU202"/>
  <c r="AT202"/>
  <c r="AV201"/>
  <c r="AU201"/>
  <c r="AT201"/>
  <c r="AS319"/>
  <c r="AR319"/>
  <c r="AQ319"/>
  <c r="AP319"/>
  <c r="AI319"/>
  <c r="AH319"/>
  <c r="AG319"/>
  <c r="AF319"/>
  <c r="W319"/>
  <c r="V319"/>
  <c r="Q319" s="1"/>
  <c r="S319" s="1"/>
  <c r="M319"/>
  <c r="L319"/>
  <c r="K319"/>
  <c r="AV200"/>
  <c r="AU200"/>
  <c r="AT200"/>
  <c r="AV199"/>
  <c r="AU199"/>
  <c r="AT199"/>
  <c r="AV198"/>
  <c r="AU198"/>
  <c r="AT198"/>
  <c r="AV197"/>
  <c r="AU197"/>
  <c r="AT197"/>
  <c r="AV196"/>
  <c r="AU196"/>
  <c r="AT196"/>
  <c r="AV195"/>
  <c r="AU195"/>
  <c r="AT195"/>
  <c r="AV194"/>
  <c r="AU194"/>
  <c r="AT194"/>
  <c r="AS557"/>
  <c r="AR557"/>
  <c r="AQ557"/>
  <c r="AP557"/>
  <c r="AI557"/>
  <c r="AH557"/>
  <c r="AG557"/>
  <c r="AF557"/>
  <c r="W557"/>
  <c r="V557"/>
  <c r="Q557" s="1"/>
  <c r="S557" s="1"/>
  <c r="M557"/>
  <c r="L557"/>
  <c r="K557"/>
  <c r="AV193"/>
  <c r="AU193"/>
  <c r="AT193"/>
  <c r="AV192"/>
  <c r="AU192"/>
  <c r="AT192"/>
  <c r="AV191"/>
  <c r="AU191"/>
  <c r="AT191"/>
  <c r="AV190"/>
  <c r="AU190"/>
  <c r="AT190"/>
  <c r="AV189"/>
  <c r="AU189"/>
  <c r="AT189"/>
  <c r="AV188"/>
  <c r="AU188"/>
  <c r="AT188"/>
  <c r="AV187"/>
  <c r="AU187"/>
  <c r="AT187"/>
  <c r="AV186"/>
  <c r="AU186"/>
  <c r="AT186"/>
  <c r="AV185"/>
  <c r="AU185"/>
  <c r="AT185"/>
  <c r="AS270"/>
  <c r="AR270"/>
  <c r="AQ270"/>
  <c r="AP270"/>
  <c r="AI270"/>
  <c r="AH270"/>
  <c r="AG270"/>
  <c r="AF270"/>
  <c r="W270"/>
  <c r="V270"/>
  <c r="Q270" s="1"/>
  <c r="S270" s="1"/>
  <c r="M270"/>
  <c r="L270"/>
  <c r="K270"/>
  <c r="AV184"/>
  <c r="AU184"/>
  <c r="AX184" s="1"/>
  <c r="AT184"/>
  <c r="AS512"/>
  <c r="AR512"/>
  <c r="AQ512"/>
  <c r="AP512"/>
  <c r="AI512"/>
  <c r="AH512"/>
  <c r="AG512"/>
  <c r="AF512"/>
  <c r="W512"/>
  <c r="V512"/>
  <c r="Q512" s="1"/>
  <c r="S512" s="1"/>
  <c r="M512"/>
  <c r="L512"/>
  <c r="K512"/>
  <c r="AV183"/>
  <c r="AU183"/>
  <c r="AT183"/>
  <c r="AV182"/>
  <c r="AU182"/>
  <c r="AT182"/>
  <c r="AS237"/>
  <c r="AR237"/>
  <c r="AQ237"/>
  <c r="AP237"/>
  <c r="AI237"/>
  <c r="AH237"/>
  <c r="AG237"/>
  <c r="AF237"/>
  <c r="W237"/>
  <c r="V237"/>
  <c r="Q237" s="1"/>
  <c r="S237" s="1"/>
  <c r="M237"/>
  <c r="L237"/>
  <c r="K237"/>
  <c r="AV181"/>
  <c r="AU181"/>
  <c r="AT181"/>
  <c r="AS245"/>
  <c r="AR245"/>
  <c r="AQ245"/>
  <c r="AP245"/>
  <c r="AI245"/>
  <c r="AH245"/>
  <c r="AG245"/>
  <c r="AF245"/>
  <c r="W245"/>
  <c r="V245"/>
  <c r="Q245" s="1"/>
  <c r="S245" s="1"/>
  <c r="M245"/>
  <c r="L245"/>
  <c r="K245"/>
  <c r="AV180"/>
  <c r="AU180"/>
  <c r="AT180"/>
  <c r="AS350"/>
  <c r="AR350"/>
  <c r="AQ350"/>
  <c r="AP350"/>
  <c r="AI350"/>
  <c r="AH350"/>
  <c r="AG350"/>
  <c r="AF350"/>
  <c r="W350"/>
  <c r="V350"/>
  <c r="Q350" s="1"/>
  <c r="S350" s="1"/>
  <c r="M350"/>
  <c r="L350"/>
  <c r="K350"/>
  <c r="AV179"/>
  <c r="AU179"/>
  <c r="AT179"/>
  <c r="AS379"/>
  <c r="AR379"/>
  <c r="AQ379"/>
  <c r="AP379"/>
  <c r="AI379"/>
  <c r="AH379"/>
  <c r="AG379"/>
  <c r="AF379"/>
  <c r="W379"/>
  <c r="V379"/>
  <c r="Q379" s="1"/>
  <c r="S379" s="1"/>
  <c r="M379"/>
  <c r="L379"/>
  <c r="K379"/>
  <c r="AV178"/>
  <c r="AU178"/>
  <c r="AT178"/>
  <c r="AS445"/>
  <c r="AR445"/>
  <c r="AQ445"/>
  <c r="AP445"/>
  <c r="AI445"/>
  <c r="AH445"/>
  <c r="AG445"/>
  <c r="AF445"/>
  <c r="W445"/>
  <c r="V445"/>
  <c r="Q445" s="1"/>
  <c r="S445" s="1"/>
  <c r="M445"/>
  <c r="L445"/>
  <c r="K445"/>
  <c r="AV177"/>
  <c r="AU177"/>
  <c r="AT177"/>
  <c r="AS477"/>
  <c r="AR477"/>
  <c r="AQ477"/>
  <c r="AP477"/>
  <c r="AI477"/>
  <c r="AH477"/>
  <c r="AG477"/>
  <c r="AF477"/>
  <c r="W477"/>
  <c r="V477"/>
  <c r="Q477" s="1"/>
  <c r="S477" s="1"/>
  <c r="M477"/>
  <c r="L477"/>
  <c r="K477"/>
  <c r="AV176"/>
  <c r="AU176"/>
  <c r="AT176"/>
  <c r="AS521"/>
  <c r="AR521"/>
  <c r="AQ521"/>
  <c r="AP521"/>
  <c r="AI521"/>
  <c r="AH521"/>
  <c r="AG521"/>
  <c r="AF521"/>
  <c r="W521"/>
  <c r="V521"/>
  <c r="Q521" s="1"/>
  <c r="S521" s="1"/>
  <c r="M521"/>
  <c r="L521"/>
  <c r="K521"/>
  <c r="AV175"/>
  <c r="AU175"/>
  <c r="AT175"/>
  <c r="AS527"/>
  <c r="AR527"/>
  <c r="AQ527"/>
  <c r="AP527"/>
  <c r="AI527"/>
  <c r="AH527"/>
  <c r="AG527"/>
  <c r="AF527"/>
  <c r="W527"/>
  <c r="V527"/>
  <c r="Q527" s="1"/>
  <c r="S527" s="1"/>
  <c r="M527"/>
  <c r="L527"/>
  <c r="K527"/>
  <c r="AV174"/>
  <c r="AU174"/>
  <c r="AT174"/>
  <c r="AS534"/>
  <c r="AR534"/>
  <c r="AQ534"/>
  <c r="AP534"/>
  <c r="AI534"/>
  <c r="AH534"/>
  <c r="AG534"/>
  <c r="AF534"/>
  <c r="W534"/>
  <c r="V534"/>
  <c r="Q534" s="1"/>
  <c r="S534" s="1"/>
  <c r="M534"/>
  <c r="L534"/>
  <c r="K534"/>
  <c r="AV173"/>
  <c r="AU173"/>
  <c r="AT173"/>
  <c r="AV172"/>
  <c r="AU172"/>
  <c r="AT172"/>
  <c r="AV171"/>
  <c r="AU171"/>
  <c r="AT171"/>
  <c r="AS614"/>
  <c r="AR614"/>
  <c r="AQ614"/>
  <c r="AP614"/>
  <c r="AI614"/>
  <c r="AH614"/>
  <c r="AG614"/>
  <c r="AF614"/>
  <c r="W614"/>
  <c r="V614"/>
  <c r="Q614" s="1"/>
  <c r="S614" s="1"/>
  <c r="M614"/>
  <c r="L614"/>
  <c r="K614"/>
  <c r="AV170"/>
  <c r="AU170"/>
  <c r="AT170"/>
  <c r="AS612"/>
  <c r="AR612"/>
  <c r="AQ612"/>
  <c r="AP612"/>
  <c r="AI612"/>
  <c r="AH612"/>
  <c r="AG612"/>
  <c r="AF612"/>
  <c r="W612"/>
  <c r="V612"/>
  <c r="Q612" s="1"/>
  <c r="S612" s="1"/>
  <c r="M612"/>
  <c r="L612"/>
  <c r="K612"/>
  <c r="AV169"/>
  <c r="AU169"/>
  <c r="AT169"/>
  <c r="AS611"/>
  <c r="AR611"/>
  <c r="AQ611"/>
  <c r="AP611"/>
  <c r="AI611"/>
  <c r="AH611"/>
  <c r="AG611"/>
  <c r="AF611"/>
  <c r="W611"/>
  <c r="V611"/>
  <c r="Q611" s="1"/>
  <c r="S611" s="1"/>
  <c r="M611"/>
  <c r="L611"/>
  <c r="K611"/>
  <c r="AV168"/>
  <c r="AU168"/>
  <c r="AT168"/>
  <c r="AS595"/>
  <c r="AR595"/>
  <c r="AQ595"/>
  <c r="AP595"/>
  <c r="AI595"/>
  <c r="AH595"/>
  <c r="AG595"/>
  <c r="AF595"/>
  <c r="W595"/>
  <c r="V595"/>
  <c r="Q595" s="1"/>
  <c r="S595" s="1"/>
  <c r="M595"/>
  <c r="L595"/>
  <c r="K595"/>
  <c r="AV167"/>
  <c r="AU167"/>
  <c r="AT167"/>
  <c r="AV166"/>
  <c r="AU166"/>
  <c r="AT166"/>
  <c r="AV165"/>
  <c r="AU165"/>
  <c r="AT165"/>
  <c r="AV164"/>
  <c r="AU164"/>
  <c r="AT164"/>
  <c r="AV163"/>
  <c r="AW163" s="1"/>
  <c r="BD163" s="1"/>
  <c r="AU163"/>
  <c r="AT163"/>
  <c r="AV162"/>
  <c r="AU162"/>
  <c r="AT162"/>
  <c r="AV161"/>
  <c r="AU161"/>
  <c r="AT161"/>
  <c r="AV160"/>
  <c r="AU160"/>
  <c r="AT160"/>
  <c r="AV159"/>
  <c r="AU159"/>
  <c r="AT159"/>
  <c r="AV158"/>
  <c r="AU158"/>
  <c r="AT158"/>
  <c r="AV157"/>
  <c r="AU157"/>
  <c r="AT157"/>
  <c r="AV156"/>
  <c r="AU156"/>
  <c r="AT156"/>
  <c r="AV155"/>
  <c r="AU155"/>
  <c r="AT155"/>
  <c r="AV154"/>
  <c r="AU154"/>
  <c r="AX154" s="1"/>
  <c r="AT154"/>
  <c r="AV153"/>
  <c r="AU153"/>
  <c r="AT153"/>
  <c r="AV152"/>
  <c r="AU152"/>
  <c r="AT152"/>
  <c r="AV151"/>
  <c r="AU151"/>
  <c r="AT151"/>
  <c r="AS430"/>
  <c r="AR430"/>
  <c r="AQ430"/>
  <c r="AP430"/>
  <c r="AI430"/>
  <c r="AH430"/>
  <c r="AG430"/>
  <c r="AF430"/>
  <c r="W430"/>
  <c r="V430"/>
  <c r="Q430" s="1"/>
  <c r="S430" s="1"/>
  <c r="M430"/>
  <c r="L430"/>
  <c r="K430"/>
  <c r="AV150"/>
  <c r="AU150"/>
  <c r="AT150"/>
  <c r="AS582"/>
  <c r="AR582"/>
  <c r="AQ582"/>
  <c r="AP582"/>
  <c r="AI582"/>
  <c r="AH582"/>
  <c r="AG582"/>
  <c r="AF582"/>
  <c r="W582"/>
  <c r="V582"/>
  <c r="Q582" s="1"/>
  <c r="S582" s="1"/>
  <c r="M582"/>
  <c r="L582"/>
  <c r="K582"/>
  <c r="AV149"/>
  <c r="AU149"/>
  <c r="AT149"/>
  <c r="AV148"/>
  <c r="AU148"/>
  <c r="AX148" s="1"/>
  <c r="AT148"/>
  <c r="AV147"/>
  <c r="AU147"/>
  <c r="AT147"/>
  <c r="AV146"/>
  <c r="AU146"/>
  <c r="AT146"/>
  <c r="AS525"/>
  <c r="AR525"/>
  <c r="AQ525"/>
  <c r="AP525"/>
  <c r="AI525"/>
  <c r="AH525"/>
  <c r="AG525"/>
  <c r="AF525"/>
  <c r="W525"/>
  <c r="V525"/>
  <c r="Q525" s="1"/>
  <c r="S525" s="1"/>
  <c r="M525"/>
  <c r="L525"/>
  <c r="K525"/>
  <c r="AV145"/>
  <c r="AU145"/>
  <c r="AT145"/>
  <c r="AV144"/>
  <c r="AU144"/>
  <c r="AT144"/>
  <c r="AV143"/>
  <c r="AU143"/>
  <c r="AT143"/>
  <c r="AS643"/>
  <c r="AR643"/>
  <c r="AQ643"/>
  <c r="AP643"/>
  <c r="AI643"/>
  <c r="AH643"/>
  <c r="AG643"/>
  <c r="AF643"/>
  <c r="W643"/>
  <c r="V643"/>
  <c r="Q643" s="1"/>
  <c r="S643" s="1"/>
  <c r="M643"/>
  <c r="L643"/>
  <c r="K643"/>
  <c r="AV142"/>
  <c r="AU142"/>
  <c r="AT142"/>
  <c r="AV141"/>
  <c r="AU141"/>
  <c r="AT141"/>
  <c r="AV140"/>
  <c r="AU140"/>
  <c r="AT140"/>
  <c r="AV139"/>
  <c r="AU139"/>
  <c r="AT139"/>
  <c r="AV138"/>
  <c r="AU138"/>
  <c r="AT138"/>
  <c r="AV137"/>
  <c r="AU137"/>
  <c r="AT137"/>
  <c r="AV136"/>
  <c r="AU136"/>
  <c r="AT136"/>
  <c r="AV135"/>
  <c r="AU135"/>
  <c r="AT135"/>
  <c r="AS567"/>
  <c r="AR567"/>
  <c r="AQ567"/>
  <c r="AP567"/>
  <c r="AI567"/>
  <c r="AH567"/>
  <c r="AG567"/>
  <c r="AF567"/>
  <c r="W567"/>
  <c r="V567"/>
  <c r="Q567" s="1"/>
  <c r="S567" s="1"/>
  <c r="M567"/>
  <c r="L567"/>
  <c r="K567"/>
  <c r="AV134"/>
  <c r="AU134"/>
  <c r="AT134"/>
  <c r="AV133"/>
  <c r="AU133"/>
  <c r="AT133"/>
  <c r="AV132"/>
  <c r="AU132"/>
  <c r="AT132"/>
  <c r="AV131"/>
  <c r="AU131"/>
  <c r="AT131"/>
  <c r="AV130"/>
  <c r="AU130"/>
  <c r="AT130"/>
  <c r="AV129"/>
  <c r="AU129"/>
  <c r="AT129"/>
  <c r="AV128"/>
  <c r="AU128"/>
  <c r="AT128"/>
  <c r="AV127"/>
  <c r="AU127"/>
  <c r="AT127"/>
  <c r="AV126"/>
  <c r="AW126" s="1"/>
  <c r="BC126" s="1"/>
  <c r="AU126"/>
  <c r="AT126"/>
  <c r="AV125"/>
  <c r="AU125"/>
  <c r="AT125"/>
  <c r="AV124"/>
  <c r="AU124"/>
  <c r="AT124"/>
  <c r="AV123"/>
  <c r="AU123"/>
  <c r="AT123"/>
  <c r="AV122"/>
  <c r="AU122"/>
  <c r="AT122"/>
  <c r="AS314"/>
  <c r="AR314"/>
  <c r="AQ314"/>
  <c r="AP314"/>
  <c r="AI314"/>
  <c r="AH314"/>
  <c r="AG314"/>
  <c r="AF314"/>
  <c r="W314"/>
  <c r="V314"/>
  <c r="Q314" s="1"/>
  <c r="S314" s="1"/>
  <c r="M314"/>
  <c r="L314"/>
  <c r="K314"/>
  <c r="AV121"/>
  <c r="AU121"/>
  <c r="AT121"/>
  <c r="AS328"/>
  <c r="AR328"/>
  <c r="AQ328"/>
  <c r="AP328"/>
  <c r="AI328"/>
  <c r="AH328"/>
  <c r="AG328"/>
  <c r="AF328"/>
  <c r="W328"/>
  <c r="V328"/>
  <c r="Q328" s="1"/>
  <c r="S328" s="1"/>
  <c r="M328"/>
  <c r="L328"/>
  <c r="K328"/>
  <c r="AV120"/>
  <c r="AU120"/>
  <c r="AT120"/>
  <c r="AS439"/>
  <c r="AR439"/>
  <c r="AQ439"/>
  <c r="AP439"/>
  <c r="AI439"/>
  <c r="AH439"/>
  <c r="AG439"/>
  <c r="AF439"/>
  <c r="W439"/>
  <c r="V439"/>
  <c r="Q439" s="1"/>
  <c r="S439" s="1"/>
  <c r="M439"/>
  <c r="L439"/>
  <c r="K439"/>
  <c r="AV119"/>
  <c r="AU119"/>
  <c r="AT119"/>
  <c r="AS461"/>
  <c r="AR461"/>
  <c r="AQ461"/>
  <c r="AP461"/>
  <c r="AI461"/>
  <c r="AH461"/>
  <c r="AG461"/>
  <c r="AF461"/>
  <c r="W461"/>
  <c r="V461"/>
  <c r="Q461" s="1"/>
  <c r="S461" s="1"/>
  <c r="M461"/>
  <c r="L461"/>
  <c r="K461"/>
  <c r="AV118"/>
  <c r="AU118"/>
  <c r="AT118"/>
  <c r="AS470"/>
  <c r="AR470"/>
  <c r="AQ470"/>
  <c r="AP470"/>
  <c r="AI470"/>
  <c r="AH470"/>
  <c r="AG470"/>
  <c r="AF470"/>
  <c r="W470"/>
  <c r="V470"/>
  <c r="Q470" s="1"/>
  <c r="S470" s="1"/>
  <c r="M470"/>
  <c r="L470"/>
  <c r="K470"/>
  <c r="AV117"/>
  <c r="AU117"/>
  <c r="AT117"/>
  <c r="AS492"/>
  <c r="AR492"/>
  <c r="AQ492"/>
  <c r="AP492"/>
  <c r="AI492"/>
  <c r="AH492"/>
  <c r="AG492"/>
  <c r="AF492"/>
  <c r="W492"/>
  <c r="V492"/>
  <c r="Q492" s="1"/>
  <c r="S492" s="1"/>
  <c r="M492"/>
  <c r="L492"/>
  <c r="K492"/>
  <c r="AV116"/>
  <c r="AU116"/>
  <c r="AT116"/>
  <c r="AS490"/>
  <c r="AR490"/>
  <c r="AQ490"/>
  <c r="AP490"/>
  <c r="AI490"/>
  <c r="AH490"/>
  <c r="AG490"/>
  <c r="AF490"/>
  <c r="W490"/>
  <c r="V490"/>
  <c r="Q490" s="1"/>
  <c r="S490" s="1"/>
  <c r="M490"/>
  <c r="L490"/>
  <c r="K490"/>
  <c r="AV115"/>
  <c r="AU115"/>
  <c r="AT115"/>
  <c r="AS553"/>
  <c r="AR553"/>
  <c r="AQ553"/>
  <c r="AP553"/>
  <c r="AI553"/>
  <c r="AH553"/>
  <c r="AG553"/>
  <c r="AF553"/>
  <c r="W553"/>
  <c r="V553"/>
  <c r="Q553" s="1"/>
  <c r="S553" s="1"/>
  <c r="M553"/>
  <c r="L553"/>
  <c r="K553"/>
  <c r="AV114"/>
  <c r="AU114"/>
  <c r="AT114"/>
  <c r="AS589"/>
  <c r="AR589"/>
  <c r="AQ589"/>
  <c r="AP589"/>
  <c r="AI589"/>
  <c r="AH589"/>
  <c r="AG589"/>
  <c r="AF589"/>
  <c r="W589"/>
  <c r="V589"/>
  <c r="Q589" s="1"/>
  <c r="S589" s="1"/>
  <c r="M589"/>
  <c r="L589"/>
  <c r="K589"/>
  <c r="AV113"/>
  <c r="AU113"/>
  <c r="AT113"/>
  <c r="AS630"/>
  <c r="AR630"/>
  <c r="AQ630"/>
  <c r="AP630"/>
  <c r="AI630"/>
  <c r="AH630"/>
  <c r="AG630"/>
  <c r="AF630"/>
  <c r="W630"/>
  <c r="V630"/>
  <c r="Q630" s="1"/>
  <c r="S630" s="1"/>
  <c r="M630"/>
  <c r="L630"/>
  <c r="K630"/>
  <c r="AV112"/>
  <c r="AU112"/>
  <c r="AT112"/>
  <c r="AS651"/>
  <c r="AR651"/>
  <c r="AQ651"/>
  <c r="AP651"/>
  <c r="AI651"/>
  <c r="AH651"/>
  <c r="AG651"/>
  <c r="AF651"/>
  <c r="W651"/>
  <c r="V651"/>
  <c r="Q651" s="1"/>
  <c r="S651" s="1"/>
  <c r="M651"/>
  <c r="L651"/>
  <c r="K651"/>
  <c r="AV111"/>
  <c r="AU111"/>
  <c r="AT111"/>
  <c r="AV110"/>
  <c r="AU110"/>
  <c r="AT110"/>
  <c r="AV109"/>
  <c r="AU109"/>
  <c r="AT109"/>
  <c r="AV108"/>
  <c r="AU108"/>
  <c r="AT108"/>
  <c r="AV107"/>
  <c r="AU107"/>
  <c r="AT107"/>
  <c r="AS580"/>
  <c r="AR580"/>
  <c r="AQ580"/>
  <c r="AP580"/>
  <c r="AI580"/>
  <c r="AH580"/>
  <c r="AG580"/>
  <c r="AF580"/>
  <c r="W580"/>
  <c r="V580"/>
  <c r="Q580" s="1"/>
  <c r="S580" s="1"/>
  <c r="M580"/>
  <c r="L580"/>
  <c r="K580"/>
  <c r="AV106"/>
  <c r="AU106"/>
  <c r="AT106"/>
  <c r="AV105"/>
  <c r="AU105"/>
  <c r="AT105"/>
  <c r="AV104"/>
  <c r="AU104"/>
  <c r="AT104"/>
  <c r="AV103"/>
  <c r="AU103"/>
  <c r="AT103"/>
  <c r="AV102"/>
  <c r="AU102"/>
  <c r="AT102"/>
  <c r="AV101"/>
  <c r="AU101"/>
  <c r="AT101"/>
  <c r="AV100"/>
  <c r="AU100"/>
  <c r="AT100"/>
  <c r="AV99"/>
  <c r="AW99" s="1"/>
  <c r="BC99" s="1"/>
  <c r="AU99"/>
  <c r="AT99"/>
  <c r="AV98"/>
  <c r="AU98"/>
  <c r="AT98"/>
  <c r="AV97"/>
  <c r="AU97"/>
  <c r="AX97" s="1"/>
  <c r="AT97"/>
  <c r="AW97" s="1"/>
  <c r="AV96"/>
  <c r="AU96"/>
  <c r="AT96"/>
  <c r="AW96" s="1"/>
  <c r="AV95"/>
  <c r="AU95"/>
  <c r="AT95"/>
  <c r="AV94"/>
  <c r="AU94"/>
  <c r="AT94"/>
  <c r="AV93"/>
  <c r="AU93"/>
  <c r="AT93"/>
  <c r="AV92"/>
  <c r="AU92"/>
  <c r="AT92"/>
  <c r="AV91"/>
  <c r="AU91"/>
  <c r="AT91"/>
  <c r="AV90"/>
  <c r="AU90"/>
  <c r="AT90"/>
  <c r="AV89"/>
  <c r="AU89"/>
  <c r="AT89"/>
  <c r="AS607"/>
  <c r="AR607"/>
  <c r="AQ607"/>
  <c r="AP607"/>
  <c r="AI607"/>
  <c r="AH607"/>
  <c r="AG607"/>
  <c r="AF607"/>
  <c r="W607"/>
  <c r="V607"/>
  <c r="Q607" s="1"/>
  <c r="S607" s="1"/>
  <c r="M607"/>
  <c r="L607"/>
  <c r="K607"/>
  <c r="AV88"/>
  <c r="AU88"/>
  <c r="AT88"/>
  <c r="AV87"/>
  <c r="AU87"/>
  <c r="AT87"/>
  <c r="AW87" s="1"/>
  <c r="BC87" s="1"/>
  <c r="AV86"/>
  <c r="AU86"/>
  <c r="AT86"/>
  <c r="AV85"/>
  <c r="AU85"/>
  <c r="AT85"/>
  <c r="AV84"/>
  <c r="AU84"/>
  <c r="AT84"/>
  <c r="AV83"/>
  <c r="AU83"/>
  <c r="AX83" s="1"/>
  <c r="AT83"/>
  <c r="AV82"/>
  <c r="AU82"/>
  <c r="AT82"/>
  <c r="AV81"/>
  <c r="AU81"/>
  <c r="AT81"/>
  <c r="AS392"/>
  <c r="AR392"/>
  <c r="AQ392"/>
  <c r="AP392"/>
  <c r="AI392"/>
  <c r="AH392"/>
  <c r="AG392"/>
  <c r="AF392"/>
  <c r="W392"/>
  <c r="V392"/>
  <c r="Q392" s="1"/>
  <c r="S392" s="1"/>
  <c r="M392"/>
  <c r="L392"/>
  <c r="K392"/>
  <c r="AV80"/>
  <c r="AU80"/>
  <c r="AT80"/>
  <c r="AV79"/>
  <c r="AU79"/>
  <c r="AX79" s="1"/>
  <c r="AT79"/>
  <c r="AV78"/>
  <c r="AU78"/>
  <c r="AT78"/>
  <c r="AV77"/>
  <c r="AU77"/>
  <c r="AT77"/>
  <c r="AV76"/>
  <c r="AU76"/>
  <c r="AT76"/>
  <c r="AV75"/>
  <c r="AU75"/>
  <c r="AT75"/>
  <c r="AV74"/>
  <c r="AU74"/>
  <c r="AT74"/>
  <c r="AS613"/>
  <c r="AR613"/>
  <c r="AQ613"/>
  <c r="AP613"/>
  <c r="AI613"/>
  <c r="AH613"/>
  <c r="AG613"/>
  <c r="AF613"/>
  <c r="W613"/>
  <c r="V613"/>
  <c r="Q613" s="1"/>
  <c r="S613" s="1"/>
  <c r="M613"/>
  <c r="L613"/>
  <c r="K613"/>
  <c r="AV73"/>
  <c r="AU73"/>
  <c r="AT73"/>
  <c r="AV72"/>
  <c r="AU72"/>
  <c r="AT72"/>
  <c r="AV71"/>
  <c r="AU71"/>
  <c r="AT71"/>
  <c r="AV70"/>
  <c r="AU70"/>
  <c r="AT70"/>
  <c r="AV69"/>
  <c r="AU69"/>
  <c r="AT69"/>
  <c r="AV68"/>
  <c r="AU68"/>
  <c r="AT68"/>
  <c r="AV67"/>
  <c r="AU67"/>
  <c r="AT67"/>
  <c r="AV66"/>
  <c r="AU66"/>
  <c r="AT66"/>
  <c r="AV65"/>
  <c r="AU65"/>
  <c r="AT65"/>
  <c r="AV64"/>
  <c r="AU64"/>
  <c r="AT64"/>
  <c r="AS403"/>
  <c r="AR403"/>
  <c r="AQ403"/>
  <c r="AP403"/>
  <c r="AI403"/>
  <c r="AH403"/>
  <c r="AG403"/>
  <c r="AF403"/>
  <c r="W403"/>
  <c r="V403"/>
  <c r="Q403" s="1"/>
  <c r="S403" s="1"/>
  <c r="M403"/>
  <c r="L403"/>
  <c r="K403"/>
  <c r="AV63"/>
  <c r="AU63"/>
  <c r="AT63"/>
  <c r="AV62"/>
  <c r="AU62"/>
  <c r="AT62"/>
  <c r="AV61"/>
  <c r="AU61"/>
  <c r="AT61"/>
  <c r="AV60"/>
  <c r="AU60"/>
  <c r="AT60"/>
  <c r="AV59"/>
  <c r="AW59" s="1"/>
  <c r="BC59" s="1"/>
  <c r="AU59"/>
  <c r="AT59"/>
  <c r="AS377"/>
  <c r="AR377"/>
  <c r="AQ377"/>
  <c r="AP377"/>
  <c r="AI377"/>
  <c r="AH377"/>
  <c r="AG377"/>
  <c r="AF377"/>
  <c r="W377"/>
  <c r="V377"/>
  <c r="Q377" s="1"/>
  <c r="S377" s="1"/>
  <c r="M377"/>
  <c r="L377"/>
  <c r="K377"/>
  <c r="AV58"/>
  <c r="AU58"/>
  <c r="AT58"/>
  <c r="AV57"/>
  <c r="AW57" s="1"/>
  <c r="AU57"/>
  <c r="AT57"/>
  <c r="AV56"/>
  <c r="AU56"/>
  <c r="AT56"/>
  <c r="AV55"/>
  <c r="AU55"/>
  <c r="AT55"/>
  <c r="AS451"/>
  <c r="AR451"/>
  <c r="AQ451"/>
  <c r="AP451"/>
  <c r="AI451"/>
  <c r="AH451"/>
  <c r="AG451"/>
  <c r="AF451"/>
  <c r="W451"/>
  <c r="V451"/>
  <c r="Q451" s="1"/>
  <c r="S451" s="1"/>
  <c r="M451"/>
  <c r="L451"/>
  <c r="K451"/>
  <c r="AV54"/>
  <c r="AU54"/>
  <c r="AT54"/>
  <c r="AS456"/>
  <c r="AR456"/>
  <c r="AQ456"/>
  <c r="AP456"/>
  <c r="AI456"/>
  <c r="AH456"/>
  <c r="AG456"/>
  <c r="AF456"/>
  <c r="W456"/>
  <c r="V456"/>
  <c r="Q456" s="1"/>
  <c r="S456" s="1"/>
  <c r="M456"/>
  <c r="L456"/>
  <c r="K456"/>
  <c r="AV53"/>
  <c r="AU53"/>
  <c r="AT53"/>
  <c r="AS502"/>
  <c r="AR502"/>
  <c r="AQ502"/>
  <c r="AP502"/>
  <c r="AI502"/>
  <c r="AH502"/>
  <c r="AG502"/>
  <c r="AF502"/>
  <c r="W502"/>
  <c r="V502"/>
  <c r="Q502" s="1"/>
  <c r="S502" s="1"/>
  <c r="M502"/>
  <c r="L502"/>
  <c r="K502"/>
  <c r="AV52"/>
  <c r="AU52"/>
  <c r="AT52"/>
  <c r="AS524"/>
  <c r="AR524"/>
  <c r="AQ524"/>
  <c r="AP524"/>
  <c r="AI524"/>
  <c r="AH524"/>
  <c r="AG524"/>
  <c r="AF524"/>
  <c r="W524"/>
  <c r="V524"/>
  <c r="Q524" s="1"/>
  <c r="S524" s="1"/>
  <c r="M524"/>
  <c r="L524"/>
  <c r="K524"/>
  <c r="AV51"/>
  <c r="AU51"/>
  <c r="AT51"/>
  <c r="AS586"/>
  <c r="AR586"/>
  <c r="AQ586"/>
  <c r="AP586"/>
  <c r="AI586"/>
  <c r="AH586"/>
  <c r="AG586"/>
  <c r="AF586"/>
  <c r="W586"/>
  <c r="V586"/>
  <c r="Q586" s="1"/>
  <c r="S586" s="1"/>
  <c r="M586"/>
  <c r="L586"/>
  <c r="K586"/>
  <c r="AV50"/>
  <c r="AU50"/>
  <c r="AT50"/>
  <c r="AS629"/>
  <c r="AR629"/>
  <c r="AQ629"/>
  <c r="AP629"/>
  <c r="AI629"/>
  <c r="AH629"/>
  <c r="AG629"/>
  <c r="AF629"/>
  <c r="W629"/>
  <c r="V629"/>
  <c r="Q629" s="1"/>
  <c r="S629" s="1"/>
  <c r="M629"/>
  <c r="L629"/>
  <c r="K629"/>
  <c r="AV49"/>
  <c r="AU49"/>
  <c r="AT49"/>
  <c r="AS649"/>
  <c r="AR649"/>
  <c r="AQ649"/>
  <c r="AP649"/>
  <c r="AI649"/>
  <c r="AH649"/>
  <c r="AG649"/>
  <c r="AF649"/>
  <c r="W649"/>
  <c r="V649"/>
  <c r="Q649" s="1"/>
  <c r="S649" s="1"/>
  <c r="M649"/>
  <c r="L649"/>
  <c r="K649"/>
  <c r="AV48"/>
  <c r="AU48"/>
  <c r="AT48"/>
  <c r="AW48" s="1"/>
  <c r="AV47"/>
  <c r="AU47"/>
  <c r="AT47"/>
  <c r="AV46"/>
  <c r="AU46"/>
  <c r="AT46"/>
  <c r="AV45"/>
  <c r="AU45"/>
  <c r="AT45"/>
  <c r="AV44"/>
  <c r="AU44"/>
  <c r="AT44"/>
  <c r="AW44" s="1"/>
  <c r="AV43"/>
  <c r="AU43"/>
  <c r="AT43"/>
  <c r="AV42"/>
  <c r="AU42"/>
  <c r="AT42"/>
  <c r="AV41"/>
  <c r="AU41"/>
  <c r="AT41"/>
  <c r="AV40"/>
  <c r="AU40"/>
  <c r="AT40"/>
  <c r="AV39"/>
  <c r="AU39"/>
  <c r="AT39"/>
  <c r="AV38"/>
  <c r="AU38"/>
  <c r="AT38"/>
  <c r="AV37"/>
  <c r="AU37"/>
  <c r="AT37"/>
  <c r="AW37" s="1"/>
  <c r="AV36"/>
  <c r="AU36"/>
  <c r="AT36"/>
  <c r="AV35"/>
  <c r="AU35"/>
  <c r="AT35"/>
  <c r="AS393"/>
  <c r="AR393"/>
  <c r="AQ393"/>
  <c r="AP393"/>
  <c r="AI393"/>
  <c r="AH393"/>
  <c r="AG393"/>
  <c r="AF393"/>
  <c r="W393"/>
  <c r="V393"/>
  <c r="Q393" s="1"/>
  <c r="S393" s="1"/>
  <c r="M393"/>
  <c r="L393"/>
  <c r="K393"/>
  <c r="AV34"/>
  <c r="AU34"/>
  <c r="AT34"/>
  <c r="AS519"/>
  <c r="AR519"/>
  <c r="AQ519"/>
  <c r="AP519"/>
  <c r="AI519"/>
  <c r="AH519"/>
  <c r="AG519"/>
  <c r="AF519"/>
  <c r="W519"/>
  <c r="V519"/>
  <c r="Q519" s="1"/>
  <c r="S519" s="1"/>
  <c r="M519"/>
  <c r="L519"/>
  <c r="K519"/>
  <c r="AV33"/>
  <c r="AU33"/>
  <c r="AT33"/>
  <c r="AS532"/>
  <c r="AR532"/>
  <c r="AQ532"/>
  <c r="AP532"/>
  <c r="AI532"/>
  <c r="AH532"/>
  <c r="AG532"/>
  <c r="AF532"/>
  <c r="W532"/>
  <c r="V532"/>
  <c r="Q532" s="1"/>
  <c r="S532" s="1"/>
  <c r="M532"/>
  <c r="L532"/>
  <c r="K532"/>
  <c r="AV32"/>
  <c r="AU32"/>
  <c r="AT32"/>
  <c r="AV31"/>
  <c r="AU31"/>
  <c r="AT31"/>
  <c r="AV30"/>
  <c r="AU30"/>
  <c r="AT30"/>
  <c r="AV29"/>
  <c r="AU29"/>
  <c r="AT29"/>
  <c r="AV28"/>
  <c r="AU28"/>
  <c r="AT28"/>
  <c r="AS619"/>
  <c r="AR619"/>
  <c r="AQ619"/>
  <c r="AP619"/>
  <c r="AI619"/>
  <c r="AH619"/>
  <c r="AG619"/>
  <c r="AF619"/>
  <c r="W619"/>
  <c r="V619"/>
  <c r="Q619" s="1"/>
  <c r="S619" s="1"/>
  <c r="M619"/>
  <c r="L619"/>
  <c r="K619"/>
  <c r="AV27"/>
  <c r="AU27"/>
  <c r="AT27"/>
  <c r="AV26"/>
  <c r="AU26"/>
  <c r="AT26"/>
  <c r="AV25"/>
  <c r="AU25"/>
  <c r="AT25"/>
  <c r="AV24"/>
  <c r="AU24"/>
  <c r="AT24"/>
  <c r="AV23"/>
  <c r="AU23"/>
  <c r="AT23"/>
  <c r="AV22"/>
  <c r="AU22"/>
  <c r="AT22"/>
  <c r="AV21"/>
  <c r="AU21"/>
  <c r="AT21"/>
  <c r="AV20"/>
  <c r="AU20"/>
  <c r="AT20"/>
  <c r="AV19"/>
  <c r="AU19"/>
  <c r="AT19"/>
  <c r="AV18"/>
  <c r="AU18"/>
  <c r="AT18"/>
  <c r="AV17"/>
  <c r="AU17"/>
  <c r="AT17"/>
  <c r="AV16"/>
  <c r="AU16"/>
  <c r="AT16"/>
  <c r="AV15"/>
  <c r="AW15" s="1"/>
  <c r="BC15" s="1"/>
  <c r="AU15"/>
  <c r="AT15"/>
  <c r="AV14"/>
  <c r="AU14"/>
  <c r="AT14"/>
  <c r="AV13"/>
  <c r="AU13"/>
  <c r="AT13"/>
  <c r="AV12"/>
  <c r="AU12"/>
  <c r="AT12"/>
  <c r="AV11"/>
  <c r="AU11"/>
  <c r="AT11"/>
  <c r="AV10"/>
  <c r="AU10"/>
  <c r="AT10"/>
  <c r="AV9"/>
  <c r="AU9"/>
  <c r="AT9"/>
  <c r="AV8"/>
  <c r="AU8"/>
  <c r="AT8"/>
  <c r="AV7"/>
  <c r="AU7"/>
  <c r="AT7"/>
  <c r="AV6"/>
  <c r="AU6"/>
  <c r="AT6"/>
  <c r="AV5"/>
  <c r="AU5"/>
  <c r="AT5"/>
  <c r="AV4"/>
  <c r="AU4"/>
  <c r="AT4"/>
  <c r="AV3"/>
  <c r="AU3"/>
  <c r="AT3"/>
  <c r="AV2"/>
  <c r="AU2"/>
  <c r="AT2"/>
  <c r="H387" i="15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2"/>
  <c r="AX31" i="16" l="1"/>
  <c r="BA31" s="1"/>
  <c r="AX121"/>
  <c r="BA121" s="1"/>
  <c r="AX421"/>
  <c r="AX523"/>
  <c r="AX606"/>
  <c r="AY606" s="1"/>
  <c r="AX39"/>
  <c r="AW42"/>
  <c r="BC42" s="1"/>
  <c r="AW85"/>
  <c r="AX99"/>
  <c r="BA99" s="1"/>
  <c r="AW113"/>
  <c r="BD113" s="1"/>
  <c r="AW115"/>
  <c r="BC115" s="1"/>
  <c r="AW122"/>
  <c r="BC122" s="1"/>
  <c r="AX146"/>
  <c r="AX224"/>
  <c r="AX238"/>
  <c r="AW456"/>
  <c r="AW457"/>
  <c r="BD457" s="1"/>
  <c r="AX508"/>
  <c r="AY508" s="1"/>
  <c r="AW525"/>
  <c r="BC525" s="1"/>
  <c r="AX567"/>
  <c r="AW604"/>
  <c r="BF604" s="1"/>
  <c r="AW650"/>
  <c r="AW47"/>
  <c r="BC47" s="1"/>
  <c r="AW558"/>
  <c r="AX559"/>
  <c r="BB559" s="1"/>
  <c r="AW560"/>
  <c r="BC560" s="1"/>
  <c r="AW562"/>
  <c r="AX615"/>
  <c r="AX639"/>
  <c r="AX640"/>
  <c r="AX644"/>
  <c r="AX81"/>
  <c r="AX186"/>
  <c r="AZ186" s="1"/>
  <c r="AW519"/>
  <c r="BE519" s="1"/>
  <c r="AX548"/>
  <c r="AZ548" s="1"/>
  <c r="AX33"/>
  <c r="AX35"/>
  <c r="AW80"/>
  <c r="AW81"/>
  <c r="AX152"/>
  <c r="AZ152" s="1"/>
  <c r="AX160"/>
  <c r="BB160" s="1"/>
  <c r="AW186"/>
  <c r="BD186" s="1"/>
  <c r="AX209"/>
  <c r="AW312"/>
  <c r="AW365"/>
  <c r="AW390"/>
  <c r="BC390" s="1"/>
  <c r="AW392"/>
  <c r="BC392" s="1"/>
  <c r="AW393"/>
  <c r="AW409"/>
  <c r="BD409" s="1"/>
  <c r="AW411"/>
  <c r="BE411" s="1"/>
  <c r="AW413"/>
  <c r="BD413" s="1"/>
  <c r="AW467"/>
  <c r="BD467" s="1"/>
  <c r="AW548"/>
  <c r="BC548" s="1"/>
  <c r="AW549"/>
  <c r="BC549" s="1"/>
  <c r="AW32"/>
  <c r="AW33"/>
  <c r="AW86"/>
  <c r="BC86" s="1"/>
  <c r="AX261"/>
  <c r="BA261" s="1"/>
  <c r="AX280"/>
  <c r="BA280" s="1"/>
  <c r="AW360"/>
  <c r="BD360" s="1"/>
  <c r="AW383"/>
  <c r="AW385"/>
  <c r="AW400"/>
  <c r="AW462"/>
  <c r="AX511"/>
  <c r="BA511" s="1"/>
  <c r="AX512"/>
  <c r="BB512" s="1"/>
  <c r="AW532"/>
  <c r="BC532" s="1"/>
  <c r="AX572"/>
  <c r="AX573"/>
  <c r="AW576"/>
  <c r="BC576" s="1"/>
  <c r="AX100"/>
  <c r="AX116"/>
  <c r="AX553"/>
  <c r="AX557"/>
  <c r="AX16"/>
  <c r="AY16" s="1"/>
  <c r="AW17"/>
  <c r="BC17" s="1"/>
  <c r="AX18"/>
  <c r="AW19"/>
  <c r="BC19" s="1"/>
  <c r="AW22"/>
  <c r="BC22" s="1"/>
  <c r="AW23"/>
  <c r="BC23" s="1"/>
  <c r="AX48"/>
  <c r="AX50"/>
  <c r="AX56"/>
  <c r="AY56" s="1"/>
  <c r="AX58"/>
  <c r="BA58" s="1"/>
  <c r="AW61"/>
  <c r="AX62"/>
  <c r="AW63"/>
  <c r="BC63" s="1"/>
  <c r="AW67"/>
  <c r="BC67" s="1"/>
  <c r="AW483"/>
  <c r="BE483" s="1"/>
  <c r="AW484"/>
  <c r="AX485"/>
  <c r="BA485" s="1"/>
  <c r="AX489"/>
  <c r="BA489" s="1"/>
  <c r="AW499"/>
  <c r="BE499" s="1"/>
  <c r="AW500"/>
  <c r="BC500" s="1"/>
  <c r="AW501"/>
  <c r="BE501" s="1"/>
  <c r="AW502"/>
  <c r="AW503"/>
  <c r="BE503" s="1"/>
  <c r="AW533"/>
  <c r="BC533" s="1"/>
  <c r="AW536"/>
  <c r="BC536" s="1"/>
  <c r="AX410"/>
  <c r="BA410" s="1"/>
  <c r="AX414"/>
  <c r="AX437"/>
  <c r="AX446"/>
  <c r="AX3"/>
  <c r="AX15"/>
  <c r="AW53"/>
  <c r="AW55"/>
  <c r="BC55" s="1"/>
  <c r="AX296"/>
  <c r="BB296" s="1"/>
  <c r="AX299"/>
  <c r="AX302"/>
  <c r="AX303"/>
  <c r="AX304"/>
  <c r="BB304" s="1"/>
  <c r="AX322"/>
  <c r="AX332"/>
  <c r="BB332" s="1"/>
  <c r="AX340"/>
  <c r="BB340" s="1"/>
  <c r="AW361"/>
  <c r="BC361" s="1"/>
  <c r="AW3"/>
  <c r="BC3" s="1"/>
  <c r="AW5"/>
  <c r="AW10"/>
  <c r="BC10" s="1"/>
  <c r="AX282"/>
  <c r="BA282" s="1"/>
  <c r="AW283"/>
  <c r="BC283" s="1"/>
  <c r="AX285"/>
  <c r="BA285" s="1"/>
  <c r="AX287"/>
  <c r="AZ287" s="1"/>
  <c r="AX384"/>
  <c r="BB384" s="1"/>
  <c r="AX388"/>
  <c r="AY388" s="1"/>
  <c r="AX396"/>
  <c r="AY396" s="1"/>
  <c r="AX400"/>
  <c r="BA400" s="1"/>
  <c r="AW445"/>
  <c r="BD445" s="1"/>
  <c r="AW452"/>
  <c r="AX254"/>
  <c r="AX262"/>
  <c r="AZ262" s="1"/>
  <c r="AW628"/>
  <c r="BC628" s="1"/>
  <c r="AW631"/>
  <c r="BD631" s="1"/>
  <c r="AX635"/>
  <c r="AX637"/>
  <c r="AW643"/>
  <c r="BD643" s="1"/>
  <c r="AW647"/>
  <c r="BD647" s="1"/>
  <c r="AX648"/>
  <c r="AW164"/>
  <c r="BE164" s="1"/>
  <c r="AX170"/>
  <c r="AY170" s="1"/>
  <c r="AW176"/>
  <c r="BC176" s="1"/>
  <c r="AW179"/>
  <c r="BD179" s="1"/>
  <c r="AX182"/>
  <c r="AZ182" s="1"/>
  <c r="AX194"/>
  <c r="AY194" s="1"/>
  <c r="AW218"/>
  <c r="BD218" s="1"/>
  <c r="AW220"/>
  <c r="BC220" s="1"/>
  <c r="AW223"/>
  <c r="BD223" s="1"/>
  <c r="AW224"/>
  <c r="BC224" s="1"/>
  <c r="AW226"/>
  <c r="BD226" s="1"/>
  <c r="AW240"/>
  <c r="BC240" s="1"/>
  <c r="AW246"/>
  <c r="BD246" s="1"/>
  <c r="AX576"/>
  <c r="AZ576" s="1"/>
  <c r="AW591"/>
  <c r="AW592"/>
  <c r="BE592" s="1"/>
  <c r="AX609"/>
  <c r="BA609" s="1"/>
  <c r="AW611"/>
  <c r="BE611" s="1"/>
  <c r="AX621"/>
  <c r="AW623"/>
  <c r="BD623" s="1"/>
  <c r="AX625"/>
  <c r="AX627"/>
  <c r="AX650"/>
  <c r="AW127"/>
  <c r="AX128"/>
  <c r="BA128" s="1"/>
  <c r="AW129"/>
  <c r="BC129" s="1"/>
  <c r="AX130"/>
  <c r="AW131"/>
  <c r="AW133"/>
  <c r="BE133" s="1"/>
  <c r="AW137"/>
  <c r="BE137" s="1"/>
  <c r="AW138"/>
  <c r="BC138" s="1"/>
  <c r="AW142"/>
  <c r="BC142" s="1"/>
  <c r="AW158"/>
  <c r="BD158" s="1"/>
  <c r="AX563"/>
  <c r="BB563" s="1"/>
  <c r="AX575"/>
  <c r="AY575" s="1"/>
  <c r="AZ437"/>
  <c r="AY437"/>
  <c r="AX24"/>
  <c r="AW25"/>
  <c r="AW27"/>
  <c r="BC27" s="1"/>
  <c r="AW29"/>
  <c r="BF29" s="1"/>
  <c r="AW31"/>
  <c r="BC31" s="1"/>
  <c r="AW35"/>
  <c r="BC35" s="1"/>
  <c r="AW39"/>
  <c r="BC39" s="1"/>
  <c r="AW49"/>
  <c r="AW51"/>
  <c r="BC51" s="1"/>
  <c r="AX65"/>
  <c r="AW187"/>
  <c r="BD187" s="1"/>
  <c r="AW188"/>
  <c r="BC188" s="1"/>
  <c r="AW190"/>
  <c r="BD190" s="1"/>
  <c r="AW192"/>
  <c r="BC192" s="1"/>
  <c r="AW200"/>
  <c r="BC200" s="1"/>
  <c r="AW210"/>
  <c r="BD210" s="1"/>
  <c r="AW211"/>
  <c r="AW212"/>
  <c r="BC212" s="1"/>
  <c r="AX20"/>
  <c r="AX47"/>
  <c r="AY47" s="1"/>
  <c r="AX55"/>
  <c r="AY55" s="1"/>
  <c r="AW183"/>
  <c r="BD183" s="1"/>
  <c r="AX188"/>
  <c r="AX206"/>
  <c r="AW373"/>
  <c r="AW374"/>
  <c r="BC374" s="1"/>
  <c r="AX377"/>
  <c r="AW378"/>
  <c r="BC378" s="1"/>
  <c r="AX385"/>
  <c r="AY385" s="1"/>
  <c r="AX393"/>
  <c r="AW395"/>
  <c r="BC395" s="1"/>
  <c r="AW397"/>
  <c r="BD397" s="1"/>
  <c r="AW420"/>
  <c r="AW423"/>
  <c r="AW426"/>
  <c r="BC426" s="1"/>
  <c r="AW429"/>
  <c r="BD429" s="1"/>
  <c r="AW436"/>
  <c r="BE436" s="1"/>
  <c r="AX503"/>
  <c r="BB503" s="1"/>
  <c r="AW504"/>
  <c r="BC504" s="1"/>
  <c r="AW505"/>
  <c r="BC505" s="1"/>
  <c r="AX507"/>
  <c r="AW520"/>
  <c r="BC520" s="1"/>
  <c r="AW524"/>
  <c r="BC524" s="1"/>
  <c r="AW526"/>
  <c r="BF526" s="1"/>
  <c r="AW527"/>
  <c r="BE527" s="1"/>
  <c r="AX528"/>
  <c r="AX592"/>
  <c r="AY592" s="1"/>
  <c r="AW595"/>
  <c r="BE595" s="1"/>
  <c r="AW599"/>
  <c r="BE599" s="1"/>
  <c r="AX601"/>
  <c r="BA601" s="1"/>
  <c r="AX603"/>
  <c r="BA603" s="1"/>
  <c r="AW370"/>
  <c r="BC370" s="1"/>
  <c r="AX371"/>
  <c r="AZ371" s="1"/>
  <c r="AX499"/>
  <c r="BB499" s="1"/>
  <c r="AX4"/>
  <c r="AW7"/>
  <c r="BC7" s="1"/>
  <c r="AW12"/>
  <c r="AW13"/>
  <c r="AX136"/>
  <c r="AX156"/>
  <c r="AY156" s="1"/>
  <c r="AX166"/>
  <c r="AZ166" s="1"/>
  <c r="AX180"/>
  <c r="AW644"/>
  <c r="BC644" s="1"/>
  <c r="AX645"/>
  <c r="AW649"/>
  <c r="BD649" s="1"/>
  <c r="AW182"/>
  <c r="BD182" s="1"/>
  <c r="AX308"/>
  <c r="BB308" s="1"/>
  <c r="AX315"/>
  <c r="BB315" s="1"/>
  <c r="AX316"/>
  <c r="BB316" s="1"/>
  <c r="AX320"/>
  <c r="BB320" s="1"/>
  <c r="AX336"/>
  <c r="BB336" s="1"/>
  <c r="AX344"/>
  <c r="BB344" s="1"/>
  <c r="AX361"/>
  <c r="AX362"/>
  <c r="AX463"/>
  <c r="AY463" s="1"/>
  <c r="AX471"/>
  <c r="BB471" s="1"/>
  <c r="AX487"/>
  <c r="AY487" s="1"/>
  <c r="AX496"/>
  <c r="AY496" s="1"/>
  <c r="AX651"/>
  <c r="AW101"/>
  <c r="AW103"/>
  <c r="BC103" s="1"/>
  <c r="AW105"/>
  <c r="AW107"/>
  <c r="BC107" s="1"/>
  <c r="AW109"/>
  <c r="BF109" s="1"/>
  <c r="AW111"/>
  <c r="BC111" s="1"/>
  <c r="AW119"/>
  <c r="BC119" s="1"/>
  <c r="AW121"/>
  <c r="BE121" s="1"/>
  <c r="AW123"/>
  <c r="AW125"/>
  <c r="BE125" s="1"/>
  <c r="AX133"/>
  <c r="AW135"/>
  <c r="AW140"/>
  <c r="BC140" s="1"/>
  <c r="AW141"/>
  <c r="BC141" s="1"/>
  <c r="AW152"/>
  <c r="AW155"/>
  <c r="BF155" s="1"/>
  <c r="AW156"/>
  <c r="AW157"/>
  <c r="AW160"/>
  <c r="AW258"/>
  <c r="BD258" s="1"/>
  <c r="AW264"/>
  <c r="BC264" s="1"/>
  <c r="AW268"/>
  <c r="BC268" s="1"/>
  <c r="AW364"/>
  <c r="AW438"/>
  <c r="BC438" s="1"/>
  <c r="AW442"/>
  <c r="BC442" s="1"/>
  <c r="AW450"/>
  <c r="BC450" s="1"/>
  <c r="AW488"/>
  <c r="BC488" s="1"/>
  <c r="AW493"/>
  <c r="BC493" s="1"/>
  <c r="AW496"/>
  <c r="BE496" s="1"/>
  <c r="AW497"/>
  <c r="BE497" s="1"/>
  <c r="AW651"/>
  <c r="BD651" s="1"/>
  <c r="AW652"/>
  <c r="BC652" s="1"/>
  <c r="AX68"/>
  <c r="AW70"/>
  <c r="BC70" s="1"/>
  <c r="AW71"/>
  <c r="BC71" s="1"/>
  <c r="AW73"/>
  <c r="AW75"/>
  <c r="BC75" s="1"/>
  <c r="AW77"/>
  <c r="BF77" s="1"/>
  <c r="AW79"/>
  <c r="BC79" s="1"/>
  <c r="AW83"/>
  <c r="BC83" s="1"/>
  <c r="AX88"/>
  <c r="AW89"/>
  <c r="AX90"/>
  <c r="AW91"/>
  <c r="BC91" s="1"/>
  <c r="AW93"/>
  <c r="BF93" s="1"/>
  <c r="AX94"/>
  <c r="BA94" s="1"/>
  <c r="AW95"/>
  <c r="BC95" s="1"/>
  <c r="AX107"/>
  <c r="AX111"/>
  <c r="AX113"/>
  <c r="AX115"/>
  <c r="AW247"/>
  <c r="AX248"/>
  <c r="BA248" s="1"/>
  <c r="AX258"/>
  <c r="AY258" s="1"/>
  <c r="AX279"/>
  <c r="AY279" s="1"/>
  <c r="AW287"/>
  <c r="AW469"/>
  <c r="BF469" s="1"/>
  <c r="AW538"/>
  <c r="AW539"/>
  <c r="BE539" s="1"/>
  <c r="AW540"/>
  <c r="BC540" s="1"/>
  <c r="AX541"/>
  <c r="AY541" s="1"/>
  <c r="AW542"/>
  <c r="BC542" s="1"/>
  <c r="AW543"/>
  <c r="BE543" s="1"/>
  <c r="AW544"/>
  <c r="BC544" s="1"/>
  <c r="AW545"/>
  <c r="BC545" s="1"/>
  <c r="AX547"/>
  <c r="AW551"/>
  <c r="BE551" s="1"/>
  <c r="AX555"/>
  <c r="BB555" s="1"/>
  <c r="AW572"/>
  <c r="BC572" s="1"/>
  <c r="AW575"/>
  <c r="BD575" s="1"/>
  <c r="AX611"/>
  <c r="AZ611" s="1"/>
  <c r="AW612"/>
  <c r="AW613"/>
  <c r="BE613" s="1"/>
  <c r="AW616"/>
  <c r="BE616" s="1"/>
  <c r="AX620"/>
  <c r="AW634"/>
  <c r="AW635"/>
  <c r="BD635" s="1"/>
  <c r="AW636"/>
  <c r="BC636" s="1"/>
  <c r="AW638"/>
  <c r="AX217"/>
  <c r="AX221"/>
  <c r="AX222"/>
  <c r="AX229"/>
  <c r="AX232"/>
  <c r="AX244"/>
  <c r="AZ244" s="1"/>
  <c r="AW279"/>
  <c r="BF279" s="1"/>
  <c r="AW414"/>
  <c r="BC414" s="1"/>
  <c r="AX415"/>
  <c r="AX417"/>
  <c r="AX418"/>
  <c r="AX430"/>
  <c r="AW461"/>
  <c r="AX535"/>
  <c r="BA535" s="1"/>
  <c r="BD423"/>
  <c r="BC423"/>
  <c r="BB507"/>
  <c r="AY507"/>
  <c r="AZ528"/>
  <c r="AY528"/>
  <c r="BB567"/>
  <c r="BA567"/>
  <c r="AZ635"/>
  <c r="AY635"/>
  <c r="AZ639"/>
  <c r="AY639"/>
  <c r="BA639"/>
  <c r="BD463"/>
  <c r="BE463"/>
  <c r="BB469"/>
  <c r="BA469"/>
  <c r="BB547"/>
  <c r="AY547"/>
  <c r="BC613"/>
  <c r="BE452"/>
  <c r="BD452"/>
  <c r="BL452" s="1"/>
  <c r="AW6"/>
  <c r="BC6" s="1"/>
  <c r="AW16"/>
  <c r="AW58"/>
  <c r="BC58" s="1"/>
  <c r="AW60"/>
  <c r="BF60" s="1"/>
  <c r="AW102"/>
  <c r="BC102" s="1"/>
  <c r="AW299"/>
  <c r="AW345"/>
  <c r="AW347"/>
  <c r="AW348"/>
  <c r="AW349"/>
  <c r="AW351"/>
  <c r="AW352"/>
  <c r="BE352" s="1"/>
  <c r="AW353"/>
  <c r="BC353" s="1"/>
  <c r="AW355"/>
  <c r="AW356"/>
  <c r="AW394"/>
  <c r="BC394" s="1"/>
  <c r="AW404"/>
  <c r="AW408"/>
  <c r="AW412"/>
  <c r="AW431"/>
  <c r="BC431" s="1"/>
  <c r="AW433"/>
  <c r="BD433" s="1"/>
  <c r="AW582"/>
  <c r="AW586"/>
  <c r="AW589"/>
  <c r="BF589" s="1"/>
  <c r="AX605"/>
  <c r="BA605" s="1"/>
  <c r="AW607"/>
  <c r="BE607" s="1"/>
  <c r="AX617"/>
  <c r="AX618"/>
  <c r="BB618" s="1"/>
  <c r="AX619"/>
  <c r="BA619" s="1"/>
  <c r="AW624"/>
  <c r="BC624" s="1"/>
  <c r="AW625"/>
  <c r="AW641"/>
  <c r="AX2"/>
  <c r="AX7"/>
  <c r="AX40"/>
  <c r="AW41"/>
  <c r="BE41" s="1"/>
  <c r="AX42"/>
  <c r="BB42" s="1"/>
  <c r="AW43"/>
  <c r="BC43" s="1"/>
  <c r="AW45"/>
  <c r="AX46"/>
  <c r="AX49"/>
  <c r="AX51"/>
  <c r="AX84"/>
  <c r="AX91"/>
  <c r="AZ91" s="1"/>
  <c r="AX95"/>
  <c r="AZ95" s="1"/>
  <c r="AW143"/>
  <c r="AX144"/>
  <c r="AW150"/>
  <c r="BD150" s="1"/>
  <c r="AW151"/>
  <c r="AX153"/>
  <c r="BB153" s="1"/>
  <c r="AX158"/>
  <c r="AW180"/>
  <c r="BC180" s="1"/>
  <c r="AX181"/>
  <c r="BB181" s="1"/>
  <c r="AX201"/>
  <c r="AW202"/>
  <c r="BD202" s="1"/>
  <c r="AW203"/>
  <c r="AW204"/>
  <c r="BC204" s="1"/>
  <c r="AW206"/>
  <c r="BD206" s="1"/>
  <c r="AX208"/>
  <c r="AX246"/>
  <c r="BB246" s="1"/>
  <c r="AX269"/>
  <c r="BA269" s="1"/>
  <c r="AW270"/>
  <c r="BD270" s="1"/>
  <c r="AW271"/>
  <c r="AW272"/>
  <c r="AX273"/>
  <c r="AX274"/>
  <c r="AX275"/>
  <c r="AX277"/>
  <c r="AY277" s="1"/>
  <c r="AX284"/>
  <c r="BB284" s="1"/>
  <c r="AW341"/>
  <c r="AX342"/>
  <c r="AW343"/>
  <c r="AW344"/>
  <c r="AW386"/>
  <c r="BF386" s="1"/>
  <c r="AX389"/>
  <c r="AX391"/>
  <c r="BA391" s="1"/>
  <c r="AX392"/>
  <c r="AY392" s="1"/>
  <c r="AW425"/>
  <c r="BD425" s="1"/>
  <c r="AX427"/>
  <c r="AX429"/>
  <c r="AX452"/>
  <c r="AW489"/>
  <c r="BC489" s="1"/>
  <c r="AW491"/>
  <c r="BE491" s="1"/>
  <c r="AW492"/>
  <c r="BE492" s="1"/>
  <c r="AW494"/>
  <c r="BC494" s="1"/>
  <c r="AW495"/>
  <c r="BE495" s="1"/>
  <c r="AX497"/>
  <c r="AX525"/>
  <c r="AX536"/>
  <c r="AW568"/>
  <c r="BC568" s="1"/>
  <c r="AX569"/>
  <c r="AW570"/>
  <c r="BF570" s="1"/>
  <c r="AX571"/>
  <c r="AY571" s="1"/>
  <c r="AX599"/>
  <c r="AY599" s="1"/>
  <c r="AW600"/>
  <c r="AW603"/>
  <c r="BE603" s="1"/>
  <c r="AW639"/>
  <c r="BD639" s="1"/>
  <c r="AX36"/>
  <c r="AW38"/>
  <c r="BC38" s="1"/>
  <c r="AX80"/>
  <c r="BB80" s="1"/>
  <c r="AX82"/>
  <c r="BB82" s="1"/>
  <c r="AW92"/>
  <c r="AX120"/>
  <c r="AW124"/>
  <c r="BC124" s="1"/>
  <c r="AW139"/>
  <c r="AX142"/>
  <c r="AX177"/>
  <c r="AW178"/>
  <c r="BD178" s="1"/>
  <c r="AW196"/>
  <c r="BC196" s="1"/>
  <c r="AX197"/>
  <c r="AW198"/>
  <c r="BD198" s="1"/>
  <c r="AW199"/>
  <c r="AX200"/>
  <c r="AX241"/>
  <c r="AW242"/>
  <c r="BD242" s="1"/>
  <c r="AW243"/>
  <c r="BF243" s="1"/>
  <c r="AW244"/>
  <c r="BC244" s="1"/>
  <c r="AX265"/>
  <c r="AW266"/>
  <c r="BD266" s="1"/>
  <c r="AW267"/>
  <c r="AX268"/>
  <c r="AW337"/>
  <c r="AW339"/>
  <c r="AW340"/>
  <c r="BF340" s="1"/>
  <c r="AW448"/>
  <c r="BE448" s="1"/>
  <c r="AW449"/>
  <c r="BD449" s="1"/>
  <c r="AX521"/>
  <c r="AW523"/>
  <c r="BE523" s="1"/>
  <c r="AW528"/>
  <c r="BC528" s="1"/>
  <c r="AW537"/>
  <c r="BC537" s="1"/>
  <c r="AX616"/>
  <c r="AX638"/>
  <c r="BB638" s="1"/>
  <c r="AX32"/>
  <c r="BA32" s="1"/>
  <c r="AX34"/>
  <c r="AX72"/>
  <c r="AX74"/>
  <c r="AX78"/>
  <c r="AW117"/>
  <c r="AW172"/>
  <c r="BC172" s="1"/>
  <c r="AX173"/>
  <c r="BB173" s="1"/>
  <c r="AW174"/>
  <c r="BD174" s="1"/>
  <c r="AW175"/>
  <c r="AW194"/>
  <c r="BD194" s="1"/>
  <c r="AW232"/>
  <c r="BC232" s="1"/>
  <c r="AX233"/>
  <c r="AW234"/>
  <c r="BD234" s="1"/>
  <c r="AW235"/>
  <c r="AW236"/>
  <c r="BC236" s="1"/>
  <c r="AW238"/>
  <c r="BD238" s="1"/>
  <c r="AX240"/>
  <c r="AW262"/>
  <c r="BD262" s="1"/>
  <c r="AW263"/>
  <c r="AX264"/>
  <c r="AW333"/>
  <c r="AX334"/>
  <c r="AW335"/>
  <c r="BC335" s="1"/>
  <c r="AX379"/>
  <c r="BA379" s="1"/>
  <c r="AW381"/>
  <c r="AW382"/>
  <c r="AX383"/>
  <c r="BB383" s="1"/>
  <c r="AW421"/>
  <c r="BD421" s="1"/>
  <c r="AX422"/>
  <c r="AX443"/>
  <c r="AX445"/>
  <c r="BB445" s="1"/>
  <c r="AX448"/>
  <c r="BB448" s="1"/>
  <c r="AW468"/>
  <c r="BE468" s="1"/>
  <c r="AW487"/>
  <c r="BE487" s="1"/>
  <c r="AX509"/>
  <c r="AW510"/>
  <c r="AW511"/>
  <c r="BE511" s="1"/>
  <c r="AW512"/>
  <c r="BC512" s="1"/>
  <c r="AW514"/>
  <c r="BE514" s="1"/>
  <c r="AW515"/>
  <c r="BE515" s="1"/>
  <c r="AW516"/>
  <c r="BC516" s="1"/>
  <c r="AW517"/>
  <c r="BC517" s="1"/>
  <c r="AX519"/>
  <c r="AW564"/>
  <c r="BC564" s="1"/>
  <c r="AX565"/>
  <c r="AW566"/>
  <c r="AX631"/>
  <c r="AZ631" s="1"/>
  <c r="AX632"/>
  <c r="AZ632" s="1"/>
  <c r="AW633"/>
  <c r="AX652"/>
  <c r="AX26"/>
  <c r="AX30"/>
  <c r="AX112"/>
  <c r="AX114"/>
  <c r="AW134"/>
  <c r="BC134" s="1"/>
  <c r="AW168"/>
  <c r="BE168" s="1"/>
  <c r="AW169"/>
  <c r="AW170"/>
  <c r="BE170" s="1"/>
  <c r="AX190"/>
  <c r="AZ190" s="1"/>
  <c r="AW191"/>
  <c r="AW228"/>
  <c r="BC228" s="1"/>
  <c r="AW230"/>
  <c r="BD230" s="1"/>
  <c r="AW231"/>
  <c r="BD231" s="1"/>
  <c r="AW260"/>
  <c r="BC260" s="1"/>
  <c r="AW321"/>
  <c r="AW323"/>
  <c r="AW324"/>
  <c r="AW325"/>
  <c r="AW327"/>
  <c r="AW328"/>
  <c r="AX330"/>
  <c r="BB330" s="1"/>
  <c r="AW418"/>
  <c r="BC418" s="1"/>
  <c r="AX419"/>
  <c r="AX439"/>
  <c r="AX441"/>
  <c r="AX467"/>
  <c r="AW485"/>
  <c r="BF485" s="1"/>
  <c r="AX561"/>
  <c r="AX593"/>
  <c r="AY593" s="1"/>
  <c r="AX597"/>
  <c r="AZ597" s="1"/>
  <c r="AY611"/>
  <c r="AW648"/>
  <c r="BC648" s="1"/>
  <c r="AX649"/>
  <c r="AX64"/>
  <c r="AX66"/>
  <c r="AW74"/>
  <c r="BC74" s="1"/>
  <c r="AW76"/>
  <c r="BD76" s="1"/>
  <c r="AX104"/>
  <c r="BA104" s="1"/>
  <c r="AX106"/>
  <c r="AX110"/>
  <c r="AW118"/>
  <c r="BC118" s="1"/>
  <c r="AW130"/>
  <c r="BC130" s="1"/>
  <c r="AX132"/>
  <c r="AX135"/>
  <c r="AX137"/>
  <c r="BA137" s="1"/>
  <c r="AX165"/>
  <c r="AY165" s="1"/>
  <c r="AX192"/>
  <c r="AW222"/>
  <c r="BD222" s="1"/>
  <c r="AW254"/>
  <c r="BD254" s="1"/>
  <c r="AX257"/>
  <c r="AX306"/>
  <c r="AX310"/>
  <c r="AX311"/>
  <c r="AZ311" s="1"/>
  <c r="AX318"/>
  <c r="BA318" s="1"/>
  <c r="AX23"/>
  <c r="AW26"/>
  <c r="BC26" s="1"/>
  <c r="AW28"/>
  <c r="AX67"/>
  <c r="AW69"/>
  <c r="AX374"/>
  <c r="AW439"/>
  <c r="BF439" s="1"/>
  <c r="AW440"/>
  <c r="BE440" s="1"/>
  <c r="AX472"/>
  <c r="AZ472" s="1"/>
  <c r="AW475"/>
  <c r="BE475" s="1"/>
  <c r="AW476"/>
  <c r="AX477"/>
  <c r="AW479"/>
  <c r="AX480"/>
  <c r="AY480" s="1"/>
  <c r="AX529"/>
  <c r="BB529" s="1"/>
  <c r="AW531"/>
  <c r="BE531" s="1"/>
  <c r="AW535"/>
  <c r="BE535" s="1"/>
  <c r="AX544"/>
  <c r="AW556"/>
  <c r="BC556" s="1"/>
  <c r="AW561"/>
  <c r="BC561" s="1"/>
  <c r="AX8"/>
  <c r="AW9"/>
  <c r="AX10"/>
  <c r="BB10" s="1"/>
  <c r="AW11"/>
  <c r="BC11" s="1"/>
  <c r="AX14"/>
  <c r="AX17"/>
  <c r="AX19"/>
  <c r="AW21"/>
  <c r="AX52"/>
  <c r="AW54"/>
  <c r="BC54" s="1"/>
  <c r="AX63"/>
  <c r="BA63" s="1"/>
  <c r="AW64"/>
  <c r="BC64" s="1"/>
  <c r="AW65"/>
  <c r="AX96"/>
  <c r="AX98"/>
  <c r="AW108"/>
  <c r="AX129"/>
  <c r="AW161"/>
  <c r="AW162"/>
  <c r="BE162" s="1"/>
  <c r="AX164"/>
  <c r="BA164" s="1"/>
  <c r="AW166"/>
  <c r="AW184"/>
  <c r="BC184" s="1"/>
  <c r="AX212"/>
  <c r="AZ212" s="1"/>
  <c r="AX214"/>
  <c r="AW248"/>
  <c r="BC248" s="1"/>
  <c r="AX249"/>
  <c r="AW250"/>
  <c r="BD250" s="1"/>
  <c r="AW252"/>
  <c r="BC252" s="1"/>
  <c r="AX289"/>
  <c r="BA289" s="1"/>
  <c r="AW291"/>
  <c r="BD291" s="1"/>
  <c r="AW292"/>
  <c r="BF292" s="1"/>
  <c r="AX295"/>
  <c r="AX300"/>
  <c r="BB300" s="1"/>
  <c r="AX356"/>
  <c r="BB356" s="1"/>
  <c r="AW357"/>
  <c r="BC357" s="1"/>
  <c r="AW358"/>
  <c r="BE358" s="1"/>
  <c r="AW362"/>
  <c r="BC362" s="1"/>
  <c r="AW363"/>
  <c r="BF363" s="1"/>
  <c r="AX364"/>
  <c r="AW375"/>
  <c r="AW377"/>
  <c r="AW398"/>
  <c r="BE398" s="1"/>
  <c r="AX399"/>
  <c r="AY399" s="1"/>
  <c r="AW401"/>
  <c r="BD401" s="1"/>
  <c r="AX408"/>
  <c r="AX409"/>
  <c r="AW416"/>
  <c r="AX433"/>
  <c r="AZ433" s="1"/>
  <c r="AX434"/>
  <c r="AW437"/>
  <c r="BD437" s="1"/>
  <c r="AX453"/>
  <c r="BA453" s="1"/>
  <c r="AX458"/>
  <c r="BB458" s="1"/>
  <c r="AW459"/>
  <c r="BD459" s="1"/>
  <c r="AW507"/>
  <c r="BE507" s="1"/>
  <c r="AX543"/>
  <c r="AW547"/>
  <c r="BE547" s="1"/>
  <c r="AW553"/>
  <c r="BC553" s="1"/>
  <c r="AW554"/>
  <c r="AX582"/>
  <c r="AY582" s="1"/>
  <c r="AX586"/>
  <c r="BA586" s="1"/>
  <c r="AW629"/>
  <c r="AX642"/>
  <c r="AW646"/>
  <c r="BD16"/>
  <c r="BC16"/>
  <c r="BE49"/>
  <c r="BC49"/>
  <c r="BE89"/>
  <c r="BC89"/>
  <c r="BD123"/>
  <c r="BC123"/>
  <c r="AZ393"/>
  <c r="AY393"/>
  <c r="BA393"/>
  <c r="BD431"/>
  <c r="BD586"/>
  <c r="BC586"/>
  <c r="BE586"/>
  <c r="AZ619"/>
  <c r="AY619"/>
  <c r="BD625"/>
  <c r="BC625"/>
  <c r="BD641"/>
  <c r="BC641"/>
  <c r="BC41"/>
  <c r="BE45"/>
  <c r="BC45"/>
  <c r="BE53"/>
  <c r="BC53"/>
  <c r="BD96"/>
  <c r="BC96"/>
  <c r="BE97"/>
  <c r="BC97"/>
  <c r="BD143"/>
  <c r="BC143"/>
  <c r="BF151"/>
  <c r="BD151"/>
  <c r="BE151"/>
  <c r="BC151"/>
  <c r="AY158"/>
  <c r="BA158"/>
  <c r="AZ208"/>
  <c r="BA208"/>
  <c r="BC272"/>
  <c r="BF272"/>
  <c r="AY274"/>
  <c r="BB274"/>
  <c r="BA274"/>
  <c r="AZ389"/>
  <c r="AY389"/>
  <c r="BA389"/>
  <c r="AZ429"/>
  <c r="AY429"/>
  <c r="BA429"/>
  <c r="BC461"/>
  <c r="BD461"/>
  <c r="AZ536"/>
  <c r="AY536"/>
  <c r="AZ571"/>
  <c r="AZ572"/>
  <c r="AY572"/>
  <c r="BF600"/>
  <c r="BC600"/>
  <c r="BK600" s="1"/>
  <c r="BD600"/>
  <c r="BE600"/>
  <c r="BE5"/>
  <c r="BC5"/>
  <c r="BD48"/>
  <c r="BC48"/>
  <c r="BD92"/>
  <c r="BC92"/>
  <c r="BD139"/>
  <c r="BC139"/>
  <c r="BC157"/>
  <c r="BE157"/>
  <c r="AZ200"/>
  <c r="BA200"/>
  <c r="AY206"/>
  <c r="BA206"/>
  <c r="BB206"/>
  <c r="AZ268"/>
  <c r="BA268"/>
  <c r="BD44"/>
  <c r="BC44"/>
  <c r="BE73"/>
  <c r="BC73"/>
  <c r="BE85"/>
  <c r="BC85"/>
  <c r="BE117"/>
  <c r="BC117"/>
  <c r="AZ240"/>
  <c r="BA240"/>
  <c r="AZ264"/>
  <c r="BA264"/>
  <c r="BF381"/>
  <c r="BE381"/>
  <c r="BF382"/>
  <c r="BC382"/>
  <c r="BE382"/>
  <c r="BB519"/>
  <c r="AY519"/>
  <c r="AZ519"/>
  <c r="BA519"/>
  <c r="BB523"/>
  <c r="AY523"/>
  <c r="AZ523"/>
  <c r="BA523"/>
  <c r="AZ615"/>
  <c r="AY615"/>
  <c r="BA615"/>
  <c r="BD633"/>
  <c r="BC633"/>
  <c r="BE25"/>
  <c r="BC25"/>
  <c r="BE37"/>
  <c r="BC37"/>
  <c r="BD80"/>
  <c r="BC80"/>
  <c r="BE81"/>
  <c r="BC81"/>
  <c r="BF169"/>
  <c r="BC169"/>
  <c r="AZ232"/>
  <c r="BA232"/>
  <c r="AY238"/>
  <c r="BA238"/>
  <c r="BB238"/>
  <c r="AZ421"/>
  <c r="AY421"/>
  <c r="BA421"/>
  <c r="AZ441"/>
  <c r="AY441"/>
  <c r="BA441"/>
  <c r="AZ467"/>
  <c r="AY467"/>
  <c r="AZ487"/>
  <c r="BA487"/>
  <c r="BC612"/>
  <c r="BE612"/>
  <c r="AZ651"/>
  <c r="AY651"/>
  <c r="BA651"/>
  <c r="BD32"/>
  <c r="BC32"/>
  <c r="BE33"/>
  <c r="BC33"/>
  <c r="BC76"/>
  <c r="BE105"/>
  <c r="BC105"/>
  <c r="BD131"/>
  <c r="BC131"/>
  <c r="AZ192"/>
  <c r="BA192"/>
  <c r="BA377"/>
  <c r="AY377"/>
  <c r="AZ417"/>
  <c r="AY417"/>
  <c r="BA417"/>
  <c r="BD484"/>
  <c r="BC484"/>
  <c r="BE484"/>
  <c r="BF484"/>
  <c r="BD28"/>
  <c r="BC28"/>
  <c r="BE57"/>
  <c r="BC57"/>
  <c r="BE61"/>
  <c r="BC61"/>
  <c r="BE69"/>
  <c r="BC69"/>
  <c r="BE101"/>
  <c r="BC101"/>
  <c r="BD127"/>
  <c r="BC127"/>
  <c r="BD135"/>
  <c r="BC135"/>
  <c r="AY222"/>
  <c r="BA222"/>
  <c r="BB222"/>
  <c r="AZ224"/>
  <c r="BA224"/>
  <c r="AY254"/>
  <c r="BA254"/>
  <c r="BB254"/>
  <c r="AY299"/>
  <c r="AZ299"/>
  <c r="BA299"/>
  <c r="BB299"/>
  <c r="AY303"/>
  <c r="AZ303"/>
  <c r="BA303"/>
  <c r="BI303" s="1"/>
  <c r="BB303"/>
  <c r="BJ303" s="1"/>
  <c r="BD407"/>
  <c r="BC407"/>
  <c r="BD411"/>
  <c r="BC411"/>
  <c r="BF476"/>
  <c r="BC476"/>
  <c r="BD476"/>
  <c r="BE476"/>
  <c r="BE479"/>
  <c r="BF479"/>
  <c r="AZ544"/>
  <c r="AY544"/>
  <c r="AZ627"/>
  <c r="BA627"/>
  <c r="AY627"/>
  <c r="BE9"/>
  <c r="BC9"/>
  <c r="BD12"/>
  <c r="BC12"/>
  <c r="BE13"/>
  <c r="BC13"/>
  <c r="BE21"/>
  <c r="BC21"/>
  <c r="BE65"/>
  <c r="BC65"/>
  <c r="BD108"/>
  <c r="BC108"/>
  <c r="BF161"/>
  <c r="BC161"/>
  <c r="AY214"/>
  <c r="BA214"/>
  <c r="BB214"/>
  <c r="AY295"/>
  <c r="AZ295"/>
  <c r="BA295"/>
  <c r="BB364"/>
  <c r="AZ364"/>
  <c r="BF375"/>
  <c r="BD375"/>
  <c r="AZ409"/>
  <c r="AY409"/>
  <c r="BA409"/>
  <c r="BB531"/>
  <c r="AY531"/>
  <c r="AZ531"/>
  <c r="BA531"/>
  <c r="BD629"/>
  <c r="BC629"/>
  <c r="AX13"/>
  <c r="BB13" s="1"/>
  <c r="AX29"/>
  <c r="BA29" s="1"/>
  <c r="AX45"/>
  <c r="AX61"/>
  <c r="AX77"/>
  <c r="AX93"/>
  <c r="AX109"/>
  <c r="AX131"/>
  <c r="AX143"/>
  <c r="AZ143" s="1"/>
  <c r="AX198"/>
  <c r="AW207"/>
  <c r="AX216"/>
  <c r="AX230"/>
  <c r="AW239"/>
  <c r="BA252"/>
  <c r="AX253"/>
  <c r="BB253" s="1"/>
  <c r="AX266"/>
  <c r="AZ266" s="1"/>
  <c r="AX270"/>
  <c r="AX276"/>
  <c r="AW304"/>
  <c r="AW317"/>
  <c r="AW319"/>
  <c r="AW320"/>
  <c r="AX348"/>
  <c r="BB348" s="1"/>
  <c r="AX370"/>
  <c r="AY370" s="1"/>
  <c r="AW372"/>
  <c r="BF372" s="1"/>
  <c r="AW376"/>
  <c r="BC376" s="1"/>
  <c r="AW389"/>
  <c r="BE389" s="1"/>
  <c r="AW402"/>
  <c r="BC402" s="1"/>
  <c r="AX403"/>
  <c r="AW417"/>
  <c r="BD417" s="1"/>
  <c r="AW434"/>
  <c r="BC434" s="1"/>
  <c r="AX435"/>
  <c r="AW441"/>
  <c r="BD441" s="1"/>
  <c r="AW446"/>
  <c r="BC446" s="1"/>
  <c r="AX447"/>
  <c r="AX460"/>
  <c r="AW471"/>
  <c r="AX475"/>
  <c r="BA475" s="1"/>
  <c r="AX483"/>
  <c r="BA499"/>
  <c r="BA503"/>
  <c r="BA551"/>
  <c r="BA555"/>
  <c r="BA593"/>
  <c r="BA599"/>
  <c r="BB601"/>
  <c r="AX623"/>
  <c r="AX6"/>
  <c r="AX12"/>
  <c r="AX22"/>
  <c r="AX28"/>
  <c r="BB28" s="1"/>
  <c r="AX38"/>
  <c r="BA38" s="1"/>
  <c r="AX44"/>
  <c r="AX54"/>
  <c r="AX60"/>
  <c r="AX70"/>
  <c r="AX71"/>
  <c r="AX76"/>
  <c r="AX86"/>
  <c r="AY86" s="1"/>
  <c r="AX87"/>
  <c r="AY87" s="1"/>
  <c r="AX92"/>
  <c r="AX102"/>
  <c r="AX103"/>
  <c r="AX108"/>
  <c r="AX118"/>
  <c r="AX119"/>
  <c r="AX124"/>
  <c r="AY124" s="1"/>
  <c r="AX125"/>
  <c r="BA125" s="1"/>
  <c r="AX140"/>
  <c r="AX141"/>
  <c r="AX162"/>
  <c r="AX174"/>
  <c r="AX176"/>
  <c r="AX185"/>
  <c r="AZ185" s="1"/>
  <c r="AX189"/>
  <c r="BB189" s="1"/>
  <c r="AX193"/>
  <c r="AX202"/>
  <c r="AX220"/>
  <c r="AX225"/>
  <c r="AX234"/>
  <c r="AW275"/>
  <c r="AW277"/>
  <c r="BD277" s="1"/>
  <c r="AW285"/>
  <c r="BF285" s="1"/>
  <c r="AW297"/>
  <c r="AX298"/>
  <c r="AW316"/>
  <c r="AX369"/>
  <c r="AX381"/>
  <c r="BA401"/>
  <c r="AX407"/>
  <c r="AY407" s="1"/>
  <c r="AX412"/>
  <c r="AX425"/>
  <c r="BA433"/>
  <c r="AX479"/>
  <c r="AX484"/>
  <c r="AY484" s="1"/>
  <c r="BE489"/>
  <c r="AW490"/>
  <c r="BC490" s="1"/>
  <c r="AZ499"/>
  <c r="BH499" s="1"/>
  <c r="AX500"/>
  <c r="AY500" s="1"/>
  <c r="AZ503"/>
  <c r="AX504"/>
  <c r="BA507"/>
  <c r="AX513"/>
  <c r="AW518"/>
  <c r="AX527"/>
  <c r="AW534"/>
  <c r="BF534" s="1"/>
  <c r="AX537"/>
  <c r="AX540"/>
  <c r="BA547"/>
  <c r="AZ551"/>
  <c r="AZ555"/>
  <c r="AZ563"/>
  <c r="AZ567"/>
  <c r="BH567" s="1"/>
  <c r="AW574"/>
  <c r="AY576"/>
  <c r="AW577"/>
  <c r="AW578"/>
  <c r="AW579"/>
  <c r="AW580"/>
  <c r="AW581"/>
  <c r="BF581" s="1"/>
  <c r="AW583"/>
  <c r="BF583" s="1"/>
  <c r="AW584"/>
  <c r="AW585"/>
  <c r="AW594"/>
  <c r="BF594" s="1"/>
  <c r="AX602"/>
  <c r="AY603"/>
  <c r="AX604"/>
  <c r="AY604" s="1"/>
  <c r="AW606"/>
  <c r="BC606" s="1"/>
  <c r="AW609"/>
  <c r="BC609" s="1"/>
  <c r="AX610"/>
  <c r="BA611"/>
  <c r="BC617"/>
  <c r="BA635"/>
  <c r="AX636"/>
  <c r="AY636" s="1"/>
  <c r="AW640"/>
  <c r="BC640" s="1"/>
  <c r="AX641"/>
  <c r="AW642"/>
  <c r="AW645"/>
  <c r="AX646"/>
  <c r="BC649"/>
  <c r="AW90"/>
  <c r="BC90" s="1"/>
  <c r="AW106"/>
  <c r="BC106" s="1"/>
  <c r="AW112"/>
  <c r="BF112" s="1"/>
  <c r="AW128"/>
  <c r="BC128" s="1"/>
  <c r="BC133"/>
  <c r="AX134"/>
  <c r="AW165"/>
  <c r="BC179"/>
  <c r="BC183"/>
  <c r="BC187"/>
  <c r="AX256"/>
  <c r="AX283"/>
  <c r="AX291"/>
  <c r="AW296"/>
  <c r="AW309"/>
  <c r="BC309" s="1"/>
  <c r="AW311"/>
  <c r="BD311" s="1"/>
  <c r="BA383"/>
  <c r="AX387"/>
  <c r="BA387" s="1"/>
  <c r="AW391"/>
  <c r="AX398"/>
  <c r="AY401"/>
  <c r="AX406"/>
  <c r="AW410"/>
  <c r="BC410" s="1"/>
  <c r="AX411"/>
  <c r="AY411" s="1"/>
  <c r="AW415"/>
  <c r="AX416"/>
  <c r="BC419"/>
  <c r="AY433"/>
  <c r="BA437"/>
  <c r="AX438"/>
  <c r="AX440"/>
  <c r="BB440" s="1"/>
  <c r="AW447"/>
  <c r="BE447" s="1"/>
  <c r="BC452"/>
  <c r="AX455"/>
  <c r="AX459"/>
  <c r="AX466"/>
  <c r="AY466" s="1"/>
  <c r="AY472"/>
  <c r="AX481"/>
  <c r="BA481" s="1"/>
  <c r="BC485"/>
  <c r="AW486"/>
  <c r="BC486" s="1"/>
  <c r="AY499"/>
  <c r="AY503"/>
  <c r="AZ507"/>
  <c r="BJ507" s="1"/>
  <c r="AX517"/>
  <c r="AW521"/>
  <c r="BC521" s="1"/>
  <c r="AW522"/>
  <c r="AW529"/>
  <c r="BC529" s="1"/>
  <c r="AW530"/>
  <c r="BF530" s="1"/>
  <c r="AY532"/>
  <c r="AX533"/>
  <c r="BA543"/>
  <c r="AZ547"/>
  <c r="AY551"/>
  <c r="BG551" s="1"/>
  <c r="AY555"/>
  <c r="AY559"/>
  <c r="AY563"/>
  <c r="AY567"/>
  <c r="AW573"/>
  <c r="AX11"/>
  <c r="AX27"/>
  <c r="AX43"/>
  <c r="AX59"/>
  <c r="AX75"/>
  <c r="AY75" s="1"/>
  <c r="AX196"/>
  <c r="BB196" s="1"/>
  <c r="AX210"/>
  <c r="AW219"/>
  <c r="AX228"/>
  <c r="AX242"/>
  <c r="AW251"/>
  <c r="AX260"/>
  <c r="AW308"/>
  <c r="BF308" s="1"/>
  <c r="AX338"/>
  <c r="BB338" s="1"/>
  <c r="AX368"/>
  <c r="AX373"/>
  <c r="AW453"/>
  <c r="AW454"/>
  <c r="AW455"/>
  <c r="BJ503"/>
  <c r="BJ551"/>
  <c r="BJ555"/>
  <c r="AX608"/>
  <c r="AY608" s="1"/>
  <c r="AX614"/>
  <c r="BA614" s="1"/>
  <c r="AW621"/>
  <c r="AX622"/>
  <c r="AW4"/>
  <c r="BE4" s="1"/>
  <c r="AX5"/>
  <c r="BA5" s="1"/>
  <c r="AW14"/>
  <c r="BC14" s="1"/>
  <c r="AW20"/>
  <c r="AX21"/>
  <c r="AW30"/>
  <c r="BC30" s="1"/>
  <c r="AW36"/>
  <c r="AX37"/>
  <c r="AW46"/>
  <c r="BC46" s="1"/>
  <c r="AW52"/>
  <c r="BE52" s="1"/>
  <c r="AX53"/>
  <c r="AW62"/>
  <c r="BC62" s="1"/>
  <c r="AW68"/>
  <c r="AX69"/>
  <c r="AW78"/>
  <c r="BC78" s="1"/>
  <c r="AW84"/>
  <c r="AX85"/>
  <c r="BB85" s="1"/>
  <c r="AW94"/>
  <c r="BC94" s="1"/>
  <c r="AW100"/>
  <c r="AX101"/>
  <c r="AW110"/>
  <c r="BC110" s="1"/>
  <c r="AW116"/>
  <c r="AX117"/>
  <c r="BC121"/>
  <c r="AX122"/>
  <c r="BA122" s="1"/>
  <c r="AX123"/>
  <c r="AZ123" s="1"/>
  <c r="AW132"/>
  <c r="BC132" s="1"/>
  <c r="BC137"/>
  <c r="AX138"/>
  <c r="AX139"/>
  <c r="AW144"/>
  <c r="BC144" s="1"/>
  <c r="AX147"/>
  <c r="AX149"/>
  <c r="BA149" s="1"/>
  <c r="AX150"/>
  <c r="BB150" s="1"/>
  <c r="BA153"/>
  <c r="BC163"/>
  <c r="AX179"/>
  <c r="BB182"/>
  <c r="AX183"/>
  <c r="AX187"/>
  <c r="BA187" s="1"/>
  <c r="BB190"/>
  <c r="AX205"/>
  <c r="AX237"/>
  <c r="AX272"/>
  <c r="AW274"/>
  <c r="AW289"/>
  <c r="AW301"/>
  <c r="AW303"/>
  <c r="BD303" s="1"/>
  <c r="AW336"/>
  <c r="BC336" s="1"/>
  <c r="BA366"/>
  <c r="AX367"/>
  <c r="AW368"/>
  <c r="BF368" s="1"/>
  <c r="AW384"/>
  <c r="BC384" s="1"/>
  <c r="AW387"/>
  <c r="AW388"/>
  <c r="BC388" s="1"/>
  <c r="AX397"/>
  <c r="BB397" s="1"/>
  <c r="AX405"/>
  <c r="BB405" s="1"/>
  <c r="AX424"/>
  <c r="AW473"/>
  <c r="AX492"/>
  <c r="AY492" s="1"/>
  <c r="AX516"/>
  <c r="BJ547"/>
  <c r="AW565"/>
  <c r="BC565" s="1"/>
  <c r="AW569"/>
  <c r="BF569" s="1"/>
  <c r="BB575"/>
  <c r="AW593"/>
  <c r="AW601"/>
  <c r="AW614"/>
  <c r="AW622"/>
  <c r="AX626"/>
  <c r="BA166"/>
  <c r="AW167"/>
  <c r="BC167" s="1"/>
  <c r="AW171"/>
  <c r="AX178"/>
  <c r="BA182"/>
  <c r="BA190"/>
  <c r="BB194"/>
  <c r="AW195"/>
  <c r="BC195" s="1"/>
  <c r="AX204"/>
  <c r="AY204" s="1"/>
  <c r="AX218"/>
  <c r="BB226"/>
  <c r="AW227"/>
  <c r="AX236"/>
  <c r="AX250"/>
  <c r="AW259"/>
  <c r="BC259" s="1"/>
  <c r="AW280"/>
  <c r="BF280" s="1"/>
  <c r="AW288"/>
  <c r="AW300"/>
  <c r="AX312"/>
  <c r="BB312" s="1"/>
  <c r="AW313"/>
  <c r="AX314"/>
  <c r="AW315"/>
  <c r="BC315" s="1"/>
  <c r="AX328"/>
  <c r="BB328" s="1"/>
  <c r="AW329"/>
  <c r="AW331"/>
  <c r="AW332"/>
  <c r="AW422"/>
  <c r="BC422" s="1"/>
  <c r="AX423"/>
  <c r="AW424"/>
  <c r="AW427"/>
  <c r="BE427" s="1"/>
  <c r="AX428"/>
  <c r="AY428" s="1"/>
  <c r="AX442"/>
  <c r="AX444"/>
  <c r="AX450"/>
  <c r="AX451"/>
  <c r="AX468"/>
  <c r="AW477"/>
  <c r="AX495"/>
  <c r="AX520"/>
  <c r="BB520" s="1"/>
  <c r="AW550"/>
  <c r="AW571"/>
  <c r="BA575"/>
  <c r="AX590"/>
  <c r="AX595"/>
  <c r="BB595" s="1"/>
  <c r="AW596"/>
  <c r="AX598"/>
  <c r="BB598" s="1"/>
  <c r="AX607"/>
  <c r="BB607" s="1"/>
  <c r="AW626"/>
  <c r="AX630"/>
  <c r="AX643"/>
  <c r="AW2"/>
  <c r="BC2" s="1"/>
  <c r="AW8"/>
  <c r="AX9"/>
  <c r="AW18"/>
  <c r="BC18" s="1"/>
  <c r="AW24"/>
  <c r="BE24" s="1"/>
  <c r="AX25"/>
  <c r="AW34"/>
  <c r="BC34" s="1"/>
  <c r="AW40"/>
  <c r="AX41"/>
  <c r="AW50"/>
  <c r="BC50" s="1"/>
  <c r="AW56"/>
  <c r="AX57"/>
  <c r="BA57" s="1"/>
  <c r="AW66"/>
  <c r="BC66" s="1"/>
  <c r="AW72"/>
  <c r="AX73"/>
  <c r="AW82"/>
  <c r="BC82" s="1"/>
  <c r="AW88"/>
  <c r="AX89"/>
  <c r="AW98"/>
  <c r="BC98" s="1"/>
  <c r="AW104"/>
  <c r="BE104" s="1"/>
  <c r="AX105"/>
  <c r="BB105" s="1"/>
  <c r="AW114"/>
  <c r="BC114" s="1"/>
  <c r="AW120"/>
  <c r="BC120" s="1"/>
  <c r="BC125"/>
  <c r="AX126"/>
  <c r="AX127"/>
  <c r="AW136"/>
  <c r="BC136" s="1"/>
  <c r="AW145"/>
  <c r="BD145" s="1"/>
  <c r="AW146"/>
  <c r="BF146" s="1"/>
  <c r="AW148"/>
  <c r="AW154"/>
  <c r="AX159"/>
  <c r="AX163"/>
  <c r="AY163" s="1"/>
  <c r="AX168"/>
  <c r="BA170"/>
  <c r="AX172"/>
  <c r="BA172" s="1"/>
  <c r="AY182"/>
  <c r="AY190"/>
  <c r="BA194"/>
  <c r="BA212"/>
  <c r="AX213"/>
  <c r="BA226"/>
  <c r="AX245"/>
  <c r="AX278"/>
  <c r="AX288"/>
  <c r="AX294"/>
  <c r="AX307"/>
  <c r="AX324"/>
  <c r="BB324" s="1"/>
  <c r="AX326"/>
  <c r="BA326" s="1"/>
  <c r="AX359"/>
  <c r="BA359" s="1"/>
  <c r="AW366"/>
  <c r="AX380"/>
  <c r="BE395"/>
  <c r="AX413"/>
  <c r="AW428"/>
  <c r="AX432"/>
  <c r="AZ432" s="1"/>
  <c r="AW443"/>
  <c r="BF443" s="1"/>
  <c r="AW444"/>
  <c r="AX449"/>
  <c r="AW451"/>
  <c r="AX488"/>
  <c r="AY488" s="1"/>
  <c r="AX491"/>
  <c r="AW498"/>
  <c r="BC498" s="1"/>
  <c r="AW506"/>
  <c r="BE506" s="1"/>
  <c r="AX515"/>
  <c r="AX524"/>
  <c r="AX539"/>
  <c r="AW546"/>
  <c r="AY548"/>
  <c r="AX549"/>
  <c r="AZ549" s="1"/>
  <c r="AX552"/>
  <c r="BB552" s="1"/>
  <c r="AW555"/>
  <c r="AX556"/>
  <c r="AW559"/>
  <c r="AX560"/>
  <c r="AW563"/>
  <c r="AX564"/>
  <c r="AW567"/>
  <c r="BD567" s="1"/>
  <c r="AX568"/>
  <c r="BB568" s="1"/>
  <c r="AZ575"/>
  <c r="AW587"/>
  <c r="AW588"/>
  <c r="AX589"/>
  <c r="AW590"/>
  <c r="BF590" s="1"/>
  <c r="AW598"/>
  <c r="BF599"/>
  <c r="AX624"/>
  <c r="AZ624" s="1"/>
  <c r="AX629"/>
  <c r="AW630"/>
  <c r="AX634"/>
  <c r="AX647"/>
  <c r="BH182"/>
  <c r="BH190"/>
  <c r="AX352"/>
  <c r="BB352" s="1"/>
  <c r="AX354"/>
  <c r="AX360"/>
  <c r="AX365"/>
  <c r="AX372"/>
  <c r="AX376"/>
  <c r="AW379"/>
  <c r="BD379" s="1"/>
  <c r="AW380"/>
  <c r="BC380" s="1"/>
  <c r="AW399"/>
  <c r="AW403"/>
  <c r="AX404"/>
  <c r="AX426"/>
  <c r="AW430"/>
  <c r="BC430" s="1"/>
  <c r="AX431"/>
  <c r="AW432"/>
  <c r="BD432" s="1"/>
  <c r="AW435"/>
  <c r="BF435" s="1"/>
  <c r="AX436"/>
  <c r="AW460"/>
  <c r="BC460" s="1"/>
  <c r="AX461"/>
  <c r="AX501"/>
  <c r="AX505"/>
  <c r="AW509"/>
  <c r="BC509" s="1"/>
  <c r="AW541"/>
  <c r="BC541" s="1"/>
  <c r="AX545"/>
  <c r="AW605"/>
  <c r="BC605" s="1"/>
  <c r="AX628"/>
  <c r="AW632"/>
  <c r="BC632" s="1"/>
  <c r="AX633"/>
  <c r="AW637"/>
  <c r="BE637" s="1"/>
  <c r="BB29"/>
  <c r="AY45"/>
  <c r="AZ45"/>
  <c r="BA45"/>
  <c r="BB45"/>
  <c r="AY61"/>
  <c r="AZ61"/>
  <c r="BA61"/>
  <c r="BB61"/>
  <c r="AY77"/>
  <c r="AZ77"/>
  <c r="BA77"/>
  <c r="BB77"/>
  <c r="AY93"/>
  <c r="AZ93"/>
  <c r="BA93"/>
  <c r="BB93"/>
  <c r="AY109"/>
  <c r="AZ109"/>
  <c r="BA109"/>
  <c r="BB109"/>
  <c r="AY130"/>
  <c r="AZ130"/>
  <c r="BA130"/>
  <c r="BB130"/>
  <c r="BA131"/>
  <c r="BB131"/>
  <c r="AY131"/>
  <c r="AZ131"/>
  <c r="AY142"/>
  <c r="AZ142"/>
  <c r="BA142"/>
  <c r="BB142"/>
  <c r="BD152"/>
  <c r="BC152"/>
  <c r="BE152"/>
  <c r="BF152"/>
  <c r="BD160"/>
  <c r="BF160"/>
  <c r="BC160"/>
  <c r="BE160"/>
  <c r="AY6"/>
  <c r="AZ6"/>
  <c r="BA6"/>
  <c r="BB6"/>
  <c r="BA7"/>
  <c r="BB7"/>
  <c r="AY7"/>
  <c r="AZ7"/>
  <c r="AY12"/>
  <c r="AZ12"/>
  <c r="BA12"/>
  <c r="BB12"/>
  <c r="AY22"/>
  <c r="AZ22"/>
  <c r="BA22"/>
  <c r="BB22"/>
  <c r="BA23"/>
  <c r="BB23"/>
  <c r="AY23"/>
  <c r="AZ23"/>
  <c r="BB38"/>
  <c r="BA39"/>
  <c r="BB39"/>
  <c r="AY39"/>
  <c r="AZ39"/>
  <c r="AY44"/>
  <c r="AZ44"/>
  <c r="BA44"/>
  <c r="BB44"/>
  <c r="AY54"/>
  <c r="AZ54"/>
  <c r="BA54"/>
  <c r="BB54"/>
  <c r="AZ55"/>
  <c r="AY60"/>
  <c r="AZ60"/>
  <c r="BA60"/>
  <c r="BB60"/>
  <c r="AY70"/>
  <c r="AZ70"/>
  <c r="BA70"/>
  <c r="BB70"/>
  <c r="BA71"/>
  <c r="BB71"/>
  <c r="AY71"/>
  <c r="AZ71"/>
  <c r="AY76"/>
  <c r="AZ76"/>
  <c r="BA76"/>
  <c r="BB76"/>
  <c r="AZ87"/>
  <c r="AY92"/>
  <c r="AZ92"/>
  <c r="BA92"/>
  <c r="BB92"/>
  <c r="AY102"/>
  <c r="AZ102"/>
  <c r="BA102"/>
  <c r="BB102"/>
  <c r="BA103"/>
  <c r="BB103"/>
  <c r="AY103"/>
  <c r="AZ103"/>
  <c r="AY108"/>
  <c r="AZ108"/>
  <c r="BA108"/>
  <c r="BB108"/>
  <c r="AY118"/>
  <c r="AZ118"/>
  <c r="BA118"/>
  <c r="BB118"/>
  <c r="BA119"/>
  <c r="BB119"/>
  <c r="AY119"/>
  <c r="AZ119"/>
  <c r="BB125"/>
  <c r="AY140"/>
  <c r="AZ140"/>
  <c r="BA140"/>
  <c r="BB140"/>
  <c r="AY141"/>
  <c r="AZ141"/>
  <c r="BA141"/>
  <c r="BB141"/>
  <c r="AY17"/>
  <c r="AZ17"/>
  <c r="BA17"/>
  <c r="BB17"/>
  <c r="AY33"/>
  <c r="AZ33"/>
  <c r="BA33"/>
  <c r="BB33"/>
  <c r="AY49"/>
  <c r="AZ49"/>
  <c r="BA49"/>
  <c r="BB49"/>
  <c r="AY65"/>
  <c r="AZ65"/>
  <c r="BA65"/>
  <c r="BB65"/>
  <c r="AY81"/>
  <c r="AZ81"/>
  <c r="BA81"/>
  <c r="BB81"/>
  <c r="AY97"/>
  <c r="AZ97"/>
  <c r="BA97"/>
  <c r="BB97"/>
  <c r="AY113"/>
  <c r="AZ113"/>
  <c r="BA113"/>
  <c r="BB113"/>
  <c r="AY134"/>
  <c r="AZ134"/>
  <c r="BA134"/>
  <c r="BB134"/>
  <c r="BA135"/>
  <c r="BB135"/>
  <c r="AY135"/>
  <c r="AZ135"/>
  <c r="BD141"/>
  <c r="BA11"/>
  <c r="BB11"/>
  <c r="AY11"/>
  <c r="AZ11"/>
  <c r="AY26"/>
  <c r="AZ26"/>
  <c r="BA26"/>
  <c r="BB26"/>
  <c r="BA27"/>
  <c r="BB27"/>
  <c r="AY27"/>
  <c r="AZ27"/>
  <c r="BB32"/>
  <c r="AY42"/>
  <c r="BA43"/>
  <c r="BB43"/>
  <c r="AY43"/>
  <c r="AZ43"/>
  <c r="AY48"/>
  <c r="AZ48"/>
  <c r="BA48"/>
  <c r="BB48"/>
  <c r="BB58"/>
  <c r="BA59"/>
  <c r="BB59"/>
  <c r="AY59"/>
  <c r="AZ59"/>
  <c r="AY64"/>
  <c r="AZ64"/>
  <c r="BA64"/>
  <c r="BB64"/>
  <c r="AY74"/>
  <c r="AZ74"/>
  <c r="BA74"/>
  <c r="BB74"/>
  <c r="AZ75"/>
  <c r="AY90"/>
  <c r="AZ90"/>
  <c r="BA90"/>
  <c r="BB90"/>
  <c r="AY96"/>
  <c r="AZ96"/>
  <c r="BA96"/>
  <c r="BB96"/>
  <c r="AY106"/>
  <c r="AZ106"/>
  <c r="BA106"/>
  <c r="BB106"/>
  <c r="BA107"/>
  <c r="BB107"/>
  <c r="AY107"/>
  <c r="AZ107"/>
  <c r="AY112"/>
  <c r="AZ112"/>
  <c r="BA112"/>
  <c r="BB112"/>
  <c r="BB128"/>
  <c r="AY129"/>
  <c r="AZ129"/>
  <c r="BA129"/>
  <c r="BB129"/>
  <c r="BB5"/>
  <c r="AY21"/>
  <c r="AZ21"/>
  <c r="BA21"/>
  <c r="BB21"/>
  <c r="AY37"/>
  <c r="AZ37"/>
  <c r="BA37"/>
  <c r="BB37"/>
  <c r="AY53"/>
  <c r="AZ53"/>
  <c r="BA53"/>
  <c r="BB53"/>
  <c r="AY69"/>
  <c r="AZ69"/>
  <c r="BA69"/>
  <c r="BB69"/>
  <c r="AY101"/>
  <c r="AZ101"/>
  <c r="BA101"/>
  <c r="BB101"/>
  <c r="AY117"/>
  <c r="AZ117"/>
  <c r="BA117"/>
  <c r="BB117"/>
  <c r="BB122"/>
  <c r="BA123"/>
  <c r="AY138"/>
  <c r="AZ138"/>
  <c r="BA138"/>
  <c r="BB138"/>
  <c r="BA139"/>
  <c r="BB139"/>
  <c r="AY139"/>
  <c r="AZ139"/>
  <c r="BB147"/>
  <c r="AY147"/>
  <c r="AZ147"/>
  <c r="BA147"/>
  <c r="AZ150"/>
  <c r="AY4"/>
  <c r="AZ4"/>
  <c r="BA4"/>
  <c r="BB4"/>
  <c r="AY14"/>
  <c r="AZ14"/>
  <c r="BA14"/>
  <c r="BB14"/>
  <c r="BA15"/>
  <c r="BB15"/>
  <c r="AY15"/>
  <c r="AZ15"/>
  <c r="AY20"/>
  <c r="AZ20"/>
  <c r="BA20"/>
  <c r="BB20"/>
  <c r="AY30"/>
  <c r="AZ30"/>
  <c r="BA30"/>
  <c r="BB30"/>
  <c r="AY36"/>
  <c r="AZ36"/>
  <c r="BA36"/>
  <c r="BB36"/>
  <c r="AY46"/>
  <c r="AZ46"/>
  <c r="BA46"/>
  <c r="BB46"/>
  <c r="AZ47"/>
  <c r="AY52"/>
  <c r="AZ52"/>
  <c r="BA52"/>
  <c r="BB52"/>
  <c r="AY62"/>
  <c r="AZ62"/>
  <c r="BA62"/>
  <c r="BB62"/>
  <c r="AY68"/>
  <c r="AZ68"/>
  <c r="BA68"/>
  <c r="BB68"/>
  <c r="AY78"/>
  <c r="AZ78"/>
  <c r="BA78"/>
  <c r="BB78"/>
  <c r="BA79"/>
  <c r="BB79"/>
  <c r="AY79"/>
  <c r="AZ79"/>
  <c r="AY84"/>
  <c r="AZ84"/>
  <c r="BA84"/>
  <c r="BB84"/>
  <c r="BB94"/>
  <c r="BA95"/>
  <c r="AY100"/>
  <c r="AZ100"/>
  <c r="BA100"/>
  <c r="BB100"/>
  <c r="AY110"/>
  <c r="AZ110"/>
  <c r="BA110"/>
  <c r="BB110"/>
  <c r="BA111"/>
  <c r="BB111"/>
  <c r="AY111"/>
  <c r="AZ111"/>
  <c r="AY116"/>
  <c r="AZ116"/>
  <c r="BA116"/>
  <c r="BB116"/>
  <c r="AY132"/>
  <c r="AZ132"/>
  <c r="BA132"/>
  <c r="BB132"/>
  <c r="AY133"/>
  <c r="AZ133"/>
  <c r="BA133"/>
  <c r="BB133"/>
  <c r="AY144"/>
  <c r="AZ144"/>
  <c r="BA144"/>
  <c r="BB144"/>
  <c r="AY146"/>
  <c r="AZ146"/>
  <c r="BA146"/>
  <c r="BB146"/>
  <c r="AZ148"/>
  <c r="AY148"/>
  <c r="BA148"/>
  <c r="BB148"/>
  <c r="AZ154"/>
  <c r="AY154"/>
  <c r="BA154"/>
  <c r="BB154"/>
  <c r="BD156"/>
  <c r="BC156"/>
  <c r="BE156"/>
  <c r="BF156"/>
  <c r="AY9"/>
  <c r="AZ9"/>
  <c r="BA9"/>
  <c r="BB9"/>
  <c r="AY25"/>
  <c r="AZ25"/>
  <c r="BA25"/>
  <c r="BB25"/>
  <c r="AY41"/>
  <c r="AZ41"/>
  <c r="BA41"/>
  <c r="BB41"/>
  <c r="BB57"/>
  <c r="AY73"/>
  <c r="AZ73"/>
  <c r="BA73"/>
  <c r="BB73"/>
  <c r="AY89"/>
  <c r="AZ89"/>
  <c r="BA89"/>
  <c r="BB89"/>
  <c r="AY105"/>
  <c r="AY126"/>
  <c r="AZ126"/>
  <c r="BA126"/>
  <c r="BB126"/>
  <c r="BA127"/>
  <c r="BB127"/>
  <c r="AY127"/>
  <c r="AZ127"/>
  <c r="BE145"/>
  <c r="BD146"/>
  <c r="BD148"/>
  <c r="BC148"/>
  <c r="BE148"/>
  <c r="BF148"/>
  <c r="BD154"/>
  <c r="BC154"/>
  <c r="BE154"/>
  <c r="BF154"/>
  <c r="AY2"/>
  <c r="AZ2"/>
  <c r="BA2"/>
  <c r="BB2"/>
  <c r="BA3"/>
  <c r="BB3"/>
  <c r="AY3"/>
  <c r="AZ3"/>
  <c r="AY8"/>
  <c r="AZ8"/>
  <c r="BA8"/>
  <c r="BB8"/>
  <c r="AY18"/>
  <c r="AZ18"/>
  <c r="BA18"/>
  <c r="BB18"/>
  <c r="BA19"/>
  <c r="BB19"/>
  <c r="AY19"/>
  <c r="AZ19"/>
  <c r="AY24"/>
  <c r="AZ24"/>
  <c r="BA24"/>
  <c r="BB24"/>
  <c r="AY34"/>
  <c r="AZ34"/>
  <c r="BA34"/>
  <c r="BB34"/>
  <c r="BA35"/>
  <c r="BB35"/>
  <c r="AY35"/>
  <c r="AZ35"/>
  <c r="AY40"/>
  <c r="AZ40"/>
  <c r="BA40"/>
  <c r="BB40"/>
  <c r="AY50"/>
  <c r="AZ50"/>
  <c r="BA50"/>
  <c r="BB50"/>
  <c r="BA51"/>
  <c r="BB51"/>
  <c r="AY51"/>
  <c r="AZ51"/>
  <c r="AY66"/>
  <c r="AZ66"/>
  <c r="BA66"/>
  <c r="BB66"/>
  <c r="BA67"/>
  <c r="BB67"/>
  <c r="AY67"/>
  <c r="AZ67"/>
  <c r="AY72"/>
  <c r="AZ72"/>
  <c r="BA72"/>
  <c r="BB72"/>
  <c r="AY82"/>
  <c r="BA83"/>
  <c r="BB83"/>
  <c r="AY83"/>
  <c r="AZ83"/>
  <c r="AY88"/>
  <c r="AZ88"/>
  <c r="BA88"/>
  <c r="BB88"/>
  <c r="AY98"/>
  <c r="AZ98"/>
  <c r="BA98"/>
  <c r="BB98"/>
  <c r="BB104"/>
  <c r="AY114"/>
  <c r="AZ114"/>
  <c r="BA114"/>
  <c r="BB114"/>
  <c r="BA115"/>
  <c r="BB115"/>
  <c r="AY115"/>
  <c r="AZ115"/>
  <c r="AY120"/>
  <c r="AZ120"/>
  <c r="BA120"/>
  <c r="BB120"/>
  <c r="BB121"/>
  <c r="AY136"/>
  <c r="AZ136"/>
  <c r="BA136"/>
  <c r="BB136"/>
  <c r="BB137"/>
  <c r="BC168"/>
  <c r="BC175"/>
  <c r="BD175"/>
  <c r="BE175"/>
  <c r="BF175"/>
  <c r="BC207"/>
  <c r="BD207"/>
  <c r="BE207"/>
  <c r="BF207"/>
  <c r="AY221"/>
  <c r="AZ221"/>
  <c r="BA221"/>
  <c r="BB221"/>
  <c r="BC239"/>
  <c r="BD239"/>
  <c r="BE239"/>
  <c r="BF239"/>
  <c r="BA276"/>
  <c r="AY276"/>
  <c r="AZ276"/>
  <c r="BB276"/>
  <c r="BF4"/>
  <c r="BD5"/>
  <c r="BF8"/>
  <c r="BD9"/>
  <c r="BF12"/>
  <c r="BD13"/>
  <c r="BF16"/>
  <c r="BF20"/>
  <c r="BD21"/>
  <c r="BD25"/>
  <c r="BF28"/>
  <c r="BF32"/>
  <c r="BD33"/>
  <c r="BF36"/>
  <c r="BD37"/>
  <c r="BF40"/>
  <c r="BF44"/>
  <c r="BD45"/>
  <c r="BF48"/>
  <c r="BD49"/>
  <c r="BF52"/>
  <c r="BD53"/>
  <c r="BF56"/>
  <c r="BD57"/>
  <c r="BD61"/>
  <c r="BD65"/>
  <c r="BF68"/>
  <c r="BD69"/>
  <c r="BF72"/>
  <c r="BD73"/>
  <c r="BF80"/>
  <c r="BD81"/>
  <c r="BF84"/>
  <c r="BD85"/>
  <c r="BF88"/>
  <c r="BD89"/>
  <c r="BF92"/>
  <c r="BF96"/>
  <c r="BD97"/>
  <c r="BF100"/>
  <c r="BD101"/>
  <c r="BD105"/>
  <c r="BF108"/>
  <c r="BF116"/>
  <c r="BD117"/>
  <c r="BF120"/>
  <c r="BD121"/>
  <c r="BF124"/>
  <c r="BD125"/>
  <c r="BF128"/>
  <c r="BF132"/>
  <c r="BD133"/>
  <c r="BF136"/>
  <c r="BD137"/>
  <c r="BF144"/>
  <c r="AX145"/>
  <c r="AW147"/>
  <c r="AZ149"/>
  <c r="BC150"/>
  <c r="AX151"/>
  <c r="AY152"/>
  <c r="AX157"/>
  <c r="AW159"/>
  <c r="AX161"/>
  <c r="BB159"/>
  <c r="AZ159"/>
  <c r="BA159"/>
  <c r="AZ165"/>
  <c r="BA165"/>
  <c r="BD171"/>
  <c r="BE171"/>
  <c r="BF171"/>
  <c r="AZ176"/>
  <c r="BA176"/>
  <c r="BB176"/>
  <c r="AY176"/>
  <c r="BA185"/>
  <c r="AY193"/>
  <c r="AZ193"/>
  <c r="BA193"/>
  <c r="BB193"/>
  <c r="BC211"/>
  <c r="BD211"/>
  <c r="BE211"/>
  <c r="BF211"/>
  <c r="AY225"/>
  <c r="AZ225"/>
  <c r="BA225"/>
  <c r="BB225"/>
  <c r="AY257"/>
  <c r="AZ257"/>
  <c r="BA257"/>
  <c r="BB257"/>
  <c r="BC275"/>
  <c r="BE275"/>
  <c r="BF275"/>
  <c r="BD275"/>
  <c r="BE277"/>
  <c r="BE8"/>
  <c r="BE12"/>
  <c r="BE16"/>
  <c r="BM16" s="1"/>
  <c r="BE20"/>
  <c r="BE28"/>
  <c r="BE32"/>
  <c r="BE36"/>
  <c r="BE40"/>
  <c r="BE44"/>
  <c r="BE48"/>
  <c r="BM48" s="1"/>
  <c r="BE56"/>
  <c r="BE68"/>
  <c r="BE72"/>
  <c r="BE76"/>
  <c r="BE80"/>
  <c r="BE84"/>
  <c r="BE88"/>
  <c r="BE92"/>
  <c r="BE96"/>
  <c r="BE100"/>
  <c r="BE108"/>
  <c r="BE112"/>
  <c r="BE116"/>
  <c r="BE120"/>
  <c r="BE124"/>
  <c r="BE128"/>
  <c r="BE132"/>
  <c r="BE136"/>
  <c r="BE140"/>
  <c r="BE144"/>
  <c r="AZ168"/>
  <c r="BB168"/>
  <c r="AY168"/>
  <c r="AY197"/>
  <c r="AZ197"/>
  <c r="BA197"/>
  <c r="BB197"/>
  <c r="BC215"/>
  <c r="BD215"/>
  <c r="BE215"/>
  <c r="BF215"/>
  <c r="AY229"/>
  <c r="AZ229"/>
  <c r="BA229"/>
  <c r="BB229"/>
  <c r="BC247"/>
  <c r="BD247"/>
  <c r="BE247"/>
  <c r="BF247"/>
  <c r="BB261"/>
  <c r="AY265"/>
  <c r="AZ265"/>
  <c r="BA265"/>
  <c r="BB265"/>
  <c r="BB269"/>
  <c r="AY273"/>
  <c r="AZ273"/>
  <c r="BA273"/>
  <c r="BB273"/>
  <c r="AY283"/>
  <c r="AZ283"/>
  <c r="BA283"/>
  <c r="BB283"/>
  <c r="BA284"/>
  <c r="BD287"/>
  <c r="BF287"/>
  <c r="BC287"/>
  <c r="BE287"/>
  <c r="BF3"/>
  <c r="BF7"/>
  <c r="BF15"/>
  <c r="BF19"/>
  <c r="BF23"/>
  <c r="BF27"/>
  <c r="BF31"/>
  <c r="BF35"/>
  <c r="BF39"/>
  <c r="BF43"/>
  <c r="BF47"/>
  <c r="BF51"/>
  <c r="BF59"/>
  <c r="BF63"/>
  <c r="BF67"/>
  <c r="BF71"/>
  <c r="BF79"/>
  <c r="BF83"/>
  <c r="BF87"/>
  <c r="BF91"/>
  <c r="BF95"/>
  <c r="BF99"/>
  <c r="BF103"/>
  <c r="BF107"/>
  <c r="BF115"/>
  <c r="BF119"/>
  <c r="BD120"/>
  <c r="BF123"/>
  <c r="BD124"/>
  <c r="BF127"/>
  <c r="BD128"/>
  <c r="BF131"/>
  <c r="BD132"/>
  <c r="BF135"/>
  <c r="BD136"/>
  <c r="BL136" s="1"/>
  <c r="BF139"/>
  <c r="BF143"/>
  <c r="BD144"/>
  <c r="AW149"/>
  <c r="AZ153"/>
  <c r="AX155"/>
  <c r="AZ158"/>
  <c r="BB158"/>
  <c r="BB163"/>
  <c r="AZ163"/>
  <c r="BA163"/>
  <c r="BD166"/>
  <c r="BF166"/>
  <c r="BC166"/>
  <c r="AY173"/>
  <c r="AZ180"/>
  <c r="BA180"/>
  <c r="BB180"/>
  <c r="AY180"/>
  <c r="AZ184"/>
  <c r="BA184"/>
  <c r="BB184"/>
  <c r="AY184"/>
  <c r="AZ188"/>
  <c r="BA188"/>
  <c r="BB188"/>
  <c r="AY188"/>
  <c r="AY201"/>
  <c r="AZ201"/>
  <c r="BA201"/>
  <c r="BB201"/>
  <c r="BC219"/>
  <c r="BD219"/>
  <c r="BE219"/>
  <c r="BF219"/>
  <c r="AY233"/>
  <c r="AZ233"/>
  <c r="BA233"/>
  <c r="BB233"/>
  <c r="BC251"/>
  <c r="BD251"/>
  <c r="BE251"/>
  <c r="BF251"/>
  <c r="BC281"/>
  <c r="BD281"/>
  <c r="BE281"/>
  <c r="BF281"/>
  <c r="BE3"/>
  <c r="BE7"/>
  <c r="BE15"/>
  <c r="BE19"/>
  <c r="BE23"/>
  <c r="BE27"/>
  <c r="BE35"/>
  <c r="BE39"/>
  <c r="BE43"/>
  <c r="BE47"/>
  <c r="BE51"/>
  <c r="BE59"/>
  <c r="BE63"/>
  <c r="BE67"/>
  <c r="BE71"/>
  <c r="BE79"/>
  <c r="BE83"/>
  <c r="BE87"/>
  <c r="BE91"/>
  <c r="BE95"/>
  <c r="BE99"/>
  <c r="BE103"/>
  <c r="BE107"/>
  <c r="BE115"/>
  <c r="BE119"/>
  <c r="BE123"/>
  <c r="BE127"/>
  <c r="BM127" s="1"/>
  <c r="BE131"/>
  <c r="BM131" s="1"/>
  <c r="BE135"/>
  <c r="BE139"/>
  <c r="BE143"/>
  <c r="BM151"/>
  <c r="AY153"/>
  <c r="BE155"/>
  <c r="BB179"/>
  <c r="AY179"/>
  <c r="AZ179"/>
  <c r="BA179"/>
  <c r="BB183"/>
  <c r="AY183"/>
  <c r="AZ183"/>
  <c r="BA183"/>
  <c r="BC191"/>
  <c r="BD191"/>
  <c r="BE191"/>
  <c r="BF191"/>
  <c r="AY205"/>
  <c r="AZ205"/>
  <c r="BA205"/>
  <c r="BB205"/>
  <c r="BC223"/>
  <c r="AY237"/>
  <c r="AZ237"/>
  <c r="BA237"/>
  <c r="BB237"/>
  <c r="BC255"/>
  <c r="BD255"/>
  <c r="BE255"/>
  <c r="BF255"/>
  <c r="BE274"/>
  <c r="BD274"/>
  <c r="BF274"/>
  <c r="BC274"/>
  <c r="BF2"/>
  <c r="BD3"/>
  <c r="BF6"/>
  <c r="BD7"/>
  <c r="BL7" s="1"/>
  <c r="BF10"/>
  <c r="BF14"/>
  <c r="BD15"/>
  <c r="BF18"/>
  <c r="BD19"/>
  <c r="BF22"/>
  <c r="BD23"/>
  <c r="BF26"/>
  <c r="BD27"/>
  <c r="BF30"/>
  <c r="BF34"/>
  <c r="BD35"/>
  <c r="BK35" s="1"/>
  <c r="BF38"/>
  <c r="BD39"/>
  <c r="BL39" s="1"/>
  <c r="BF42"/>
  <c r="BD43"/>
  <c r="BD47"/>
  <c r="BF50"/>
  <c r="BD51"/>
  <c r="BF54"/>
  <c r="BF58"/>
  <c r="BD59"/>
  <c r="BF62"/>
  <c r="BD63"/>
  <c r="BF66"/>
  <c r="BD67"/>
  <c r="BK67" s="1"/>
  <c r="BF70"/>
  <c r="BD71"/>
  <c r="BL71" s="1"/>
  <c r="BF74"/>
  <c r="BF78"/>
  <c r="BD79"/>
  <c r="BF82"/>
  <c r="BD83"/>
  <c r="BD87"/>
  <c r="BF90"/>
  <c r="BD91"/>
  <c r="BD95"/>
  <c r="BF98"/>
  <c r="BD99"/>
  <c r="BD103"/>
  <c r="BL103" s="1"/>
  <c r="BD107"/>
  <c r="BF110"/>
  <c r="BF114"/>
  <c r="BD115"/>
  <c r="BF118"/>
  <c r="BD119"/>
  <c r="BF122"/>
  <c r="BF126"/>
  <c r="BF130"/>
  <c r="BF138"/>
  <c r="BF142"/>
  <c r="AW153"/>
  <c r="BD155"/>
  <c r="AX169"/>
  <c r="BJ182"/>
  <c r="BJ190"/>
  <c r="BD195"/>
  <c r="AY209"/>
  <c r="AZ209"/>
  <c r="BA209"/>
  <c r="BB209"/>
  <c r="BC227"/>
  <c r="BD227"/>
  <c r="BE227"/>
  <c r="BF227"/>
  <c r="AY241"/>
  <c r="AZ241"/>
  <c r="BA241"/>
  <c r="BB241"/>
  <c r="BD259"/>
  <c r="BE2"/>
  <c r="BE6"/>
  <c r="BE10"/>
  <c r="BE14"/>
  <c r="BE22"/>
  <c r="BE26"/>
  <c r="BE30"/>
  <c r="BE34"/>
  <c r="BE38"/>
  <c r="BE42"/>
  <c r="BE50"/>
  <c r="BE54"/>
  <c r="BE58"/>
  <c r="BE62"/>
  <c r="BE70"/>
  <c r="BE74"/>
  <c r="BE78"/>
  <c r="BE82"/>
  <c r="BE86"/>
  <c r="BE90"/>
  <c r="BE98"/>
  <c r="BE110"/>
  <c r="BE114"/>
  <c r="BE118"/>
  <c r="BE122"/>
  <c r="BE126"/>
  <c r="BE130"/>
  <c r="BE138"/>
  <c r="BE142"/>
  <c r="BC155"/>
  <c r="BD170"/>
  <c r="BF170"/>
  <c r="BC170"/>
  <c r="BC199"/>
  <c r="BD199"/>
  <c r="BE199"/>
  <c r="BF199"/>
  <c r="AY213"/>
  <c r="AZ213"/>
  <c r="BA213"/>
  <c r="BB213"/>
  <c r="BE231"/>
  <c r="AY245"/>
  <c r="AZ245"/>
  <c r="BA245"/>
  <c r="BB245"/>
  <c r="BC263"/>
  <c r="BD263"/>
  <c r="BE263"/>
  <c r="BF263"/>
  <c r="BC267"/>
  <c r="BD267"/>
  <c r="BE267"/>
  <c r="BF267"/>
  <c r="BC271"/>
  <c r="BD271"/>
  <c r="BE271"/>
  <c r="BF271"/>
  <c r="BA278"/>
  <c r="AY278"/>
  <c r="AZ278"/>
  <c r="BB278"/>
  <c r="BB288"/>
  <c r="AZ288"/>
  <c r="BA288"/>
  <c r="AY288"/>
  <c r="BD2"/>
  <c r="BF5"/>
  <c r="BD6"/>
  <c r="BF9"/>
  <c r="BN9" s="1"/>
  <c r="BD10"/>
  <c r="BF13"/>
  <c r="BD14"/>
  <c r="BK14" s="1"/>
  <c r="BF17"/>
  <c r="BF21"/>
  <c r="BD22"/>
  <c r="BF25"/>
  <c r="BN25" s="1"/>
  <c r="BD26"/>
  <c r="BD30"/>
  <c r="BL30" s="1"/>
  <c r="BF33"/>
  <c r="BN33" s="1"/>
  <c r="BD34"/>
  <c r="BF37"/>
  <c r="BD38"/>
  <c r="BD42"/>
  <c r="BF45"/>
  <c r="BD46"/>
  <c r="BF49"/>
  <c r="BD50"/>
  <c r="BF53"/>
  <c r="BD54"/>
  <c r="BF57"/>
  <c r="BN57" s="1"/>
  <c r="BD58"/>
  <c r="BF61"/>
  <c r="BN61" s="1"/>
  <c r="BD62"/>
  <c r="BL62" s="1"/>
  <c r="BF65"/>
  <c r="BF69"/>
  <c r="BD70"/>
  <c r="BF73"/>
  <c r="BN73" s="1"/>
  <c r="BD74"/>
  <c r="BD78"/>
  <c r="BK78" s="1"/>
  <c r="BF81"/>
  <c r="BN81" s="1"/>
  <c r="BD82"/>
  <c r="BF85"/>
  <c r="BF89"/>
  <c r="BN89" s="1"/>
  <c r="BD90"/>
  <c r="BD94"/>
  <c r="BF97"/>
  <c r="BD98"/>
  <c r="BF101"/>
  <c r="BF105"/>
  <c r="BD110"/>
  <c r="BF113"/>
  <c r="BD114"/>
  <c r="BF117"/>
  <c r="BD118"/>
  <c r="BF121"/>
  <c r="BN121" s="1"/>
  <c r="BD122"/>
  <c r="BF125"/>
  <c r="BN125" s="1"/>
  <c r="BD126"/>
  <c r="BL126" s="1"/>
  <c r="BF129"/>
  <c r="BD130"/>
  <c r="BF133"/>
  <c r="BF137"/>
  <c r="BN137" s="1"/>
  <c r="BD138"/>
  <c r="BD142"/>
  <c r="BF150"/>
  <c r="BB152"/>
  <c r="BG182"/>
  <c r="BF157"/>
  <c r="BD157"/>
  <c r="BB164"/>
  <c r="AY164"/>
  <c r="AY177"/>
  <c r="AZ177"/>
  <c r="BA177"/>
  <c r="BB177"/>
  <c r="BC203"/>
  <c r="BD203"/>
  <c r="BE203"/>
  <c r="BF203"/>
  <c r="AY217"/>
  <c r="AZ217"/>
  <c r="BA217"/>
  <c r="BB217"/>
  <c r="BC235"/>
  <c r="BD235"/>
  <c r="BE235"/>
  <c r="BF235"/>
  <c r="AY249"/>
  <c r="AZ249"/>
  <c r="BA249"/>
  <c r="BB249"/>
  <c r="AY275"/>
  <c r="AZ275"/>
  <c r="BA275"/>
  <c r="BB275"/>
  <c r="BE150"/>
  <c r="BN151"/>
  <c r="BA152"/>
  <c r="AY159"/>
  <c r="BE166"/>
  <c r="BM166" s="1"/>
  <c r="BA168"/>
  <c r="BC171"/>
  <c r="BK171" s="1"/>
  <c r="AW293"/>
  <c r="AX293"/>
  <c r="BC304"/>
  <c r="BD304"/>
  <c r="BE304"/>
  <c r="BF304"/>
  <c r="BC317"/>
  <c r="BD317"/>
  <c r="BE317"/>
  <c r="BF317"/>
  <c r="BB318"/>
  <c r="BD319"/>
  <c r="BE319"/>
  <c r="BF319"/>
  <c r="BC319"/>
  <c r="BC320"/>
  <c r="BD320"/>
  <c r="BE320"/>
  <c r="BF320"/>
  <c r="BC349"/>
  <c r="BD349"/>
  <c r="BE349"/>
  <c r="BF349"/>
  <c r="AY350"/>
  <c r="AZ350"/>
  <c r="BA350"/>
  <c r="BB350"/>
  <c r="BD351"/>
  <c r="BE351"/>
  <c r="BF351"/>
  <c r="BC351"/>
  <c r="BF352"/>
  <c r="BC365"/>
  <c r="BD365"/>
  <c r="BE365"/>
  <c r="BF365"/>
  <c r="BE161"/>
  <c r="BE165"/>
  <c r="BE169"/>
  <c r="AW173"/>
  <c r="BC174"/>
  <c r="AW177"/>
  <c r="AW181"/>
  <c r="BC182"/>
  <c r="AW185"/>
  <c r="AW189"/>
  <c r="BC190"/>
  <c r="AY192"/>
  <c r="AW193"/>
  <c r="BC194"/>
  <c r="AW197"/>
  <c r="BC198"/>
  <c r="AY200"/>
  <c r="AW201"/>
  <c r="BC202"/>
  <c r="AW205"/>
  <c r="BC206"/>
  <c r="AY208"/>
  <c r="AW209"/>
  <c r="BC210"/>
  <c r="AY212"/>
  <c r="AW213"/>
  <c r="BC214"/>
  <c r="AY216"/>
  <c r="AW217"/>
  <c r="BC218"/>
  <c r="AY220"/>
  <c r="AW221"/>
  <c r="BC222"/>
  <c r="AY224"/>
  <c r="AW225"/>
  <c r="BC226"/>
  <c r="AY228"/>
  <c r="AW229"/>
  <c r="BC230"/>
  <c r="AY232"/>
  <c r="AW233"/>
  <c r="BC234"/>
  <c r="AY236"/>
  <c r="AW237"/>
  <c r="AY240"/>
  <c r="AW241"/>
  <c r="BC242"/>
  <c r="AW245"/>
  <c r="BC246"/>
  <c r="AW249"/>
  <c r="AY252"/>
  <c r="AW253"/>
  <c r="BC254"/>
  <c r="AY256"/>
  <c r="AW257"/>
  <c r="BC258"/>
  <c r="AY260"/>
  <c r="AW261"/>
  <c r="BC262"/>
  <c r="AY264"/>
  <c r="AW265"/>
  <c r="BC266"/>
  <c r="AY268"/>
  <c r="AW269"/>
  <c r="BC270"/>
  <c r="AY272"/>
  <c r="AW273"/>
  <c r="AW276"/>
  <c r="AY280"/>
  <c r="BD288"/>
  <c r="BE288"/>
  <c r="BC289"/>
  <c r="BF289"/>
  <c r="BC297"/>
  <c r="BD297"/>
  <c r="BE297"/>
  <c r="BF297"/>
  <c r="AY298"/>
  <c r="AZ298"/>
  <c r="BA298"/>
  <c r="BB298"/>
  <c r="BC316"/>
  <c r="BD316"/>
  <c r="BE316"/>
  <c r="BF316"/>
  <c r="BC345"/>
  <c r="BD345"/>
  <c r="BE345"/>
  <c r="BF345"/>
  <c r="AY346"/>
  <c r="AZ346"/>
  <c r="BA346"/>
  <c r="BB346"/>
  <c r="BD347"/>
  <c r="BE347"/>
  <c r="BF347"/>
  <c r="BC347"/>
  <c r="BC348"/>
  <c r="BD348"/>
  <c r="BE348"/>
  <c r="BF348"/>
  <c r="BB369"/>
  <c r="AY369"/>
  <c r="AZ369"/>
  <c r="BA369"/>
  <c r="BD161"/>
  <c r="BB162"/>
  <c r="BD165"/>
  <c r="BB166"/>
  <c r="BD169"/>
  <c r="BL169" s="1"/>
  <c r="BF172"/>
  <c r="BB174"/>
  <c r="BF176"/>
  <c r="BB178"/>
  <c r="BF184"/>
  <c r="BF192"/>
  <c r="BF200"/>
  <c r="BF204"/>
  <c r="BF208"/>
  <c r="BF212"/>
  <c r="BF216"/>
  <c r="BF220"/>
  <c r="BF228"/>
  <c r="BF232"/>
  <c r="BF240"/>
  <c r="BF248"/>
  <c r="BF252"/>
  <c r="BF256"/>
  <c r="AZ289"/>
  <c r="BB289"/>
  <c r="AY289"/>
  <c r="BB292"/>
  <c r="AY292"/>
  <c r="AZ292"/>
  <c r="BA292"/>
  <c r="BC296"/>
  <c r="BD296"/>
  <c r="BE296"/>
  <c r="BF296"/>
  <c r="BD309"/>
  <c r="AY310"/>
  <c r="AZ310"/>
  <c r="BA310"/>
  <c r="BB310"/>
  <c r="BE311"/>
  <c r="BF311"/>
  <c r="BC341"/>
  <c r="BD341"/>
  <c r="BE341"/>
  <c r="BF341"/>
  <c r="AY342"/>
  <c r="AZ342"/>
  <c r="BA342"/>
  <c r="BB342"/>
  <c r="BD343"/>
  <c r="BE343"/>
  <c r="BF343"/>
  <c r="BC343"/>
  <c r="BC344"/>
  <c r="BD344"/>
  <c r="BE344"/>
  <c r="BF344"/>
  <c r="BB374"/>
  <c r="AZ374"/>
  <c r="BA374"/>
  <c r="AY374"/>
  <c r="BE172"/>
  <c r="BE176"/>
  <c r="BE184"/>
  <c r="BE192"/>
  <c r="BE200"/>
  <c r="BE204"/>
  <c r="BE208"/>
  <c r="BE212"/>
  <c r="BE216"/>
  <c r="BE220"/>
  <c r="BE228"/>
  <c r="BE232"/>
  <c r="BE240"/>
  <c r="BE244"/>
  <c r="BE248"/>
  <c r="BE256"/>
  <c r="BE272"/>
  <c r="BF283"/>
  <c r="AX286"/>
  <c r="AW286"/>
  <c r="BC292"/>
  <c r="BD292"/>
  <c r="BE292"/>
  <c r="BD299"/>
  <c r="BE299"/>
  <c r="BF299"/>
  <c r="BC299"/>
  <c r="BC337"/>
  <c r="BD337"/>
  <c r="BE337"/>
  <c r="BF337"/>
  <c r="BD339"/>
  <c r="BE339"/>
  <c r="BF339"/>
  <c r="BC339"/>
  <c r="AY368"/>
  <c r="AZ368"/>
  <c r="BA368"/>
  <c r="BB368"/>
  <c r="BF163"/>
  <c r="AX167"/>
  <c r="AX171"/>
  <c r="BD172"/>
  <c r="BL172" s="1"/>
  <c r="AZ174"/>
  <c r="AX175"/>
  <c r="BD176"/>
  <c r="AZ178"/>
  <c r="BF179"/>
  <c r="BF183"/>
  <c r="BD184"/>
  <c r="BF187"/>
  <c r="AX191"/>
  <c r="BD192"/>
  <c r="AZ194"/>
  <c r="BH194" s="1"/>
  <c r="AX195"/>
  <c r="AZ198"/>
  <c r="AX199"/>
  <c r="BD200"/>
  <c r="AZ202"/>
  <c r="AX203"/>
  <c r="BD204"/>
  <c r="AZ206"/>
  <c r="BH206" s="1"/>
  <c r="AX207"/>
  <c r="BD208"/>
  <c r="AZ210"/>
  <c r="AX211"/>
  <c r="BD212"/>
  <c r="AZ214"/>
  <c r="BH214" s="1"/>
  <c r="AX215"/>
  <c r="BD216"/>
  <c r="AZ218"/>
  <c r="AX219"/>
  <c r="BD220"/>
  <c r="AZ222"/>
  <c r="BH222" s="1"/>
  <c r="AX223"/>
  <c r="AZ226"/>
  <c r="AX227"/>
  <c r="BD228"/>
  <c r="AZ230"/>
  <c r="AX231"/>
  <c r="BD232"/>
  <c r="AZ234"/>
  <c r="AX235"/>
  <c r="AZ238"/>
  <c r="AX239"/>
  <c r="BD240"/>
  <c r="AZ242"/>
  <c r="AX243"/>
  <c r="AX247"/>
  <c r="BD248"/>
  <c r="AZ250"/>
  <c r="AX251"/>
  <c r="BD252"/>
  <c r="AZ254"/>
  <c r="AX255"/>
  <c r="BD256"/>
  <c r="AX259"/>
  <c r="AX263"/>
  <c r="AX267"/>
  <c r="AZ270"/>
  <c r="AX271"/>
  <c r="BD272"/>
  <c r="AZ274"/>
  <c r="BH274" s="1"/>
  <c r="BB279"/>
  <c r="AX281"/>
  <c r="BB282"/>
  <c r="BE283"/>
  <c r="BB285"/>
  <c r="BC301"/>
  <c r="BD301"/>
  <c r="BE301"/>
  <c r="BF301"/>
  <c r="AY302"/>
  <c r="AZ302"/>
  <c r="BA302"/>
  <c r="BB302"/>
  <c r="BE303"/>
  <c r="BC333"/>
  <c r="BD333"/>
  <c r="BE333"/>
  <c r="BF333"/>
  <c r="AY334"/>
  <c r="AZ334"/>
  <c r="BA334"/>
  <c r="BB334"/>
  <c r="BD336"/>
  <c r="BE336"/>
  <c r="BD364"/>
  <c r="BC364"/>
  <c r="BE364"/>
  <c r="BF364"/>
  <c r="BD387"/>
  <c r="BF387"/>
  <c r="BC387"/>
  <c r="BE387"/>
  <c r="BE163"/>
  <c r="BE179"/>
  <c r="BE183"/>
  <c r="BE187"/>
  <c r="BA279"/>
  <c r="BD280"/>
  <c r="AZ282"/>
  <c r="BI282" s="1"/>
  <c r="BD283"/>
  <c r="AW284"/>
  <c r="AX290"/>
  <c r="AZ285"/>
  <c r="AY285"/>
  <c r="BC300"/>
  <c r="BD300"/>
  <c r="BE300"/>
  <c r="BF300"/>
  <c r="BC313"/>
  <c r="BD313"/>
  <c r="BE313"/>
  <c r="BF313"/>
  <c r="AY314"/>
  <c r="AZ314"/>
  <c r="BA314"/>
  <c r="BB314"/>
  <c r="BC329"/>
  <c r="BD329"/>
  <c r="BE329"/>
  <c r="BF329"/>
  <c r="BD331"/>
  <c r="BE331"/>
  <c r="BF331"/>
  <c r="BC331"/>
  <c r="BC332"/>
  <c r="BD332"/>
  <c r="BE332"/>
  <c r="BF332"/>
  <c r="AZ362"/>
  <c r="BB362"/>
  <c r="AY362"/>
  <c r="BA362"/>
  <c r="BD383"/>
  <c r="BF383"/>
  <c r="BC383"/>
  <c r="BE383"/>
  <c r="BF178"/>
  <c r="BF182"/>
  <c r="BB192"/>
  <c r="BF194"/>
  <c r="BF198"/>
  <c r="BB200"/>
  <c r="BF202"/>
  <c r="BF206"/>
  <c r="BB208"/>
  <c r="BF210"/>
  <c r="BB212"/>
  <c r="BF214"/>
  <c r="BB216"/>
  <c r="BF218"/>
  <c r="BB220"/>
  <c r="BF222"/>
  <c r="BB224"/>
  <c r="BJ224" s="1"/>
  <c r="BF226"/>
  <c r="BB228"/>
  <c r="BF230"/>
  <c r="BB232"/>
  <c r="BF234"/>
  <c r="BB236"/>
  <c r="BB240"/>
  <c r="BJ240" s="1"/>
  <c r="BF242"/>
  <c r="BF246"/>
  <c r="BB248"/>
  <c r="BB252"/>
  <c r="BJ252" s="1"/>
  <c r="BF254"/>
  <c r="BB256"/>
  <c r="BF258"/>
  <c r="BB260"/>
  <c r="BF262"/>
  <c r="BB264"/>
  <c r="BF266"/>
  <c r="BB268"/>
  <c r="BF270"/>
  <c r="BB272"/>
  <c r="AW278"/>
  <c r="AZ279"/>
  <c r="BG279" s="1"/>
  <c r="AY282"/>
  <c r="BF288"/>
  <c r="AY294"/>
  <c r="AZ294"/>
  <c r="BA294"/>
  <c r="BB294"/>
  <c r="BC312"/>
  <c r="BD312"/>
  <c r="BE312"/>
  <c r="BF312"/>
  <c r="BC325"/>
  <c r="BD325"/>
  <c r="BE325"/>
  <c r="BF325"/>
  <c r="BB326"/>
  <c r="BD327"/>
  <c r="BE327"/>
  <c r="BF327"/>
  <c r="BC327"/>
  <c r="BC328"/>
  <c r="BD328"/>
  <c r="BE328"/>
  <c r="BF328"/>
  <c r="BF358"/>
  <c r="BB361"/>
  <c r="BA361"/>
  <c r="AY361"/>
  <c r="AZ361"/>
  <c r="BC366"/>
  <c r="BD366"/>
  <c r="BE366"/>
  <c r="BF366"/>
  <c r="BE174"/>
  <c r="BE182"/>
  <c r="BE194"/>
  <c r="BE198"/>
  <c r="BM198" s="1"/>
  <c r="BE202"/>
  <c r="BE206"/>
  <c r="BE210"/>
  <c r="BE214"/>
  <c r="BM214" s="1"/>
  <c r="BE218"/>
  <c r="BE222"/>
  <c r="BE226"/>
  <c r="BE230"/>
  <c r="BM230" s="1"/>
  <c r="BE234"/>
  <c r="BE238"/>
  <c r="BE242"/>
  <c r="BE246"/>
  <c r="BM246" s="1"/>
  <c r="BE254"/>
  <c r="BE258"/>
  <c r="BE262"/>
  <c r="BM262" s="1"/>
  <c r="BE266"/>
  <c r="BE270"/>
  <c r="BB280"/>
  <c r="BC288"/>
  <c r="BE289"/>
  <c r="BC305"/>
  <c r="BD305"/>
  <c r="BE305"/>
  <c r="BF305"/>
  <c r="AY306"/>
  <c r="AZ306"/>
  <c r="BA306"/>
  <c r="BB306"/>
  <c r="BD307"/>
  <c r="BE307"/>
  <c r="BF307"/>
  <c r="BC307"/>
  <c r="BC321"/>
  <c r="BD321"/>
  <c r="BE321"/>
  <c r="BF321"/>
  <c r="AY322"/>
  <c r="AZ322"/>
  <c r="BA322"/>
  <c r="BB322"/>
  <c r="BD323"/>
  <c r="BE323"/>
  <c r="BF323"/>
  <c r="BC323"/>
  <c r="BC324"/>
  <c r="BD324"/>
  <c r="BE324"/>
  <c r="BF324"/>
  <c r="BD353"/>
  <c r="BE353"/>
  <c r="AY354"/>
  <c r="AZ354"/>
  <c r="BA354"/>
  <c r="BB354"/>
  <c r="BD355"/>
  <c r="BE355"/>
  <c r="BF355"/>
  <c r="BC355"/>
  <c r="BC356"/>
  <c r="BD356"/>
  <c r="BE356"/>
  <c r="BF356"/>
  <c r="BA360"/>
  <c r="BB360"/>
  <c r="AY360"/>
  <c r="AZ360"/>
  <c r="AY372"/>
  <c r="AZ372"/>
  <c r="BA372"/>
  <c r="BB372"/>
  <c r="BF379"/>
  <c r="AZ280"/>
  <c r="BH280" s="1"/>
  <c r="AW282"/>
  <c r="BD289"/>
  <c r="BD368"/>
  <c r="BE368"/>
  <c r="AZ377"/>
  <c r="BB377"/>
  <c r="BJ377" s="1"/>
  <c r="BB385"/>
  <c r="BF388"/>
  <c r="BD388"/>
  <c r="BE388"/>
  <c r="BD391"/>
  <c r="BF391"/>
  <c r="BF396"/>
  <c r="BC396"/>
  <c r="BD396"/>
  <c r="BE396"/>
  <c r="AY400"/>
  <c r="AZ400"/>
  <c r="BB400"/>
  <c r="AZ403"/>
  <c r="BA403"/>
  <c r="BB403"/>
  <c r="AY403"/>
  <c r="BF404"/>
  <c r="BC404"/>
  <c r="BD404"/>
  <c r="BE404"/>
  <c r="AY408"/>
  <c r="AZ408"/>
  <c r="BA408"/>
  <c r="BB408"/>
  <c r="BB430"/>
  <c r="AY430"/>
  <c r="AZ430"/>
  <c r="BA430"/>
  <c r="AZ435"/>
  <c r="BA435"/>
  <c r="BB435"/>
  <c r="AY435"/>
  <c r="BF436"/>
  <c r="AZ447"/>
  <c r="BA447"/>
  <c r="BB447"/>
  <c r="AY447"/>
  <c r="BF448"/>
  <c r="BB460"/>
  <c r="AY460"/>
  <c r="AZ460"/>
  <c r="BA460"/>
  <c r="BA476"/>
  <c r="BB476"/>
  <c r="AY476"/>
  <c r="AZ476"/>
  <c r="AW290"/>
  <c r="BC291"/>
  <c r="AW294"/>
  <c r="BC295"/>
  <c r="BA296"/>
  <c r="AW298"/>
  <c r="BA300"/>
  <c r="AW302"/>
  <c r="BA304"/>
  <c r="AW306"/>
  <c r="BA308"/>
  <c r="AW310"/>
  <c r="BA312"/>
  <c r="AW314"/>
  <c r="AW318"/>
  <c r="BA320"/>
  <c r="AW322"/>
  <c r="AW326"/>
  <c r="BA328"/>
  <c r="AW330"/>
  <c r="BA332"/>
  <c r="AW334"/>
  <c r="BA336"/>
  <c r="AW338"/>
  <c r="AW342"/>
  <c r="BA344"/>
  <c r="AW346"/>
  <c r="AW350"/>
  <c r="AW354"/>
  <c r="BA356"/>
  <c r="AZ359"/>
  <c r="BA364"/>
  <c r="BA365"/>
  <c r="BB366"/>
  <c r="BB367"/>
  <c r="BC368"/>
  <c r="AW369"/>
  <c r="AZ373"/>
  <c r="BC375"/>
  <c r="AZ376"/>
  <c r="AX378"/>
  <c r="BD382"/>
  <c r="AX386"/>
  <c r="AX390"/>
  <c r="BE394"/>
  <c r="AZ370"/>
  <c r="BD377"/>
  <c r="BC377"/>
  <c r="BD385"/>
  <c r="BC385"/>
  <c r="BB391"/>
  <c r="BF400"/>
  <c r="BC400"/>
  <c r="BD400"/>
  <c r="BE400"/>
  <c r="BB402"/>
  <c r="AY402"/>
  <c r="AZ402"/>
  <c r="BA402"/>
  <c r="BF408"/>
  <c r="BC408"/>
  <c r="BD408"/>
  <c r="BE408"/>
  <c r="AY412"/>
  <c r="AZ412"/>
  <c r="BA412"/>
  <c r="BB412"/>
  <c r="BB434"/>
  <c r="AY434"/>
  <c r="AZ434"/>
  <c r="BA434"/>
  <c r="AZ439"/>
  <c r="BA439"/>
  <c r="BB439"/>
  <c r="AY439"/>
  <c r="BB446"/>
  <c r="AY446"/>
  <c r="AZ446"/>
  <c r="BA446"/>
  <c r="BB453"/>
  <c r="BC456"/>
  <c r="BD456"/>
  <c r="BE456"/>
  <c r="BF456"/>
  <c r="BE457"/>
  <c r="BB291"/>
  <c r="BB295"/>
  <c r="AX297"/>
  <c r="AZ300"/>
  <c r="AX301"/>
  <c r="AZ304"/>
  <c r="AX305"/>
  <c r="AZ308"/>
  <c r="AX309"/>
  <c r="AZ312"/>
  <c r="AX313"/>
  <c r="AX317"/>
  <c r="AZ320"/>
  <c r="AX321"/>
  <c r="AX325"/>
  <c r="AX329"/>
  <c r="AZ332"/>
  <c r="AX333"/>
  <c r="AZ336"/>
  <c r="AX337"/>
  <c r="AX341"/>
  <c r="AZ344"/>
  <c r="AX345"/>
  <c r="AX349"/>
  <c r="AZ352"/>
  <c r="AX353"/>
  <c r="AZ356"/>
  <c r="AX357"/>
  <c r="AX358"/>
  <c r="AY359"/>
  <c r="BF374"/>
  <c r="BD372"/>
  <c r="BE372"/>
  <c r="BB406"/>
  <c r="AY406"/>
  <c r="AZ406"/>
  <c r="BA406"/>
  <c r="AZ411"/>
  <c r="BF412"/>
  <c r="BC412"/>
  <c r="BD412"/>
  <c r="BE412"/>
  <c r="AY416"/>
  <c r="AZ416"/>
  <c r="BA416"/>
  <c r="BB416"/>
  <c r="BB438"/>
  <c r="AY438"/>
  <c r="AZ438"/>
  <c r="BA438"/>
  <c r="BF447"/>
  <c r="BA455"/>
  <c r="BB455"/>
  <c r="AY455"/>
  <c r="AZ455"/>
  <c r="BB459"/>
  <c r="AY459"/>
  <c r="AZ459"/>
  <c r="BA459"/>
  <c r="BD464"/>
  <c r="BE464"/>
  <c r="BF464"/>
  <c r="BC464"/>
  <c r="BD465"/>
  <c r="BE465"/>
  <c r="BF465"/>
  <c r="BC465"/>
  <c r="AY296"/>
  <c r="AY300"/>
  <c r="AY304"/>
  <c r="AY308"/>
  <c r="AY312"/>
  <c r="AY320"/>
  <c r="AY324"/>
  <c r="AY328"/>
  <c r="AY332"/>
  <c r="AY336"/>
  <c r="AY344"/>
  <c r="AY356"/>
  <c r="BG356" s="1"/>
  <c r="AW359"/>
  <c r="AY364"/>
  <c r="AY365"/>
  <c r="AY366"/>
  <c r="BC372"/>
  <c r="BE374"/>
  <c r="BI377"/>
  <c r="BD373"/>
  <c r="BC373"/>
  <c r="AZ383"/>
  <c r="AY383"/>
  <c r="BD393"/>
  <c r="BF393"/>
  <c r="BC393"/>
  <c r="BD394"/>
  <c r="BF394"/>
  <c r="AZ415"/>
  <c r="BA415"/>
  <c r="BB415"/>
  <c r="AY415"/>
  <c r="BF416"/>
  <c r="BC416"/>
  <c r="BD416"/>
  <c r="BE416"/>
  <c r="AY420"/>
  <c r="AZ420"/>
  <c r="BA420"/>
  <c r="BB420"/>
  <c r="BF440"/>
  <c r="BC440"/>
  <c r="BC453"/>
  <c r="BD453"/>
  <c r="BE453"/>
  <c r="BF453"/>
  <c r="BF454"/>
  <c r="BC454"/>
  <c r="BD454"/>
  <c r="BE454"/>
  <c r="BD455"/>
  <c r="BC455"/>
  <c r="BE455"/>
  <c r="BF455"/>
  <c r="AY473"/>
  <c r="AZ473"/>
  <c r="BA473"/>
  <c r="BB473"/>
  <c r="AY477"/>
  <c r="AZ477"/>
  <c r="BB477"/>
  <c r="BA477"/>
  <c r="BF360"/>
  <c r="BF361"/>
  <c r="BF362"/>
  <c r="BD374"/>
  <c r="BE386"/>
  <c r="BF376"/>
  <c r="BD376"/>
  <c r="BE376"/>
  <c r="AZ381"/>
  <c r="BB381"/>
  <c r="BF384"/>
  <c r="BD384"/>
  <c r="BE384"/>
  <c r="BF392"/>
  <c r="BD392"/>
  <c r="BE392"/>
  <c r="BD395"/>
  <c r="BF395"/>
  <c r="BC398"/>
  <c r="BD398"/>
  <c r="BF398"/>
  <c r="BB414"/>
  <c r="AY414"/>
  <c r="AZ414"/>
  <c r="BA414"/>
  <c r="AZ419"/>
  <c r="BA419"/>
  <c r="BB419"/>
  <c r="AY419"/>
  <c r="BF420"/>
  <c r="BC420"/>
  <c r="BD420"/>
  <c r="BE420"/>
  <c r="AY424"/>
  <c r="AZ424"/>
  <c r="BA424"/>
  <c r="BB424"/>
  <c r="AZ443"/>
  <c r="BA443"/>
  <c r="BB443"/>
  <c r="AY443"/>
  <c r="BB452"/>
  <c r="AZ452"/>
  <c r="BA452"/>
  <c r="AY452"/>
  <c r="BC473"/>
  <c r="BD473"/>
  <c r="BE473"/>
  <c r="BF473"/>
  <c r="BE360"/>
  <c r="BE362"/>
  <c r="AX363"/>
  <c r="BE363"/>
  <c r="AW367"/>
  <c r="AW371"/>
  <c r="AX375"/>
  <c r="BF377"/>
  <c r="AZ380"/>
  <c r="AX382"/>
  <c r="BF385"/>
  <c r="BD386"/>
  <c r="BB387"/>
  <c r="BA388"/>
  <c r="BE390"/>
  <c r="AX394"/>
  <c r="BA396"/>
  <c r="BD381"/>
  <c r="BC381"/>
  <c r="BB398"/>
  <c r="AY398"/>
  <c r="AZ398"/>
  <c r="BA398"/>
  <c r="BB418"/>
  <c r="AY418"/>
  <c r="AZ418"/>
  <c r="BA418"/>
  <c r="AZ423"/>
  <c r="BA423"/>
  <c r="BB423"/>
  <c r="AY423"/>
  <c r="BF424"/>
  <c r="BC424"/>
  <c r="BD424"/>
  <c r="BE424"/>
  <c r="AZ428"/>
  <c r="BA428"/>
  <c r="BB442"/>
  <c r="AY442"/>
  <c r="AZ442"/>
  <c r="BA442"/>
  <c r="AY444"/>
  <c r="AZ444"/>
  <c r="BA444"/>
  <c r="BB444"/>
  <c r="BB450"/>
  <c r="AY450"/>
  <c r="AZ450"/>
  <c r="BA450"/>
  <c r="AZ451"/>
  <c r="BA451"/>
  <c r="BB451"/>
  <c r="AY451"/>
  <c r="BF462"/>
  <c r="BC462"/>
  <c r="BD462"/>
  <c r="BE462"/>
  <c r="BC477"/>
  <c r="BD477"/>
  <c r="BE477"/>
  <c r="BF477"/>
  <c r="BF291"/>
  <c r="BF295"/>
  <c r="AX319"/>
  <c r="AX323"/>
  <c r="AX327"/>
  <c r="AX331"/>
  <c r="AX335"/>
  <c r="AX339"/>
  <c r="AX343"/>
  <c r="AX347"/>
  <c r="AX351"/>
  <c r="AX355"/>
  <c r="BC360"/>
  <c r="BD361"/>
  <c r="BD362"/>
  <c r="BD363"/>
  <c r="BF373"/>
  <c r="BE377"/>
  <c r="AY380"/>
  <c r="BE385"/>
  <c r="BC386"/>
  <c r="BK386" s="1"/>
  <c r="AX395"/>
  <c r="BB422"/>
  <c r="AY422"/>
  <c r="AZ422"/>
  <c r="BA422"/>
  <c r="AZ427"/>
  <c r="BA427"/>
  <c r="BB427"/>
  <c r="AY427"/>
  <c r="BF428"/>
  <c r="BC428"/>
  <c r="BD428"/>
  <c r="BE428"/>
  <c r="BA432"/>
  <c r="BF444"/>
  <c r="BC444"/>
  <c r="BD444"/>
  <c r="BE444"/>
  <c r="BD451"/>
  <c r="BC451"/>
  <c r="BE451"/>
  <c r="BF451"/>
  <c r="BE291"/>
  <c r="BE295"/>
  <c r="BB359"/>
  <c r="BJ359" s="1"/>
  <c r="BC363"/>
  <c r="BE373"/>
  <c r="BE375"/>
  <c r="AZ387"/>
  <c r="AY387"/>
  <c r="AZ388"/>
  <c r="BB388"/>
  <c r="BD389"/>
  <c r="BF389"/>
  <c r="BC389"/>
  <c r="BD390"/>
  <c r="BF390"/>
  <c r="AZ396"/>
  <c r="BB396"/>
  <c r="AY404"/>
  <c r="AZ404"/>
  <c r="BA404"/>
  <c r="BB404"/>
  <c r="BB426"/>
  <c r="AY426"/>
  <c r="AZ426"/>
  <c r="BA426"/>
  <c r="AZ431"/>
  <c r="BA431"/>
  <c r="BB431"/>
  <c r="AY431"/>
  <c r="BE432"/>
  <c r="AY436"/>
  <c r="AZ436"/>
  <c r="BA436"/>
  <c r="BB436"/>
  <c r="AZ461"/>
  <c r="AY461"/>
  <c r="BA461"/>
  <c r="BB461"/>
  <c r="BB370"/>
  <c r="BE393"/>
  <c r="BC479"/>
  <c r="BN479" s="1"/>
  <c r="BD479"/>
  <c r="BF494"/>
  <c r="BA497"/>
  <c r="BB497"/>
  <c r="AY497"/>
  <c r="AZ497"/>
  <c r="BA501"/>
  <c r="BB501"/>
  <c r="AY501"/>
  <c r="AZ501"/>
  <c r="BA509"/>
  <c r="BB509"/>
  <c r="AY509"/>
  <c r="AZ509"/>
  <c r="BF514"/>
  <c r="BC538"/>
  <c r="BD538"/>
  <c r="BE538"/>
  <c r="BF538"/>
  <c r="AZ541"/>
  <c r="BA594"/>
  <c r="BB594"/>
  <c r="AY594"/>
  <c r="AZ594"/>
  <c r="BC397"/>
  <c r="BC405"/>
  <c r="BC409"/>
  <c r="BC413"/>
  <c r="BC421"/>
  <c r="BC425"/>
  <c r="BC437"/>
  <c r="BC441"/>
  <c r="BC445"/>
  <c r="BC449"/>
  <c r="BB463"/>
  <c r="BC467"/>
  <c r="BD468"/>
  <c r="BE469"/>
  <c r="BA471"/>
  <c r="BE472"/>
  <c r="BF480"/>
  <c r="BL484"/>
  <c r="BI503"/>
  <c r="BI551"/>
  <c r="BI555"/>
  <c r="BI567"/>
  <c r="AW470"/>
  <c r="AX470"/>
  <c r="AY504"/>
  <c r="AZ504"/>
  <c r="BA504"/>
  <c r="BB504"/>
  <c r="BA513"/>
  <c r="BB513"/>
  <c r="AY513"/>
  <c r="AZ513"/>
  <c r="BC518"/>
  <c r="BD518"/>
  <c r="BE518"/>
  <c r="BF518"/>
  <c r="BA537"/>
  <c r="BB537"/>
  <c r="AY537"/>
  <c r="AZ537"/>
  <c r="BC574"/>
  <c r="BD574"/>
  <c r="BE574"/>
  <c r="BF574"/>
  <c r="BC577"/>
  <c r="BD577"/>
  <c r="BE577"/>
  <c r="BF577"/>
  <c r="BD578"/>
  <c r="BC578"/>
  <c r="BE578"/>
  <c r="BF578"/>
  <c r="BC579"/>
  <c r="BD579"/>
  <c r="BE579"/>
  <c r="BF579"/>
  <c r="BC580"/>
  <c r="BD580"/>
  <c r="BE580"/>
  <c r="BF580"/>
  <c r="BC581"/>
  <c r="BC584"/>
  <c r="BD584"/>
  <c r="BE584"/>
  <c r="BF584"/>
  <c r="BF585"/>
  <c r="BC585"/>
  <c r="BD585"/>
  <c r="BE585"/>
  <c r="BB389"/>
  <c r="BH389" s="1"/>
  <c r="BB393"/>
  <c r="BJ393" s="1"/>
  <c r="BF399"/>
  <c r="BB401"/>
  <c r="BF403"/>
  <c r="BF407"/>
  <c r="BB409"/>
  <c r="BF411"/>
  <c r="BB413"/>
  <c r="BF415"/>
  <c r="BB417"/>
  <c r="BF419"/>
  <c r="BB421"/>
  <c r="BF423"/>
  <c r="BB425"/>
  <c r="BF427"/>
  <c r="BB429"/>
  <c r="BB433"/>
  <c r="BJ433" s="1"/>
  <c r="BB437"/>
  <c r="BJ437" s="1"/>
  <c r="BB441"/>
  <c r="BB449"/>
  <c r="AZ458"/>
  <c r="BA463"/>
  <c r="BB466"/>
  <c r="BB467"/>
  <c r="BC468"/>
  <c r="BD469"/>
  <c r="BD472"/>
  <c r="BB475"/>
  <c r="BE480"/>
  <c r="BK484"/>
  <c r="BE488"/>
  <c r="BH503"/>
  <c r="BI507"/>
  <c r="BI547"/>
  <c r="BH551"/>
  <c r="BH555"/>
  <c r="BF483"/>
  <c r="BC483"/>
  <c r="BD483"/>
  <c r="AZ508"/>
  <c r="BA508"/>
  <c r="BA517"/>
  <c r="BB517"/>
  <c r="AY517"/>
  <c r="AZ517"/>
  <c r="BC522"/>
  <c r="BD522"/>
  <c r="BE522"/>
  <c r="BF522"/>
  <c r="BA533"/>
  <c r="BB533"/>
  <c r="AY533"/>
  <c r="AZ533"/>
  <c r="BB586"/>
  <c r="AY586"/>
  <c r="BE399"/>
  <c r="BE403"/>
  <c r="BE407"/>
  <c r="BE415"/>
  <c r="BE419"/>
  <c r="BM419" s="1"/>
  <c r="BE423"/>
  <c r="BA449"/>
  <c r="BF452"/>
  <c r="AX456"/>
  <c r="AX457"/>
  <c r="AZ463"/>
  <c r="BA466"/>
  <c r="BA467"/>
  <c r="BA468"/>
  <c r="BC469"/>
  <c r="BC472"/>
  <c r="BK472" s="1"/>
  <c r="BC480"/>
  <c r="BE485"/>
  <c r="BE493"/>
  <c r="BH507"/>
  <c r="BH547"/>
  <c r="AW474"/>
  <c r="AX474"/>
  <c r="AZ492"/>
  <c r="BA492"/>
  <c r="BB492"/>
  <c r="BE498"/>
  <c r="BA521"/>
  <c r="BB521"/>
  <c r="AY521"/>
  <c r="AZ521"/>
  <c r="AY529"/>
  <c r="BA573"/>
  <c r="BB573"/>
  <c r="AY573"/>
  <c r="AZ573"/>
  <c r="BD582"/>
  <c r="BC582"/>
  <c r="BE582"/>
  <c r="BF582"/>
  <c r="BF402"/>
  <c r="BF406"/>
  <c r="BF414"/>
  <c r="BF422"/>
  <c r="BF426"/>
  <c r="BF430"/>
  <c r="BF438"/>
  <c r="BF442"/>
  <c r="BF446"/>
  <c r="BF450"/>
  <c r="AX454"/>
  <c r="AW458"/>
  <c r="AZ466"/>
  <c r="AZ468"/>
  <c r="AW481"/>
  <c r="AW482"/>
  <c r="BD485"/>
  <c r="BG507"/>
  <c r="BG547"/>
  <c r="BC471"/>
  <c r="BD471"/>
  <c r="AZ480"/>
  <c r="BA480"/>
  <c r="BB480"/>
  <c r="BB481"/>
  <c r="AY481"/>
  <c r="AZ481"/>
  <c r="BD488"/>
  <c r="BF488"/>
  <c r="BD493"/>
  <c r="BF493"/>
  <c r="AZ500"/>
  <c r="BA500"/>
  <c r="BB500"/>
  <c r="AY516"/>
  <c r="AZ516"/>
  <c r="BA516"/>
  <c r="BB516"/>
  <c r="BA525"/>
  <c r="BB525"/>
  <c r="AY525"/>
  <c r="AZ525"/>
  <c r="BC554"/>
  <c r="BD554"/>
  <c r="BE554"/>
  <c r="BF554"/>
  <c r="BC558"/>
  <c r="BD558"/>
  <c r="BE558"/>
  <c r="BF558"/>
  <c r="BC562"/>
  <c r="BD562"/>
  <c r="BE562"/>
  <c r="BF562"/>
  <c r="BC566"/>
  <c r="BD566"/>
  <c r="BE566"/>
  <c r="BF566"/>
  <c r="BC591"/>
  <c r="BD591"/>
  <c r="BE591"/>
  <c r="BF591"/>
  <c r="BF593"/>
  <c r="BC593"/>
  <c r="BD593"/>
  <c r="BE593"/>
  <c r="BD601"/>
  <c r="BF601"/>
  <c r="BC601"/>
  <c r="BE601"/>
  <c r="BE402"/>
  <c r="BE406"/>
  <c r="BE414"/>
  <c r="BE422"/>
  <c r="BE426"/>
  <c r="BE430"/>
  <c r="BE438"/>
  <c r="BE442"/>
  <c r="BE446"/>
  <c r="BE450"/>
  <c r="BF459"/>
  <c r="BF460"/>
  <c r="BF461"/>
  <c r="AX464"/>
  <c r="AX465"/>
  <c r="BM476"/>
  <c r="AY469"/>
  <c r="AZ469"/>
  <c r="BA472"/>
  <c r="BB472"/>
  <c r="AW478"/>
  <c r="AX478"/>
  <c r="BF487"/>
  <c r="BC487"/>
  <c r="BD487"/>
  <c r="BD489"/>
  <c r="BF489"/>
  <c r="BC502"/>
  <c r="BD502"/>
  <c r="BE502"/>
  <c r="BF502"/>
  <c r="AY520"/>
  <c r="BC550"/>
  <c r="BD550"/>
  <c r="BE550"/>
  <c r="BF550"/>
  <c r="BA553"/>
  <c r="BB553"/>
  <c r="AY553"/>
  <c r="AZ553"/>
  <c r="BA557"/>
  <c r="BB557"/>
  <c r="AY557"/>
  <c r="AZ557"/>
  <c r="BA561"/>
  <c r="BB561"/>
  <c r="AY561"/>
  <c r="AZ561"/>
  <c r="BA565"/>
  <c r="BB565"/>
  <c r="AY565"/>
  <c r="AZ565"/>
  <c r="BA569"/>
  <c r="BB569"/>
  <c r="AY569"/>
  <c r="AZ569"/>
  <c r="BE571"/>
  <c r="BF571"/>
  <c r="BC571"/>
  <c r="BD571"/>
  <c r="AY590"/>
  <c r="AZ590"/>
  <c r="BA590"/>
  <c r="BB590"/>
  <c r="BC596"/>
  <c r="BD596"/>
  <c r="BE596"/>
  <c r="BF596"/>
  <c r="BF397"/>
  <c r="BD402"/>
  <c r="BF405"/>
  <c r="BD406"/>
  <c r="BF413"/>
  <c r="BD414"/>
  <c r="BF421"/>
  <c r="BD422"/>
  <c r="BF425"/>
  <c r="BD426"/>
  <c r="BF429"/>
  <c r="BD430"/>
  <c r="BF437"/>
  <c r="BD438"/>
  <c r="BF441"/>
  <c r="BD442"/>
  <c r="BF445"/>
  <c r="BD446"/>
  <c r="BF449"/>
  <c r="BD450"/>
  <c r="BE459"/>
  <c r="BE460"/>
  <c r="BE461"/>
  <c r="AX462"/>
  <c r="BF463"/>
  <c r="AW466"/>
  <c r="BF471"/>
  <c r="BL476"/>
  <c r="AX493"/>
  <c r="BC475"/>
  <c r="BD475"/>
  <c r="BD486"/>
  <c r="AZ488"/>
  <c r="BA488"/>
  <c r="BB488"/>
  <c r="AY489"/>
  <c r="AZ489"/>
  <c r="AZ496"/>
  <c r="BA496"/>
  <c r="BB496"/>
  <c r="BF506"/>
  <c r="AY524"/>
  <c r="AZ524"/>
  <c r="BA524"/>
  <c r="BB524"/>
  <c r="BC546"/>
  <c r="BD546"/>
  <c r="BE546"/>
  <c r="BF546"/>
  <c r="BE555"/>
  <c r="BF555"/>
  <c r="BC555"/>
  <c r="BD555"/>
  <c r="BE559"/>
  <c r="BF559"/>
  <c r="BC559"/>
  <c r="BD559"/>
  <c r="BE563"/>
  <c r="BF563"/>
  <c r="BC563"/>
  <c r="BD563"/>
  <c r="BC587"/>
  <c r="BD587"/>
  <c r="BE587"/>
  <c r="BF587"/>
  <c r="BC588"/>
  <c r="BD588"/>
  <c r="BE588"/>
  <c r="BF588"/>
  <c r="BE397"/>
  <c r="BE405"/>
  <c r="BE409"/>
  <c r="BE413"/>
  <c r="BE421"/>
  <c r="BE425"/>
  <c r="BE437"/>
  <c r="BE441"/>
  <c r="BE445"/>
  <c r="BE449"/>
  <c r="BC459"/>
  <c r="BD460"/>
  <c r="BF467"/>
  <c r="BF468"/>
  <c r="BN468" s="1"/>
  <c r="BE471"/>
  <c r="AZ484"/>
  <c r="BA484"/>
  <c r="BB484"/>
  <c r="BE490"/>
  <c r="BC501"/>
  <c r="BD501"/>
  <c r="BF501"/>
  <c r="BA505"/>
  <c r="BB505"/>
  <c r="AY505"/>
  <c r="AZ505"/>
  <c r="BC510"/>
  <c r="BD510"/>
  <c r="BE510"/>
  <c r="BF510"/>
  <c r="BD542"/>
  <c r="BE542"/>
  <c r="BA545"/>
  <c r="BB545"/>
  <c r="AY545"/>
  <c r="AZ545"/>
  <c r="BC463"/>
  <c r="BE467"/>
  <c r="BM467" s="1"/>
  <c r="BF475"/>
  <c r="AZ601"/>
  <c r="AY601"/>
  <c r="AZ610"/>
  <c r="BB610"/>
  <c r="BD611"/>
  <c r="BF611"/>
  <c r="BD612"/>
  <c r="BF612"/>
  <c r="BA632"/>
  <c r="AZ637"/>
  <c r="BA637"/>
  <c r="BB637"/>
  <c r="AY637"/>
  <c r="BF638"/>
  <c r="BC638"/>
  <c r="BD638"/>
  <c r="BE638"/>
  <c r="AY642"/>
  <c r="AZ642"/>
  <c r="BA642"/>
  <c r="BB642"/>
  <c r="AX482"/>
  <c r="AX486"/>
  <c r="AX490"/>
  <c r="BD491"/>
  <c r="AX494"/>
  <c r="BD495"/>
  <c r="AX498"/>
  <c r="BD499"/>
  <c r="AX502"/>
  <c r="BD503"/>
  <c r="AX506"/>
  <c r="BD507"/>
  <c r="AX510"/>
  <c r="BD511"/>
  <c r="AX514"/>
  <c r="AX518"/>
  <c r="AX522"/>
  <c r="BD523"/>
  <c r="AX526"/>
  <c r="BB528"/>
  <c r="AX530"/>
  <c r="BB532"/>
  <c r="AX534"/>
  <c r="BD535"/>
  <c r="BB536"/>
  <c r="AX538"/>
  <c r="BD539"/>
  <c r="BB540"/>
  <c r="AX542"/>
  <c r="BD543"/>
  <c r="BB544"/>
  <c r="AX546"/>
  <c r="BD547"/>
  <c r="BB548"/>
  <c r="AX550"/>
  <c r="BD551"/>
  <c r="AX554"/>
  <c r="BB556"/>
  <c r="AX558"/>
  <c r="BB560"/>
  <c r="AX562"/>
  <c r="BB564"/>
  <c r="AX566"/>
  <c r="AX570"/>
  <c r="BB572"/>
  <c r="AX574"/>
  <c r="BB576"/>
  <c r="AX578"/>
  <c r="AX579"/>
  <c r="AX580"/>
  <c r="BD589"/>
  <c r="BD592"/>
  <c r="AX596"/>
  <c r="BN600"/>
  <c r="BE604"/>
  <c r="AZ599"/>
  <c r="BB599"/>
  <c r="BF602"/>
  <c r="BD602"/>
  <c r="BE602"/>
  <c r="BF610"/>
  <c r="BD610"/>
  <c r="BE610"/>
  <c r="BD613"/>
  <c r="BF613"/>
  <c r="AZ636"/>
  <c r="AZ641"/>
  <c r="BA641"/>
  <c r="BB641"/>
  <c r="AY641"/>
  <c r="BF642"/>
  <c r="BC642"/>
  <c r="BD642"/>
  <c r="BE642"/>
  <c r="AY646"/>
  <c r="AZ646"/>
  <c r="BA646"/>
  <c r="BB646"/>
  <c r="BC491"/>
  <c r="BC495"/>
  <c r="BC499"/>
  <c r="BC503"/>
  <c r="BC507"/>
  <c r="BC511"/>
  <c r="BC523"/>
  <c r="BA528"/>
  <c r="BC531"/>
  <c r="BA532"/>
  <c r="BC535"/>
  <c r="BA536"/>
  <c r="BC539"/>
  <c r="BA540"/>
  <c r="BC543"/>
  <c r="BA544"/>
  <c r="BC547"/>
  <c r="BA548"/>
  <c r="BI548" s="1"/>
  <c r="BC551"/>
  <c r="BA556"/>
  <c r="BA560"/>
  <c r="BA564"/>
  <c r="BA568"/>
  <c r="BA572"/>
  <c r="BA576"/>
  <c r="AX583"/>
  <c r="AX584"/>
  <c r="BC589"/>
  <c r="BC592"/>
  <c r="BA595"/>
  <c r="AZ598"/>
  <c r="AX600"/>
  <c r="BF603"/>
  <c r="BD604"/>
  <c r="BB605"/>
  <c r="BA606"/>
  <c r="BE608"/>
  <c r="AX612"/>
  <c r="BD599"/>
  <c r="BC599"/>
  <c r="BB640"/>
  <c r="AY640"/>
  <c r="AZ640"/>
  <c r="BA640"/>
  <c r="AZ645"/>
  <c r="BA645"/>
  <c r="BB645"/>
  <c r="AY645"/>
  <c r="BF646"/>
  <c r="BC646"/>
  <c r="BD646"/>
  <c r="BE646"/>
  <c r="AY650"/>
  <c r="AZ650"/>
  <c r="BA650"/>
  <c r="BB650"/>
  <c r="BF505"/>
  <c r="BF509"/>
  <c r="BF513"/>
  <c r="BF517"/>
  <c r="BF521"/>
  <c r="BF525"/>
  <c r="BF533"/>
  <c r="BF537"/>
  <c r="BF545"/>
  <c r="BF549"/>
  <c r="BF553"/>
  <c r="BF557"/>
  <c r="BF561"/>
  <c r="BF573"/>
  <c r="AX577"/>
  <c r="AX581"/>
  <c r="AX587"/>
  <c r="AX588"/>
  <c r="BB589"/>
  <c r="AX591"/>
  <c r="BB592"/>
  <c r="AZ595"/>
  <c r="AY598"/>
  <c r="BC604"/>
  <c r="BE609"/>
  <c r="AX613"/>
  <c r="BD590"/>
  <c r="BE590"/>
  <c r="BD605"/>
  <c r="BF605"/>
  <c r="AZ617"/>
  <c r="BA617"/>
  <c r="BB617"/>
  <c r="AY617"/>
  <c r="BF618"/>
  <c r="BC618"/>
  <c r="BD618"/>
  <c r="BE618"/>
  <c r="AY622"/>
  <c r="AZ622"/>
  <c r="BA622"/>
  <c r="BB622"/>
  <c r="BB644"/>
  <c r="AY644"/>
  <c r="AZ644"/>
  <c r="BA644"/>
  <c r="AZ649"/>
  <c r="BA649"/>
  <c r="BB649"/>
  <c r="AY649"/>
  <c r="BF650"/>
  <c r="BC650"/>
  <c r="BD650"/>
  <c r="BE650"/>
  <c r="BE505"/>
  <c r="BE509"/>
  <c r="BE513"/>
  <c r="BE517"/>
  <c r="BE521"/>
  <c r="BE525"/>
  <c r="BE533"/>
  <c r="BE537"/>
  <c r="BE541"/>
  <c r="BE545"/>
  <c r="BE549"/>
  <c r="BE553"/>
  <c r="BE557"/>
  <c r="BE561"/>
  <c r="BE569"/>
  <c r="BE573"/>
  <c r="AX585"/>
  <c r="BF586"/>
  <c r="BM586" s="1"/>
  <c r="BA589"/>
  <c r="BC590"/>
  <c r="AY595"/>
  <c r="AZ592"/>
  <c r="BA592"/>
  <c r="AZ605"/>
  <c r="AY605"/>
  <c r="AZ606"/>
  <c r="BB606"/>
  <c r="BD607"/>
  <c r="BF607"/>
  <c r="BC607"/>
  <c r="BD608"/>
  <c r="BF608"/>
  <c r="AZ621"/>
  <c r="BA621"/>
  <c r="BB621"/>
  <c r="AY621"/>
  <c r="BF622"/>
  <c r="BC622"/>
  <c r="BD622"/>
  <c r="BE622"/>
  <c r="AY626"/>
  <c r="AZ626"/>
  <c r="BA626"/>
  <c r="BB626"/>
  <c r="BB648"/>
  <c r="AY648"/>
  <c r="AZ648"/>
  <c r="BA648"/>
  <c r="BF500"/>
  <c r="BF504"/>
  <c r="BD505"/>
  <c r="BF508"/>
  <c r="BD509"/>
  <c r="BF512"/>
  <c r="BD513"/>
  <c r="BF516"/>
  <c r="BD517"/>
  <c r="BF520"/>
  <c r="BD521"/>
  <c r="BF524"/>
  <c r="BD525"/>
  <c r="BF528"/>
  <c r="BD529"/>
  <c r="BF532"/>
  <c r="BD533"/>
  <c r="BD537"/>
  <c r="BF540"/>
  <c r="BF544"/>
  <c r="BD545"/>
  <c r="BF548"/>
  <c r="BD549"/>
  <c r="BF552"/>
  <c r="BD553"/>
  <c r="BF556"/>
  <c r="BD557"/>
  <c r="BD561"/>
  <c r="BF564"/>
  <c r="BF568"/>
  <c r="BF576"/>
  <c r="BD594"/>
  <c r="BE594"/>
  <c r="BD595"/>
  <c r="BC595"/>
  <c r="BF598"/>
  <c r="BD598"/>
  <c r="BE598"/>
  <c r="AZ603"/>
  <c r="BB603"/>
  <c r="AZ604"/>
  <c r="BB608"/>
  <c r="AZ608"/>
  <c r="BA608"/>
  <c r="BD609"/>
  <c r="BF609"/>
  <c r="BC616"/>
  <c r="BD616"/>
  <c r="BF616"/>
  <c r="BB620"/>
  <c r="AY620"/>
  <c r="AZ620"/>
  <c r="BA620"/>
  <c r="AZ625"/>
  <c r="BA625"/>
  <c r="BB625"/>
  <c r="AY625"/>
  <c r="BF626"/>
  <c r="BC626"/>
  <c r="BD626"/>
  <c r="BE626"/>
  <c r="AY630"/>
  <c r="AZ630"/>
  <c r="BA630"/>
  <c r="BB630"/>
  <c r="BB652"/>
  <c r="AY652"/>
  <c r="AZ652"/>
  <c r="BA652"/>
  <c r="BE500"/>
  <c r="BE504"/>
  <c r="BE508"/>
  <c r="BE512"/>
  <c r="BE516"/>
  <c r="BE520"/>
  <c r="BE524"/>
  <c r="BE528"/>
  <c r="BE532"/>
  <c r="BE540"/>
  <c r="BE544"/>
  <c r="BE548"/>
  <c r="BE552"/>
  <c r="BE556"/>
  <c r="BE560"/>
  <c r="BE564"/>
  <c r="BE568"/>
  <c r="BE576"/>
  <c r="BC594"/>
  <c r="AW597"/>
  <c r="AY597"/>
  <c r="BD603"/>
  <c r="BC603"/>
  <c r="AY614"/>
  <c r="AZ614"/>
  <c r="BB614"/>
  <c r="BB616"/>
  <c r="AY616"/>
  <c r="AZ616"/>
  <c r="BA616"/>
  <c r="BA624"/>
  <c r="AZ629"/>
  <c r="BA629"/>
  <c r="BB629"/>
  <c r="AY629"/>
  <c r="BF630"/>
  <c r="BC630"/>
  <c r="BD630"/>
  <c r="BE630"/>
  <c r="AY634"/>
  <c r="AZ634"/>
  <c r="BA634"/>
  <c r="BB634"/>
  <c r="BF491"/>
  <c r="BF495"/>
  <c r="BN495" s="1"/>
  <c r="BF499"/>
  <c r="BD500"/>
  <c r="BF503"/>
  <c r="BN503" s="1"/>
  <c r="BD504"/>
  <c r="BL504" s="1"/>
  <c r="BF507"/>
  <c r="BD508"/>
  <c r="BF511"/>
  <c r="BD512"/>
  <c r="BD516"/>
  <c r="BF519"/>
  <c r="BD520"/>
  <c r="BF523"/>
  <c r="BD524"/>
  <c r="BD528"/>
  <c r="BD532"/>
  <c r="BF535"/>
  <c r="BF539"/>
  <c r="BN539" s="1"/>
  <c r="BD540"/>
  <c r="BF543"/>
  <c r="BD544"/>
  <c r="BF547"/>
  <c r="BD548"/>
  <c r="BF551"/>
  <c r="BD552"/>
  <c r="BD556"/>
  <c r="BD564"/>
  <c r="BD568"/>
  <c r="BD576"/>
  <c r="BF592"/>
  <c r="BN592" s="1"/>
  <c r="BF614"/>
  <c r="BC614"/>
  <c r="BD614"/>
  <c r="BE614"/>
  <c r="BB628"/>
  <c r="AY628"/>
  <c r="AZ628"/>
  <c r="BA628"/>
  <c r="AZ633"/>
  <c r="BA633"/>
  <c r="BB633"/>
  <c r="AY633"/>
  <c r="BF634"/>
  <c r="BC634"/>
  <c r="BD634"/>
  <c r="BE634"/>
  <c r="BE589"/>
  <c r="BM589" s="1"/>
  <c r="BF595"/>
  <c r="BC598"/>
  <c r="BE605"/>
  <c r="BM605" s="1"/>
  <c r="BC615"/>
  <c r="BC619"/>
  <c r="BC623"/>
  <c r="BC627"/>
  <c r="BC631"/>
  <c r="BC639"/>
  <c r="BC643"/>
  <c r="BC647"/>
  <c r="BC651"/>
  <c r="BB611"/>
  <c r="BI611" s="1"/>
  <c r="BB615"/>
  <c r="BI615" s="1"/>
  <c r="BF617"/>
  <c r="BB619"/>
  <c r="BF621"/>
  <c r="BB623"/>
  <c r="BF625"/>
  <c r="BB627"/>
  <c r="BJ627" s="1"/>
  <c r="BF629"/>
  <c r="BF633"/>
  <c r="BB635"/>
  <c r="BJ635" s="1"/>
  <c r="BB639"/>
  <c r="BJ639" s="1"/>
  <c r="BF641"/>
  <c r="BB643"/>
  <c r="BF645"/>
  <c r="BB647"/>
  <c r="BF649"/>
  <c r="BB651"/>
  <c r="BJ651" s="1"/>
  <c r="BE617"/>
  <c r="BE621"/>
  <c r="BE625"/>
  <c r="BE629"/>
  <c r="BE633"/>
  <c r="BE641"/>
  <c r="BE645"/>
  <c r="BE649"/>
  <c r="BM649" s="1"/>
  <c r="BF620"/>
  <c r="BF624"/>
  <c r="BF632"/>
  <c r="BF644"/>
  <c r="BF648"/>
  <c r="BF652"/>
  <c r="BE620"/>
  <c r="BE624"/>
  <c r="BE632"/>
  <c r="BE640"/>
  <c r="BE644"/>
  <c r="BE648"/>
  <c r="BE652"/>
  <c r="BF615"/>
  <c r="BF619"/>
  <c r="BD620"/>
  <c r="BF623"/>
  <c r="BD624"/>
  <c r="BF627"/>
  <c r="BF631"/>
  <c r="BD632"/>
  <c r="BF639"/>
  <c r="BD640"/>
  <c r="BF643"/>
  <c r="BD644"/>
  <c r="BF647"/>
  <c r="BD648"/>
  <c r="BF651"/>
  <c r="BD652"/>
  <c r="BL652" s="1"/>
  <c r="BE615"/>
  <c r="BE619"/>
  <c r="BE623"/>
  <c r="BE627"/>
  <c r="BE631"/>
  <c r="BE639"/>
  <c r="BE643"/>
  <c r="BE647"/>
  <c r="BE651"/>
  <c r="BG487" l="1"/>
  <c r="BH487"/>
  <c r="BI511"/>
  <c r="BJ619"/>
  <c r="BF637"/>
  <c r="BF490"/>
  <c r="BE567"/>
  <c r="AZ529"/>
  <c r="BC379"/>
  <c r="BM174"/>
  <c r="BD188"/>
  <c r="BL188" s="1"/>
  <c r="BE180"/>
  <c r="BF188"/>
  <c r="BN65"/>
  <c r="BE259"/>
  <c r="BC164"/>
  <c r="BL51"/>
  <c r="BF277"/>
  <c r="AY80"/>
  <c r="BJ80" s="1"/>
  <c r="AY28"/>
  <c r="BA143"/>
  <c r="AY13"/>
  <c r="BA244"/>
  <c r="BD60"/>
  <c r="BF378"/>
  <c r="BD628"/>
  <c r="AY638"/>
  <c r="BG638" s="1"/>
  <c r="BD536"/>
  <c r="BE536"/>
  <c r="BF606"/>
  <c r="BD565"/>
  <c r="BL549"/>
  <c r="BL517"/>
  <c r="AY618"/>
  <c r="BI576"/>
  <c r="BD527"/>
  <c r="BC611"/>
  <c r="BF542"/>
  <c r="BD497"/>
  <c r="BE417"/>
  <c r="BF567"/>
  <c r="BB549"/>
  <c r="BE486"/>
  <c r="BM486" s="1"/>
  <c r="BF433"/>
  <c r="BF417"/>
  <c r="BF401"/>
  <c r="AZ520"/>
  <c r="BF434"/>
  <c r="BE575"/>
  <c r="BC570"/>
  <c r="BC526"/>
  <c r="BM526" s="1"/>
  <c r="AY512"/>
  <c r="AY458"/>
  <c r="AZ586"/>
  <c r="BB508"/>
  <c r="BF431"/>
  <c r="BE581"/>
  <c r="BC417"/>
  <c r="BN386"/>
  <c r="BC443"/>
  <c r="BB428"/>
  <c r="BD378"/>
  <c r="BE361"/>
  <c r="BD440"/>
  <c r="AZ440"/>
  <c r="BA411"/>
  <c r="BA399"/>
  <c r="BJ399" s="1"/>
  <c r="AZ340"/>
  <c r="AZ324"/>
  <c r="AY448"/>
  <c r="AZ407"/>
  <c r="BA370"/>
  <c r="BC448"/>
  <c r="BC436"/>
  <c r="BE379"/>
  <c r="BN379" s="1"/>
  <c r="BF353"/>
  <c r="BB287"/>
  <c r="BB277"/>
  <c r="BE178"/>
  <c r="BD357"/>
  <c r="BB204"/>
  <c r="BF186"/>
  <c r="BF336"/>
  <c r="BN336" s="1"/>
  <c r="BC303"/>
  <c r="BD244"/>
  <c r="BC311"/>
  <c r="BF309"/>
  <c r="BF224"/>
  <c r="BB170"/>
  <c r="BD370"/>
  <c r="BA160"/>
  <c r="BI160" s="1"/>
  <c r="BD66"/>
  <c r="BD18"/>
  <c r="BE94"/>
  <c r="BL94" s="1"/>
  <c r="BF259"/>
  <c r="BF195"/>
  <c r="BD164"/>
  <c r="BF102"/>
  <c r="BF86"/>
  <c r="BL86" s="1"/>
  <c r="BE223"/>
  <c r="BA173"/>
  <c r="AY284"/>
  <c r="BC285"/>
  <c r="BC243"/>
  <c r="AY189"/>
  <c r="AY181"/>
  <c r="BB165"/>
  <c r="BI165" s="1"/>
  <c r="BF104"/>
  <c r="BF24"/>
  <c r="BD168"/>
  <c r="BB99"/>
  <c r="AZ82"/>
  <c r="AZ56"/>
  <c r="BC146"/>
  <c r="AZ105"/>
  <c r="BI105" s="1"/>
  <c r="BB95"/>
  <c r="BB63"/>
  <c r="BB31"/>
  <c r="AY150"/>
  <c r="BB123"/>
  <c r="AZ85"/>
  <c r="BB91"/>
  <c r="AZ80"/>
  <c r="BH80" s="1"/>
  <c r="AZ42"/>
  <c r="AZ16"/>
  <c r="AZ10"/>
  <c r="AZ124"/>
  <c r="AZ86"/>
  <c r="AZ28"/>
  <c r="BB143"/>
  <c r="AZ13"/>
  <c r="BJ13" s="1"/>
  <c r="BH575"/>
  <c r="BA287"/>
  <c r="BG567"/>
  <c r="BG499"/>
  <c r="BJ531"/>
  <c r="BN476"/>
  <c r="AY315"/>
  <c r="BE113"/>
  <c r="BN113" s="1"/>
  <c r="BA311"/>
  <c r="BB511"/>
  <c r="AZ471"/>
  <c r="BA156"/>
  <c r="BC60"/>
  <c r="BB535"/>
  <c r="BE378"/>
  <c r="BJ598"/>
  <c r="BN535"/>
  <c r="BA549"/>
  <c r="BE410"/>
  <c r="BJ429"/>
  <c r="AY440"/>
  <c r="AY391"/>
  <c r="BN49"/>
  <c r="BF231"/>
  <c r="BE195"/>
  <c r="AZ173"/>
  <c r="AY85"/>
  <c r="AY10"/>
  <c r="BF158"/>
  <c r="AY311"/>
  <c r="BH311" s="1"/>
  <c r="AZ156"/>
  <c r="BH156" s="1"/>
  <c r="BM631"/>
  <c r="AZ638"/>
  <c r="BN523"/>
  <c r="BN507"/>
  <c r="AZ609"/>
  <c r="BE572"/>
  <c r="BD606"/>
  <c r="BF536"/>
  <c r="BK536" s="1"/>
  <c r="AZ618"/>
  <c r="BJ499"/>
  <c r="BF497"/>
  <c r="BL459"/>
  <c r="BC567"/>
  <c r="AY549"/>
  <c r="BF486"/>
  <c r="BD434"/>
  <c r="BK434" s="1"/>
  <c r="BD418"/>
  <c r="BA520"/>
  <c r="BE418"/>
  <c r="BF575"/>
  <c r="BD570"/>
  <c r="BD526"/>
  <c r="AZ512"/>
  <c r="BE431"/>
  <c r="BL431" s="1"/>
  <c r="AZ582"/>
  <c r="BC530"/>
  <c r="BJ417"/>
  <c r="BJ401"/>
  <c r="BC583"/>
  <c r="BC534"/>
  <c r="BA458"/>
  <c r="BM393"/>
  <c r="BM375"/>
  <c r="BD443"/>
  <c r="BB379"/>
  <c r="BH383"/>
  <c r="BA440"/>
  <c r="BB411"/>
  <c r="BB399"/>
  <c r="BJ295"/>
  <c r="BL456"/>
  <c r="AZ448"/>
  <c r="BA407"/>
  <c r="BL382"/>
  <c r="BA348"/>
  <c r="BA316"/>
  <c r="BD448"/>
  <c r="BD436"/>
  <c r="BK436" s="1"/>
  <c r="BA277"/>
  <c r="BE357"/>
  <c r="BF238"/>
  <c r="BF190"/>
  <c r="AY330"/>
  <c r="BD315"/>
  <c r="BD335"/>
  <c r="BL256"/>
  <c r="AZ246"/>
  <c r="BD224"/>
  <c r="BC340"/>
  <c r="AY338"/>
  <c r="BC308"/>
  <c r="BE252"/>
  <c r="BE188"/>
  <c r="BF260"/>
  <c r="BN260" s="1"/>
  <c r="BF196"/>
  <c r="BE370"/>
  <c r="BC178"/>
  <c r="BM365"/>
  <c r="BN351"/>
  <c r="BM349"/>
  <c r="BN319"/>
  <c r="BM317"/>
  <c r="BN133"/>
  <c r="BN117"/>
  <c r="BN101"/>
  <c r="BN85"/>
  <c r="BN69"/>
  <c r="BN53"/>
  <c r="BN37"/>
  <c r="BN21"/>
  <c r="BN5"/>
  <c r="AZ172"/>
  <c r="BE66"/>
  <c r="BF164"/>
  <c r="BL119"/>
  <c r="BL87"/>
  <c r="BD55"/>
  <c r="BL55" s="1"/>
  <c r="BL23"/>
  <c r="BF223"/>
  <c r="BE31"/>
  <c r="BL144"/>
  <c r="BL128"/>
  <c r="BF75"/>
  <c r="BF11"/>
  <c r="AZ284"/>
  <c r="BD285"/>
  <c r="BN285" s="1"/>
  <c r="BD243"/>
  <c r="AZ189"/>
  <c r="AZ181"/>
  <c r="AZ160"/>
  <c r="BD41"/>
  <c r="BF168"/>
  <c r="AY99"/>
  <c r="BA82"/>
  <c r="BJ82" s="1"/>
  <c r="BA56"/>
  <c r="BE146"/>
  <c r="BA105"/>
  <c r="AY95"/>
  <c r="AY63"/>
  <c r="AY31"/>
  <c r="BA150"/>
  <c r="AY123"/>
  <c r="BG123" s="1"/>
  <c r="BA85"/>
  <c r="AY91"/>
  <c r="BA80"/>
  <c r="BA42"/>
  <c r="BA16"/>
  <c r="BA10"/>
  <c r="BI140"/>
  <c r="BA124"/>
  <c r="BI124" s="1"/>
  <c r="BI118"/>
  <c r="BG103"/>
  <c r="BI92"/>
  <c r="BA86"/>
  <c r="BG71"/>
  <c r="BI60"/>
  <c r="BI54"/>
  <c r="BG39"/>
  <c r="BA28"/>
  <c r="BI22"/>
  <c r="BG7"/>
  <c r="AY143"/>
  <c r="BA13"/>
  <c r="BB593"/>
  <c r="BJ593" s="1"/>
  <c r="BA258"/>
  <c r="AY186"/>
  <c r="BG186" s="1"/>
  <c r="BF264"/>
  <c r="AZ315"/>
  <c r="BC113"/>
  <c r="BB311"/>
  <c r="BE109"/>
  <c r="AY511"/>
  <c r="BG511" s="1"/>
  <c r="AY262"/>
  <c r="BH262" s="1"/>
  <c r="AZ445"/>
  <c r="BG445" s="1"/>
  <c r="AY246"/>
  <c r="AY471"/>
  <c r="AZ248"/>
  <c r="AZ535"/>
  <c r="BI471"/>
  <c r="BL361"/>
  <c r="BG166"/>
  <c r="AZ399"/>
  <c r="AY453"/>
  <c r="BD140"/>
  <c r="BA91"/>
  <c r="BD560"/>
  <c r="BB609"/>
  <c r="BA618"/>
  <c r="BH618" s="1"/>
  <c r="BA552"/>
  <c r="BD515"/>
  <c r="BB485"/>
  <c r="BF410"/>
  <c r="BC575"/>
  <c r="BE570"/>
  <c r="BE526"/>
  <c r="BA512"/>
  <c r="BI512" s="1"/>
  <c r="BE435"/>
  <c r="BA582"/>
  <c r="BD530"/>
  <c r="BD583"/>
  <c r="BD534"/>
  <c r="BC492"/>
  <c r="AZ379"/>
  <c r="BE443"/>
  <c r="BN443" s="1"/>
  <c r="BC439"/>
  <c r="BB410"/>
  <c r="AY340"/>
  <c r="AZ328"/>
  <c r="AZ296"/>
  <c r="BA448"/>
  <c r="BB407"/>
  <c r="AZ384"/>
  <c r="BH384" s="1"/>
  <c r="BF380"/>
  <c r="BE250"/>
  <c r="BE186"/>
  <c r="BF357"/>
  <c r="BJ208"/>
  <c r="BJ192"/>
  <c r="AZ330"/>
  <c r="BE315"/>
  <c r="BL315" s="1"/>
  <c r="BE335"/>
  <c r="BD268"/>
  <c r="AZ258"/>
  <c r="BD236"/>
  <c r="BH226"/>
  <c r="BD340"/>
  <c r="AZ338"/>
  <c r="BD308"/>
  <c r="BL308" s="1"/>
  <c r="BE224"/>
  <c r="BF370"/>
  <c r="AY248"/>
  <c r="BD134"/>
  <c r="BD102"/>
  <c r="BD86"/>
  <c r="BB172"/>
  <c r="BE134"/>
  <c r="BK134" s="1"/>
  <c r="BE102"/>
  <c r="BD167"/>
  <c r="BF106"/>
  <c r="BB187"/>
  <c r="BF111"/>
  <c r="BE60"/>
  <c r="BE285"/>
  <c r="BE243"/>
  <c r="BK243" s="1"/>
  <c r="BA189"/>
  <c r="BA181"/>
  <c r="AY160"/>
  <c r="BB156"/>
  <c r="BF140"/>
  <c r="BF76"/>
  <c r="BC279"/>
  <c r="AY253"/>
  <c r="BG253" s="1"/>
  <c r="AZ99"/>
  <c r="BB56"/>
  <c r="AZ63"/>
  <c r="AZ31"/>
  <c r="BB16"/>
  <c r="BB124"/>
  <c r="BB86"/>
  <c r="AY535"/>
  <c r="BG535" s="1"/>
  <c r="BG190"/>
  <c r="BA385"/>
  <c r="BF268"/>
  <c r="AZ593"/>
  <c r="BE158"/>
  <c r="BA631"/>
  <c r="BA384"/>
  <c r="BA315"/>
  <c r="BH315" s="1"/>
  <c r="BC109"/>
  <c r="AZ511"/>
  <c r="BA262"/>
  <c r="BE29"/>
  <c r="BI523"/>
  <c r="AY445"/>
  <c r="BE77"/>
  <c r="BA246"/>
  <c r="BJ246" s="1"/>
  <c r="BL151"/>
  <c r="BA636"/>
  <c r="BD581"/>
  <c r="BB432"/>
  <c r="BF457"/>
  <c r="BF250"/>
  <c r="BF303"/>
  <c r="BD264"/>
  <c r="BL264" s="1"/>
  <c r="AZ277"/>
  <c r="BN97"/>
  <c r="BN17"/>
  <c r="BL83"/>
  <c r="BL19"/>
  <c r="BE55"/>
  <c r="BM80"/>
  <c r="BB185"/>
  <c r="BH185" s="1"/>
  <c r="BE635"/>
  <c r="BF628"/>
  <c r="BA638"/>
  <c r="BE606"/>
  <c r="BF572"/>
  <c r="BF529"/>
  <c r="BC515"/>
  <c r="BF635"/>
  <c r="BN635" s="1"/>
  <c r="BE628"/>
  <c r="BF527"/>
  <c r="BB624"/>
  <c r="AY609"/>
  <c r="BF565"/>
  <c r="BC519"/>
  <c r="BD531"/>
  <c r="BB632"/>
  <c r="BH632" s="1"/>
  <c r="AY485"/>
  <c r="BE429"/>
  <c r="BC506"/>
  <c r="BC496"/>
  <c r="BL485"/>
  <c r="BA445"/>
  <c r="BB582"/>
  <c r="BE530"/>
  <c r="BN530" s="1"/>
  <c r="BJ421"/>
  <c r="BE583"/>
  <c r="BE534"/>
  <c r="BD492"/>
  <c r="BC429"/>
  <c r="BA541"/>
  <c r="BC514"/>
  <c r="BF432"/>
  <c r="BK432" s="1"/>
  <c r="AY379"/>
  <c r="BD439"/>
  <c r="AY410"/>
  <c r="AZ392"/>
  <c r="BA371"/>
  <c r="BC447"/>
  <c r="BA352"/>
  <c r="BD380"/>
  <c r="BN380" s="1"/>
  <c r="BM254"/>
  <c r="BM222"/>
  <c r="BE190"/>
  <c r="BM190" s="1"/>
  <c r="BC358"/>
  <c r="AY326"/>
  <c r="BA330"/>
  <c r="BF315"/>
  <c r="BH285"/>
  <c r="BL183"/>
  <c r="BF335"/>
  <c r="BH238"/>
  <c r="BD180"/>
  <c r="AZ170"/>
  <c r="BE340"/>
  <c r="BA338"/>
  <c r="BE308"/>
  <c r="BE260"/>
  <c r="BE196"/>
  <c r="BF236"/>
  <c r="BC238"/>
  <c r="AY196"/>
  <c r="BC352"/>
  <c r="AY318"/>
  <c r="BI152"/>
  <c r="BN105"/>
  <c r="BF41"/>
  <c r="AY172"/>
  <c r="BE106"/>
  <c r="BE167"/>
  <c r="BK107"/>
  <c r="BD75"/>
  <c r="BK43"/>
  <c r="BD11"/>
  <c r="AY187"/>
  <c r="BM135"/>
  <c r="BL132"/>
  <c r="AY269"/>
  <c r="AY261"/>
  <c r="BM96"/>
  <c r="BE64"/>
  <c r="BM64" s="1"/>
  <c r="BM32"/>
  <c r="BD162"/>
  <c r="BD109"/>
  <c r="BN109" s="1"/>
  <c r="BD93"/>
  <c r="BD77"/>
  <c r="BD29"/>
  <c r="BN29" s="1"/>
  <c r="BD279"/>
  <c r="AZ253"/>
  <c r="AY137"/>
  <c r="AY121"/>
  <c r="AY104"/>
  <c r="BF145"/>
  <c r="AY57"/>
  <c r="AY94"/>
  <c r="BA47"/>
  <c r="AY122"/>
  <c r="BH122" s="1"/>
  <c r="AY5"/>
  <c r="AY128"/>
  <c r="BA75"/>
  <c r="BI75" s="1"/>
  <c r="AY58"/>
  <c r="BI43"/>
  <c r="AY32"/>
  <c r="BE141"/>
  <c r="AY125"/>
  <c r="BI125" s="1"/>
  <c r="BA87"/>
  <c r="BA55"/>
  <c r="AY38"/>
  <c r="AY29"/>
  <c r="BA186"/>
  <c r="BC158"/>
  <c r="BL158" s="1"/>
  <c r="BD64"/>
  <c r="BB262"/>
  <c r="BG262" s="1"/>
  <c r="BC29"/>
  <c r="BC77"/>
  <c r="BN77" s="1"/>
  <c r="BA571"/>
  <c r="BE93"/>
  <c r="AY287"/>
  <c r="BM643"/>
  <c r="BF636"/>
  <c r="BB631"/>
  <c r="BJ631" s="1"/>
  <c r="BB636"/>
  <c r="BD519"/>
  <c r="AY632"/>
  <c r="AZ485"/>
  <c r="BE433"/>
  <c r="BE401"/>
  <c r="BD506"/>
  <c r="BF409"/>
  <c r="BK409" s="1"/>
  <c r="BD496"/>
  <c r="BF418"/>
  <c r="BA529"/>
  <c r="BJ441"/>
  <c r="BF492"/>
  <c r="BC433"/>
  <c r="BC401"/>
  <c r="BB541"/>
  <c r="BI541" s="1"/>
  <c r="BD514"/>
  <c r="BD494"/>
  <c r="BC432"/>
  <c r="AY432"/>
  <c r="BE439"/>
  <c r="AZ410"/>
  <c r="BB392"/>
  <c r="BK372"/>
  <c r="AY348"/>
  <c r="AY316"/>
  <c r="BD447"/>
  <c r="AZ348"/>
  <c r="AZ316"/>
  <c r="BC457"/>
  <c r="AZ453"/>
  <c r="BE380"/>
  <c r="BM380" s="1"/>
  <c r="BK288"/>
  <c r="BD358"/>
  <c r="AZ326"/>
  <c r="BH279"/>
  <c r="BB244"/>
  <c r="BJ212"/>
  <c r="BM187"/>
  <c r="BD260"/>
  <c r="BK260" s="1"/>
  <c r="BD196"/>
  <c r="BE264"/>
  <c r="BC250"/>
  <c r="BD352"/>
  <c r="AZ318"/>
  <c r="BG159"/>
  <c r="BD106"/>
  <c r="BC231"/>
  <c r="BL231" s="1"/>
  <c r="BE46"/>
  <c r="BF167"/>
  <c r="BF94"/>
  <c r="BF46"/>
  <c r="AZ187"/>
  <c r="BM139"/>
  <c r="BE75"/>
  <c r="BE11"/>
  <c r="BL11" s="1"/>
  <c r="BF55"/>
  <c r="AZ269"/>
  <c r="AZ261"/>
  <c r="BC277"/>
  <c r="AY185"/>
  <c r="BF162"/>
  <c r="BF64"/>
  <c r="BE279"/>
  <c r="BL279" s="1"/>
  <c r="BA253"/>
  <c r="AZ137"/>
  <c r="AZ121"/>
  <c r="AZ104"/>
  <c r="BC145"/>
  <c r="AZ57"/>
  <c r="AZ94"/>
  <c r="BB47"/>
  <c r="BH47" s="1"/>
  <c r="AZ122"/>
  <c r="AZ5"/>
  <c r="AZ128"/>
  <c r="BB75"/>
  <c r="AZ58"/>
  <c r="AZ32"/>
  <c r="BF141"/>
  <c r="AZ125"/>
  <c r="BH125" s="1"/>
  <c r="BB87"/>
  <c r="BB55"/>
  <c r="AZ38"/>
  <c r="AZ29"/>
  <c r="AY166"/>
  <c r="AY631"/>
  <c r="BA559"/>
  <c r="BI559" s="1"/>
  <c r="BE129"/>
  <c r="BN129" s="1"/>
  <c r="BE17"/>
  <c r="BB487"/>
  <c r="BI487" s="1"/>
  <c r="BG519"/>
  <c r="BB571"/>
  <c r="BC93"/>
  <c r="BN93" s="1"/>
  <c r="BK46"/>
  <c r="BG559"/>
  <c r="BA604"/>
  <c r="BI604" s="1"/>
  <c r="BA598"/>
  <c r="BF498"/>
  <c r="BH254"/>
  <c r="BE309"/>
  <c r="AY244"/>
  <c r="BL115"/>
  <c r="BD636"/>
  <c r="BK636" s="1"/>
  <c r="AY624"/>
  <c r="BD541"/>
  <c r="BE529"/>
  <c r="BN639"/>
  <c r="BE636"/>
  <c r="BF640"/>
  <c r="BC635"/>
  <c r="BD572"/>
  <c r="BL572" s="1"/>
  <c r="BF531"/>
  <c r="BF515"/>
  <c r="BB604"/>
  <c r="BF560"/>
  <c r="BE565"/>
  <c r="BF541"/>
  <c r="BC527"/>
  <c r="BD490"/>
  <c r="BK490" s="1"/>
  <c r="BB489"/>
  <c r="BK426"/>
  <c r="BD410"/>
  <c r="BE434"/>
  <c r="BF496"/>
  <c r="BD498"/>
  <c r="BN452"/>
  <c r="BJ409"/>
  <c r="BE494"/>
  <c r="BM385"/>
  <c r="AY352"/>
  <c r="BG352" s="1"/>
  <c r="BG320"/>
  <c r="AZ391"/>
  <c r="BA392"/>
  <c r="BA340"/>
  <c r="BA324"/>
  <c r="BG324" s="1"/>
  <c r="AZ385"/>
  <c r="BF174"/>
  <c r="BL272"/>
  <c r="BL240"/>
  <c r="BL208"/>
  <c r="BL184"/>
  <c r="BG368"/>
  <c r="BL339"/>
  <c r="BK337"/>
  <c r="BE268"/>
  <c r="BE236"/>
  <c r="BF244"/>
  <c r="BF180"/>
  <c r="BC186"/>
  <c r="AZ164"/>
  <c r="BL142"/>
  <c r="BN45"/>
  <c r="BN13"/>
  <c r="BE18"/>
  <c r="BF134"/>
  <c r="BD111"/>
  <c r="BD31"/>
  <c r="BE111"/>
  <c r="BC162"/>
  <c r="BL162" s="1"/>
  <c r="BD129"/>
  <c r="BD17"/>
  <c r="BM156"/>
  <c r="BI148"/>
  <c r="BM152"/>
  <c r="BI142"/>
  <c r="BC497"/>
  <c r="BB258"/>
  <c r="BJ258" s="1"/>
  <c r="BB186"/>
  <c r="BG555"/>
  <c r="AZ559"/>
  <c r="AY384"/>
  <c r="BA563"/>
  <c r="BI563" s="1"/>
  <c r="BH388"/>
  <c r="BK252"/>
  <c r="BK220"/>
  <c r="BL497"/>
  <c r="BK160"/>
  <c r="BL599"/>
  <c r="BK460"/>
  <c r="BN489"/>
  <c r="BN493"/>
  <c r="BG137"/>
  <c r="BG121"/>
  <c r="BI115"/>
  <c r="BI11"/>
  <c r="BG141"/>
  <c r="BI144"/>
  <c r="BI130"/>
  <c r="BI93"/>
  <c r="BJ594"/>
  <c r="BL538"/>
  <c r="BJ509"/>
  <c r="BJ497"/>
  <c r="BJ595"/>
  <c r="BI642"/>
  <c r="BJ637"/>
  <c r="BH448"/>
  <c r="BI439"/>
  <c r="BH412"/>
  <c r="BI407"/>
  <c r="BK400"/>
  <c r="BI332"/>
  <c r="BI300"/>
  <c r="BN270"/>
  <c r="BN238"/>
  <c r="BN206"/>
  <c r="BG299"/>
  <c r="BM422"/>
  <c r="BI480"/>
  <c r="BK575"/>
  <c r="BK473"/>
  <c r="BN392"/>
  <c r="BN376"/>
  <c r="BJ460"/>
  <c r="BH447"/>
  <c r="BH435"/>
  <c r="BG408"/>
  <c r="BH403"/>
  <c r="BG104"/>
  <c r="BG98"/>
  <c r="BI83"/>
  <c r="BG72"/>
  <c r="BG66"/>
  <c r="BI51"/>
  <c r="BG40"/>
  <c r="BG34"/>
  <c r="BI119"/>
  <c r="BG108"/>
  <c r="BG102"/>
  <c r="BI87"/>
  <c r="BG76"/>
  <c r="BM633"/>
  <c r="BJ634"/>
  <c r="BG629"/>
  <c r="BI616"/>
  <c r="BJ609"/>
  <c r="BG650"/>
  <c r="BH645"/>
  <c r="BH545"/>
  <c r="BN510"/>
  <c r="BN501"/>
  <c r="BH485"/>
  <c r="BL289"/>
  <c r="BI461"/>
  <c r="BL432"/>
  <c r="BH426"/>
  <c r="BH396"/>
  <c r="BL299"/>
  <c r="BI61"/>
  <c r="BI29"/>
  <c r="BM607"/>
  <c r="BL542"/>
  <c r="BJ505"/>
  <c r="BN429"/>
  <c r="BL477"/>
  <c r="BI451"/>
  <c r="BJ385"/>
  <c r="AY371"/>
  <c r="BB371"/>
  <c r="BL556"/>
  <c r="BH484"/>
  <c r="BK588"/>
  <c r="BJ328"/>
  <c r="BJ296"/>
  <c r="BM484"/>
  <c r="BH471"/>
  <c r="BI268"/>
  <c r="BL178"/>
  <c r="BM95"/>
  <c r="BM63"/>
  <c r="BM31"/>
  <c r="BG143"/>
  <c r="BG131"/>
  <c r="BI109"/>
  <c r="BI77"/>
  <c r="BI45"/>
  <c r="BI13"/>
  <c r="BH531"/>
  <c r="BI299"/>
  <c r="BM647"/>
  <c r="BM615"/>
  <c r="BK594"/>
  <c r="BM471"/>
  <c r="BM437"/>
  <c r="BM405"/>
  <c r="BI481"/>
  <c r="BK423"/>
  <c r="BH344"/>
  <c r="BH312"/>
  <c r="BH476"/>
  <c r="BM448"/>
  <c r="BM436"/>
  <c r="BI430"/>
  <c r="BM404"/>
  <c r="BJ400"/>
  <c r="BM250"/>
  <c r="BM218"/>
  <c r="BN383"/>
  <c r="BL332"/>
  <c r="BH330"/>
  <c r="BG248"/>
  <c r="BM102"/>
  <c r="BM70"/>
  <c r="BM38"/>
  <c r="BM6"/>
  <c r="BL167"/>
  <c r="BM274"/>
  <c r="BG237"/>
  <c r="BG205"/>
  <c r="BJ187"/>
  <c r="BJ179"/>
  <c r="BG221"/>
  <c r="BK175"/>
  <c r="BJ150"/>
  <c r="BH139"/>
  <c r="BJ117"/>
  <c r="BJ85"/>
  <c r="BJ53"/>
  <c r="BJ21"/>
  <c r="BJ129"/>
  <c r="BJ112"/>
  <c r="BJ106"/>
  <c r="BH91"/>
  <c r="BJ74"/>
  <c r="BH59"/>
  <c r="BJ48"/>
  <c r="BI531"/>
  <c r="BJ299"/>
  <c r="BG311"/>
  <c r="BH519"/>
  <c r="BI571"/>
  <c r="BI19"/>
  <c r="BG70"/>
  <c r="BI55"/>
  <c r="BG44"/>
  <c r="BG38"/>
  <c r="BI23"/>
  <c r="BG12"/>
  <c r="BG6"/>
  <c r="BL152"/>
  <c r="BG142"/>
  <c r="BG130"/>
  <c r="BG93"/>
  <c r="BG61"/>
  <c r="BG29"/>
  <c r="BG303"/>
  <c r="BK488"/>
  <c r="BJ392"/>
  <c r="BM258"/>
  <c r="BM226"/>
  <c r="BM194"/>
  <c r="BB597"/>
  <c r="BA597"/>
  <c r="BN646"/>
  <c r="BJ640"/>
  <c r="BH496"/>
  <c r="BN433"/>
  <c r="BN401"/>
  <c r="BM593"/>
  <c r="BN566"/>
  <c r="BN558"/>
  <c r="BJ467"/>
  <c r="BM492"/>
  <c r="BM392"/>
  <c r="BM376"/>
  <c r="BH369"/>
  <c r="BN347"/>
  <c r="BM345"/>
  <c r="BI132"/>
  <c r="BG111"/>
  <c r="BI100"/>
  <c r="BI94"/>
  <c r="BG79"/>
  <c r="BI68"/>
  <c r="BI62"/>
  <c r="BI36"/>
  <c r="BI30"/>
  <c r="BG15"/>
  <c r="BI4"/>
  <c r="BH147"/>
  <c r="BI138"/>
  <c r="BB543"/>
  <c r="AY543"/>
  <c r="BI543" s="1"/>
  <c r="AZ543"/>
  <c r="BK514"/>
  <c r="BI501"/>
  <c r="BM412"/>
  <c r="BI406"/>
  <c r="BN623"/>
  <c r="BM632"/>
  <c r="BN601"/>
  <c r="BL591"/>
  <c r="BL562"/>
  <c r="BL554"/>
  <c r="BH516"/>
  <c r="BI492"/>
  <c r="BM411"/>
  <c r="BN407"/>
  <c r="BL444"/>
  <c r="BI432"/>
  <c r="BJ427"/>
  <c r="BL362"/>
  <c r="BI391"/>
  <c r="BN266"/>
  <c r="BN234"/>
  <c r="BN202"/>
  <c r="BG362"/>
  <c r="BN331"/>
  <c r="BM329"/>
  <c r="BG153"/>
  <c r="BJ158"/>
  <c r="BN277"/>
  <c r="BJ257"/>
  <c r="BJ225"/>
  <c r="BJ193"/>
  <c r="BJ185"/>
  <c r="BG176"/>
  <c r="BL640"/>
  <c r="BL624"/>
  <c r="BK629"/>
  <c r="BL553"/>
  <c r="BI626"/>
  <c r="BJ621"/>
  <c r="BJ606"/>
  <c r="BG622"/>
  <c r="BH617"/>
  <c r="BN604"/>
  <c r="BN599"/>
  <c r="BK438"/>
  <c r="BK406"/>
  <c r="BK496"/>
  <c r="BG471"/>
  <c r="BG436"/>
  <c r="BH431"/>
  <c r="BG404"/>
  <c r="BH409"/>
  <c r="BN378"/>
  <c r="BN384"/>
  <c r="BI370"/>
  <c r="BL130"/>
  <c r="BK18"/>
  <c r="BM123"/>
  <c r="BM91"/>
  <c r="BM59"/>
  <c r="BM27"/>
  <c r="BM281"/>
  <c r="BI233"/>
  <c r="BI201"/>
  <c r="BJ184"/>
  <c r="BI173"/>
  <c r="BJ163"/>
  <c r="BK275"/>
  <c r="BK211"/>
  <c r="BG189"/>
  <c r="BG181"/>
  <c r="BK154"/>
  <c r="BK146"/>
  <c r="BJ127"/>
  <c r="BH73"/>
  <c r="BH41"/>
  <c r="BH9"/>
  <c r="BG154"/>
  <c r="BH146"/>
  <c r="BH133"/>
  <c r="BH116"/>
  <c r="BH110"/>
  <c r="BJ95"/>
  <c r="BH84"/>
  <c r="BH78"/>
  <c r="BJ63"/>
  <c r="BG531"/>
  <c r="BK476"/>
  <c r="BH299"/>
  <c r="BJ511"/>
  <c r="BJ519"/>
  <c r="BD435"/>
  <c r="BL435" s="1"/>
  <c r="BC435"/>
  <c r="AZ564"/>
  <c r="AY564"/>
  <c r="AY307"/>
  <c r="AZ307"/>
  <c r="BA307"/>
  <c r="BB307"/>
  <c r="BD56"/>
  <c r="BL56" s="1"/>
  <c r="BC56"/>
  <c r="AZ236"/>
  <c r="BA236"/>
  <c r="BD36"/>
  <c r="BC36"/>
  <c r="BB373"/>
  <c r="AY373"/>
  <c r="BA373"/>
  <c r="BH373" s="1"/>
  <c r="BD112"/>
  <c r="BC112"/>
  <c r="AZ475"/>
  <c r="AY475"/>
  <c r="BN629"/>
  <c r="BL639"/>
  <c r="BK598"/>
  <c r="BI638"/>
  <c r="BJ633"/>
  <c r="BL614"/>
  <c r="BL509"/>
  <c r="BN607"/>
  <c r="BG595"/>
  <c r="BJ646"/>
  <c r="BG641"/>
  <c r="BN613"/>
  <c r="BJ599"/>
  <c r="BL611"/>
  <c r="BN497"/>
  <c r="BK549"/>
  <c r="BN460"/>
  <c r="BM430"/>
  <c r="BM601"/>
  <c r="BN591"/>
  <c r="BN562"/>
  <c r="BN554"/>
  <c r="BJ516"/>
  <c r="BL496"/>
  <c r="BJ481"/>
  <c r="BH466"/>
  <c r="BN582"/>
  <c r="BH573"/>
  <c r="BH529"/>
  <c r="BH521"/>
  <c r="BN498"/>
  <c r="BK480"/>
  <c r="BH463"/>
  <c r="BH582"/>
  <c r="BK530"/>
  <c r="BI517"/>
  <c r="BG576"/>
  <c r="BL585"/>
  <c r="BM583"/>
  <c r="BM580"/>
  <c r="BM578"/>
  <c r="BM574"/>
  <c r="BM534"/>
  <c r="BG513"/>
  <c r="BL492"/>
  <c r="BM295"/>
  <c r="BI417"/>
  <c r="BK378"/>
  <c r="BL462"/>
  <c r="BH450"/>
  <c r="BH442"/>
  <c r="BL424"/>
  <c r="BH418"/>
  <c r="BL381"/>
  <c r="BK392"/>
  <c r="BL454"/>
  <c r="BL440"/>
  <c r="BI420"/>
  <c r="BJ415"/>
  <c r="BL394"/>
  <c r="BK373"/>
  <c r="BJ336"/>
  <c r="BH385"/>
  <c r="BL283"/>
  <c r="BN179"/>
  <c r="BN292"/>
  <c r="BI168"/>
  <c r="BG249"/>
  <c r="BG217"/>
  <c r="BG177"/>
  <c r="BK118"/>
  <c r="BK70"/>
  <c r="BK38"/>
  <c r="BM110"/>
  <c r="BM78"/>
  <c r="BM46"/>
  <c r="BM14"/>
  <c r="BM107"/>
  <c r="BM75"/>
  <c r="BM43"/>
  <c r="BM11"/>
  <c r="BN287"/>
  <c r="BH283"/>
  <c r="BH269"/>
  <c r="BH261"/>
  <c r="BH229"/>
  <c r="BH197"/>
  <c r="BK277"/>
  <c r="BG257"/>
  <c r="BG225"/>
  <c r="BG193"/>
  <c r="BK148"/>
  <c r="BK145"/>
  <c r="BH126"/>
  <c r="BH89"/>
  <c r="BH57"/>
  <c r="BH25"/>
  <c r="BG147"/>
  <c r="BH138"/>
  <c r="BH101"/>
  <c r="BH69"/>
  <c r="BH37"/>
  <c r="BH5"/>
  <c r="BH128"/>
  <c r="BJ107"/>
  <c r="BH96"/>
  <c r="BH90"/>
  <c r="BJ75"/>
  <c r="BH64"/>
  <c r="BH58"/>
  <c r="BJ43"/>
  <c r="BH32"/>
  <c r="BH26"/>
  <c r="BJ11"/>
  <c r="BN141"/>
  <c r="BH134"/>
  <c r="BH97"/>
  <c r="BH65"/>
  <c r="BH33"/>
  <c r="BK152"/>
  <c r="BH142"/>
  <c r="BH130"/>
  <c r="BH93"/>
  <c r="BH61"/>
  <c r="BH29"/>
  <c r="BJ559"/>
  <c r="BG563"/>
  <c r="BI593"/>
  <c r="BH303"/>
  <c r="BN484"/>
  <c r="BJ487"/>
  <c r="BJ523"/>
  <c r="BG571"/>
  <c r="BD399"/>
  <c r="BN399" s="1"/>
  <c r="BC399"/>
  <c r="BD104"/>
  <c r="BC104"/>
  <c r="AZ643"/>
  <c r="AY643"/>
  <c r="BA643"/>
  <c r="BB468"/>
  <c r="AY468"/>
  <c r="BG468" s="1"/>
  <c r="AY250"/>
  <c r="BA250"/>
  <c r="BB250"/>
  <c r="BD84"/>
  <c r="BC84"/>
  <c r="AZ228"/>
  <c r="BA228"/>
  <c r="BD415"/>
  <c r="BL415" s="1"/>
  <c r="BC415"/>
  <c r="AZ256"/>
  <c r="BA256"/>
  <c r="BB527"/>
  <c r="AZ527"/>
  <c r="BA527"/>
  <c r="AY527"/>
  <c r="BB483"/>
  <c r="AY483"/>
  <c r="AZ483"/>
  <c r="BA483"/>
  <c r="AY266"/>
  <c r="BA266"/>
  <c r="BB266"/>
  <c r="BM158"/>
  <c r="BN158"/>
  <c r="BL643"/>
  <c r="BM565"/>
  <c r="BM533"/>
  <c r="BG649"/>
  <c r="BJ622"/>
  <c r="BG617"/>
  <c r="BN421"/>
  <c r="BN461"/>
  <c r="BI582"/>
  <c r="BJ517"/>
  <c r="BN483"/>
  <c r="BL469"/>
  <c r="BN423"/>
  <c r="BL375"/>
  <c r="BG366"/>
  <c r="BG340"/>
  <c r="BG308"/>
  <c r="BK464"/>
  <c r="BH455"/>
  <c r="BJ440"/>
  <c r="BJ416"/>
  <c r="BG411"/>
  <c r="BL411"/>
  <c r="BN182"/>
  <c r="BI314"/>
  <c r="BM300"/>
  <c r="BL248"/>
  <c r="BL216"/>
  <c r="BL180"/>
  <c r="BH170"/>
  <c r="BM232"/>
  <c r="BM200"/>
  <c r="BN244"/>
  <c r="BN212"/>
  <c r="BI298"/>
  <c r="BM150"/>
  <c r="BG254"/>
  <c r="BL150"/>
  <c r="BM114"/>
  <c r="BM82"/>
  <c r="BM50"/>
  <c r="BM18"/>
  <c r="BK259"/>
  <c r="BK227"/>
  <c r="BK195"/>
  <c r="BK63"/>
  <c r="BM143"/>
  <c r="BM111"/>
  <c r="BM79"/>
  <c r="BM47"/>
  <c r="BM15"/>
  <c r="BL120"/>
  <c r="BL104"/>
  <c r="BK17"/>
  <c r="BI37"/>
  <c r="BI575"/>
  <c r="BI190"/>
  <c r="BI535"/>
  <c r="BG523"/>
  <c r="BH571"/>
  <c r="BD403"/>
  <c r="BC403"/>
  <c r="AZ568"/>
  <c r="AY568"/>
  <c r="AZ552"/>
  <c r="AY552"/>
  <c r="BJ552" s="1"/>
  <c r="BD24"/>
  <c r="BC24"/>
  <c r="AZ397"/>
  <c r="AY397"/>
  <c r="BA397"/>
  <c r="BB149"/>
  <c r="AY149"/>
  <c r="BD4"/>
  <c r="BN4" s="1"/>
  <c r="BC4"/>
  <c r="AY242"/>
  <c r="BA242"/>
  <c r="BB242"/>
  <c r="BD573"/>
  <c r="BC573"/>
  <c r="AY270"/>
  <c r="BA270"/>
  <c r="BG270" s="1"/>
  <c r="BB270"/>
  <c r="AY198"/>
  <c r="BA198"/>
  <c r="BB198"/>
  <c r="BM627"/>
  <c r="BN651"/>
  <c r="BN619"/>
  <c r="BL647"/>
  <c r="BL615"/>
  <c r="BN547"/>
  <c r="BN531"/>
  <c r="BN499"/>
  <c r="BM544"/>
  <c r="BM512"/>
  <c r="BJ630"/>
  <c r="BG625"/>
  <c r="BN616"/>
  <c r="BM606"/>
  <c r="BL561"/>
  <c r="BH648"/>
  <c r="BL622"/>
  <c r="BI592"/>
  <c r="BN650"/>
  <c r="BJ644"/>
  <c r="BN618"/>
  <c r="BL590"/>
  <c r="BG564"/>
  <c r="BK543"/>
  <c r="BK642"/>
  <c r="BG636"/>
  <c r="BL602"/>
  <c r="BN485"/>
  <c r="BM441"/>
  <c r="BN587"/>
  <c r="BL563"/>
  <c r="BL555"/>
  <c r="BN546"/>
  <c r="BN506"/>
  <c r="BL475"/>
  <c r="BK422"/>
  <c r="BN438"/>
  <c r="BN406"/>
  <c r="BL570"/>
  <c r="BH467"/>
  <c r="BL407"/>
  <c r="BH461"/>
  <c r="BL390"/>
  <c r="BG379"/>
  <c r="BK363"/>
  <c r="BJ471"/>
  <c r="BK360"/>
  <c r="BN473"/>
  <c r="BG443"/>
  <c r="BM420"/>
  <c r="BI414"/>
  <c r="BM395"/>
  <c r="BH366"/>
  <c r="BG429"/>
  <c r="BH336"/>
  <c r="BH304"/>
  <c r="BM457"/>
  <c r="BJ453"/>
  <c r="BH446"/>
  <c r="BH434"/>
  <c r="BL408"/>
  <c r="BH402"/>
  <c r="BJ391"/>
  <c r="BI364"/>
  <c r="BI476"/>
  <c r="BN448"/>
  <c r="BJ430"/>
  <c r="BN404"/>
  <c r="BM396"/>
  <c r="BN388"/>
  <c r="BK379"/>
  <c r="BG360"/>
  <c r="BN355"/>
  <c r="BM353"/>
  <c r="BN323"/>
  <c r="BM321"/>
  <c r="BI306"/>
  <c r="BG287"/>
  <c r="BM242"/>
  <c r="BM210"/>
  <c r="BM178"/>
  <c r="BI361"/>
  <c r="BL357"/>
  <c r="BM327"/>
  <c r="BL325"/>
  <c r="BH294"/>
  <c r="BJ268"/>
  <c r="BJ236"/>
  <c r="BH250"/>
  <c r="BL228"/>
  <c r="BL196"/>
  <c r="BN183"/>
  <c r="BN340"/>
  <c r="BJ338"/>
  <c r="BM292"/>
  <c r="BM268"/>
  <c r="BM236"/>
  <c r="BM204"/>
  <c r="BK344"/>
  <c r="BG342"/>
  <c r="BL311"/>
  <c r="BK309"/>
  <c r="BJ292"/>
  <c r="BG264"/>
  <c r="BG232"/>
  <c r="BL210"/>
  <c r="BG200"/>
  <c r="BN352"/>
  <c r="BJ350"/>
  <c r="BN320"/>
  <c r="BJ318"/>
  <c r="BN304"/>
  <c r="BL138"/>
  <c r="BL122"/>
  <c r="BL106"/>
  <c r="BL90"/>
  <c r="BL74"/>
  <c r="BL58"/>
  <c r="BL42"/>
  <c r="BL26"/>
  <c r="BL10"/>
  <c r="BJ288"/>
  <c r="BK271"/>
  <c r="BK263"/>
  <c r="BK231"/>
  <c r="BK199"/>
  <c r="BJ153"/>
  <c r="BM118"/>
  <c r="BM54"/>
  <c r="BM22"/>
  <c r="BN98"/>
  <c r="BN66"/>
  <c r="BN34"/>
  <c r="BN2"/>
  <c r="BK255"/>
  <c r="BK223"/>
  <c r="BK191"/>
  <c r="BJ183"/>
  <c r="BH158"/>
  <c r="BM140"/>
  <c r="BM108"/>
  <c r="BM76"/>
  <c r="BM44"/>
  <c r="BM12"/>
  <c r="BJ149"/>
  <c r="BI276"/>
  <c r="BK239"/>
  <c r="BK207"/>
  <c r="BJ137"/>
  <c r="BJ121"/>
  <c r="BH115"/>
  <c r="BJ104"/>
  <c r="BJ98"/>
  <c r="BH83"/>
  <c r="BJ72"/>
  <c r="BJ66"/>
  <c r="BH51"/>
  <c r="BJ40"/>
  <c r="BJ34"/>
  <c r="BH19"/>
  <c r="BJ8"/>
  <c r="BJ2"/>
  <c r="BI147"/>
  <c r="BJ138"/>
  <c r="BJ101"/>
  <c r="BJ69"/>
  <c r="BJ37"/>
  <c r="BJ5"/>
  <c r="BL141"/>
  <c r="BJ134"/>
  <c r="BJ97"/>
  <c r="BJ65"/>
  <c r="BJ33"/>
  <c r="BJ567"/>
  <c r="BG503"/>
  <c r="BI499"/>
  <c r="BH523"/>
  <c r="BB365"/>
  <c r="AZ365"/>
  <c r="BG365" s="1"/>
  <c r="BB515"/>
  <c r="AY515"/>
  <c r="AZ515"/>
  <c r="BA515"/>
  <c r="BD72"/>
  <c r="BC72"/>
  <c r="BB495"/>
  <c r="AY495"/>
  <c r="AZ495"/>
  <c r="BA495"/>
  <c r="BD427"/>
  <c r="BC427"/>
  <c r="AZ405"/>
  <c r="AY405"/>
  <c r="BA405"/>
  <c r="BD52"/>
  <c r="BN52" s="1"/>
  <c r="BC52"/>
  <c r="BE391"/>
  <c r="BC391"/>
  <c r="AZ623"/>
  <c r="AY623"/>
  <c r="BA623"/>
  <c r="BJ652"/>
  <c r="BN626"/>
  <c r="BJ620"/>
  <c r="BJ608"/>
  <c r="BH639"/>
  <c r="BH598"/>
  <c r="BJ528"/>
  <c r="BH548"/>
  <c r="BM567"/>
  <c r="BM559"/>
  <c r="BI549"/>
  <c r="BG524"/>
  <c r="BN442"/>
  <c r="BN410"/>
  <c r="BM570"/>
  <c r="BG492"/>
  <c r="BH444"/>
  <c r="BH428"/>
  <c r="BI423"/>
  <c r="BG398"/>
  <c r="BJ452"/>
  <c r="BG424"/>
  <c r="BH419"/>
  <c r="BL374"/>
  <c r="BK452"/>
  <c r="BG370"/>
  <c r="BI400"/>
  <c r="BH198"/>
  <c r="BM176"/>
  <c r="BN252"/>
  <c r="BN220"/>
  <c r="BN188"/>
  <c r="BI244"/>
  <c r="BL222"/>
  <c r="BI212"/>
  <c r="BL174"/>
  <c r="BK164"/>
  <c r="BM112"/>
  <c r="BM101"/>
  <c r="BK85"/>
  <c r="BM53"/>
  <c r="BK37"/>
  <c r="BM21"/>
  <c r="BK5"/>
  <c r="BM168"/>
  <c r="BG136"/>
  <c r="BG120"/>
  <c r="BG114"/>
  <c r="BI99"/>
  <c r="BG88"/>
  <c r="BI67"/>
  <c r="BG56"/>
  <c r="BG50"/>
  <c r="BI35"/>
  <c r="BG24"/>
  <c r="BG18"/>
  <c r="BI3"/>
  <c r="BG52"/>
  <c r="BG46"/>
  <c r="BG14"/>
  <c r="BG92"/>
  <c r="BG86"/>
  <c r="BI71"/>
  <c r="BG60"/>
  <c r="BG54"/>
  <c r="BI39"/>
  <c r="BG28"/>
  <c r="BG22"/>
  <c r="AZ556"/>
  <c r="AY556"/>
  <c r="AZ449"/>
  <c r="BJ449" s="1"/>
  <c r="AY449"/>
  <c r="BE280"/>
  <c r="BC280"/>
  <c r="AZ204"/>
  <c r="BJ204" s="1"/>
  <c r="BA204"/>
  <c r="BD100"/>
  <c r="BC100"/>
  <c r="BM100" s="1"/>
  <c r="AZ260"/>
  <c r="BG260" s="1"/>
  <c r="BA260"/>
  <c r="AY610"/>
  <c r="BA610"/>
  <c r="AZ540"/>
  <c r="AY540"/>
  <c r="AZ425"/>
  <c r="BA425"/>
  <c r="AY425"/>
  <c r="BG425" s="1"/>
  <c r="AY202"/>
  <c r="BB202"/>
  <c r="BA202"/>
  <c r="AZ216"/>
  <c r="BA216"/>
  <c r="BL634"/>
  <c r="BH628"/>
  <c r="BM604"/>
  <c r="BL551"/>
  <c r="BG548"/>
  <c r="BM446"/>
  <c r="BM414"/>
  <c r="BH525"/>
  <c r="BJ500"/>
  <c r="BN488"/>
  <c r="BJ397"/>
  <c r="BG387"/>
  <c r="BI393"/>
  <c r="BN375"/>
  <c r="BJ477"/>
  <c r="BM455"/>
  <c r="BM453"/>
  <c r="BM439"/>
  <c r="BL416"/>
  <c r="BH410"/>
  <c r="BN465"/>
  <c r="BH459"/>
  <c r="BM447"/>
  <c r="BH438"/>
  <c r="BL412"/>
  <c r="BH406"/>
  <c r="BJ256"/>
  <c r="BL313"/>
  <c r="BG385"/>
  <c r="BN364"/>
  <c r="BK335"/>
  <c r="BN333"/>
  <c r="BJ302"/>
  <c r="BI385"/>
  <c r="BH242"/>
  <c r="BL370"/>
  <c r="BL348"/>
  <c r="BH346"/>
  <c r="BL316"/>
  <c r="BL297"/>
  <c r="BI280"/>
  <c r="BI256"/>
  <c r="BK157"/>
  <c r="BL170"/>
  <c r="BM84"/>
  <c r="BN104"/>
  <c r="BH52"/>
  <c r="BH46"/>
  <c r="BJ31"/>
  <c r="BH20"/>
  <c r="BH14"/>
  <c r="BH129"/>
  <c r="BH112"/>
  <c r="BH106"/>
  <c r="BJ91"/>
  <c r="BH74"/>
  <c r="BJ59"/>
  <c r="BH48"/>
  <c r="BH42"/>
  <c r="BJ27"/>
  <c r="BH16"/>
  <c r="BH10"/>
  <c r="BB380"/>
  <c r="BA380"/>
  <c r="BG380" s="1"/>
  <c r="BD40"/>
  <c r="BC40"/>
  <c r="BM40" s="1"/>
  <c r="AY218"/>
  <c r="BA218"/>
  <c r="BB218"/>
  <c r="BD569"/>
  <c r="BC569"/>
  <c r="AZ367"/>
  <c r="BG367" s="1"/>
  <c r="AY367"/>
  <c r="BA367"/>
  <c r="BD20"/>
  <c r="BC20"/>
  <c r="BD621"/>
  <c r="BC621"/>
  <c r="AY291"/>
  <c r="AZ291"/>
  <c r="BG291" s="1"/>
  <c r="BA291"/>
  <c r="BF165"/>
  <c r="BC165"/>
  <c r="BD645"/>
  <c r="BC645"/>
  <c r="AZ220"/>
  <c r="BA220"/>
  <c r="AY230"/>
  <c r="BJ230" s="1"/>
  <c r="BA230"/>
  <c r="BB230"/>
  <c r="BJ623"/>
  <c r="BN445"/>
  <c r="BN413"/>
  <c r="BN596"/>
  <c r="BL571"/>
  <c r="BH565"/>
  <c r="BH557"/>
  <c r="BN550"/>
  <c r="BN502"/>
  <c r="BK493"/>
  <c r="BL522"/>
  <c r="BH508"/>
  <c r="BN415"/>
  <c r="BN584"/>
  <c r="BM581"/>
  <c r="BN579"/>
  <c r="BN577"/>
  <c r="BH537"/>
  <c r="BN518"/>
  <c r="BJ504"/>
  <c r="BJ461"/>
  <c r="BI426"/>
  <c r="BJ396"/>
  <c r="BH372"/>
  <c r="BL356"/>
  <c r="BH354"/>
  <c r="BL324"/>
  <c r="BH322"/>
  <c r="BM307"/>
  <c r="BL305"/>
  <c r="BK366"/>
  <c r="BK358"/>
  <c r="BK328"/>
  <c r="BG326"/>
  <c r="BK312"/>
  <c r="BH236"/>
  <c r="BL155"/>
  <c r="BN255"/>
  <c r="BN223"/>
  <c r="BN191"/>
  <c r="BI183"/>
  <c r="BG163"/>
  <c r="BH284"/>
  <c r="BI273"/>
  <c r="BI265"/>
  <c r="BM247"/>
  <c r="BM215"/>
  <c r="BM24"/>
  <c r="BK137"/>
  <c r="BM121"/>
  <c r="BK105"/>
  <c r="BM89"/>
  <c r="BK73"/>
  <c r="BK41"/>
  <c r="BK25"/>
  <c r="BM9"/>
  <c r="BJ276"/>
  <c r="BN239"/>
  <c r="BN207"/>
  <c r="BN168"/>
  <c r="BI154"/>
  <c r="BI146"/>
  <c r="BI133"/>
  <c r="BI116"/>
  <c r="BI110"/>
  <c r="BG95"/>
  <c r="BI84"/>
  <c r="BI78"/>
  <c r="BG63"/>
  <c r="BI52"/>
  <c r="BI46"/>
  <c r="BG31"/>
  <c r="BI20"/>
  <c r="BI14"/>
  <c r="BH593"/>
  <c r="BB376"/>
  <c r="AY376"/>
  <c r="BA376"/>
  <c r="AZ647"/>
  <c r="AY647"/>
  <c r="BA647"/>
  <c r="BG647" s="1"/>
  <c r="AY589"/>
  <c r="BG589" s="1"/>
  <c r="AZ589"/>
  <c r="AZ560"/>
  <c r="AY560"/>
  <c r="BB539"/>
  <c r="AY539"/>
  <c r="AZ539"/>
  <c r="BA539"/>
  <c r="BD88"/>
  <c r="BL88" s="1"/>
  <c r="BC88"/>
  <c r="AZ607"/>
  <c r="AY607"/>
  <c r="BA607"/>
  <c r="AY178"/>
  <c r="BA178"/>
  <c r="AZ272"/>
  <c r="BG272" s="1"/>
  <c r="BA272"/>
  <c r="BD68"/>
  <c r="BC68"/>
  <c r="AZ196"/>
  <c r="BJ196" s="1"/>
  <c r="BA196"/>
  <c r="BB479"/>
  <c r="AZ479"/>
  <c r="BA479"/>
  <c r="AY479"/>
  <c r="AZ162"/>
  <c r="BA162"/>
  <c r="AY162"/>
  <c r="BK599"/>
  <c r="BM610"/>
  <c r="BK638"/>
  <c r="BG632"/>
  <c r="BN463"/>
  <c r="BI475"/>
  <c r="BK425"/>
  <c r="BN451"/>
  <c r="BM428"/>
  <c r="BI422"/>
  <c r="BM452"/>
  <c r="BH328"/>
  <c r="BH296"/>
  <c r="BJ228"/>
  <c r="BI285"/>
  <c r="BL280"/>
  <c r="BH266"/>
  <c r="BH202"/>
  <c r="BG216"/>
  <c r="BL194"/>
  <c r="BH241"/>
  <c r="BH209"/>
  <c r="BM99"/>
  <c r="BM67"/>
  <c r="BM35"/>
  <c r="BM3"/>
  <c r="BN124"/>
  <c r="BN92"/>
  <c r="BN60"/>
  <c r="BN28"/>
  <c r="BN154"/>
  <c r="BN146"/>
  <c r="BH127"/>
  <c r="BJ105"/>
  <c r="BJ73"/>
  <c r="BJ41"/>
  <c r="BJ9"/>
  <c r="BJ42"/>
  <c r="BH27"/>
  <c r="BJ16"/>
  <c r="BJ10"/>
  <c r="BH135"/>
  <c r="BJ113"/>
  <c r="BJ81"/>
  <c r="BJ49"/>
  <c r="BJ17"/>
  <c r="BJ140"/>
  <c r="BJ118"/>
  <c r="BH103"/>
  <c r="BJ92"/>
  <c r="BJ86"/>
  <c r="BH71"/>
  <c r="BJ60"/>
  <c r="BJ54"/>
  <c r="BH39"/>
  <c r="BJ28"/>
  <c r="BJ22"/>
  <c r="BJ575"/>
  <c r="BL600"/>
  <c r="BK151"/>
  <c r="BD637"/>
  <c r="BC637"/>
  <c r="BB491"/>
  <c r="AY491"/>
  <c r="AZ491"/>
  <c r="BA491"/>
  <c r="AZ413"/>
  <c r="AY413"/>
  <c r="BA413"/>
  <c r="BD8"/>
  <c r="BC8"/>
  <c r="BD116"/>
  <c r="BC116"/>
  <c r="BL116" s="1"/>
  <c r="AY210"/>
  <c r="BA210"/>
  <c r="BB210"/>
  <c r="BB602"/>
  <c r="AY602"/>
  <c r="AZ602"/>
  <c r="BA602"/>
  <c r="BA381"/>
  <c r="BG381" s="1"/>
  <c r="AY381"/>
  <c r="AY234"/>
  <c r="BB234"/>
  <c r="BA234"/>
  <c r="AY174"/>
  <c r="BA174"/>
  <c r="BL644"/>
  <c r="BL628"/>
  <c r="BM648"/>
  <c r="BK641"/>
  <c r="BG643"/>
  <c r="BH607"/>
  <c r="BN595"/>
  <c r="BL560"/>
  <c r="BL524"/>
  <c r="BM630"/>
  <c r="BI624"/>
  <c r="BJ614"/>
  <c r="BM564"/>
  <c r="BN609"/>
  <c r="BJ605"/>
  <c r="BJ544"/>
  <c r="BM397"/>
  <c r="BI488"/>
  <c r="BN449"/>
  <c r="BN417"/>
  <c r="BH590"/>
  <c r="BJ569"/>
  <c r="BJ561"/>
  <c r="BJ553"/>
  <c r="BH520"/>
  <c r="BL487"/>
  <c r="BN459"/>
  <c r="BM426"/>
  <c r="BM554"/>
  <c r="BI516"/>
  <c r="BJ480"/>
  <c r="BG458"/>
  <c r="BM427"/>
  <c r="BH586"/>
  <c r="BH533"/>
  <c r="BN522"/>
  <c r="BJ508"/>
  <c r="BL479"/>
  <c r="BL389"/>
  <c r="BG417"/>
  <c r="BM291"/>
  <c r="BM377"/>
  <c r="BH473"/>
  <c r="BK454"/>
  <c r="BK440"/>
  <c r="BH420"/>
  <c r="BI415"/>
  <c r="BL373"/>
  <c r="BI359"/>
  <c r="BL291"/>
  <c r="BH282"/>
  <c r="BK387"/>
  <c r="BI334"/>
  <c r="BN303"/>
  <c r="BM301"/>
  <c r="BL192"/>
  <c r="BN163"/>
  <c r="BH374"/>
  <c r="BM343"/>
  <c r="BL341"/>
  <c r="BH310"/>
  <c r="BL296"/>
  <c r="BH289"/>
  <c r="BL270"/>
  <c r="BL238"/>
  <c r="BI228"/>
  <c r="BL206"/>
  <c r="BI196"/>
  <c r="BL182"/>
  <c r="BM161"/>
  <c r="BJ275"/>
  <c r="BN235"/>
  <c r="BN203"/>
  <c r="BG164"/>
  <c r="BG278"/>
  <c r="BL267"/>
  <c r="BH245"/>
  <c r="BH213"/>
  <c r="BH172"/>
  <c r="BK91"/>
  <c r="BK59"/>
  <c r="BK27"/>
  <c r="BL251"/>
  <c r="BL219"/>
  <c r="BI188"/>
  <c r="BI180"/>
  <c r="BK125"/>
  <c r="BM109"/>
  <c r="BM93"/>
  <c r="BM77"/>
  <c r="BM61"/>
  <c r="BM45"/>
  <c r="BM29"/>
  <c r="BK13"/>
  <c r="BG8"/>
  <c r="BG2"/>
  <c r="BL148"/>
  <c r="BN145"/>
  <c r="BG126"/>
  <c r="BG89"/>
  <c r="BG57"/>
  <c r="BG25"/>
  <c r="BI182"/>
  <c r="BI519"/>
  <c r="BM600"/>
  <c r="BJ571"/>
  <c r="BG575"/>
  <c r="BH631"/>
  <c r="BJ615"/>
  <c r="BG615"/>
  <c r="BK616"/>
  <c r="BM616"/>
  <c r="AZ584"/>
  <c r="BA584"/>
  <c r="BB584"/>
  <c r="AY584"/>
  <c r="BI536"/>
  <c r="BG536"/>
  <c r="BH536"/>
  <c r="BL613"/>
  <c r="BK613"/>
  <c r="BM613"/>
  <c r="BH599"/>
  <c r="BG599"/>
  <c r="BI599"/>
  <c r="BM651"/>
  <c r="BM619"/>
  <c r="BL648"/>
  <c r="BL632"/>
  <c r="BN615"/>
  <c r="BM640"/>
  <c r="BN640"/>
  <c r="BM645"/>
  <c r="BK651"/>
  <c r="BK619"/>
  <c r="BG633"/>
  <c r="BM614"/>
  <c r="BI623"/>
  <c r="BL564"/>
  <c r="BN543"/>
  <c r="BN527"/>
  <c r="BN511"/>
  <c r="BN491"/>
  <c r="BG634"/>
  <c r="BH629"/>
  <c r="BJ616"/>
  <c r="BL603"/>
  <c r="BL629"/>
  <c r="BM568"/>
  <c r="BM504"/>
  <c r="BH630"/>
  <c r="BI625"/>
  <c r="BN606"/>
  <c r="BN598"/>
  <c r="BK590"/>
  <c r="BM557"/>
  <c r="BM525"/>
  <c r="BI649"/>
  <c r="BH622"/>
  <c r="BI617"/>
  <c r="BK621"/>
  <c r="BH595"/>
  <c r="BN573"/>
  <c r="BN541"/>
  <c r="BN509"/>
  <c r="BK646"/>
  <c r="BG640"/>
  <c r="BK640"/>
  <c r="BK515"/>
  <c r="BI646"/>
  <c r="BJ641"/>
  <c r="BK645"/>
  <c r="BK560"/>
  <c r="BL467"/>
  <c r="BM429"/>
  <c r="BK587"/>
  <c r="BM563"/>
  <c r="BM555"/>
  <c r="BK546"/>
  <c r="BK506"/>
  <c r="BK565"/>
  <c r="BL413"/>
  <c r="BM617"/>
  <c r="BK617"/>
  <c r="BK623"/>
  <c r="BL623"/>
  <c r="BL568"/>
  <c r="BK568"/>
  <c r="BL544"/>
  <c r="BK544"/>
  <c r="BL528"/>
  <c r="BK528"/>
  <c r="BL512"/>
  <c r="BK512"/>
  <c r="BK603"/>
  <c r="BM603"/>
  <c r="BL606"/>
  <c r="BK606"/>
  <c r="BK589"/>
  <c r="BN589"/>
  <c r="BK539"/>
  <c r="BM539"/>
  <c r="BK519"/>
  <c r="BM519"/>
  <c r="BK501"/>
  <c r="BM501"/>
  <c r="AY462"/>
  <c r="AZ462"/>
  <c r="BA462"/>
  <c r="BB462"/>
  <c r="BM623"/>
  <c r="BM644"/>
  <c r="BN644"/>
  <c r="BN649"/>
  <c r="BN633"/>
  <c r="BN617"/>
  <c r="BH611"/>
  <c r="BN634"/>
  <c r="BJ628"/>
  <c r="BK628"/>
  <c r="BH634"/>
  <c r="BI629"/>
  <c r="BG616"/>
  <c r="BK633"/>
  <c r="BM540"/>
  <c r="BM508"/>
  <c r="BI630"/>
  <c r="BJ625"/>
  <c r="BL616"/>
  <c r="BL598"/>
  <c r="BM561"/>
  <c r="BM529"/>
  <c r="BJ649"/>
  <c r="BI622"/>
  <c r="BJ617"/>
  <c r="BG635"/>
  <c r="BL645"/>
  <c r="BI606"/>
  <c r="BL651"/>
  <c r="BK564"/>
  <c r="BJ545"/>
  <c r="BL510"/>
  <c r="BJ485"/>
  <c r="BH556"/>
  <c r="BK610"/>
  <c r="BN487"/>
  <c r="BL620"/>
  <c r="BK620"/>
  <c r="BK627"/>
  <c r="BL627"/>
  <c r="BK572"/>
  <c r="BH606"/>
  <c r="BG606"/>
  <c r="BK592"/>
  <c r="BM592"/>
  <c r="BI560"/>
  <c r="BH560"/>
  <c r="BI540"/>
  <c r="BG540"/>
  <c r="BH540"/>
  <c r="BK523"/>
  <c r="BM523"/>
  <c r="BK491"/>
  <c r="BM491"/>
  <c r="BB579"/>
  <c r="AY579"/>
  <c r="AZ579"/>
  <c r="BA579"/>
  <c r="AY550"/>
  <c r="AZ550"/>
  <c r="BA550"/>
  <c r="BB550"/>
  <c r="AY514"/>
  <c r="AZ514"/>
  <c r="BA514"/>
  <c r="BB514"/>
  <c r="AY498"/>
  <c r="AZ498"/>
  <c r="BA498"/>
  <c r="BB498"/>
  <c r="BL612"/>
  <c r="BK612"/>
  <c r="BM612"/>
  <c r="BK475"/>
  <c r="BM475"/>
  <c r="BN648"/>
  <c r="BH651"/>
  <c r="BK634"/>
  <c r="BG628"/>
  <c r="BL633"/>
  <c r="BI634"/>
  <c r="BJ629"/>
  <c r="BH616"/>
  <c r="BH609"/>
  <c r="BM576"/>
  <c r="BM598"/>
  <c r="BN568"/>
  <c r="BN552"/>
  <c r="BN536"/>
  <c r="BN520"/>
  <c r="BN504"/>
  <c r="BH626"/>
  <c r="BI621"/>
  <c r="BI639"/>
  <c r="BK649"/>
  <c r="BM608"/>
  <c r="BN642"/>
  <c r="BJ636"/>
  <c r="BN602"/>
  <c r="BJ564"/>
  <c r="BL539"/>
  <c r="BK605"/>
  <c r="BI485"/>
  <c r="BN590"/>
  <c r="BM587"/>
  <c r="BK563"/>
  <c r="BK555"/>
  <c r="BM546"/>
  <c r="BM506"/>
  <c r="BJ489"/>
  <c r="BM507"/>
  <c r="BM487"/>
  <c r="BK602"/>
  <c r="BL421"/>
  <c r="BM625"/>
  <c r="BL625"/>
  <c r="BK625"/>
  <c r="BK631"/>
  <c r="BL631"/>
  <c r="BL576"/>
  <c r="BK576"/>
  <c r="BL548"/>
  <c r="BK548"/>
  <c r="BL532"/>
  <c r="BK532"/>
  <c r="BL516"/>
  <c r="BK516"/>
  <c r="BL500"/>
  <c r="BK500"/>
  <c r="BH603"/>
  <c r="BG603"/>
  <c r="BI603"/>
  <c r="BL537"/>
  <c r="BK537"/>
  <c r="BL521"/>
  <c r="BK521"/>
  <c r="BL505"/>
  <c r="BK505"/>
  <c r="BM569"/>
  <c r="BK569"/>
  <c r="BB587"/>
  <c r="BA587"/>
  <c r="AY587"/>
  <c r="AZ587"/>
  <c r="BB612"/>
  <c r="AZ612"/>
  <c r="BA612"/>
  <c r="AY612"/>
  <c r="BI564"/>
  <c r="BH564"/>
  <c r="BK527"/>
  <c r="BM527"/>
  <c r="BK495"/>
  <c r="BM495"/>
  <c r="AZ580"/>
  <c r="AY580"/>
  <c r="BA580"/>
  <c r="BB580"/>
  <c r="AY566"/>
  <c r="AZ566"/>
  <c r="BA566"/>
  <c r="BB566"/>
  <c r="BG489"/>
  <c r="BI489"/>
  <c r="BF466"/>
  <c r="BD466"/>
  <c r="BE466"/>
  <c r="BC466"/>
  <c r="BG469"/>
  <c r="BJ469"/>
  <c r="BI469"/>
  <c r="BM652"/>
  <c r="BM620"/>
  <c r="BN652"/>
  <c r="BN620"/>
  <c r="BN621"/>
  <c r="BH619"/>
  <c r="BI651"/>
  <c r="BM548"/>
  <c r="BM516"/>
  <c r="BL621"/>
  <c r="BM537"/>
  <c r="BM505"/>
  <c r="BK644"/>
  <c r="BM609"/>
  <c r="BN553"/>
  <c r="BN521"/>
  <c r="BI595"/>
  <c r="BJ540"/>
  <c r="BK504"/>
  <c r="BK524"/>
  <c r="BG609"/>
  <c r="BI609"/>
  <c r="BM573"/>
  <c r="BL573"/>
  <c r="BK573"/>
  <c r="AZ588"/>
  <c r="BA588"/>
  <c r="AY588"/>
  <c r="BB588"/>
  <c r="BI568"/>
  <c r="BG568"/>
  <c r="BH568"/>
  <c r="BI544"/>
  <c r="BH544"/>
  <c r="BG544"/>
  <c r="BI528"/>
  <c r="BG528"/>
  <c r="BK499"/>
  <c r="BM499"/>
  <c r="AY542"/>
  <c r="AZ542"/>
  <c r="BA542"/>
  <c r="BB542"/>
  <c r="BL531"/>
  <c r="BM531"/>
  <c r="AY518"/>
  <c r="AZ518"/>
  <c r="BA518"/>
  <c r="BB518"/>
  <c r="AY502"/>
  <c r="AZ502"/>
  <c r="BA502"/>
  <c r="BB502"/>
  <c r="AZ482"/>
  <c r="AY482"/>
  <c r="BA482"/>
  <c r="BB482"/>
  <c r="BG601"/>
  <c r="BJ601"/>
  <c r="BI601"/>
  <c r="BK463"/>
  <c r="BM463"/>
  <c r="BL463"/>
  <c r="BM445"/>
  <c r="BL445"/>
  <c r="BL450"/>
  <c r="BK450"/>
  <c r="BL418"/>
  <c r="BK418"/>
  <c r="BL402"/>
  <c r="BK402"/>
  <c r="BL489"/>
  <c r="BK489"/>
  <c r="BM489"/>
  <c r="BM624"/>
  <c r="BN624"/>
  <c r="BM629"/>
  <c r="BG623"/>
  <c r="BM634"/>
  <c r="BI628"/>
  <c r="BN551"/>
  <c r="BN519"/>
  <c r="BN630"/>
  <c r="BJ624"/>
  <c r="BN576"/>
  <c r="BN556"/>
  <c r="BN540"/>
  <c r="BN524"/>
  <c r="BN508"/>
  <c r="BJ626"/>
  <c r="BG621"/>
  <c r="BL607"/>
  <c r="BH635"/>
  <c r="BM541"/>
  <c r="BM509"/>
  <c r="BK650"/>
  <c r="BG644"/>
  <c r="BK618"/>
  <c r="BM590"/>
  <c r="BL649"/>
  <c r="BN557"/>
  <c r="BN525"/>
  <c r="BH650"/>
  <c r="BI645"/>
  <c r="BH615"/>
  <c r="BL642"/>
  <c r="BH636"/>
  <c r="BM602"/>
  <c r="BL619"/>
  <c r="BL589"/>
  <c r="BJ568"/>
  <c r="BN638"/>
  <c r="BK509"/>
  <c r="BK542"/>
  <c r="BI505"/>
  <c r="BM413"/>
  <c r="BH489"/>
  <c r="BI590"/>
  <c r="BG569"/>
  <c r="BG561"/>
  <c r="BG553"/>
  <c r="BI520"/>
  <c r="BH469"/>
  <c r="BH528"/>
  <c r="BK601"/>
  <c r="BM591"/>
  <c r="BM562"/>
  <c r="BL429"/>
  <c r="BL397"/>
  <c r="BL552"/>
  <c r="BK552"/>
  <c r="BL520"/>
  <c r="BK520"/>
  <c r="BG614"/>
  <c r="BI614"/>
  <c r="BF597"/>
  <c r="BC597"/>
  <c r="BD597"/>
  <c r="BE597"/>
  <c r="BL557"/>
  <c r="BK557"/>
  <c r="BL541"/>
  <c r="BK541"/>
  <c r="BL525"/>
  <c r="BK525"/>
  <c r="AZ613"/>
  <c r="BA613"/>
  <c r="BB613"/>
  <c r="AY613"/>
  <c r="AY570"/>
  <c r="AZ570"/>
  <c r="BA570"/>
  <c r="BB570"/>
  <c r="AY554"/>
  <c r="AZ554"/>
  <c r="BA554"/>
  <c r="BB554"/>
  <c r="BJ532"/>
  <c r="BH532"/>
  <c r="BL503"/>
  <c r="BM503"/>
  <c r="AZ486"/>
  <c r="AY486"/>
  <c r="BA486"/>
  <c r="BB486"/>
  <c r="BH610"/>
  <c r="BG610"/>
  <c r="BI472"/>
  <c r="BG472"/>
  <c r="BH472"/>
  <c r="BM639"/>
  <c r="BN643"/>
  <c r="BN627"/>
  <c r="BM628"/>
  <c r="BN628"/>
  <c r="BN641"/>
  <c r="BN625"/>
  <c r="BK639"/>
  <c r="BI627"/>
  <c r="BH633"/>
  <c r="BN614"/>
  <c r="BK630"/>
  <c r="BG624"/>
  <c r="BK652"/>
  <c r="BJ648"/>
  <c r="BN622"/>
  <c r="BG639"/>
  <c r="BJ589"/>
  <c r="BN561"/>
  <c r="BN529"/>
  <c r="BI650"/>
  <c r="BJ645"/>
  <c r="BH627"/>
  <c r="BH623"/>
  <c r="BL592"/>
  <c r="BL543"/>
  <c r="BL519"/>
  <c r="BM515"/>
  <c r="BI610"/>
  <c r="BN437"/>
  <c r="BN405"/>
  <c r="BJ590"/>
  <c r="BH569"/>
  <c r="BH561"/>
  <c r="BH553"/>
  <c r="BJ520"/>
  <c r="BL433"/>
  <c r="BL401"/>
  <c r="BJ643"/>
  <c r="BH643"/>
  <c r="BJ607"/>
  <c r="BG607"/>
  <c r="BL609"/>
  <c r="BK609"/>
  <c r="BH592"/>
  <c r="BG592"/>
  <c r="BN586"/>
  <c r="BL586"/>
  <c r="BK586"/>
  <c r="BB591"/>
  <c r="BA591"/>
  <c r="AY591"/>
  <c r="AZ591"/>
  <c r="BJ572"/>
  <c r="BH572"/>
  <c r="BG572"/>
  <c r="AY534"/>
  <c r="AZ534"/>
  <c r="BA534"/>
  <c r="BB534"/>
  <c r="AY522"/>
  <c r="AZ522"/>
  <c r="BA522"/>
  <c r="BB522"/>
  <c r="AY506"/>
  <c r="AZ506"/>
  <c r="BA506"/>
  <c r="BB506"/>
  <c r="AZ490"/>
  <c r="BB490"/>
  <c r="AY490"/>
  <c r="BA490"/>
  <c r="BN632"/>
  <c r="BM637"/>
  <c r="BK643"/>
  <c r="BK632"/>
  <c r="BI633"/>
  <c r="BK614"/>
  <c r="BG651"/>
  <c r="BI607"/>
  <c r="BL630"/>
  <c r="BH624"/>
  <c r="BH614"/>
  <c r="BH597"/>
  <c r="BI619"/>
  <c r="BM560"/>
  <c r="BM528"/>
  <c r="BI652"/>
  <c r="BM626"/>
  <c r="BI620"/>
  <c r="BL595"/>
  <c r="BN560"/>
  <c r="BN544"/>
  <c r="BN528"/>
  <c r="BN512"/>
  <c r="BG648"/>
  <c r="BK622"/>
  <c r="BK607"/>
  <c r="BI643"/>
  <c r="BN565"/>
  <c r="BN533"/>
  <c r="BJ650"/>
  <c r="BG645"/>
  <c r="BG627"/>
  <c r="BJ556"/>
  <c r="BL638"/>
  <c r="BJ610"/>
  <c r="BM543"/>
  <c r="BG556"/>
  <c r="BK553"/>
  <c r="BL437"/>
  <c r="BL405"/>
  <c r="BM641"/>
  <c r="BL641"/>
  <c r="BJ611"/>
  <c r="BG611"/>
  <c r="BL540"/>
  <c r="BK540"/>
  <c r="BL508"/>
  <c r="BK508"/>
  <c r="BG597"/>
  <c r="BI597"/>
  <c r="BJ597"/>
  <c r="BK595"/>
  <c r="BM595"/>
  <c r="BL545"/>
  <c r="BK545"/>
  <c r="BL529"/>
  <c r="BK529"/>
  <c r="BL513"/>
  <c r="BK513"/>
  <c r="BL608"/>
  <c r="BK608"/>
  <c r="BI589"/>
  <c r="BH589"/>
  <c r="BB583"/>
  <c r="AZ583"/>
  <c r="BA583"/>
  <c r="AY583"/>
  <c r="BK551"/>
  <c r="BM551"/>
  <c r="BK535"/>
  <c r="BM535"/>
  <c r="BK511"/>
  <c r="BM511"/>
  <c r="BB596"/>
  <c r="AZ596"/>
  <c r="BA596"/>
  <c r="AY596"/>
  <c r="AY574"/>
  <c r="AZ574"/>
  <c r="BA574"/>
  <c r="BB574"/>
  <c r="AY558"/>
  <c r="AZ558"/>
  <c r="BA558"/>
  <c r="BB558"/>
  <c r="AY546"/>
  <c r="AZ546"/>
  <c r="BA546"/>
  <c r="BB546"/>
  <c r="BN647"/>
  <c r="BN631"/>
  <c r="BK647"/>
  <c r="BK615"/>
  <c r="BL637"/>
  <c r="BG619"/>
  <c r="BK624"/>
  <c r="BM532"/>
  <c r="BM500"/>
  <c r="BG630"/>
  <c r="BH625"/>
  <c r="BK648"/>
  <c r="BM553"/>
  <c r="BM521"/>
  <c r="BH649"/>
  <c r="BL617"/>
  <c r="BJ592"/>
  <c r="BN569"/>
  <c r="BN537"/>
  <c r="BN505"/>
  <c r="BI635"/>
  <c r="BL604"/>
  <c r="BH646"/>
  <c r="BI641"/>
  <c r="BK556"/>
  <c r="BG560"/>
  <c r="BK561"/>
  <c r="BA585"/>
  <c r="BB585"/>
  <c r="AY585"/>
  <c r="AZ585"/>
  <c r="BA577"/>
  <c r="BB577"/>
  <c r="AY577"/>
  <c r="AZ577"/>
  <c r="BB600"/>
  <c r="AZ600"/>
  <c r="BA600"/>
  <c r="AY600"/>
  <c r="AY526"/>
  <c r="AZ526"/>
  <c r="BA526"/>
  <c r="BB526"/>
  <c r="AY510"/>
  <c r="AZ510"/>
  <c r="BA510"/>
  <c r="BB510"/>
  <c r="AY494"/>
  <c r="AZ494"/>
  <c r="BB494"/>
  <c r="BA494"/>
  <c r="BE478"/>
  <c r="BF478"/>
  <c r="BD478"/>
  <c r="BC478"/>
  <c r="BB464"/>
  <c r="AY464"/>
  <c r="AZ464"/>
  <c r="BA464"/>
  <c r="BA454"/>
  <c r="BB454"/>
  <c r="AY454"/>
  <c r="AZ454"/>
  <c r="AZ395"/>
  <c r="BB395"/>
  <c r="AY395"/>
  <c r="BA395"/>
  <c r="AY343"/>
  <c r="AZ343"/>
  <c r="BA343"/>
  <c r="BB343"/>
  <c r="BB394"/>
  <c r="AZ394"/>
  <c r="BA394"/>
  <c r="AY394"/>
  <c r="BF294"/>
  <c r="BC294"/>
  <c r="BD294"/>
  <c r="BE294"/>
  <c r="AY290"/>
  <c r="AZ290"/>
  <c r="BA290"/>
  <c r="BB290"/>
  <c r="BB243"/>
  <c r="AY243"/>
  <c r="AZ243"/>
  <c r="BA243"/>
  <c r="BB211"/>
  <c r="AY211"/>
  <c r="AZ211"/>
  <c r="BA211"/>
  <c r="BB175"/>
  <c r="AY175"/>
  <c r="AZ175"/>
  <c r="BA175"/>
  <c r="BL161"/>
  <c r="BK161"/>
  <c r="BF261"/>
  <c r="BC261"/>
  <c r="BD261"/>
  <c r="BE261"/>
  <c r="BF229"/>
  <c r="BC229"/>
  <c r="BD229"/>
  <c r="BE229"/>
  <c r="BF197"/>
  <c r="BC197"/>
  <c r="BD197"/>
  <c r="BE197"/>
  <c r="BF185"/>
  <c r="BC185"/>
  <c r="BD185"/>
  <c r="BE185"/>
  <c r="BF159"/>
  <c r="BC159"/>
  <c r="BD159"/>
  <c r="BE159"/>
  <c r="AY145"/>
  <c r="AZ145"/>
  <c r="BA145"/>
  <c r="BB145"/>
  <c r="BM552"/>
  <c r="BM520"/>
  <c r="BG652"/>
  <c r="BK626"/>
  <c r="BG620"/>
  <c r="BH608"/>
  <c r="BJ603"/>
  <c r="BL594"/>
  <c r="BN564"/>
  <c r="BN548"/>
  <c r="BN532"/>
  <c r="BN516"/>
  <c r="BI648"/>
  <c r="BM622"/>
  <c r="BN608"/>
  <c r="BH605"/>
  <c r="BM545"/>
  <c r="BM513"/>
  <c r="BL650"/>
  <c r="BH644"/>
  <c r="BL618"/>
  <c r="BL605"/>
  <c r="BG598"/>
  <c r="BN545"/>
  <c r="BN513"/>
  <c r="BL646"/>
  <c r="BH640"/>
  <c r="BI572"/>
  <c r="BK547"/>
  <c r="BK531"/>
  <c r="BK503"/>
  <c r="BM642"/>
  <c r="BI636"/>
  <c r="BN610"/>
  <c r="BI598"/>
  <c r="BJ576"/>
  <c r="BJ560"/>
  <c r="BL547"/>
  <c r="BJ536"/>
  <c r="BG642"/>
  <c r="BH637"/>
  <c r="BN611"/>
  <c r="BN542"/>
  <c r="BH505"/>
  <c r="BI484"/>
  <c r="BK459"/>
  <c r="BM421"/>
  <c r="BM588"/>
  <c r="BK567"/>
  <c r="BK559"/>
  <c r="BG549"/>
  <c r="BI524"/>
  <c r="BI496"/>
  <c r="BN486"/>
  <c r="BM460"/>
  <c r="BN441"/>
  <c r="BN425"/>
  <c r="BL596"/>
  <c r="BN571"/>
  <c r="BJ565"/>
  <c r="BJ557"/>
  <c r="BL550"/>
  <c r="BL502"/>
  <c r="BM438"/>
  <c r="BM406"/>
  <c r="BK593"/>
  <c r="BL566"/>
  <c r="BL558"/>
  <c r="BJ525"/>
  <c r="BH500"/>
  <c r="BH481"/>
  <c r="BG608"/>
  <c r="BN422"/>
  <c r="BK582"/>
  <c r="BJ573"/>
  <c r="BJ529"/>
  <c r="BJ521"/>
  <c r="BL498"/>
  <c r="BM493"/>
  <c r="BG582"/>
  <c r="BH517"/>
  <c r="BL483"/>
  <c r="BK517"/>
  <c r="BJ475"/>
  <c r="BN427"/>
  <c r="BN411"/>
  <c r="BL584"/>
  <c r="BK581"/>
  <c r="BL579"/>
  <c r="BL577"/>
  <c r="BJ537"/>
  <c r="BL518"/>
  <c r="BH504"/>
  <c r="BK441"/>
  <c r="BN514"/>
  <c r="BH501"/>
  <c r="BN494"/>
  <c r="BJ370"/>
  <c r="BI436"/>
  <c r="BJ431"/>
  <c r="BI404"/>
  <c r="BN389"/>
  <c r="BK497"/>
  <c r="BK451"/>
  <c r="BK428"/>
  <c r="BG422"/>
  <c r="BG371"/>
  <c r="BN291"/>
  <c r="BN462"/>
  <c r="BJ450"/>
  <c r="BJ442"/>
  <c r="BN424"/>
  <c r="BJ418"/>
  <c r="BK427"/>
  <c r="BJ379"/>
  <c r="BM362"/>
  <c r="BI452"/>
  <c r="BI424"/>
  <c r="BJ419"/>
  <c r="BL398"/>
  <c r="BL384"/>
  <c r="BN382"/>
  <c r="BN361"/>
  <c r="BG477"/>
  <c r="BL455"/>
  <c r="BK453"/>
  <c r="BK439"/>
  <c r="BN416"/>
  <c r="BJ410"/>
  <c r="BG383"/>
  <c r="BG433"/>
  <c r="BH393"/>
  <c r="BG364"/>
  <c r="BG332"/>
  <c r="BG300"/>
  <c r="BM464"/>
  <c r="BJ455"/>
  <c r="BH440"/>
  <c r="BH416"/>
  <c r="BI411"/>
  <c r="BN372"/>
  <c r="BH348"/>
  <c r="BH332"/>
  <c r="BH316"/>
  <c r="BH300"/>
  <c r="BK457"/>
  <c r="BH453"/>
  <c r="BJ446"/>
  <c r="BJ434"/>
  <c r="BN408"/>
  <c r="BJ402"/>
  <c r="BK385"/>
  <c r="BI392"/>
  <c r="BI356"/>
  <c r="BI340"/>
  <c r="BI308"/>
  <c r="BH460"/>
  <c r="BJ447"/>
  <c r="BJ435"/>
  <c r="BI408"/>
  <c r="BJ403"/>
  <c r="BK396"/>
  <c r="BG396"/>
  <c r="BL379"/>
  <c r="BI360"/>
  <c r="BL355"/>
  <c r="BK353"/>
  <c r="BL323"/>
  <c r="BK321"/>
  <c r="BG306"/>
  <c r="BM266"/>
  <c r="BM234"/>
  <c r="BM202"/>
  <c r="BN366"/>
  <c r="BN358"/>
  <c r="BN328"/>
  <c r="BJ326"/>
  <c r="BN312"/>
  <c r="BG282"/>
  <c r="BN262"/>
  <c r="BN246"/>
  <c r="BN230"/>
  <c r="BN214"/>
  <c r="BN198"/>
  <c r="BN174"/>
  <c r="BH362"/>
  <c r="BL331"/>
  <c r="BK329"/>
  <c r="BG314"/>
  <c r="BK300"/>
  <c r="BM179"/>
  <c r="BK364"/>
  <c r="BM335"/>
  <c r="BL333"/>
  <c r="BH302"/>
  <c r="BK390"/>
  <c r="BJ279"/>
  <c r="BL232"/>
  <c r="BL200"/>
  <c r="BI368"/>
  <c r="BN339"/>
  <c r="BM337"/>
  <c r="BN299"/>
  <c r="BI387"/>
  <c r="BN283"/>
  <c r="BM248"/>
  <c r="BM216"/>
  <c r="BM184"/>
  <c r="BN344"/>
  <c r="BJ342"/>
  <c r="BK311"/>
  <c r="BN309"/>
  <c r="BI292"/>
  <c r="BN236"/>
  <c r="BN204"/>
  <c r="BN176"/>
  <c r="BJ369"/>
  <c r="BL347"/>
  <c r="BK345"/>
  <c r="BG298"/>
  <c r="BL288"/>
  <c r="BJ348"/>
  <c r="BK250"/>
  <c r="BG240"/>
  <c r="BK218"/>
  <c r="BG208"/>
  <c r="BM165"/>
  <c r="BL352"/>
  <c r="BH350"/>
  <c r="BL320"/>
  <c r="BH318"/>
  <c r="BL304"/>
  <c r="BI249"/>
  <c r="BI217"/>
  <c r="BI177"/>
  <c r="BH208"/>
  <c r="BJ152"/>
  <c r="BG288"/>
  <c r="BN271"/>
  <c r="BN263"/>
  <c r="BN199"/>
  <c r="BN170"/>
  <c r="BI254"/>
  <c r="BG218"/>
  <c r="BJ160"/>
  <c r="BM126"/>
  <c r="BM94"/>
  <c r="BM62"/>
  <c r="BM30"/>
  <c r="BN259"/>
  <c r="BN227"/>
  <c r="BN195"/>
  <c r="BL164"/>
  <c r="BK172"/>
  <c r="BN130"/>
  <c r="BN110"/>
  <c r="BN94"/>
  <c r="BN78"/>
  <c r="BN62"/>
  <c r="BN46"/>
  <c r="BN30"/>
  <c r="BN14"/>
  <c r="BN274"/>
  <c r="BI237"/>
  <c r="BI205"/>
  <c r="BH187"/>
  <c r="BH179"/>
  <c r="BK256"/>
  <c r="BJ218"/>
  <c r="BM115"/>
  <c r="BM83"/>
  <c r="BM51"/>
  <c r="BM19"/>
  <c r="BK281"/>
  <c r="BG233"/>
  <c r="BG201"/>
  <c r="BH184"/>
  <c r="BG173"/>
  <c r="BI242"/>
  <c r="BG206"/>
  <c r="BH166"/>
  <c r="BL140"/>
  <c r="BL124"/>
  <c r="BN99"/>
  <c r="BN67"/>
  <c r="BN35"/>
  <c r="BN3"/>
  <c r="BI284"/>
  <c r="BG273"/>
  <c r="BG265"/>
  <c r="BK247"/>
  <c r="BK215"/>
  <c r="BJ242"/>
  <c r="BI206"/>
  <c r="BM124"/>
  <c r="BM92"/>
  <c r="BM60"/>
  <c r="BM28"/>
  <c r="BM285"/>
  <c r="BN275"/>
  <c r="BM211"/>
  <c r="BI189"/>
  <c r="BI181"/>
  <c r="BM171"/>
  <c r="BG266"/>
  <c r="BN128"/>
  <c r="BN112"/>
  <c r="BN96"/>
  <c r="BN80"/>
  <c r="BN48"/>
  <c r="BN32"/>
  <c r="BN16"/>
  <c r="BI221"/>
  <c r="BM175"/>
  <c r="BK103"/>
  <c r="BK60"/>
  <c r="BI136"/>
  <c r="BI120"/>
  <c r="BI114"/>
  <c r="BG99"/>
  <c r="BI88"/>
  <c r="BG67"/>
  <c r="BI56"/>
  <c r="BI50"/>
  <c r="BG35"/>
  <c r="BI24"/>
  <c r="BI18"/>
  <c r="BG3"/>
  <c r="BN148"/>
  <c r="BM145"/>
  <c r="BJ126"/>
  <c r="BJ89"/>
  <c r="BJ57"/>
  <c r="BJ25"/>
  <c r="BK167"/>
  <c r="BK109"/>
  <c r="BK24"/>
  <c r="BL156"/>
  <c r="BH148"/>
  <c r="BG144"/>
  <c r="BG132"/>
  <c r="BI111"/>
  <c r="BG100"/>
  <c r="BG94"/>
  <c r="BI79"/>
  <c r="BG68"/>
  <c r="BG62"/>
  <c r="BI47"/>
  <c r="BG36"/>
  <c r="BG30"/>
  <c r="BI15"/>
  <c r="BG4"/>
  <c r="BM73"/>
  <c r="BK30"/>
  <c r="BG150"/>
  <c r="BJ139"/>
  <c r="BH117"/>
  <c r="BH85"/>
  <c r="BH53"/>
  <c r="BH21"/>
  <c r="BI158"/>
  <c r="BK20"/>
  <c r="BJ128"/>
  <c r="BH107"/>
  <c r="BJ96"/>
  <c r="BJ90"/>
  <c r="BH75"/>
  <c r="BJ64"/>
  <c r="BJ58"/>
  <c r="BH43"/>
  <c r="BJ32"/>
  <c r="BJ26"/>
  <c r="BH11"/>
  <c r="BL139"/>
  <c r="BL96"/>
  <c r="BK10"/>
  <c r="BJ135"/>
  <c r="BH113"/>
  <c r="BH81"/>
  <c r="BH49"/>
  <c r="BH17"/>
  <c r="BK123"/>
  <c r="BK80"/>
  <c r="BI141"/>
  <c r="BG119"/>
  <c r="BI108"/>
  <c r="BI102"/>
  <c r="BG87"/>
  <c r="BI76"/>
  <c r="BI70"/>
  <c r="BG55"/>
  <c r="BI44"/>
  <c r="BI38"/>
  <c r="BG23"/>
  <c r="BI12"/>
  <c r="BI6"/>
  <c r="BL28"/>
  <c r="BL160"/>
  <c r="BI143"/>
  <c r="BI131"/>
  <c r="BG109"/>
  <c r="BG77"/>
  <c r="BG45"/>
  <c r="AZ581"/>
  <c r="BA581"/>
  <c r="BB581"/>
  <c r="AY581"/>
  <c r="AY578"/>
  <c r="AZ578"/>
  <c r="BA578"/>
  <c r="BB578"/>
  <c r="AY562"/>
  <c r="AZ562"/>
  <c r="BA562"/>
  <c r="BB562"/>
  <c r="AY538"/>
  <c r="AZ538"/>
  <c r="BA538"/>
  <c r="BB538"/>
  <c r="AY478"/>
  <c r="AZ478"/>
  <c r="BA478"/>
  <c r="BB478"/>
  <c r="AZ465"/>
  <c r="AY465"/>
  <c r="BA465"/>
  <c r="BB465"/>
  <c r="BF458"/>
  <c r="BC458"/>
  <c r="BD458"/>
  <c r="BE458"/>
  <c r="AY347"/>
  <c r="AZ347"/>
  <c r="BA347"/>
  <c r="BB347"/>
  <c r="BB363"/>
  <c r="AY363"/>
  <c r="AZ363"/>
  <c r="BA363"/>
  <c r="AZ349"/>
  <c r="BA349"/>
  <c r="BB349"/>
  <c r="AY349"/>
  <c r="AZ333"/>
  <c r="BA333"/>
  <c r="BB333"/>
  <c r="AY333"/>
  <c r="AZ317"/>
  <c r="BA317"/>
  <c r="BB317"/>
  <c r="AY317"/>
  <c r="AZ301"/>
  <c r="BA301"/>
  <c r="BB301"/>
  <c r="AY301"/>
  <c r="BF342"/>
  <c r="BC342"/>
  <c r="BD342"/>
  <c r="BE342"/>
  <c r="BF326"/>
  <c r="BC326"/>
  <c r="BD326"/>
  <c r="BE326"/>
  <c r="BF310"/>
  <c r="BC310"/>
  <c r="BD310"/>
  <c r="BE310"/>
  <c r="BB255"/>
  <c r="AY255"/>
  <c r="AZ255"/>
  <c r="BA255"/>
  <c r="BB223"/>
  <c r="AY223"/>
  <c r="AZ223"/>
  <c r="BA223"/>
  <c r="BB191"/>
  <c r="AY191"/>
  <c r="AZ191"/>
  <c r="BA191"/>
  <c r="BA286"/>
  <c r="AY286"/>
  <c r="AZ286"/>
  <c r="BB286"/>
  <c r="BF273"/>
  <c r="BC273"/>
  <c r="BD273"/>
  <c r="BE273"/>
  <c r="BF241"/>
  <c r="BC241"/>
  <c r="BD241"/>
  <c r="BE241"/>
  <c r="BF209"/>
  <c r="BC209"/>
  <c r="BD209"/>
  <c r="BE209"/>
  <c r="BK170"/>
  <c r="BM170"/>
  <c r="AZ161"/>
  <c r="BB161"/>
  <c r="AY161"/>
  <c r="BA161"/>
  <c r="BC147"/>
  <c r="BD147"/>
  <c r="BE147"/>
  <c r="BF147"/>
  <c r="BM556"/>
  <c r="BM524"/>
  <c r="BH652"/>
  <c r="BL626"/>
  <c r="BH620"/>
  <c r="BI608"/>
  <c r="BJ604"/>
  <c r="BM594"/>
  <c r="BL565"/>
  <c r="BL533"/>
  <c r="BN500"/>
  <c r="BG626"/>
  <c r="BH621"/>
  <c r="BG605"/>
  <c r="BM549"/>
  <c r="BM517"/>
  <c r="BM650"/>
  <c r="BI644"/>
  <c r="BM618"/>
  <c r="BN605"/>
  <c r="BK604"/>
  <c r="BN549"/>
  <c r="BN517"/>
  <c r="BM646"/>
  <c r="BI640"/>
  <c r="BN603"/>
  <c r="BI532"/>
  <c r="BK507"/>
  <c r="BG646"/>
  <c r="BH641"/>
  <c r="BL610"/>
  <c r="BJ548"/>
  <c r="BL527"/>
  <c r="BL511"/>
  <c r="BL495"/>
  <c r="BH642"/>
  <c r="BI637"/>
  <c r="BK611"/>
  <c r="BM599"/>
  <c r="BI545"/>
  <c r="BK510"/>
  <c r="BJ484"/>
  <c r="BL460"/>
  <c r="BM425"/>
  <c r="BN588"/>
  <c r="BL567"/>
  <c r="BL559"/>
  <c r="BH549"/>
  <c r="BJ524"/>
  <c r="BJ496"/>
  <c r="BH488"/>
  <c r="BM547"/>
  <c r="BL480"/>
  <c r="BM461"/>
  <c r="BL442"/>
  <c r="BL426"/>
  <c r="BL410"/>
  <c r="BM596"/>
  <c r="BK571"/>
  <c r="BG565"/>
  <c r="BG557"/>
  <c r="BM550"/>
  <c r="BM502"/>
  <c r="BM442"/>
  <c r="BM410"/>
  <c r="BL593"/>
  <c r="BM566"/>
  <c r="BM558"/>
  <c r="BG525"/>
  <c r="BI500"/>
  <c r="BL488"/>
  <c r="BK471"/>
  <c r="BN426"/>
  <c r="BM582"/>
  <c r="BG573"/>
  <c r="BG529"/>
  <c r="BG521"/>
  <c r="BM498"/>
  <c r="BG532"/>
  <c r="BK469"/>
  <c r="BI586"/>
  <c r="BI533"/>
  <c r="BK522"/>
  <c r="BG508"/>
  <c r="BM480"/>
  <c r="BH458"/>
  <c r="BM584"/>
  <c r="BL581"/>
  <c r="BM579"/>
  <c r="BM577"/>
  <c r="BG537"/>
  <c r="BM518"/>
  <c r="BI504"/>
  <c r="BM611"/>
  <c r="BM472"/>
  <c r="BK445"/>
  <c r="BK413"/>
  <c r="BI594"/>
  <c r="BK538"/>
  <c r="BI509"/>
  <c r="BI497"/>
  <c r="BG467"/>
  <c r="BH417"/>
  <c r="BJ436"/>
  <c r="BG431"/>
  <c r="BJ404"/>
  <c r="BK389"/>
  <c r="BH379"/>
  <c r="BM451"/>
  <c r="BL428"/>
  <c r="BH422"/>
  <c r="BI441"/>
  <c r="BN373"/>
  <c r="BN295"/>
  <c r="BK462"/>
  <c r="BG450"/>
  <c r="BG442"/>
  <c r="BK424"/>
  <c r="BG418"/>
  <c r="BI396"/>
  <c r="BG452"/>
  <c r="BJ424"/>
  <c r="BG419"/>
  <c r="BN398"/>
  <c r="BM384"/>
  <c r="BN362"/>
  <c r="BH477"/>
  <c r="BK455"/>
  <c r="BL453"/>
  <c r="BL439"/>
  <c r="BK416"/>
  <c r="BG410"/>
  <c r="BH392"/>
  <c r="BK485"/>
  <c r="BI437"/>
  <c r="BG401"/>
  <c r="BG336"/>
  <c r="BG304"/>
  <c r="BN464"/>
  <c r="BG455"/>
  <c r="BI440"/>
  <c r="BI416"/>
  <c r="BJ411"/>
  <c r="BH425"/>
  <c r="BN374"/>
  <c r="BL457"/>
  <c r="BI453"/>
  <c r="BG446"/>
  <c r="BG434"/>
  <c r="BK408"/>
  <c r="BG402"/>
  <c r="BH391"/>
  <c r="BI429"/>
  <c r="BM394"/>
  <c r="BK375"/>
  <c r="BH359"/>
  <c r="BK295"/>
  <c r="BI460"/>
  <c r="BG447"/>
  <c r="BG435"/>
  <c r="BJ408"/>
  <c r="BG403"/>
  <c r="BL396"/>
  <c r="BL368"/>
  <c r="BJ304"/>
  <c r="BJ360"/>
  <c r="BM355"/>
  <c r="BL353"/>
  <c r="BM323"/>
  <c r="BL321"/>
  <c r="BH306"/>
  <c r="BM270"/>
  <c r="BM238"/>
  <c r="BM206"/>
  <c r="BJ361"/>
  <c r="BK357"/>
  <c r="BL327"/>
  <c r="BK325"/>
  <c r="BG294"/>
  <c r="BN288"/>
  <c r="BJ264"/>
  <c r="BJ248"/>
  <c r="BJ232"/>
  <c r="BJ216"/>
  <c r="BJ200"/>
  <c r="BN178"/>
  <c r="BJ362"/>
  <c r="BM331"/>
  <c r="BL329"/>
  <c r="BH314"/>
  <c r="BL300"/>
  <c r="BI376"/>
  <c r="BM183"/>
  <c r="BM364"/>
  <c r="BN335"/>
  <c r="BM333"/>
  <c r="BI302"/>
  <c r="BG393"/>
  <c r="BK362"/>
  <c r="BN280"/>
  <c r="BL244"/>
  <c r="BL212"/>
  <c r="BL176"/>
  <c r="BJ368"/>
  <c r="BK339"/>
  <c r="BN337"/>
  <c r="BK299"/>
  <c r="BI295"/>
  <c r="BM252"/>
  <c r="BM220"/>
  <c r="BJ374"/>
  <c r="BL343"/>
  <c r="BK341"/>
  <c r="BG310"/>
  <c r="BK296"/>
  <c r="BK394"/>
  <c r="BK283"/>
  <c r="BN240"/>
  <c r="BN208"/>
  <c r="BJ178"/>
  <c r="BG369"/>
  <c r="BM347"/>
  <c r="BL345"/>
  <c r="BH298"/>
  <c r="BM288"/>
  <c r="BH364"/>
  <c r="BK262"/>
  <c r="BG252"/>
  <c r="BK230"/>
  <c r="BG220"/>
  <c r="BK198"/>
  <c r="BK186"/>
  <c r="BM169"/>
  <c r="BM352"/>
  <c r="BI350"/>
  <c r="BM320"/>
  <c r="BI318"/>
  <c r="BM304"/>
  <c r="BG226"/>
  <c r="BK176"/>
  <c r="BJ249"/>
  <c r="BJ217"/>
  <c r="BJ177"/>
  <c r="BN157"/>
  <c r="BL250"/>
  <c r="BL114"/>
  <c r="BL98"/>
  <c r="BL82"/>
  <c r="BL66"/>
  <c r="BL50"/>
  <c r="BL34"/>
  <c r="BL18"/>
  <c r="BL2"/>
  <c r="BI278"/>
  <c r="BK267"/>
  <c r="BG245"/>
  <c r="BG213"/>
  <c r="BI222"/>
  <c r="BG170"/>
  <c r="BM130"/>
  <c r="BM98"/>
  <c r="BM66"/>
  <c r="BM34"/>
  <c r="BM2"/>
  <c r="BG241"/>
  <c r="BG209"/>
  <c r="BN164"/>
  <c r="BI250"/>
  <c r="BG214"/>
  <c r="BI178"/>
  <c r="BL111"/>
  <c r="BL95"/>
  <c r="BL79"/>
  <c r="BL63"/>
  <c r="BL47"/>
  <c r="BL31"/>
  <c r="BL15"/>
  <c r="BK274"/>
  <c r="BJ237"/>
  <c r="BJ205"/>
  <c r="BI187"/>
  <c r="BI179"/>
  <c r="BK224"/>
  <c r="BL187"/>
  <c r="BM119"/>
  <c r="BM87"/>
  <c r="BM55"/>
  <c r="BM23"/>
  <c r="BL281"/>
  <c r="BH233"/>
  <c r="BH201"/>
  <c r="BI184"/>
  <c r="BH173"/>
  <c r="BI210"/>
  <c r="BN143"/>
  <c r="BN127"/>
  <c r="BN103"/>
  <c r="BN71"/>
  <c r="BN39"/>
  <c r="BN7"/>
  <c r="BG284"/>
  <c r="BH273"/>
  <c r="BH265"/>
  <c r="BL247"/>
  <c r="BL215"/>
  <c r="BH168"/>
  <c r="BK248"/>
  <c r="BJ210"/>
  <c r="BG174"/>
  <c r="BM128"/>
  <c r="BL275"/>
  <c r="BN211"/>
  <c r="BJ189"/>
  <c r="BJ181"/>
  <c r="BN171"/>
  <c r="BI234"/>
  <c r="BG198"/>
  <c r="BL97"/>
  <c r="BL81"/>
  <c r="BL65"/>
  <c r="BL49"/>
  <c r="BL33"/>
  <c r="BL17"/>
  <c r="BJ221"/>
  <c r="BN175"/>
  <c r="BI162"/>
  <c r="BK108"/>
  <c r="BK65"/>
  <c r="BK23"/>
  <c r="BJ136"/>
  <c r="BJ120"/>
  <c r="BJ114"/>
  <c r="BH99"/>
  <c r="BJ88"/>
  <c r="BH67"/>
  <c r="BJ56"/>
  <c r="BJ50"/>
  <c r="BH35"/>
  <c r="BJ24"/>
  <c r="BJ18"/>
  <c r="BH3"/>
  <c r="BK66"/>
  <c r="BL24"/>
  <c r="BL154"/>
  <c r="BL146"/>
  <c r="BI127"/>
  <c r="BG73"/>
  <c r="BG41"/>
  <c r="BG9"/>
  <c r="BK115"/>
  <c r="BK72"/>
  <c r="BK29"/>
  <c r="BK156"/>
  <c r="BG148"/>
  <c r="BH144"/>
  <c r="BH132"/>
  <c r="BJ111"/>
  <c r="BH100"/>
  <c r="BH94"/>
  <c r="BJ79"/>
  <c r="BH68"/>
  <c r="BH62"/>
  <c r="BH36"/>
  <c r="BH30"/>
  <c r="BJ15"/>
  <c r="BH4"/>
  <c r="BK121"/>
  <c r="BL36"/>
  <c r="BI150"/>
  <c r="BG139"/>
  <c r="BI117"/>
  <c r="BI85"/>
  <c r="BI53"/>
  <c r="BI21"/>
  <c r="BM164"/>
  <c r="BK111"/>
  <c r="BK68"/>
  <c r="BG129"/>
  <c r="BG112"/>
  <c r="BG106"/>
  <c r="BI91"/>
  <c r="BG74"/>
  <c r="BI59"/>
  <c r="BG48"/>
  <c r="BG42"/>
  <c r="BI27"/>
  <c r="BG16"/>
  <c r="BG10"/>
  <c r="BK58"/>
  <c r="BL16"/>
  <c r="BG135"/>
  <c r="BI113"/>
  <c r="BI81"/>
  <c r="BI49"/>
  <c r="BI17"/>
  <c r="BJ141"/>
  <c r="BH119"/>
  <c r="BJ108"/>
  <c r="BJ102"/>
  <c r="BH87"/>
  <c r="BJ76"/>
  <c r="BJ70"/>
  <c r="BH55"/>
  <c r="BJ44"/>
  <c r="BJ38"/>
  <c r="BH23"/>
  <c r="BJ12"/>
  <c r="BJ6"/>
  <c r="BL76"/>
  <c r="BM33"/>
  <c r="BN160"/>
  <c r="BJ143"/>
  <c r="BJ131"/>
  <c r="BH109"/>
  <c r="BH77"/>
  <c r="BH45"/>
  <c r="BH13"/>
  <c r="BB456"/>
  <c r="BA456"/>
  <c r="AY456"/>
  <c r="AZ456"/>
  <c r="BE470"/>
  <c r="BF470"/>
  <c r="BC470"/>
  <c r="BD470"/>
  <c r="AY351"/>
  <c r="AZ351"/>
  <c r="BA351"/>
  <c r="BB351"/>
  <c r="AY319"/>
  <c r="AZ319"/>
  <c r="BA319"/>
  <c r="BB319"/>
  <c r="BB382"/>
  <c r="AZ382"/>
  <c r="BA382"/>
  <c r="AY382"/>
  <c r="AY281"/>
  <c r="AZ281"/>
  <c r="BA281"/>
  <c r="BB281"/>
  <c r="BB267"/>
  <c r="AY267"/>
  <c r="AZ267"/>
  <c r="BA267"/>
  <c r="BB235"/>
  <c r="AY235"/>
  <c r="AZ235"/>
  <c r="BA235"/>
  <c r="BB203"/>
  <c r="AY203"/>
  <c r="AZ203"/>
  <c r="BA203"/>
  <c r="BF286"/>
  <c r="BE286"/>
  <c r="BC286"/>
  <c r="BD286"/>
  <c r="BE276"/>
  <c r="BC276"/>
  <c r="BD276"/>
  <c r="BF276"/>
  <c r="BF253"/>
  <c r="BC253"/>
  <c r="BD253"/>
  <c r="BE253"/>
  <c r="BF221"/>
  <c r="BC221"/>
  <c r="BD221"/>
  <c r="BE221"/>
  <c r="BF189"/>
  <c r="BC189"/>
  <c r="BD189"/>
  <c r="BE189"/>
  <c r="BF173"/>
  <c r="BC173"/>
  <c r="BD173"/>
  <c r="BE173"/>
  <c r="BL157"/>
  <c r="BM157"/>
  <c r="BL471"/>
  <c r="BN430"/>
  <c r="BJ586"/>
  <c r="BJ533"/>
  <c r="BI463"/>
  <c r="BN480"/>
  <c r="BK449"/>
  <c r="BK417"/>
  <c r="BG421"/>
  <c r="BJ426"/>
  <c r="BH437"/>
  <c r="BM363"/>
  <c r="BH443"/>
  <c r="BN420"/>
  <c r="BJ414"/>
  <c r="BH433"/>
  <c r="BM386"/>
  <c r="BN363"/>
  <c r="BI405"/>
  <c r="BH352"/>
  <c r="BH320"/>
  <c r="BM496"/>
  <c r="BI344"/>
  <c r="BI328"/>
  <c r="BI312"/>
  <c r="BI296"/>
  <c r="BM368"/>
  <c r="BJ277"/>
  <c r="BL295"/>
  <c r="BN250"/>
  <c r="BN218"/>
  <c r="BG295"/>
  <c r="BG397"/>
  <c r="BK340"/>
  <c r="BG338"/>
  <c r="BJ308"/>
  <c r="BM256"/>
  <c r="BM224"/>
  <c r="BM192"/>
  <c r="BN180"/>
  <c r="BK289"/>
  <c r="BK242"/>
  <c r="BK210"/>
  <c r="BG194"/>
  <c r="BG275"/>
  <c r="BK235"/>
  <c r="BK203"/>
  <c r="BL218"/>
  <c r="BK264"/>
  <c r="BJ226"/>
  <c r="BG178"/>
  <c r="BJ254"/>
  <c r="BI218"/>
  <c r="BN138"/>
  <c r="BN114"/>
  <c r="BN82"/>
  <c r="BN50"/>
  <c r="BN18"/>
  <c r="BI264"/>
  <c r="BH228"/>
  <c r="BK192"/>
  <c r="BJ214"/>
  <c r="BK179"/>
  <c r="BN107"/>
  <c r="BN75"/>
  <c r="BN43"/>
  <c r="BJ168"/>
  <c r="BH252"/>
  <c r="BK216"/>
  <c r="BK180"/>
  <c r="BM132"/>
  <c r="BG185"/>
  <c r="BH176"/>
  <c r="BI274"/>
  <c r="BJ238"/>
  <c r="BI202"/>
  <c r="BH162"/>
  <c r="BH149"/>
  <c r="BN132"/>
  <c r="BN116"/>
  <c r="BN100"/>
  <c r="BN84"/>
  <c r="BN68"/>
  <c r="BN36"/>
  <c r="BN20"/>
  <c r="BI170"/>
  <c r="BK71"/>
  <c r="BK28"/>
  <c r="BK114"/>
  <c r="BL72"/>
  <c r="BK77"/>
  <c r="BL127"/>
  <c r="BL84"/>
  <c r="BM41"/>
  <c r="BK31"/>
  <c r="BK106"/>
  <c r="BK48"/>
  <c r="BG140"/>
  <c r="BG124"/>
  <c r="BG118"/>
  <c r="BI103"/>
  <c r="BI7"/>
  <c r="BK124"/>
  <c r="BM81"/>
  <c r="AY530"/>
  <c r="AZ530"/>
  <c r="BA530"/>
  <c r="BB530"/>
  <c r="BA493"/>
  <c r="BB493"/>
  <c r="AY493"/>
  <c r="AZ493"/>
  <c r="BE474"/>
  <c r="BF474"/>
  <c r="BC474"/>
  <c r="BD474"/>
  <c r="AZ457"/>
  <c r="BB457"/>
  <c r="AY457"/>
  <c r="BA457"/>
  <c r="AZ470"/>
  <c r="BA470"/>
  <c r="BB470"/>
  <c r="AY470"/>
  <c r="AY355"/>
  <c r="AZ355"/>
  <c r="BA355"/>
  <c r="BB355"/>
  <c r="AY323"/>
  <c r="AZ323"/>
  <c r="BA323"/>
  <c r="BB323"/>
  <c r="BF367"/>
  <c r="BC367"/>
  <c r="BD367"/>
  <c r="BE367"/>
  <c r="BL376"/>
  <c r="BK376"/>
  <c r="AZ353"/>
  <c r="BA353"/>
  <c r="BB353"/>
  <c r="AY353"/>
  <c r="AZ337"/>
  <c r="BA337"/>
  <c r="BB337"/>
  <c r="AY337"/>
  <c r="AZ321"/>
  <c r="BA321"/>
  <c r="BB321"/>
  <c r="AY321"/>
  <c r="AZ305"/>
  <c r="BA305"/>
  <c r="BB305"/>
  <c r="AY305"/>
  <c r="BB378"/>
  <c r="AZ378"/>
  <c r="BA378"/>
  <c r="AY378"/>
  <c r="BF346"/>
  <c r="BC346"/>
  <c r="BD346"/>
  <c r="BE346"/>
  <c r="BF330"/>
  <c r="BC330"/>
  <c r="BD330"/>
  <c r="BE330"/>
  <c r="BF314"/>
  <c r="BC314"/>
  <c r="BD314"/>
  <c r="BE314"/>
  <c r="BF298"/>
  <c r="BC298"/>
  <c r="BD298"/>
  <c r="BE298"/>
  <c r="BB247"/>
  <c r="AY247"/>
  <c r="AZ247"/>
  <c r="BA247"/>
  <c r="BB215"/>
  <c r="AY215"/>
  <c r="AZ215"/>
  <c r="BA215"/>
  <c r="BB167"/>
  <c r="AZ167"/>
  <c r="BA167"/>
  <c r="AY167"/>
  <c r="BJ166"/>
  <c r="BI166"/>
  <c r="BF265"/>
  <c r="BC265"/>
  <c r="BD265"/>
  <c r="BE265"/>
  <c r="BF233"/>
  <c r="BC233"/>
  <c r="BD233"/>
  <c r="BE233"/>
  <c r="BF201"/>
  <c r="BC201"/>
  <c r="BD201"/>
  <c r="BE201"/>
  <c r="BF149"/>
  <c r="BC149"/>
  <c r="BD149"/>
  <c r="BE149"/>
  <c r="BL515"/>
  <c r="BL499"/>
  <c r="BJ642"/>
  <c r="BG637"/>
  <c r="BN612"/>
  <c r="BH601"/>
  <c r="BG545"/>
  <c r="BM510"/>
  <c r="BL501"/>
  <c r="BG485"/>
  <c r="BN467"/>
  <c r="BM433"/>
  <c r="BM401"/>
  <c r="BL587"/>
  <c r="BN563"/>
  <c r="BN555"/>
  <c r="BL546"/>
  <c r="BL506"/>
  <c r="BJ488"/>
  <c r="BL446"/>
  <c r="BL430"/>
  <c r="BL414"/>
  <c r="BN397"/>
  <c r="BG590"/>
  <c r="BI569"/>
  <c r="BI561"/>
  <c r="BI553"/>
  <c r="BG520"/>
  <c r="BK487"/>
  <c r="BM450"/>
  <c r="BM418"/>
  <c r="BL601"/>
  <c r="BK591"/>
  <c r="BK562"/>
  <c r="BK554"/>
  <c r="BG516"/>
  <c r="BL493"/>
  <c r="BH480"/>
  <c r="BN434"/>
  <c r="BN402"/>
  <c r="BM575"/>
  <c r="BK570"/>
  <c r="BM423"/>
  <c r="BG586"/>
  <c r="BG533"/>
  <c r="BM522"/>
  <c r="BI508"/>
  <c r="BK533"/>
  <c r="BJ466"/>
  <c r="BN585"/>
  <c r="BK583"/>
  <c r="BK580"/>
  <c r="BL578"/>
  <c r="BK574"/>
  <c r="BK534"/>
  <c r="BI513"/>
  <c r="BI458"/>
  <c r="BK421"/>
  <c r="BG594"/>
  <c r="BM538"/>
  <c r="BG509"/>
  <c r="BG497"/>
  <c r="BM497"/>
  <c r="BG461"/>
  <c r="BG426"/>
  <c r="BN390"/>
  <c r="BH387"/>
  <c r="BG441"/>
  <c r="BK403"/>
  <c r="BN444"/>
  <c r="BG432"/>
  <c r="BH427"/>
  <c r="BL461"/>
  <c r="BM462"/>
  <c r="BI450"/>
  <c r="BI442"/>
  <c r="BM424"/>
  <c r="BI418"/>
  <c r="BK381"/>
  <c r="BK442"/>
  <c r="BH405"/>
  <c r="BN385"/>
  <c r="BL473"/>
  <c r="BI443"/>
  <c r="BK420"/>
  <c r="BG414"/>
  <c r="BL392"/>
  <c r="BG437"/>
  <c r="BH401"/>
  <c r="BI477"/>
  <c r="BN455"/>
  <c r="BN453"/>
  <c r="BN439"/>
  <c r="BM416"/>
  <c r="BI410"/>
  <c r="BL393"/>
  <c r="BK410"/>
  <c r="BG344"/>
  <c r="BG312"/>
  <c r="BL465"/>
  <c r="BJ459"/>
  <c r="BK447"/>
  <c r="BJ438"/>
  <c r="BN412"/>
  <c r="BJ406"/>
  <c r="BI433"/>
  <c r="BN457"/>
  <c r="BG453"/>
  <c r="BI446"/>
  <c r="BI434"/>
  <c r="BM408"/>
  <c r="BI402"/>
  <c r="BG391"/>
  <c r="BH370"/>
  <c r="BL441"/>
  <c r="BJ476"/>
  <c r="BK448"/>
  <c r="BG430"/>
  <c r="BK404"/>
  <c r="BG400"/>
  <c r="BL388"/>
  <c r="BH377"/>
  <c r="BJ320"/>
  <c r="BH360"/>
  <c r="BK355"/>
  <c r="BN353"/>
  <c r="BK323"/>
  <c r="BN321"/>
  <c r="BJ306"/>
  <c r="BJ287"/>
  <c r="BJ356"/>
  <c r="BM182"/>
  <c r="BG361"/>
  <c r="BM357"/>
  <c r="BN327"/>
  <c r="BM325"/>
  <c r="BI294"/>
  <c r="BJ312"/>
  <c r="BN186"/>
  <c r="BI362"/>
  <c r="BK331"/>
  <c r="BN329"/>
  <c r="BJ314"/>
  <c r="BN300"/>
  <c r="BK382"/>
  <c r="BJ300"/>
  <c r="BI279"/>
  <c r="BL387"/>
  <c r="BG334"/>
  <c r="BL303"/>
  <c r="BK301"/>
  <c r="BJ282"/>
  <c r="BL268"/>
  <c r="BL236"/>
  <c r="BL204"/>
  <c r="BL340"/>
  <c r="BH338"/>
  <c r="BK292"/>
  <c r="BJ340"/>
  <c r="BM228"/>
  <c r="BM196"/>
  <c r="BI374"/>
  <c r="BN343"/>
  <c r="BM341"/>
  <c r="BI310"/>
  <c r="BM296"/>
  <c r="BJ289"/>
  <c r="BJ344"/>
  <c r="BN248"/>
  <c r="BN216"/>
  <c r="BN184"/>
  <c r="BI369"/>
  <c r="BK347"/>
  <c r="BN345"/>
  <c r="BJ298"/>
  <c r="BN289"/>
  <c r="BK374"/>
  <c r="BH277"/>
  <c r="BK254"/>
  <c r="BG244"/>
  <c r="BK222"/>
  <c r="BG212"/>
  <c r="BK190"/>
  <c r="BK174"/>
  <c r="BK365"/>
  <c r="BL351"/>
  <c r="BK349"/>
  <c r="BL319"/>
  <c r="BK317"/>
  <c r="BI198"/>
  <c r="BN161"/>
  <c r="BH275"/>
  <c r="BL235"/>
  <c r="BL203"/>
  <c r="BH164"/>
  <c r="BI258"/>
  <c r="BG222"/>
  <c r="BL118"/>
  <c r="BL102"/>
  <c r="BL70"/>
  <c r="BL54"/>
  <c r="BL38"/>
  <c r="BL22"/>
  <c r="BL6"/>
  <c r="BH278"/>
  <c r="BM267"/>
  <c r="BI245"/>
  <c r="BI213"/>
  <c r="BJ172"/>
  <c r="BK268"/>
  <c r="BK232"/>
  <c r="BJ194"/>
  <c r="BM138"/>
  <c r="BM106"/>
  <c r="BM74"/>
  <c r="BM42"/>
  <c r="BM10"/>
  <c r="BI241"/>
  <c r="BI209"/>
  <c r="BM167"/>
  <c r="BJ222"/>
  <c r="BN142"/>
  <c r="BL99"/>
  <c r="BL67"/>
  <c r="BL35"/>
  <c r="BL3"/>
  <c r="BL255"/>
  <c r="BL223"/>
  <c r="BL191"/>
  <c r="BG183"/>
  <c r="BI232"/>
  <c r="BH196"/>
  <c r="BM155"/>
  <c r="BN281"/>
  <c r="BJ233"/>
  <c r="BJ201"/>
  <c r="BG184"/>
  <c r="BJ173"/>
  <c r="BH163"/>
  <c r="BH256"/>
  <c r="BK183"/>
  <c r="BN131"/>
  <c r="BN111"/>
  <c r="BN79"/>
  <c r="BN47"/>
  <c r="BN15"/>
  <c r="BJ284"/>
  <c r="BJ273"/>
  <c r="BJ265"/>
  <c r="BN247"/>
  <c r="BN215"/>
  <c r="BG168"/>
  <c r="BH220"/>
  <c r="BK184"/>
  <c r="BM136"/>
  <c r="BM104"/>
  <c r="BL277"/>
  <c r="BH257"/>
  <c r="BH225"/>
  <c r="BH193"/>
  <c r="BI176"/>
  <c r="BK244"/>
  <c r="BJ206"/>
  <c r="BN165"/>
  <c r="BK150"/>
  <c r="BL133"/>
  <c r="BL117"/>
  <c r="BL101"/>
  <c r="BL85"/>
  <c r="BL69"/>
  <c r="BL53"/>
  <c r="BL37"/>
  <c r="BL21"/>
  <c r="BL5"/>
  <c r="BG276"/>
  <c r="BL239"/>
  <c r="BL207"/>
  <c r="BK168"/>
  <c r="BK119"/>
  <c r="BK76"/>
  <c r="BK33"/>
  <c r="BH137"/>
  <c r="BH121"/>
  <c r="BJ115"/>
  <c r="BH104"/>
  <c r="BH98"/>
  <c r="BJ83"/>
  <c r="BH72"/>
  <c r="BH66"/>
  <c r="BJ51"/>
  <c r="BH40"/>
  <c r="BH34"/>
  <c r="BJ19"/>
  <c r="BH8"/>
  <c r="BH2"/>
  <c r="BK120"/>
  <c r="BK34"/>
  <c r="BM154"/>
  <c r="BM146"/>
  <c r="BG127"/>
  <c r="BI73"/>
  <c r="BI41"/>
  <c r="BI9"/>
  <c r="BK126"/>
  <c r="BK83"/>
  <c r="BK40"/>
  <c r="BN156"/>
  <c r="BJ148"/>
  <c r="BJ144"/>
  <c r="BJ132"/>
  <c r="BH111"/>
  <c r="BJ100"/>
  <c r="BJ94"/>
  <c r="BH79"/>
  <c r="BJ68"/>
  <c r="BJ62"/>
  <c r="BJ36"/>
  <c r="BJ30"/>
  <c r="BH15"/>
  <c r="BJ4"/>
  <c r="BK132"/>
  <c r="BJ147"/>
  <c r="BG138"/>
  <c r="BG122"/>
  <c r="BG101"/>
  <c r="BG69"/>
  <c r="BG37"/>
  <c r="BG5"/>
  <c r="BK122"/>
  <c r="BK79"/>
  <c r="BK36"/>
  <c r="BI129"/>
  <c r="BI112"/>
  <c r="BI106"/>
  <c r="BG91"/>
  <c r="BI74"/>
  <c r="BG59"/>
  <c r="BI48"/>
  <c r="BI42"/>
  <c r="BG27"/>
  <c r="BI16"/>
  <c r="BI10"/>
  <c r="BL112"/>
  <c r="BM69"/>
  <c r="BK26"/>
  <c r="BM141"/>
  <c r="BG134"/>
  <c r="BG97"/>
  <c r="BG65"/>
  <c r="BG33"/>
  <c r="BK139"/>
  <c r="BK96"/>
  <c r="BK53"/>
  <c r="BH140"/>
  <c r="BH124"/>
  <c r="BH118"/>
  <c r="BJ103"/>
  <c r="BH92"/>
  <c r="BH86"/>
  <c r="BJ71"/>
  <c r="BH60"/>
  <c r="BH54"/>
  <c r="BJ39"/>
  <c r="BH28"/>
  <c r="BH22"/>
  <c r="BJ7"/>
  <c r="BL44"/>
  <c r="BM160"/>
  <c r="BH143"/>
  <c r="BH131"/>
  <c r="BJ109"/>
  <c r="BJ77"/>
  <c r="BJ45"/>
  <c r="BF481"/>
  <c r="BE481"/>
  <c r="BC481"/>
  <c r="BD481"/>
  <c r="BB474"/>
  <c r="AY474"/>
  <c r="AZ474"/>
  <c r="BA474"/>
  <c r="BK479"/>
  <c r="BM479"/>
  <c r="AY327"/>
  <c r="AZ327"/>
  <c r="BA327"/>
  <c r="BB327"/>
  <c r="BF371"/>
  <c r="BD371"/>
  <c r="BE371"/>
  <c r="BC371"/>
  <c r="BB259"/>
  <c r="AY259"/>
  <c r="AZ259"/>
  <c r="BA259"/>
  <c r="BB227"/>
  <c r="AY227"/>
  <c r="AZ227"/>
  <c r="BA227"/>
  <c r="BB195"/>
  <c r="AY195"/>
  <c r="AZ195"/>
  <c r="BA195"/>
  <c r="BF245"/>
  <c r="BC245"/>
  <c r="BD245"/>
  <c r="BE245"/>
  <c r="BF213"/>
  <c r="BC213"/>
  <c r="BD213"/>
  <c r="BE213"/>
  <c r="BF177"/>
  <c r="BC177"/>
  <c r="BD177"/>
  <c r="BE177"/>
  <c r="BF153"/>
  <c r="BD153"/>
  <c r="BE153"/>
  <c r="BC153"/>
  <c r="BB151"/>
  <c r="AY151"/>
  <c r="AZ151"/>
  <c r="BA151"/>
  <c r="BN575"/>
  <c r="BM488"/>
  <c r="BN419"/>
  <c r="BN403"/>
  <c r="BK585"/>
  <c r="BL583"/>
  <c r="BL580"/>
  <c r="BK578"/>
  <c r="BL574"/>
  <c r="BL534"/>
  <c r="BJ513"/>
  <c r="BK492"/>
  <c r="BJ463"/>
  <c r="BH594"/>
  <c r="BN538"/>
  <c r="BH509"/>
  <c r="BH497"/>
  <c r="BK430"/>
  <c r="BK444"/>
  <c r="BH432"/>
  <c r="BI427"/>
  <c r="BK477"/>
  <c r="BH451"/>
  <c r="BG444"/>
  <c r="BG428"/>
  <c r="BH423"/>
  <c r="BJ398"/>
  <c r="BG409"/>
  <c r="BL386"/>
  <c r="BM473"/>
  <c r="BJ443"/>
  <c r="BL420"/>
  <c r="BH414"/>
  <c r="BG405"/>
  <c r="BG473"/>
  <c r="BN454"/>
  <c r="BN440"/>
  <c r="BG420"/>
  <c r="BH415"/>
  <c r="BN393"/>
  <c r="BG496"/>
  <c r="BG466"/>
  <c r="BM465"/>
  <c r="BG459"/>
  <c r="BL447"/>
  <c r="BG438"/>
  <c r="BK412"/>
  <c r="BG406"/>
  <c r="BG500"/>
  <c r="BI401"/>
  <c r="BH356"/>
  <c r="BH340"/>
  <c r="BH308"/>
  <c r="BK456"/>
  <c r="BG448"/>
  <c r="BH439"/>
  <c r="BG412"/>
  <c r="BH407"/>
  <c r="BN400"/>
  <c r="BK446"/>
  <c r="BJ366"/>
  <c r="BI348"/>
  <c r="BI316"/>
  <c r="BG476"/>
  <c r="BL448"/>
  <c r="BH430"/>
  <c r="BL404"/>
  <c r="BH400"/>
  <c r="BM388"/>
  <c r="BJ352"/>
  <c r="BG372"/>
  <c r="BK356"/>
  <c r="BG354"/>
  <c r="BK324"/>
  <c r="BG322"/>
  <c r="BL307"/>
  <c r="BK305"/>
  <c r="BJ280"/>
  <c r="BH361"/>
  <c r="BN357"/>
  <c r="BK327"/>
  <c r="BN325"/>
  <c r="BJ294"/>
  <c r="BN254"/>
  <c r="BN222"/>
  <c r="BN190"/>
  <c r="BL383"/>
  <c r="BK332"/>
  <c r="BG330"/>
  <c r="BK313"/>
  <c r="BN387"/>
  <c r="BL336"/>
  <c r="BH334"/>
  <c r="BM303"/>
  <c r="BL301"/>
  <c r="BM382"/>
  <c r="BM283"/>
  <c r="BM340"/>
  <c r="BI338"/>
  <c r="BM308"/>
  <c r="BL292"/>
  <c r="BG374"/>
  <c r="BK343"/>
  <c r="BN341"/>
  <c r="BJ310"/>
  <c r="BN296"/>
  <c r="BG289"/>
  <c r="BJ364"/>
  <c r="BK370"/>
  <c r="BK348"/>
  <c r="BG346"/>
  <c r="BK316"/>
  <c r="BK297"/>
  <c r="BG377"/>
  <c r="BG280"/>
  <c r="BK266"/>
  <c r="BG256"/>
  <c r="BK234"/>
  <c r="BG224"/>
  <c r="BK202"/>
  <c r="BG192"/>
  <c r="BL365"/>
  <c r="BM351"/>
  <c r="BL349"/>
  <c r="BM319"/>
  <c r="BL317"/>
  <c r="BJ274"/>
  <c r="BK240"/>
  <c r="BI275"/>
  <c r="BM235"/>
  <c r="BM203"/>
  <c r="BJ164"/>
  <c r="BI226"/>
  <c r="BJ278"/>
  <c r="BN267"/>
  <c r="BJ245"/>
  <c r="BJ213"/>
  <c r="BG172"/>
  <c r="BK272"/>
  <c r="BK200"/>
  <c r="BM142"/>
  <c r="BJ241"/>
  <c r="BJ209"/>
  <c r="BN167"/>
  <c r="BH264"/>
  <c r="BK228"/>
  <c r="BN118"/>
  <c r="BN102"/>
  <c r="BN70"/>
  <c r="BN54"/>
  <c r="BN38"/>
  <c r="BN22"/>
  <c r="BN6"/>
  <c r="BM255"/>
  <c r="BM223"/>
  <c r="BM191"/>
  <c r="BH183"/>
  <c r="BI200"/>
  <c r="BK251"/>
  <c r="BK219"/>
  <c r="BH188"/>
  <c r="BH180"/>
  <c r="BI163"/>
  <c r="BH224"/>
  <c r="BK187"/>
  <c r="BH153"/>
  <c r="BN115"/>
  <c r="BN83"/>
  <c r="BN51"/>
  <c r="BN19"/>
  <c r="BL287"/>
  <c r="BG283"/>
  <c r="BG269"/>
  <c r="BG261"/>
  <c r="BG229"/>
  <c r="BG197"/>
  <c r="BL262"/>
  <c r="BI224"/>
  <c r="BM277"/>
  <c r="BI257"/>
  <c r="BI225"/>
  <c r="BI193"/>
  <c r="BI185"/>
  <c r="BJ176"/>
  <c r="BJ159"/>
  <c r="BH248"/>
  <c r="BK212"/>
  <c r="BI174"/>
  <c r="BN136"/>
  <c r="BN120"/>
  <c r="BN40"/>
  <c r="BN24"/>
  <c r="BN8"/>
  <c r="BH276"/>
  <c r="BM239"/>
  <c r="BM207"/>
  <c r="BL168"/>
  <c r="BM125"/>
  <c r="BK81"/>
  <c r="BK39"/>
  <c r="BI137"/>
  <c r="BI121"/>
  <c r="BG115"/>
  <c r="BI104"/>
  <c r="BI98"/>
  <c r="BG83"/>
  <c r="BI72"/>
  <c r="BI66"/>
  <c r="BG51"/>
  <c r="BI40"/>
  <c r="BI34"/>
  <c r="BG19"/>
  <c r="BI8"/>
  <c r="BI2"/>
  <c r="BK82"/>
  <c r="BL40"/>
  <c r="BK131"/>
  <c r="BK88"/>
  <c r="BK45"/>
  <c r="BK3"/>
  <c r="BH154"/>
  <c r="BG146"/>
  <c r="BG133"/>
  <c r="BG116"/>
  <c r="BG110"/>
  <c r="BI95"/>
  <c r="BG84"/>
  <c r="BG78"/>
  <c r="BI63"/>
  <c r="BI31"/>
  <c r="BG20"/>
  <c r="BK94"/>
  <c r="BK127"/>
  <c r="BK84"/>
  <c r="BM117"/>
  <c r="BK74"/>
  <c r="BL32"/>
  <c r="BK101"/>
  <c r="BK16"/>
  <c r="BL135"/>
  <c r="BL92"/>
  <c r="BM49"/>
  <c r="BK6"/>
  <c r="BD482"/>
  <c r="BE482"/>
  <c r="BF482"/>
  <c r="BC482"/>
  <c r="AY331"/>
  <c r="AZ331"/>
  <c r="BA331"/>
  <c r="BB331"/>
  <c r="AZ375"/>
  <c r="AY375"/>
  <c r="BA375"/>
  <c r="BB375"/>
  <c r="BL395"/>
  <c r="BK395"/>
  <c r="BB357"/>
  <c r="AZ357"/>
  <c r="BA357"/>
  <c r="AY357"/>
  <c r="AZ341"/>
  <c r="BA341"/>
  <c r="BB341"/>
  <c r="AY341"/>
  <c r="AZ325"/>
  <c r="BA325"/>
  <c r="BB325"/>
  <c r="AY325"/>
  <c r="AZ309"/>
  <c r="BA309"/>
  <c r="BB309"/>
  <c r="AY309"/>
  <c r="BF350"/>
  <c r="BC350"/>
  <c r="BD350"/>
  <c r="BE350"/>
  <c r="BF334"/>
  <c r="BC334"/>
  <c r="BD334"/>
  <c r="BE334"/>
  <c r="BF318"/>
  <c r="BC318"/>
  <c r="BD318"/>
  <c r="BE318"/>
  <c r="BF302"/>
  <c r="BC302"/>
  <c r="BD302"/>
  <c r="BE302"/>
  <c r="BL391"/>
  <c r="BK391"/>
  <c r="BM391"/>
  <c r="BB271"/>
  <c r="AY271"/>
  <c r="AZ271"/>
  <c r="BA271"/>
  <c r="BB239"/>
  <c r="AY239"/>
  <c r="AZ239"/>
  <c r="BA239"/>
  <c r="BB207"/>
  <c r="AY207"/>
  <c r="AZ207"/>
  <c r="BA207"/>
  <c r="BB171"/>
  <c r="AZ171"/>
  <c r="BA171"/>
  <c r="AY171"/>
  <c r="BF257"/>
  <c r="BC257"/>
  <c r="BD257"/>
  <c r="BE257"/>
  <c r="BF225"/>
  <c r="BC225"/>
  <c r="BD225"/>
  <c r="BE225"/>
  <c r="BF193"/>
  <c r="BC193"/>
  <c r="BD193"/>
  <c r="BE193"/>
  <c r="BC293"/>
  <c r="BE293"/>
  <c r="BF293"/>
  <c r="BD293"/>
  <c r="BB155"/>
  <c r="AZ155"/>
  <c r="BA155"/>
  <c r="AY155"/>
  <c r="BH492"/>
  <c r="BK468"/>
  <c r="BK467"/>
  <c r="BK429"/>
  <c r="BK397"/>
  <c r="BK461"/>
  <c r="BK498"/>
  <c r="BJ387"/>
  <c r="BI409"/>
  <c r="BK393"/>
  <c r="BK419"/>
  <c r="BL372"/>
  <c r="BL377"/>
  <c r="BK411"/>
  <c r="BH371"/>
  <c r="BG376"/>
  <c r="BM389"/>
  <c r="BJ332"/>
  <c r="BJ383"/>
  <c r="BJ285"/>
  <c r="BM172"/>
  <c r="BN256"/>
  <c r="BN224"/>
  <c r="BN192"/>
  <c r="BJ170"/>
  <c r="BG268"/>
  <c r="BK246"/>
  <c r="BG236"/>
  <c r="BK214"/>
  <c r="BG204"/>
  <c r="BK178"/>
  <c r="BH244"/>
  <c r="BK208"/>
  <c r="BI194"/>
  <c r="BI287"/>
  <c r="BI240"/>
  <c r="BH204"/>
  <c r="BH268"/>
  <c r="BH232"/>
  <c r="BK196"/>
  <c r="BK280"/>
  <c r="BG242"/>
  <c r="BN169"/>
  <c r="BM103"/>
  <c r="BM71"/>
  <c r="BM39"/>
  <c r="BM7"/>
  <c r="BL166"/>
  <c r="BH192"/>
  <c r="BN135"/>
  <c r="BN119"/>
  <c r="BN87"/>
  <c r="BN55"/>
  <c r="BN23"/>
  <c r="BL266"/>
  <c r="BL230"/>
  <c r="BI192"/>
  <c r="BM144"/>
  <c r="BH159"/>
  <c r="BI252"/>
  <c r="BH216"/>
  <c r="BG152"/>
  <c r="BL137"/>
  <c r="BL121"/>
  <c r="BL105"/>
  <c r="BL89"/>
  <c r="BL73"/>
  <c r="BL57"/>
  <c r="BL41"/>
  <c r="BL25"/>
  <c r="BL9"/>
  <c r="BK130"/>
  <c r="BK87"/>
  <c r="BK44"/>
  <c r="BL131"/>
  <c r="BK2"/>
  <c r="BM137"/>
  <c r="BK93"/>
  <c r="BK51"/>
  <c r="BK8"/>
  <c r="BK144"/>
  <c r="BL100"/>
  <c r="BM57"/>
  <c r="BI101"/>
  <c r="BI69"/>
  <c r="BI5"/>
  <c r="BM133"/>
  <c r="BK89"/>
  <c r="BK47"/>
  <c r="BG128"/>
  <c r="BI107"/>
  <c r="BG96"/>
  <c r="BG90"/>
  <c r="BG64"/>
  <c r="BG58"/>
  <c r="BG32"/>
  <c r="BG26"/>
  <c r="BL123"/>
  <c r="BL80"/>
  <c r="BM37"/>
  <c r="BK141"/>
  <c r="BI134"/>
  <c r="BI97"/>
  <c r="BI65"/>
  <c r="BI33"/>
  <c r="BK165"/>
  <c r="BK21"/>
  <c r="BH7"/>
  <c r="BK140"/>
  <c r="BM97"/>
  <c r="BK54"/>
  <c r="BL12"/>
  <c r="BL494"/>
  <c r="BK494"/>
  <c r="AY335"/>
  <c r="AZ335"/>
  <c r="BA335"/>
  <c r="BB335"/>
  <c r="AZ358"/>
  <c r="BA358"/>
  <c r="BB358"/>
  <c r="AY358"/>
  <c r="BB386"/>
  <c r="AZ386"/>
  <c r="BA386"/>
  <c r="AY386"/>
  <c r="BK368"/>
  <c r="BN368"/>
  <c r="BF290"/>
  <c r="BD290"/>
  <c r="BE290"/>
  <c r="BC290"/>
  <c r="BE282"/>
  <c r="BC282"/>
  <c r="BD282"/>
  <c r="BF282"/>
  <c r="BE278"/>
  <c r="BD278"/>
  <c r="BF278"/>
  <c r="BC278"/>
  <c r="BB251"/>
  <c r="AY251"/>
  <c r="AZ251"/>
  <c r="BA251"/>
  <c r="BB219"/>
  <c r="AY219"/>
  <c r="AZ219"/>
  <c r="BA219"/>
  <c r="BF269"/>
  <c r="BC269"/>
  <c r="BD269"/>
  <c r="BE269"/>
  <c r="BF237"/>
  <c r="BC237"/>
  <c r="BD237"/>
  <c r="BE237"/>
  <c r="BF205"/>
  <c r="BC205"/>
  <c r="BD205"/>
  <c r="BE205"/>
  <c r="BF181"/>
  <c r="BC181"/>
  <c r="BD181"/>
  <c r="BE181"/>
  <c r="AZ293"/>
  <c r="BA293"/>
  <c r="BB293"/>
  <c r="AY293"/>
  <c r="BN446"/>
  <c r="BN414"/>
  <c r="BL575"/>
  <c r="BN570"/>
  <c r="BM485"/>
  <c r="BI466"/>
  <c r="BM585"/>
  <c r="BN583"/>
  <c r="BN580"/>
  <c r="BN578"/>
  <c r="BN574"/>
  <c r="BN534"/>
  <c r="BH513"/>
  <c r="BN492"/>
  <c r="BI605"/>
  <c r="BL468"/>
  <c r="BK433"/>
  <c r="BK401"/>
  <c r="BL514"/>
  <c r="BJ501"/>
  <c r="BH441"/>
  <c r="BL403"/>
  <c r="BJ388"/>
  <c r="BM468"/>
  <c r="BM444"/>
  <c r="BJ432"/>
  <c r="BG427"/>
  <c r="BL427"/>
  <c r="BM477"/>
  <c r="BJ451"/>
  <c r="BI444"/>
  <c r="BI428"/>
  <c r="BJ423"/>
  <c r="BH398"/>
  <c r="BN472"/>
  <c r="BI388"/>
  <c r="BN377"/>
  <c r="BM360"/>
  <c r="BN395"/>
  <c r="BJ381"/>
  <c r="BG463"/>
  <c r="BK414"/>
  <c r="BL360"/>
  <c r="BI473"/>
  <c r="BL425"/>
  <c r="BM374"/>
  <c r="BK465"/>
  <c r="BI459"/>
  <c r="BN447"/>
  <c r="BI438"/>
  <c r="BM372"/>
  <c r="BM456"/>
  <c r="BI448"/>
  <c r="BJ439"/>
  <c r="BI412"/>
  <c r="BJ407"/>
  <c r="BL400"/>
  <c r="BK377"/>
  <c r="BH475"/>
  <c r="BL417"/>
  <c r="BI352"/>
  <c r="BI336"/>
  <c r="BI320"/>
  <c r="BI304"/>
  <c r="BN391"/>
  <c r="BI372"/>
  <c r="BM356"/>
  <c r="BI354"/>
  <c r="BM324"/>
  <c r="BI322"/>
  <c r="BN307"/>
  <c r="BM305"/>
  <c r="BJ371"/>
  <c r="BL366"/>
  <c r="BL358"/>
  <c r="BL328"/>
  <c r="BH326"/>
  <c r="BL312"/>
  <c r="BM378"/>
  <c r="BN258"/>
  <c r="BN242"/>
  <c r="BN226"/>
  <c r="BN210"/>
  <c r="BN194"/>
  <c r="BK383"/>
  <c r="BM332"/>
  <c r="BI330"/>
  <c r="BM313"/>
  <c r="BK361"/>
  <c r="BM387"/>
  <c r="BJ334"/>
  <c r="BK303"/>
  <c r="BN301"/>
  <c r="BH295"/>
  <c r="BN381"/>
  <c r="BM272"/>
  <c r="BM240"/>
  <c r="BM208"/>
  <c r="BL344"/>
  <c r="BH342"/>
  <c r="BM311"/>
  <c r="BL309"/>
  <c r="BG292"/>
  <c r="BN228"/>
  <c r="BN196"/>
  <c r="BN172"/>
  <c r="BM370"/>
  <c r="BM348"/>
  <c r="BI346"/>
  <c r="BM316"/>
  <c r="BM297"/>
  <c r="BK258"/>
  <c r="BK226"/>
  <c r="BK194"/>
  <c r="BN365"/>
  <c r="BK351"/>
  <c r="BN349"/>
  <c r="BK319"/>
  <c r="BN317"/>
  <c r="BI248"/>
  <c r="BH212"/>
  <c r="BK236"/>
  <c r="BJ198"/>
  <c r="BH288"/>
  <c r="BL271"/>
  <c r="BL263"/>
  <c r="BL199"/>
  <c r="BI289"/>
  <c r="BL246"/>
  <c r="BI208"/>
  <c r="BL259"/>
  <c r="BL227"/>
  <c r="BL195"/>
  <c r="BI236"/>
  <c r="BH200"/>
  <c r="BN122"/>
  <c r="BN106"/>
  <c r="BN90"/>
  <c r="BN74"/>
  <c r="BN58"/>
  <c r="BN42"/>
  <c r="BN26"/>
  <c r="BN10"/>
  <c r="BG210"/>
  <c r="BI172"/>
  <c r="BM251"/>
  <c r="BM219"/>
  <c r="BJ188"/>
  <c r="BJ180"/>
  <c r="BN166"/>
  <c r="BN268"/>
  <c r="BL234"/>
  <c r="BN91"/>
  <c r="BN59"/>
  <c r="BN27"/>
  <c r="BK287"/>
  <c r="BI283"/>
  <c r="BI269"/>
  <c r="BI261"/>
  <c r="BI229"/>
  <c r="BI197"/>
  <c r="BG234"/>
  <c r="BL198"/>
  <c r="BH152"/>
  <c r="BJ165"/>
  <c r="BI159"/>
  <c r="BL258"/>
  <c r="BI220"/>
  <c r="BL186"/>
  <c r="BN140"/>
  <c r="BN108"/>
  <c r="BN76"/>
  <c r="BN44"/>
  <c r="BN12"/>
  <c r="BK135"/>
  <c r="BK92"/>
  <c r="BK49"/>
  <c r="BK7"/>
  <c r="BK136"/>
  <c r="BK50"/>
  <c r="BL8"/>
  <c r="BK143"/>
  <c r="BK99"/>
  <c r="BI153"/>
  <c r="BM105"/>
  <c r="BK62"/>
  <c r="BL20"/>
  <c r="BK138"/>
  <c r="BK95"/>
  <c r="BK9"/>
  <c r="BK128"/>
  <c r="BM85"/>
  <c r="BK42"/>
  <c r="BK169"/>
  <c r="BK112"/>
  <c r="BK69"/>
  <c r="BK102"/>
  <c r="BL60"/>
  <c r="BM17"/>
  <c r="BJ389"/>
  <c r="BG389"/>
  <c r="BI389"/>
  <c r="AY339"/>
  <c r="AZ339"/>
  <c r="BA339"/>
  <c r="BB339"/>
  <c r="BK398"/>
  <c r="BM398"/>
  <c r="BF359"/>
  <c r="BC359"/>
  <c r="BD359"/>
  <c r="BE359"/>
  <c r="AZ345"/>
  <c r="BA345"/>
  <c r="BB345"/>
  <c r="AY345"/>
  <c r="AZ329"/>
  <c r="BA329"/>
  <c r="BB329"/>
  <c r="AY329"/>
  <c r="AZ313"/>
  <c r="BA313"/>
  <c r="BB313"/>
  <c r="AY313"/>
  <c r="AZ297"/>
  <c r="BA297"/>
  <c r="BB297"/>
  <c r="AY297"/>
  <c r="BB390"/>
  <c r="AZ390"/>
  <c r="BA390"/>
  <c r="AY390"/>
  <c r="BC369"/>
  <c r="BD369"/>
  <c r="BE369"/>
  <c r="BF369"/>
  <c r="BF354"/>
  <c r="BC354"/>
  <c r="BD354"/>
  <c r="BE354"/>
  <c r="BF338"/>
  <c r="BC338"/>
  <c r="BD338"/>
  <c r="BE338"/>
  <c r="BF322"/>
  <c r="BC322"/>
  <c r="BD322"/>
  <c r="BE322"/>
  <c r="BF306"/>
  <c r="BC306"/>
  <c r="BD306"/>
  <c r="BE306"/>
  <c r="BE284"/>
  <c r="BC284"/>
  <c r="BD284"/>
  <c r="BF284"/>
  <c r="BM163"/>
  <c r="BK163"/>
  <c r="BB263"/>
  <c r="AY263"/>
  <c r="AZ263"/>
  <c r="BA263"/>
  <c r="BB231"/>
  <c r="AY231"/>
  <c r="AZ231"/>
  <c r="BA231"/>
  <c r="BB199"/>
  <c r="AY199"/>
  <c r="AZ199"/>
  <c r="BA199"/>
  <c r="BF249"/>
  <c r="BC249"/>
  <c r="BD249"/>
  <c r="BE249"/>
  <c r="BF217"/>
  <c r="BC217"/>
  <c r="BD217"/>
  <c r="BE217"/>
  <c r="AZ169"/>
  <c r="BA169"/>
  <c r="BB169"/>
  <c r="AY169"/>
  <c r="BB157"/>
  <c r="AY157"/>
  <c r="AZ157"/>
  <c r="BA157"/>
  <c r="BL535"/>
  <c r="BL523"/>
  <c r="BL507"/>
  <c r="BL491"/>
  <c r="BM638"/>
  <c r="BN475"/>
  <c r="BM542"/>
  <c r="BG505"/>
  <c r="BM449"/>
  <c r="BM417"/>
  <c r="BL588"/>
  <c r="BN567"/>
  <c r="BN559"/>
  <c r="BJ549"/>
  <c r="BH524"/>
  <c r="BN471"/>
  <c r="BM459"/>
  <c r="BL438"/>
  <c r="BL422"/>
  <c r="BL406"/>
  <c r="BK596"/>
  <c r="BM571"/>
  <c r="BI565"/>
  <c r="BI557"/>
  <c r="BK550"/>
  <c r="BK502"/>
  <c r="BJ472"/>
  <c r="BM402"/>
  <c r="BN593"/>
  <c r="BK566"/>
  <c r="BK558"/>
  <c r="BI525"/>
  <c r="BN496"/>
  <c r="BG481"/>
  <c r="BN450"/>
  <c r="BN418"/>
  <c r="BL582"/>
  <c r="BI573"/>
  <c r="BI529"/>
  <c r="BI521"/>
  <c r="BJ492"/>
  <c r="BH576"/>
  <c r="BI467"/>
  <c r="BM407"/>
  <c r="BJ582"/>
  <c r="BG517"/>
  <c r="BK483"/>
  <c r="BN594"/>
  <c r="BL472"/>
  <c r="BK584"/>
  <c r="BN581"/>
  <c r="BK579"/>
  <c r="BK577"/>
  <c r="BI537"/>
  <c r="BK518"/>
  <c r="BG504"/>
  <c r="BM469"/>
  <c r="BK437"/>
  <c r="BK405"/>
  <c r="BM514"/>
  <c r="BG501"/>
  <c r="BM494"/>
  <c r="BL449"/>
  <c r="BK407"/>
  <c r="BH436"/>
  <c r="BI431"/>
  <c r="BH404"/>
  <c r="BG488"/>
  <c r="BI421"/>
  <c r="BM373"/>
  <c r="BL451"/>
  <c r="BN428"/>
  <c r="BJ422"/>
  <c r="BL363"/>
  <c r="BN477"/>
  <c r="BG451"/>
  <c r="BJ444"/>
  <c r="BJ428"/>
  <c r="BG423"/>
  <c r="BI398"/>
  <c r="BM483"/>
  <c r="BL423"/>
  <c r="BM390"/>
  <c r="BL378"/>
  <c r="BM361"/>
  <c r="BH452"/>
  <c r="BH424"/>
  <c r="BI419"/>
  <c r="BN469"/>
  <c r="BL419"/>
  <c r="BJ376"/>
  <c r="BN360"/>
  <c r="BJ473"/>
  <c r="BM454"/>
  <c r="BM440"/>
  <c r="BJ420"/>
  <c r="BG415"/>
  <c r="BN394"/>
  <c r="BG480"/>
  <c r="BH429"/>
  <c r="BG328"/>
  <c r="BG296"/>
  <c r="BL464"/>
  <c r="BI455"/>
  <c r="BG440"/>
  <c r="BG416"/>
  <c r="BH411"/>
  <c r="BH399"/>
  <c r="BJ458"/>
  <c r="BG359"/>
  <c r="BN456"/>
  <c r="BJ448"/>
  <c r="BG439"/>
  <c r="BJ412"/>
  <c r="BG407"/>
  <c r="BM400"/>
  <c r="BL385"/>
  <c r="BG484"/>
  <c r="BH421"/>
  <c r="BK291"/>
  <c r="BG460"/>
  <c r="BI447"/>
  <c r="BI435"/>
  <c r="BH408"/>
  <c r="BI403"/>
  <c r="BN396"/>
  <c r="BK384"/>
  <c r="BJ372"/>
  <c r="BN356"/>
  <c r="BJ354"/>
  <c r="BN324"/>
  <c r="BJ322"/>
  <c r="BK307"/>
  <c r="BN305"/>
  <c r="BM381"/>
  <c r="BM289"/>
  <c r="BM366"/>
  <c r="BM358"/>
  <c r="BM328"/>
  <c r="BI326"/>
  <c r="BM312"/>
  <c r="BI379"/>
  <c r="BM383"/>
  <c r="BN332"/>
  <c r="BJ330"/>
  <c r="BK315"/>
  <c r="BN313"/>
  <c r="BG285"/>
  <c r="BI366"/>
  <c r="BL364"/>
  <c r="BL335"/>
  <c r="BK333"/>
  <c r="BG302"/>
  <c r="BG388"/>
  <c r="BL252"/>
  <c r="BL220"/>
  <c r="BN187"/>
  <c r="BH368"/>
  <c r="BM339"/>
  <c r="BL337"/>
  <c r="BM299"/>
  <c r="BI383"/>
  <c r="BM280"/>
  <c r="BM244"/>
  <c r="BM212"/>
  <c r="BM180"/>
  <c r="BM344"/>
  <c r="BI342"/>
  <c r="BN311"/>
  <c r="BM309"/>
  <c r="BH292"/>
  <c r="BK388"/>
  <c r="BG277"/>
  <c r="BN232"/>
  <c r="BN200"/>
  <c r="BJ174"/>
  <c r="BN370"/>
  <c r="BN348"/>
  <c r="BJ346"/>
  <c r="BN316"/>
  <c r="BN297"/>
  <c r="BG392"/>
  <c r="BJ316"/>
  <c r="BK270"/>
  <c r="BK238"/>
  <c r="BG228"/>
  <c r="BK206"/>
  <c r="BG196"/>
  <c r="BK182"/>
  <c r="BK352"/>
  <c r="BG350"/>
  <c r="BK320"/>
  <c r="BG318"/>
  <c r="BK304"/>
  <c r="BL254"/>
  <c r="BI216"/>
  <c r="BH249"/>
  <c r="BH217"/>
  <c r="BH177"/>
  <c r="BH287"/>
  <c r="BH240"/>
  <c r="BK204"/>
  <c r="BN150"/>
  <c r="BL110"/>
  <c r="BL78"/>
  <c r="BL46"/>
  <c r="BL14"/>
  <c r="BI288"/>
  <c r="BM271"/>
  <c r="BM263"/>
  <c r="BM199"/>
  <c r="BG250"/>
  <c r="BL214"/>
  <c r="BK155"/>
  <c r="BM122"/>
  <c r="BM90"/>
  <c r="BM58"/>
  <c r="BM26"/>
  <c r="BM259"/>
  <c r="BM227"/>
  <c r="BM195"/>
  <c r="BL242"/>
  <c r="BI204"/>
  <c r="BN126"/>
  <c r="BL107"/>
  <c r="BL91"/>
  <c r="BL75"/>
  <c r="BL59"/>
  <c r="BL43"/>
  <c r="BL27"/>
  <c r="BL274"/>
  <c r="BH237"/>
  <c r="BH205"/>
  <c r="BG187"/>
  <c r="BG179"/>
  <c r="BJ250"/>
  <c r="BI214"/>
  <c r="BL179"/>
  <c r="BN251"/>
  <c r="BN219"/>
  <c r="BG188"/>
  <c r="BG180"/>
  <c r="BK166"/>
  <c r="BN272"/>
  <c r="BG238"/>
  <c r="BL202"/>
  <c r="BL163"/>
  <c r="BN139"/>
  <c r="BN123"/>
  <c r="BN95"/>
  <c r="BN63"/>
  <c r="BN31"/>
  <c r="BM287"/>
  <c r="BJ283"/>
  <c r="BJ269"/>
  <c r="BJ261"/>
  <c r="BJ229"/>
  <c r="BJ197"/>
  <c r="BG274"/>
  <c r="BI238"/>
  <c r="BG202"/>
  <c r="BN155"/>
  <c r="BM120"/>
  <c r="BM88"/>
  <c r="BM275"/>
  <c r="BL211"/>
  <c r="BH189"/>
  <c r="BH181"/>
  <c r="BL171"/>
  <c r="BL226"/>
  <c r="BL190"/>
  <c r="BN144"/>
  <c r="BL125"/>
  <c r="BL109"/>
  <c r="BL93"/>
  <c r="BL77"/>
  <c r="BL61"/>
  <c r="BL45"/>
  <c r="BL29"/>
  <c r="BL13"/>
  <c r="BH253"/>
  <c r="BH221"/>
  <c r="BL175"/>
  <c r="BK142"/>
  <c r="BK97"/>
  <c r="BK55"/>
  <c r="BK12"/>
  <c r="BH136"/>
  <c r="BH120"/>
  <c r="BH114"/>
  <c r="BJ99"/>
  <c r="BH88"/>
  <c r="BJ67"/>
  <c r="BH56"/>
  <c r="BH50"/>
  <c r="BJ35"/>
  <c r="BH24"/>
  <c r="BH18"/>
  <c r="BJ3"/>
  <c r="BL143"/>
  <c r="BK98"/>
  <c r="BM13"/>
  <c r="BM148"/>
  <c r="BL145"/>
  <c r="BI126"/>
  <c r="BI89"/>
  <c r="BI57"/>
  <c r="BI25"/>
  <c r="BI164"/>
  <c r="BK104"/>
  <c r="BK61"/>
  <c r="BK19"/>
  <c r="BJ154"/>
  <c r="BJ146"/>
  <c r="BJ133"/>
  <c r="BJ116"/>
  <c r="BJ110"/>
  <c r="BH95"/>
  <c r="BJ84"/>
  <c r="BJ78"/>
  <c r="BH63"/>
  <c r="BJ52"/>
  <c r="BJ46"/>
  <c r="BH31"/>
  <c r="BJ20"/>
  <c r="BJ14"/>
  <c r="BG158"/>
  <c r="BK110"/>
  <c r="BL68"/>
  <c r="BM25"/>
  <c r="BH150"/>
  <c r="BI139"/>
  <c r="BG117"/>
  <c r="BG85"/>
  <c r="BG53"/>
  <c r="BG21"/>
  <c r="BG149"/>
  <c r="BK100"/>
  <c r="BK57"/>
  <c r="BK15"/>
  <c r="BI128"/>
  <c r="BG107"/>
  <c r="BI96"/>
  <c r="BI90"/>
  <c r="BG75"/>
  <c r="BI64"/>
  <c r="BI58"/>
  <c r="BG43"/>
  <c r="BI32"/>
  <c r="BI26"/>
  <c r="BG11"/>
  <c r="BK133"/>
  <c r="BK90"/>
  <c r="BL48"/>
  <c r="BM5"/>
  <c r="BI135"/>
  <c r="BG113"/>
  <c r="BG81"/>
  <c r="BG49"/>
  <c r="BG17"/>
  <c r="BK117"/>
  <c r="BK75"/>
  <c r="BK32"/>
  <c r="BH141"/>
  <c r="BJ119"/>
  <c r="BH108"/>
  <c r="BH102"/>
  <c r="BJ87"/>
  <c r="BH76"/>
  <c r="BH70"/>
  <c r="BJ55"/>
  <c r="BH44"/>
  <c r="BH38"/>
  <c r="BJ23"/>
  <c r="BH12"/>
  <c r="BH6"/>
  <c r="BL108"/>
  <c r="BM65"/>
  <c r="BK22"/>
  <c r="BN152"/>
  <c r="BJ142"/>
  <c r="BJ130"/>
  <c r="BJ93"/>
  <c r="BJ61"/>
  <c r="BJ29"/>
  <c r="BI632" l="1"/>
  <c r="BJ270"/>
  <c r="BK64"/>
  <c r="BI156"/>
  <c r="BI270"/>
  <c r="BK113"/>
  <c r="BK308"/>
  <c r="BM129"/>
  <c r="BN243"/>
  <c r="BH260"/>
  <c r="BM443"/>
  <c r="BG230"/>
  <c r="BH291"/>
  <c r="BG246"/>
  <c r="BL443"/>
  <c r="BI631"/>
  <c r="BM636"/>
  <c r="BJ632"/>
  <c r="BL486"/>
  <c r="BL636"/>
  <c r="BI552"/>
  <c r="BI260"/>
  <c r="BH535"/>
  <c r="BM432"/>
  <c r="BM315"/>
  <c r="BM52"/>
  <c r="BJ122"/>
  <c r="BN308"/>
  <c r="BM4"/>
  <c r="BG399"/>
  <c r="BM435"/>
  <c r="BG618"/>
  <c r="BJ186"/>
  <c r="BG348"/>
  <c r="BL635"/>
  <c r="BI28"/>
  <c r="BH246"/>
  <c r="BI277"/>
  <c r="BI311"/>
  <c r="BG165"/>
  <c r="BH160"/>
  <c r="BM231"/>
  <c r="BK415"/>
  <c r="BK443"/>
  <c r="BJ445"/>
  <c r="BM434"/>
  <c r="BK52"/>
  <c r="BI246"/>
  <c r="BN315"/>
  <c r="BL380"/>
  <c r="BJ541"/>
  <c r="BH165"/>
  <c r="BJ262"/>
  <c r="BI367"/>
  <c r="BN435"/>
  <c r="BL134"/>
  <c r="BM260"/>
  <c r="BK116"/>
  <c r="BN11"/>
  <c r="BI230"/>
  <c r="BG80"/>
  <c r="BN279"/>
  <c r="BL129"/>
  <c r="BI262"/>
  <c r="BI291"/>
  <c r="BM415"/>
  <c r="BJ123"/>
  <c r="BM279"/>
  <c r="BM243"/>
  <c r="BG258"/>
  <c r="BN636"/>
  <c r="BJ618"/>
  <c r="BI647"/>
  <c r="BK635"/>
  <c r="BK486"/>
  <c r="BM409"/>
  <c r="BM572"/>
  <c r="BG552"/>
  <c r="BL260"/>
  <c r="BN432"/>
  <c r="BM162"/>
  <c r="BM264"/>
  <c r="BN526"/>
  <c r="BI122"/>
  <c r="BJ315"/>
  <c r="BI315"/>
  <c r="BG315"/>
  <c r="BN515"/>
  <c r="BG316"/>
  <c r="BN41"/>
  <c r="BH511"/>
  <c r="BL224"/>
  <c r="BH563"/>
  <c r="BM56"/>
  <c r="BL285"/>
  <c r="BI381"/>
  <c r="BL52"/>
  <c r="BK188"/>
  <c r="BN86"/>
  <c r="BM379"/>
  <c r="BI425"/>
  <c r="BI380"/>
  <c r="BK435"/>
  <c r="BJ125"/>
  <c r="BJ253"/>
  <c r="BL113"/>
  <c r="BJ384"/>
  <c r="BG13"/>
  <c r="BI253"/>
  <c r="BN231"/>
  <c r="BI468"/>
  <c r="BG631"/>
  <c r="BL409"/>
  <c r="BK380"/>
  <c r="BG82"/>
  <c r="BN436"/>
  <c r="BH397"/>
  <c r="BM403"/>
  <c r="BM113"/>
  <c r="BL530"/>
  <c r="BN162"/>
  <c r="BJ512"/>
  <c r="BG47"/>
  <c r="BM134"/>
  <c r="BH559"/>
  <c r="BH258"/>
  <c r="BM186"/>
  <c r="BG156"/>
  <c r="BJ563"/>
  <c r="BG384"/>
  <c r="BN264"/>
  <c r="BM399"/>
  <c r="BL436"/>
  <c r="BK129"/>
  <c r="BI80"/>
  <c r="BJ380"/>
  <c r="BK526"/>
  <c r="BH445"/>
  <c r="BN431"/>
  <c r="BG105"/>
  <c r="BN134"/>
  <c r="BH367"/>
  <c r="BN409"/>
  <c r="BH604"/>
  <c r="BK11"/>
  <c r="BM336"/>
  <c r="BJ367"/>
  <c r="BM490"/>
  <c r="BM86"/>
  <c r="BK285"/>
  <c r="BH123"/>
  <c r="BG125"/>
  <c r="BJ311"/>
  <c r="BI86"/>
  <c r="BH82"/>
  <c r="BL243"/>
  <c r="BK431"/>
  <c r="BG541"/>
  <c r="BM530"/>
  <c r="BN490"/>
  <c r="BJ156"/>
  <c r="BK399"/>
  <c r="BI272"/>
  <c r="BK86"/>
  <c r="BL4"/>
  <c r="BK336"/>
  <c r="BG512"/>
  <c r="BH167"/>
  <c r="BL64"/>
  <c r="BJ47"/>
  <c r="BM188"/>
  <c r="BH380"/>
  <c r="BI161"/>
  <c r="BI82"/>
  <c r="BG604"/>
  <c r="BI618"/>
  <c r="BL536"/>
  <c r="BL434"/>
  <c r="BL490"/>
  <c r="BM536"/>
  <c r="BK637"/>
  <c r="BK56"/>
  <c r="BN56"/>
  <c r="BL526"/>
  <c r="BM36"/>
  <c r="BH105"/>
  <c r="BJ244"/>
  <c r="BH186"/>
  <c r="BG593"/>
  <c r="BI123"/>
  <c r="BI384"/>
  <c r="BH324"/>
  <c r="BK162"/>
  <c r="BJ324"/>
  <c r="BN64"/>
  <c r="BI399"/>
  <c r="BH541"/>
  <c r="BH638"/>
  <c r="BM635"/>
  <c r="BN572"/>
  <c r="BH552"/>
  <c r="BJ638"/>
  <c r="BJ124"/>
  <c r="BH178"/>
  <c r="BJ220"/>
  <c r="BM621"/>
  <c r="BH512"/>
  <c r="BM431"/>
  <c r="BK279"/>
  <c r="BI371"/>
  <c r="BK158"/>
  <c r="BI445"/>
  <c r="BJ535"/>
  <c r="BG169"/>
  <c r="BM249"/>
  <c r="BI231"/>
  <c r="BH272"/>
  <c r="BG293"/>
  <c r="BM205"/>
  <c r="BM269"/>
  <c r="BI251"/>
  <c r="BN282"/>
  <c r="BK4"/>
  <c r="BM302"/>
  <c r="BM334"/>
  <c r="BG309"/>
  <c r="BG341"/>
  <c r="BI151"/>
  <c r="BM177"/>
  <c r="BM245"/>
  <c r="BI227"/>
  <c r="BK371"/>
  <c r="BG160"/>
  <c r="BI324"/>
  <c r="BI602"/>
  <c r="BJ468"/>
  <c r="BI186"/>
  <c r="BG413"/>
  <c r="BL569"/>
  <c r="BJ260"/>
  <c r="BH449"/>
  <c r="BG495"/>
  <c r="BJ543"/>
  <c r="BL181"/>
  <c r="BG247"/>
  <c r="BK314"/>
  <c r="BK346"/>
  <c r="BI305"/>
  <c r="BI337"/>
  <c r="BI591"/>
  <c r="BH570"/>
  <c r="BH543"/>
  <c r="BI169"/>
  <c r="BK249"/>
  <c r="BG231"/>
  <c r="BI293"/>
  <c r="BK205"/>
  <c r="BK269"/>
  <c r="BG251"/>
  <c r="BK282"/>
  <c r="BK302"/>
  <c r="BK334"/>
  <c r="BI309"/>
  <c r="BI341"/>
  <c r="BG151"/>
  <c r="BK177"/>
  <c r="BK245"/>
  <c r="BG227"/>
  <c r="BL371"/>
  <c r="BJ647"/>
  <c r="BG162"/>
  <c r="BJ272"/>
  <c r="BI539"/>
  <c r="BM20"/>
  <c r="BM72"/>
  <c r="BI365"/>
  <c r="BN284"/>
  <c r="BM322"/>
  <c r="BM354"/>
  <c r="BG390"/>
  <c r="BG313"/>
  <c r="BG345"/>
  <c r="BG386"/>
  <c r="BJ335"/>
  <c r="BI155"/>
  <c r="BL193"/>
  <c r="BL257"/>
  <c r="BH207"/>
  <c r="BH271"/>
  <c r="BJ375"/>
  <c r="BI474"/>
  <c r="BL149"/>
  <c r="BL233"/>
  <c r="BJ215"/>
  <c r="BN298"/>
  <c r="BN330"/>
  <c r="BJ378"/>
  <c r="BH321"/>
  <c r="BH353"/>
  <c r="BI323"/>
  <c r="BJ470"/>
  <c r="BK474"/>
  <c r="BI530"/>
  <c r="BM189"/>
  <c r="BM253"/>
  <c r="BL286"/>
  <c r="BI235"/>
  <c r="BJ281"/>
  <c r="BJ319"/>
  <c r="BL470"/>
  <c r="BM241"/>
  <c r="BJ286"/>
  <c r="BI223"/>
  <c r="BM310"/>
  <c r="BM342"/>
  <c r="BG317"/>
  <c r="BG349"/>
  <c r="BJ347"/>
  <c r="BJ465"/>
  <c r="BJ538"/>
  <c r="BJ578"/>
  <c r="BM159"/>
  <c r="BM197"/>
  <c r="BM261"/>
  <c r="BG175"/>
  <c r="BG243"/>
  <c r="BK294"/>
  <c r="BH343"/>
  <c r="BJ454"/>
  <c r="BN478"/>
  <c r="BH510"/>
  <c r="BH600"/>
  <c r="BJ585"/>
  <c r="BJ546"/>
  <c r="BJ574"/>
  <c r="BH583"/>
  <c r="BJ490"/>
  <c r="BH522"/>
  <c r="BL597"/>
  <c r="BJ482"/>
  <c r="BJ518"/>
  <c r="BH542"/>
  <c r="BI580"/>
  <c r="BJ587"/>
  <c r="BH498"/>
  <c r="BH584"/>
  <c r="BG373"/>
  <c r="BN72"/>
  <c r="BK306"/>
  <c r="BK338"/>
  <c r="BL369"/>
  <c r="BI297"/>
  <c r="BI329"/>
  <c r="BK359"/>
  <c r="BI358"/>
  <c r="BK293"/>
  <c r="BN225"/>
  <c r="BJ171"/>
  <c r="BJ239"/>
  <c r="BH331"/>
  <c r="BM481"/>
  <c r="BN201"/>
  <c r="BN265"/>
  <c r="BH215"/>
  <c r="BL298"/>
  <c r="BL330"/>
  <c r="BI378"/>
  <c r="BJ353"/>
  <c r="BN367"/>
  <c r="BG355"/>
  <c r="BH457"/>
  <c r="BI493"/>
  <c r="BK173"/>
  <c r="BK221"/>
  <c r="BK276"/>
  <c r="BG203"/>
  <c r="BG267"/>
  <c r="BH382"/>
  <c r="BH351"/>
  <c r="BI456"/>
  <c r="BK209"/>
  <c r="BK273"/>
  <c r="BG191"/>
  <c r="BG255"/>
  <c r="BK326"/>
  <c r="BI301"/>
  <c r="BI333"/>
  <c r="BG363"/>
  <c r="BK458"/>
  <c r="BH478"/>
  <c r="BH562"/>
  <c r="BI581"/>
  <c r="BH145"/>
  <c r="BK185"/>
  <c r="BK229"/>
  <c r="BI175"/>
  <c r="BI243"/>
  <c r="BM294"/>
  <c r="BJ343"/>
  <c r="BH454"/>
  <c r="BK478"/>
  <c r="BJ510"/>
  <c r="BG600"/>
  <c r="BH585"/>
  <c r="BH558"/>
  <c r="BH596"/>
  <c r="BG583"/>
  <c r="BI490"/>
  <c r="BJ522"/>
  <c r="BI486"/>
  <c r="BI554"/>
  <c r="BJ613"/>
  <c r="BH502"/>
  <c r="BJ542"/>
  <c r="BI588"/>
  <c r="BN466"/>
  <c r="BG566"/>
  <c r="BG587"/>
  <c r="BJ498"/>
  <c r="BJ584"/>
  <c r="BM8"/>
  <c r="BH539"/>
  <c r="BH218"/>
  <c r="BI556"/>
  <c r="BL399"/>
  <c r="BH381"/>
  <c r="BH210"/>
  <c r="BH376"/>
  <c r="BH486"/>
  <c r="BG554"/>
  <c r="BH234"/>
  <c r="BH413"/>
  <c r="BM68"/>
  <c r="BN645"/>
  <c r="BH515"/>
  <c r="BI397"/>
  <c r="BH468"/>
  <c r="BH483"/>
  <c r="BI584"/>
  <c r="BI483"/>
  <c r="BJ602"/>
  <c r="BG479"/>
  <c r="BJ365"/>
  <c r="BH270"/>
  <c r="BI149"/>
  <c r="BJ527"/>
  <c r="BJ307"/>
  <c r="BG543"/>
  <c r="BH174"/>
  <c r="BG539"/>
  <c r="BH230"/>
  <c r="BJ291"/>
  <c r="BJ405"/>
  <c r="BI266"/>
  <c r="BH527"/>
  <c r="BM116"/>
  <c r="BL165"/>
  <c r="BG449"/>
  <c r="BI491"/>
  <c r="BN88"/>
  <c r="BJ425"/>
  <c r="BI495"/>
  <c r="BH157"/>
  <c r="BL217"/>
  <c r="BH199"/>
  <c r="BH263"/>
  <c r="BI339"/>
  <c r="BL237"/>
  <c r="BH219"/>
  <c r="BN278"/>
  <c r="BM290"/>
  <c r="BL318"/>
  <c r="BL350"/>
  <c r="BJ325"/>
  <c r="BI357"/>
  <c r="BN482"/>
  <c r="BM153"/>
  <c r="BL213"/>
  <c r="BH195"/>
  <c r="BH259"/>
  <c r="BI327"/>
  <c r="BM147"/>
  <c r="BH211"/>
  <c r="BI290"/>
  <c r="BI394"/>
  <c r="BG395"/>
  <c r="BH464"/>
  <c r="BJ494"/>
  <c r="BI526"/>
  <c r="BG577"/>
  <c r="BI506"/>
  <c r="BI534"/>
  <c r="BG491"/>
  <c r="BH479"/>
  <c r="BN637"/>
  <c r="BG527"/>
  <c r="BG307"/>
  <c r="BI612"/>
  <c r="BJ514"/>
  <c r="BI579"/>
  <c r="BJ462"/>
  <c r="BH491"/>
  <c r="BI479"/>
  <c r="BH495"/>
  <c r="BJ515"/>
  <c r="BJ483"/>
  <c r="BJ162"/>
  <c r="BG475"/>
  <c r="BI373"/>
  <c r="BH307"/>
  <c r="BJ539"/>
  <c r="BJ413"/>
  <c r="BG515"/>
  <c r="BG483"/>
  <c r="BI307"/>
  <c r="BH613"/>
  <c r="BH647"/>
  <c r="BI498"/>
  <c r="BI550"/>
  <c r="BJ234"/>
  <c r="BI515"/>
  <c r="BJ321"/>
  <c r="BI413"/>
  <c r="BG602"/>
  <c r="BI449"/>
  <c r="BH365"/>
  <c r="BG157"/>
  <c r="BK217"/>
  <c r="BG199"/>
  <c r="BG263"/>
  <c r="BH339"/>
  <c r="BK181"/>
  <c r="BK237"/>
  <c r="BG219"/>
  <c r="BL278"/>
  <c r="BL290"/>
  <c r="BK318"/>
  <c r="BK350"/>
  <c r="BI325"/>
  <c r="BH357"/>
  <c r="BM482"/>
  <c r="BL153"/>
  <c r="BK213"/>
  <c r="BG195"/>
  <c r="BG259"/>
  <c r="BH327"/>
  <c r="BJ167"/>
  <c r="BJ247"/>
  <c r="BN314"/>
  <c r="BN346"/>
  <c r="BH305"/>
  <c r="BH337"/>
  <c r="BL147"/>
  <c r="BG211"/>
  <c r="BH290"/>
  <c r="BH394"/>
  <c r="BJ395"/>
  <c r="BG464"/>
  <c r="BH494"/>
  <c r="BH526"/>
  <c r="BJ577"/>
  <c r="BH506"/>
  <c r="BH534"/>
  <c r="BJ591"/>
  <c r="BG570"/>
  <c r="BH602"/>
  <c r="BJ491"/>
  <c r="BJ479"/>
  <c r="BJ202"/>
  <c r="BJ495"/>
  <c r="BJ266"/>
  <c r="BI527"/>
  <c r="BJ373"/>
  <c r="BM306"/>
  <c r="BM338"/>
  <c r="BN369"/>
  <c r="BG297"/>
  <c r="BG329"/>
  <c r="BM359"/>
  <c r="BG358"/>
  <c r="BN293"/>
  <c r="BL225"/>
  <c r="BI171"/>
  <c r="BH239"/>
  <c r="BJ331"/>
  <c r="BL481"/>
  <c r="BL201"/>
  <c r="BL265"/>
  <c r="BL367"/>
  <c r="BI355"/>
  <c r="BG457"/>
  <c r="BG493"/>
  <c r="BM173"/>
  <c r="BM221"/>
  <c r="BN276"/>
  <c r="BI203"/>
  <c r="BI267"/>
  <c r="BG382"/>
  <c r="BJ351"/>
  <c r="BH456"/>
  <c r="BM209"/>
  <c r="BM273"/>
  <c r="BI191"/>
  <c r="BI255"/>
  <c r="BM326"/>
  <c r="BG301"/>
  <c r="BG333"/>
  <c r="BI363"/>
  <c r="BM458"/>
  <c r="BJ478"/>
  <c r="BJ562"/>
  <c r="BG581"/>
  <c r="BJ145"/>
  <c r="BM185"/>
  <c r="BM229"/>
  <c r="BJ558"/>
  <c r="BG596"/>
  <c r="BJ502"/>
  <c r="BJ588"/>
  <c r="BM466"/>
  <c r="BI566"/>
  <c r="BJ612"/>
  <c r="BH514"/>
  <c r="BG579"/>
  <c r="BH462"/>
  <c r="BM284"/>
  <c r="BN322"/>
  <c r="BN354"/>
  <c r="BJ390"/>
  <c r="BH313"/>
  <c r="BH345"/>
  <c r="BJ386"/>
  <c r="BG335"/>
  <c r="BL293"/>
  <c r="BM225"/>
  <c r="BG171"/>
  <c r="BI239"/>
  <c r="BH375"/>
  <c r="BJ474"/>
  <c r="BM201"/>
  <c r="BM265"/>
  <c r="BM367"/>
  <c r="BJ355"/>
  <c r="BI457"/>
  <c r="BH493"/>
  <c r="BN189"/>
  <c r="BN253"/>
  <c r="BN286"/>
  <c r="BJ235"/>
  <c r="BG281"/>
  <c r="BG319"/>
  <c r="BM470"/>
  <c r="BN241"/>
  <c r="BI286"/>
  <c r="BJ223"/>
  <c r="BN310"/>
  <c r="BN342"/>
  <c r="BH317"/>
  <c r="BH349"/>
  <c r="BG347"/>
  <c r="BH465"/>
  <c r="BG538"/>
  <c r="BG578"/>
  <c r="BN159"/>
  <c r="BN197"/>
  <c r="BN261"/>
  <c r="BG546"/>
  <c r="BG574"/>
  <c r="BH482"/>
  <c r="BG518"/>
  <c r="BK466"/>
  <c r="BJ566"/>
  <c r="BH612"/>
  <c r="BI514"/>
  <c r="BH579"/>
  <c r="BI462"/>
  <c r="BI157"/>
  <c r="BM217"/>
  <c r="BI199"/>
  <c r="BI263"/>
  <c r="BK284"/>
  <c r="BK322"/>
  <c r="BK354"/>
  <c r="BH390"/>
  <c r="BI313"/>
  <c r="BI345"/>
  <c r="BJ339"/>
  <c r="BM181"/>
  <c r="BM237"/>
  <c r="BI219"/>
  <c r="BK278"/>
  <c r="BK290"/>
  <c r="BH386"/>
  <c r="BH335"/>
  <c r="BJ155"/>
  <c r="BN193"/>
  <c r="BN257"/>
  <c r="BJ207"/>
  <c r="BJ271"/>
  <c r="BM318"/>
  <c r="BM350"/>
  <c r="BG325"/>
  <c r="BG357"/>
  <c r="BG375"/>
  <c r="BK482"/>
  <c r="BK153"/>
  <c r="BM213"/>
  <c r="BI195"/>
  <c r="BI259"/>
  <c r="BJ327"/>
  <c r="BG474"/>
  <c r="BN149"/>
  <c r="BN233"/>
  <c r="BI167"/>
  <c r="BH247"/>
  <c r="BL314"/>
  <c r="BL346"/>
  <c r="BJ305"/>
  <c r="BJ337"/>
  <c r="BG323"/>
  <c r="BH470"/>
  <c r="BM474"/>
  <c r="BG530"/>
  <c r="BK189"/>
  <c r="BK253"/>
  <c r="BM286"/>
  <c r="BG235"/>
  <c r="BH281"/>
  <c r="BH319"/>
  <c r="BN470"/>
  <c r="BN147"/>
  <c r="BK241"/>
  <c r="BG286"/>
  <c r="BG223"/>
  <c r="BK310"/>
  <c r="BK342"/>
  <c r="BI317"/>
  <c r="BI349"/>
  <c r="BH347"/>
  <c r="BG465"/>
  <c r="BH538"/>
  <c r="BH578"/>
  <c r="BK159"/>
  <c r="BK197"/>
  <c r="BK261"/>
  <c r="BI211"/>
  <c r="BJ290"/>
  <c r="BG394"/>
  <c r="BI395"/>
  <c r="BI464"/>
  <c r="BI494"/>
  <c r="BJ526"/>
  <c r="BH577"/>
  <c r="BH546"/>
  <c r="BH574"/>
  <c r="BJ506"/>
  <c r="BJ534"/>
  <c r="BG591"/>
  <c r="BI570"/>
  <c r="BN597"/>
  <c r="BG482"/>
  <c r="BH518"/>
  <c r="BH580"/>
  <c r="BH169"/>
  <c r="BN249"/>
  <c r="BJ231"/>
  <c r="BL284"/>
  <c r="BL322"/>
  <c r="BL354"/>
  <c r="BI390"/>
  <c r="BJ313"/>
  <c r="BJ345"/>
  <c r="BH293"/>
  <c r="BN205"/>
  <c r="BN269"/>
  <c r="BJ251"/>
  <c r="BM282"/>
  <c r="BI386"/>
  <c r="BI335"/>
  <c r="BH155"/>
  <c r="BK193"/>
  <c r="BK257"/>
  <c r="BG207"/>
  <c r="BG271"/>
  <c r="BN302"/>
  <c r="BN334"/>
  <c r="BH309"/>
  <c r="BH341"/>
  <c r="BI375"/>
  <c r="BJ151"/>
  <c r="BN177"/>
  <c r="BN245"/>
  <c r="BJ227"/>
  <c r="BN371"/>
  <c r="BH474"/>
  <c r="BK149"/>
  <c r="BK233"/>
  <c r="BG167"/>
  <c r="BI247"/>
  <c r="BM314"/>
  <c r="BM346"/>
  <c r="BG305"/>
  <c r="BG337"/>
  <c r="BH323"/>
  <c r="BI470"/>
  <c r="BN474"/>
  <c r="BH530"/>
  <c r="BL189"/>
  <c r="BL253"/>
  <c r="BK286"/>
  <c r="BH235"/>
  <c r="BI281"/>
  <c r="BI319"/>
  <c r="BK470"/>
  <c r="BH161"/>
  <c r="BL241"/>
  <c r="BH286"/>
  <c r="BH223"/>
  <c r="BL310"/>
  <c r="BL342"/>
  <c r="BJ317"/>
  <c r="BJ349"/>
  <c r="BI347"/>
  <c r="BI465"/>
  <c r="BI538"/>
  <c r="BI578"/>
  <c r="BL159"/>
  <c r="BL197"/>
  <c r="BL261"/>
  <c r="BJ175"/>
  <c r="BJ243"/>
  <c r="BN294"/>
  <c r="BG343"/>
  <c r="BI454"/>
  <c r="BM478"/>
  <c r="BG510"/>
  <c r="BJ600"/>
  <c r="BI585"/>
  <c r="BI546"/>
  <c r="BI574"/>
  <c r="BJ583"/>
  <c r="BH490"/>
  <c r="BG522"/>
  <c r="BH591"/>
  <c r="BJ570"/>
  <c r="BK597"/>
  <c r="BI482"/>
  <c r="BI518"/>
  <c r="BG542"/>
  <c r="BG580"/>
  <c r="BG612"/>
  <c r="BG498"/>
  <c r="BG550"/>
  <c r="BJ161"/>
  <c r="BH550"/>
  <c r="BJ169"/>
  <c r="BL249"/>
  <c r="BH231"/>
  <c r="BN306"/>
  <c r="BN338"/>
  <c r="BK369"/>
  <c r="BH297"/>
  <c r="BH329"/>
  <c r="BN359"/>
  <c r="BJ293"/>
  <c r="BL205"/>
  <c r="BL269"/>
  <c r="BH251"/>
  <c r="BL282"/>
  <c r="BH358"/>
  <c r="BG155"/>
  <c r="BM193"/>
  <c r="BM257"/>
  <c r="BI207"/>
  <c r="BI271"/>
  <c r="BL302"/>
  <c r="BL334"/>
  <c r="BJ309"/>
  <c r="BJ341"/>
  <c r="BG331"/>
  <c r="BH151"/>
  <c r="BL177"/>
  <c r="BL245"/>
  <c r="BH227"/>
  <c r="BM371"/>
  <c r="BN481"/>
  <c r="BM149"/>
  <c r="BM233"/>
  <c r="BG215"/>
  <c r="BK298"/>
  <c r="BK330"/>
  <c r="BH378"/>
  <c r="BI321"/>
  <c r="BI353"/>
  <c r="BJ323"/>
  <c r="BG470"/>
  <c r="BL474"/>
  <c r="BJ530"/>
  <c r="BN173"/>
  <c r="BN221"/>
  <c r="BM276"/>
  <c r="BJ203"/>
  <c r="BJ267"/>
  <c r="BJ382"/>
  <c r="BG351"/>
  <c r="BJ456"/>
  <c r="BG161"/>
  <c r="BN209"/>
  <c r="BN273"/>
  <c r="BJ191"/>
  <c r="BJ255"/>
  <c r="BN326"/>
  <c r="BH301"/>
  <c r="BH333"/>
  <c r="BJ363"/>
  <c r="BN458"/>
  <c r="BG478"/>
  <c r="BG562"/>
  <c r="BH581"/>
  <c r="BG145"/>
  <c r="BN185"/>
  <c r="BN229"/>
  <c r="BH175"/>
  <c r="BH243"/>
  <c r="BL294"/>
  <c r="BI343"/>
  <c r="BG454"/>
  <c r="BL478"/>
  <c r="BI510"/>
  <c r="BI600"/>
  <c r="BG585"/>
  <c r="BG558"/>
  <c r="BJ596"/>
  <c r="BI583"/>
  <c r="BG490"/>
  <c r="BI522"/>
  <c r="BG486"/>
  <c r="BH554"/>
  <c r="BI613"/>
  <c r="BM597"/>
  <c r="BG502"/>
  <c r="BI542"/>
  <c r="BH588"/>
  <c r="BJ580"/>
  <c r="BI587"/>
  <c r="BJ550"/>
  <c r="BJ157"/>
  <c r="BN217"/>
  <c r="BJ199"/>
  <c r="BJ263"/>
  <c r="BL306"/>
  <c r="BL338"/>
  <c r="BM369"/>
  <c r="BJ297"/>
  <c r="BJ329"/>
  <c r="BL359"/>
  <c r="BG339"/>
  <c r="BN181"/>
  <c r="BN237"/>
  <c r="BJ219"/>
  <c r="BM278"/>
  <c r="BN290"/>
  <c r="BJ358"/>
  <c r="BM293"/>
  <c r="BK225"/>
  <c r="BH171"/>
  <c r="BG239"/>
  <c r="BN318"/>
  <c r="BN350"/>
  <c r="BH325"/>
  <c r="BJ357"/>
  <c r="BI331"/>
  <c r="BL482"/>
  <c r="BN153"/>
  <c r="BN213"/>
  <c r="BJ195"/>
  <c r="BJ259"/>
  <c r="BG327"/>
  <c r="BK481"/>
  <c r="BK201"/>
  <c r="BK265"/>
  <c r="BI215"/>
  <c r="BM298"/>
  <c r="BM330"/>
  <c r="BG378"/>
  <c r="BG321"/>
  <c r="BG353"/>
  <c r="BK367"/>
  <c r="BH355"/>
  <c r="BJ457"/>
  <c r="BJ493"/>
  <c r="BL173"/>
  <c r="BL221"/>
  <c r="BL276"/>
  <c r="BH203"/>
  <c r="BH267"/>
  <c r="BI382"/>
  <c r="BI351"/>
  <c r="BG456"/>
  <c r="BK147"/>
  <c r="BL209"/>
  <c r="BL273"/>
  <c r="BH191"/>
  <c r="BH255"/>
  <c r="BL326"/>
  <c r="BJ301"/>
  <c r="BJ333"/>
  <c r="BH363"/>
  <c r="BL458"/>
  <c r="BI478"/>
  <c r="BI562"/>
  <c r="BJ581"/>
  <c r="BI145"/>
  <c r="BL185"/>
  <c r="BL229"/>
  <c r="BJ211"/>
  <c r="BG290"/>
  <c r="BJ394"/>
  <c r="BH395"/>
  <c r="BJ464"/>
  <c r="BG494"/>
  <c r="BG526"/>
  <c r="BI577"/>
  <c r="BI558"/>
  <c r="BI596"/>
  <c r="BG506"/>
  <c r="BG534"/>
  <c r="BJ486"/>
  <c r="BJ554"/>
  <c r="BG613"/>
  <c r="BI502"/>
  <c r="BG588"/>
  <c r="BL466"/>
  <c r="BH566"/>
  <c r="BH587"/>
  <c r="BG514"/>
  <c r="BJ579"/>
  <c r="BG462"/>
  <c r="BG584"/>
</calcChain>
</file>

<file path=xl/sharedStrings.xml><?xml version="1.0" encoding="utf-8"?>
<sst xmlns="http://schemas.openxmlformats.org/spreadsheetml/2006/main" count="18110" uniqueCount="1498">
  <si>
    <t>Class</t>
  </si>
  <si>
    <t>Au [ppm]</t>
  </si>
  <si>
    <t>S [%]</t>
  </si>
  <si>
    <t>QTZ+S</t>
  </si>
  <si>
    <t>PY</t>
  </si>
  <si>
    <t>XG</t>
  </si>
  <si>
    <t>QTZ</t>
  </si>
  <si>
    <t>CLO+PY</t>
  </si>
  <si>
    <t>QTZ+XG</t>
  </si>
  <si>
    <t>FASPY</t>
  </si>
  <si>
    <t>MASPY</t>
  </si>
  <si>
    <t>Aspy Fina</t>
  </si>
  <si>
    <t>Berty+Aspy mássica</t>
  </si>
  <si>
    <t>XG+PY</t>
  </si>
  <si>
    <t>XG+QTZ+PY</t>
  </si>
  <si>
    <t>XG+QTZ</t>
  </si>
  <si>
    <t>XG+QTZFUME</t>
  </si>
  <si>
    <t>QTZ+CLO+PY</t>
  </si>
  <si>
    <t>QTZ+XG+ASPYFINA</t>
  </si>
  <si>
    <t>QTZ+ASPYFINA</t>
  </si>
  <si>
    <t>QTZFUME+XG+PY</t>
  </si>
  <si>
    <t>XG+PY+ASPYFINA</t>
  </si>
  <si>
    <t>QTZ+CB+PY</t>
  </si>
  <si>
    <t>1%QTZ+XG+PY+ASPYFINA VISIVEL COM LUPA</t>
  </si>
  <si>
    <t>50%QTZ+XG+PY</t>
  </si>
  <si>
    <t>1%QTZ+PY+SER+CLO</t>
  </si>
  <si>
    <t>1%QTZ+PY+XG</t>
  </si>
  <si>
    <t>1%QTZ+SER+CLO+ASPYFINA VISIVEL COM LUPA</t>
  </si>
  <si>
    <t>CLO+PY+5%QTZ</t>
  </si>
  <si>
    <t>CLO+50%QTZ+PY+ASPY VISIVEL COM LUPA</t>
  </si>
  <si>
    <t>CLO+5%QTZ+PY+ASPY VISIVEL COM LUPA</t>
  </si>
  <si>
    <t>QTZ FUME+BERT VISIVEL COM LUPA+PY</t>
  </si>
  <si>
    <t>QTZ+QTZFUME+PY+CARB+ASPY+BERT VISIVEL COM LUPA</t>
  </si>
  <si>
    <t>XG+PY+1%QTZ</t>
  </si>
  <si>
    <t>XG+PY+ASPY VISIVEL COM LUPA+5%QTZ</t>
  </si>
  <si>
    <t>CLO+50%QTZ+PY+BERTH+CARB</t>
  </si>
  <si>
    <t>50%QTZ+CLO+PY+BERTH+CARB</t>
  </si>
  <si>
    <t>50%QTZ+CLO+PY</t>
  </si>
  <si>
    <t>1%QTZ+CLO</t>
  </si>
  <si>
    <t>1%QTZ+CLO+PY</t>
  </si>
  <si>
    <t>QTZ LEITOSO+QTZ FUME</t>
  </si>
  <si>
    <t>QTZ+PY+BERTH</t>
  </si>
  <si>
    <t>QTZ FUME+PY+XG</t>
  </si>
  <si>
    <t>QTZ FUME+ASPY VISIVEL SEM LUPA+XG+PY</t>
  </si>
  <si>
    <t>QTZ FUME+ASPY VISIVEL COM LUPA+XG+PY</t>
  </si>
  <si>
    <t>50%QTZ+CLO+PY+AU</t>
  </si>
  <si>
    <t>QTZ+XG+PY+AU</t>
  </si>
  <si>
    <t>50%QTZ+XG</t>
  </si>
  <si>
    <t>QTZ+CARB+ESTIBINITA</t>
  </si>
  <si>
    <t>QTZ+CARB</t>
  </si>
  <si>
    <t>QTZ+CARB+CLO+PY+BERTH</t>
  </si>
  <si>
    <t>QTZ+CARB+CLO+PY+ESTIBINITA</t>
  </si>
  <si>
    <t>QTZ+PY+ASPYFINA VISIVEL SEM LUPA+ESTIBINITA</t>
  </si>
  <si>
    <t>QTZ FUME+PY+ASPYVISIVEL SEM LUPA</t>
  </si>
  <si>
    <t>QTZ FUME+PY+CARB</t>
  </si>
  <si>
    <t>QTZ FUME+ESTIBINITA</t>
  </si>
  <si>
    <t>QTZ+ESTIBINITA</t>
  </si>
  <si>
    <t>QTZ+PY</t>
  </si>
  <si>
    <t>QTZ+PY+ESTIBINITA</t>
  </si>
  <si>
    <t>QTZ FUME+PY+BERTH</t>
  </si>
  <si>
    <t>QTZ FUME+BERTH</t>
  </si>
  <si>
    <t>QTZ+PY+ASPY VISIVEL COM LUPA</t>
  </si>
  <si>
    <t>QTZ FUME +PY</t>
  </si>
  <si>
    <t>1%QTZ+XG+ASPY VISIVEL SEM LUPA+PY</t>
  </si>
  <si>
    <t>1%QTZ+XG+PY+ASPY VISIVEL COM LUPA</t>
  </si>
  <si>
    <t>1%QTZ+XG+ASPY VISIVEL COM LUPA</t>
  </si>
  <si>
    <t>1%QTZ+CLO+PY+ASPY VISIVEL SEM LUPA</t>
  </si>
  <si>
    <t>CLOMAG+QTZ+CB</t>
  </si>
  <si>
    <t>CLOMAG+CB</t>
  </si>
  <si>
    <t>CLO+QTZ+CB</t>
  </si>
  <si>
    <t>XISTOMAG+QTZ+PY+ASPYFINA</t>
  </si>
  <si>
    <t>XISTO+QTZFUMEMAG+PY+ASPYFINA</t>
  </si>
  <si>
    <t>QTZ+CB+PY+ASPYFINAMAG</t>
  </si>
  <si>
    <t>XISTOMAG+QTZ+CLO+SER+ASPYFINA</t>
  </si>
  <si>
    <t>XISTO+CLO+QTZ+ASPYFINAMAG</t>
  </si>
  <si>
    <t>XISTO+ASPYFINA+PYMAG+QTZ</t>
  </si>
  <si>
    <t>XISTOMAG+PY+QTZ</t>
  </si>
  <si>
    <t>XISTO+QTZ</t>
  </si>
  <si>
    <t>XISTO+QTZ+PY</t>
  </si>
  <si>
    <t>XISTO+QTZFUME+CB+ASPYFINA+PY</t>
  </si>
  <si>
    <t>QTZFUME+CB+ASPYFINA+PY</t>
  </si>
  <si>
    <t>XISTO+QTZ+PY+CB</t>
  </si>
  <si>
    <t>CLO+QTZ+SER+PY+ASPYFINA</t>
  </si>
  <si>
    <t>QTZ+CB+PY+CLO+ASPYFINA</t>
  </si>
  <si>
    <t>CLO+QTZ+PY</t>
  </si>
  <si>
    <t>SER+CLO+QTZ+PY</t>
  </si>
  <si>
    <t>XISTO+QTZFUME+CB+PY+ASPYFINA</t>
  </si>
  <si>
    <t>QTZ+CB+CLO+PY</t>
  </si>
  <si>
    <t>QTZ+QTZFUME+CB+PY+ASPYFINA</t>
  </si>
  <si>
    <t>QTZFUME+PY</t>
  </si>
  <si>
    <t>XISTO+QTZFUME+PY+CB</t>
  </si>
  <si>
    <t>FILITO</t>
  </si>
  <si>
    <t>FILITO+PY</t>
  </si>
  <si>
    <t>XG+ASPYFINA+PY</t>
  </si>
  <si>
    <t>CLO+ASPYFINA+PY</t>
  </si>
  <si>
    <t>XG+QTZ+PY+ASPYFINA</t>
  </si>
  <si>
    <t>QTZ+CLO+PY+ASPYFINA(HIDS)</t>
  </si>
  <si>
    <t>QTZ+CB(VQC)</t>
  </si>
  <si>
    <t>QTZ+CLO+PY(ZTP)</t>
  </si>
  <si>
    <t>QTZ+CLO+PY(DB1)</t>
  </si>
  <si>
    <t>QTZFUME+CB+XG(HID)</t>
  </si>
  <si>
    <t>QTZ+XG (HID)</t>
  </si>
  <si>
    <t>QTZ+CLO(ZTP)</t>
  </si>
  <si>
    <t>QTZ+ASPYFINA+PY(VQZS)</t>
  </si>
  <si>
    <t>Grain Size</t>
  </si>
  <si>
    <t>20 - 45 mm</t>
  </si>
  <si>
    <t>10 - 20 mm</t>
  </si>
  <si>
    <t>Waste</t>
  </si>
  <si>
    <t>XG+1%QTZ</t>
  </si>
  <si>
    <t>XG+ASPYFINA VISIVEL COM LUPA + PY</t>
  </si>
  <si>
    <t>XG+5%QTZ+PY</t>
  </si>
  <si>
    <t>XG+5%QTZ+PY+AU</t>
  </si>
  <si>
    <t>XG+50%QTZ+PY+AU</t>
  </si>
  <si>
    <t>XG+ASPYVISIVEL SEM LUPA+5%QTZ+PY</t>
  </si>
  <si>
    <t>1%QTZ+XG+PY</t>
  </si>
  <si>
    <t>50%QTZ+XG+CARB+PY+ASPYFINA SEM LUPA</t>
  </si>
  <si>
    <t>DB1+PY</t>
  </si>
  <si>
    <t>50%QTZ+XG+PY+BERTH</t>
  </si>
  <si>
    <t>90%QTZ FUME+XG+ASPY VISIVEL SEM LUPA+ESTIBINITA</t>
  </si>
  <si>
    <t>1%QTZ+XG</t>
  </si>
  <si>
    <t>50%QTZ+CARB+XG+PY</t>
  </si>
  <si>
    <t>50%QTZ FUME+CLO+PPY+ASPYVISIVEL SEM LUPA</t>
  </si>
  <si>
    <t>50%QTZ+ASPY VISIVEL SEM LUPA</t>
  </si>
  <si>
    <t>90%QTZ FUME+XG+ESTIBINITA+PY</t>
  </si>
  <si>
    <t>50%QTZ+XG+PY+ASPYVISIVEL SEM LUPA</t>
  </si>
  <si>
    <t>QTZ LEITOSO</t>
  </si>
  <si>
    <t>50%QTZ+CARB+XG</t>
  </si>
  <si>
    <t>90%QTZ+PY+ASPY VISIVEL SEM LUPA+XG</t>
  </si>
  <si>
    <t>50%QTZ+XG+CARB+PY+ASPYVISIVEL COM LUPA</t>
  </si>
  <si>
    <t>90%QTZ FUME+ASPYVISIVEL COM LUPA+CARB</t>
  </si>
  <si>
    <t>CLO+ASPYFINA</t>
  </si>
  <si>
    <t>QTZ+CLO+CARB+PY+ASPYFINA</t>
  </si>
  <si>
    <t>CLO+CARB+QTZ</t>
  </si>
  <si>
    <t>QTZ+CLO+CARB+PY</t>
  </si>
  <si>
    <t>QTZ+CARB+SER</t>
  </si>
  <si>
    <t>CLO+CARB+PY+QTZ</t>
  </si>
  <si>
    <t>CLO+CARB</t>
  </si>
  <si>
    <t>QTZFUME+CARB</t>
  </si>
  <si>
    <t>QTZ+PY+ESTIB+CARB</t>
  </si>
  <si>
    <t>QTZFUME+PY+CARB+XG</t>
  </si>
  <si>
    <t>QTZFUME+PY+CARB</t>
  </si>
  <si>
    <t>QTZFUME+BERTH</t>
  </si>
  <si>
    <t>QTZFUME+ASPYFINA+CARB+PY+XISTO</t>
  </si>
  <si>
    <t>QTZ+ESTIB+CARB</t>
  </si>
  <si>
    <t>QTZ+CARB+CLO+PY+ASPYFINA</t>
  </si>
  <si>
    <t>QTZ+ASPYFINA+PY+CARB</t>
  </si>
  <si>
    <t>QTZ+PY+CARB</t>
  </si>
  <si>
    <t>QTZ+CARB.PARC.ALT+CLO+PY</t>
  </si>
  <si>
    <t>QTZ+ASPYFINA+PY+CLO+MAG</t>
  </si>
  <si>
    <t>QTZFUME+ASPYFINA+PY+XG+MAG</t>
  </si>
  <si>
    <t>QTZ+PY+PO+MAG+ASPYFINA</t>
  </si>
  <si>
    <t>XG+QTZ+PY+ASPYFINA+MAG</t>
  </si>
  <si>
    <t>XG+QTZ+PY+MAG</t>
  </si>
  <si>
    <t>QTZ+ASPYFINA+PY+CARB.PARC.ALT+XISTO+MAG</t>
  </si>
  <si>
    <t>QTZ+PY+XISTO+CARB.PARC.ALT+MAG</t>
  </si>
  <si>
    <t>QTZ+CLO+ASPY+MAG</t>
  </si>
  <si>
    <t>QTZ FUME+PY</t>
  </si>
  <si>
    <t>QTZ+CLO+ASPYFINA+PY</t>
  </si>
  <si>
    <t>Mine - Ore body</t>
  </si>
  <si>
    <t>Source</t>
  </si>
  <si>
    <t>lab #</t>
  </si>
  <si>
    <t>CDS - CB</t>
  </si>
  <si>
    <t>AP</t>
  </si>
  <si>
    <t>EW</t>
  </si>
  <si>
    <t>Feed</t>
  </si>
  <si>
    <t>ORE9172</t>
  </si>
  <si>
    <t>ORE9173</t>
  </si>
  <si>
    <t>ORE9174</t>
  </si>
  <si>
    <t>ORE9175</t>
  </si>
  <si>
    <t>ORE9176</t>
  </si>
  <si>
    <t>ORE9177</t>
  </si>
  <si>
    <t>ORE9178</t>
  </si>
  <si>
    <t>ORE9179</t>
  </si>
  <si>
    <t>ORE9180</t>
  </si>
  <si>
    <t>ORE9181</t>
  </si>
  <si>
    <t>ORE9182</t>
  </si>
  <si>
    <t>ORE9183</t>
  </si>
  <si>
    <t>ORE9184</t>
  </si>
  <si>
    <t>ORE9185</t>
  </si>
  <si>
    <t>ORE9186</t>
  </si>
  <si>
    <t>ORE9187</t>
  </si>
  <si>
    <t>ORE9188</t>
  </si>
  <si>
    <t>ORE9189</t>
  </si>
  <si>
    <t>ORE9190</t>
  </si>
  <si>
    <t>ORE9191</t>
  </si>
  <si>
    <t>ORE9192</t>
  </si>
  <si>
    <t>ORE9193</t>
  </si>
  <si>
    <t>ORE9194</t>
  </si>
  <si>
    <t>ORE9195</t>
  </si>
  <si>
    <t>ORE9196</t>
  </si>
  <si>
    <t>ORE9197</t>
  </si>
  <si>
    <t>ORE9198</t>
  </si>
  <si>
    <t>ORE9199</t>
  </si>
  <si>
    <t>ORE9200</t>
  </si>
  <si>
    <t>ORE9201</t>
  </si>
  <si>
    <t>ORE9202</t>
  </si>
  <si>
    <t>ORE9203</t>
  </si>
  <si>
    <t>ORE9204</t>
  </si>
  <si>
    <t>ORE9205</t>
  </si>
  <si>
    <t>ORE9206</t>
  </si>
  <si>
    <t>ORE9207</t>
  </si>
  <si>
    <t>ORE9208</t>
  </si>
  <si>
    <t>ORE9209</t>
  </si>
  <si>
    <t>ORE9210</t>
  </si>
  <si>
    <t>ORE9211</t>
  </si>
  <si>
    <t>ORE9212</t>
  </si>
  <si>
    <t>ORE9213</t>
  </si>
  <si>
    <t>ORE9214</t>
  </si>
  <si>
    <t>ORE9215</t>
  </si>
  <si>
    <t>ORE9216</t>
  </si>
  <si>
    <t>ORE9217</t>
  </si>
  <si>
    <t>ORE9218</t>
  </si>
  <si>
    <t>ORE9219</t>
  </si>
  <si>
    <t>ORE9220</t>
  </si>
  <si>
    <t>ORE9221</t>
  </si>
  <si>
    <t>ORE9222</t>
  </si>
  <si>
    <t>ORE9223</t>
  </si>
  <si>
    <t>ORE9224</t>
  </si>
  <si>
    <t>ORE9225</t>
  </si>
  <si>
    <t>ORE9226</t>
  </si>
  <si>
    <t>ORE9227</t>
  </si>
  <si>
    <t>ORE9228</t>
  </si>
  <si>
    <t>ORE9229</t>
  </si>
  <si>
    <t>ORE9230</t>
  </si>
  <si>
    <t>ORE9231</t>
  </si>
  <si>
    <t>ORE9232</t>
  </si>
  <si>
    <t>ORE9233</t>
  </si>
  <si>
    <t>ORE9234</t>
  </si>
  <si>
    <t>ORE9235</t>
  </si>
  <si>
    <t>ORE9236</t>
  </si>
  <si>
    <t>ORE9238</t>
  </si>
  <si>
    <t>ORE9239</t>
  </si>
  <si>
    <t>ORE9240</t>
  </si>
  <si>
    <t>ORE9241</t>
  </si>
  <si>
    <t>ORE9242</t>
  </si>
  <si>
    <t>ORE9243</t>
  </si>
  <si>
    <t>ORE9244</t>
  </si>
  <si>
    <t>ORE9245</t>
  </si>
  <si>
    <t>ORE9246</t>
  </si>
  <si>
    <t>ORE9247</t>
  </si>
  <si>
    <t>ORE9248</t>
  </si>
  <si>
    <t>ORE9249</t>
  </si>
  <si>
    <t>ORE9250</t>
  </si>
  <si>
    <t>ORE9251</t>
  </si>
  <si>
    <t>ORE9252</t>
  </si>
  <si>
    <t>ORE9253</t>
  </si>
  <si>
    <t>ORE9254</t>
  </si>
  <si>
    <t>ORE9255</t>
  </si>
  <si>
    <t>ORE9256</t>
  </si>
  <si>
    <t>ORE9257</t>
  </si>
  <si>
    <t>ORE9258</t>
  </si>
  <si>
    <t>ORE9259</t>
  </si>
  <si>
    <t>ORE9260</t>
  </si>
  <si>
    <t>ORE9261</t>
  </si>
  <si>
    <t>ORE9262</t>
  </si>
  <si>
    <t>ORE9263</t>
  </si>
  <si>
    <t>ORE9264</t>
  </si>
  <si>
    <t>ORE9265</t>
  </si>
  <si>
    <t>ORE9266</t>
  </si>
  <si>
    <t>ORE9267</t>
  </si>
  <si>
    <t>ORE9268</t>
  </si>
  <si>
    <t>ORE9269</t>
  </si>
  <si>
    <t>ORE9270</t>
  </si>
  <si>
    <t>ORE9271</t>
  </si>
  <si>
    <t>ORE9272</t>
  </si>
  <si>
    <t>ORE9273</t>
  </si>
  <si>
    <t>ORE9274</t>
  </si>
  <si>
    <t>ORE9275</t>
  </si>
  <si>
    <t>ORE9276</t>
  </si>
  <si>
    <t>ORE9277</t>
  </si>
  <si>
    <t>ORE9278</t>
  </si>
  <si>
    <t>ORE9279</t>
  </si>
  <si>
    <t>ORE9280</t>
  </si>
  <si>
    <t>ORE9281</t>
  </si>
  <si>
    <t>ORE9282</t>
  </si>
  <si>
    <t>ORE9283</t>
  </si>
  <si>
    <t>ORE9284</t>
  </si>
  <si>
    <t>ORE9285</t>
  </si>
  <si>
    <t>ORE9286</t>
  </si>
  <si>
    <t>ORE9287</t>
  </si>
  <si>
    <t>ORE9288</t>
  </si>
  <si>
    <t>ORE9289</t>
  </si>
  <si>
    <t>ORE9290</t>
  </si>
  <si>
    <t>ORE9291</t>
  </si>
  <si>
    <t>ORE9292</t>
  </si>
  <si>
    <t>ORE9293</t>
  </si>
  <si>
    <t>ORE9294</t>
  </si>
  <si>
    <t>ORE9295</t>
  </si>
  <si>
    <t>ORE9296</t>
  </si>
  <si>
    <t>ORE9297</t>
  </si>
  <si>
    <t>ORE9298</t>
  </si>
  <si>
    <t>ORE9299</t>
  </si>
  <si>
    <t>ORE9300</t>
  </si>
  <si>
    <t>ORE9301</t>
  </si>
  <si>
    <t>ORE9302</t>
  </si>
  <si>
    <t>ORE9303</t>
  </si>
  <si>
    <t>ORE9304</t>
  </si>
  <si>
    <t>ORE9305</t>
  </si>
  <si>
    <t>ORE9306</t>
  </si>
  <si>
    <t>ORE9307</t>
  </si>
  <si>
    <t>ORE9308</t>
  </si>
  <si>
    <t>ORE9309</t>
  </si>
  <si>
    <t>ORE9310</t>
  </si>
  <si>
    <t>ORE9311</t>
  </si>
  <si>
    <t>ORE9312</t>
  </si>
  <si>
    <t>ORE9313</t>
  </si>
  <si>
    <t>ORE9314</t>
  </si>
  <si>
    <t>ORE9315</t>
  </si>
  <si>
    <t>ORE9316</t>
  </si>
  <si>
    <t>ORE9317</t>
  </si>
  <si>
    <t>ORE9318</t>
  </si>
  <si>
    <t>ORE9319</t>
  </si>
  <si>
    <t>ORE9320</t>
  </si>
  <si>
    <t>ORE9321</t>
  </si>
  <si>
    <t>ORE9322</t>
  </si>
  <si>
    <t>ORE9323</t>
  </si>
  <si>
    <t>ORE9324</t>
  </si>
  <si>
    <t>ORE9325</t>
  </si>
  <si>
    <t>ORE9326</t>
  </si>
  <si>
    <t>ORE9327</t>
  </si>
  <si>
    <t>ORE9328</t>
  </si>
  <si>
    <t>ORE9329</t>
  </si>
  <si>
    <t>ORE9330</t>
  </si>
  <si>
    <t>ORE9331</t>
  </si>
  <si>
    <t>ORE9332</t>
  </si>
  <si>
    <t>ORE9333</t>
  </si>
  <si>
    <t>ORE9334</t>
  </si>
  <si>
    <t>ORE9335</t>
  </si>
  <si>
    <t>ORE9336</t>
  </si>
  <si>
    <t>ORE9337</t>
  </si>
  <si>
    <t>ORE9338</t>
  </si>
  <si>
    <t>ORE9339</t>
  </si>
  <si>
    <t>ORE9340</t>
  </si>
  <si>
    <t>ORE9341</t>
  </si>
  <si>
    <t>ORE9342</t>
  </si>
  <si>
    <t>ORE9343</t>
  </si>
  <si>
    <t>ORE9344</t>
  </si>
  <si>
    <t>ORE9345</t>
  </si>
  <si>
    <t>ORE9346</t>
  </si>
  <si>
    <t>ORE9347</t>
  </si>
  <si>
    <t>ORE9348</t>
  </si>
  <si>
    <t>ORE9349</t>
  </si>
  <si>
    <t>ORE9350</t>
  </si>
  <si>
    <t>ORE9351</t>
  </si>
  <si>
    <t>ORE9352</t>
  </si>
  <si>
    <t>ORE9353</t>
  </si>
  <si>
    <t>ORE9354</t>
  </si>
  <si>
    <t>ORE9355</t>
  </si>
  <si>
    <t>ORE9356</t>
  </si>
  <si>
    <t>ORE9357</t>
  </si>
  <si>
    <t>ORE9358</t>
  </si>
  <si>
    <t>ORE9359</t>
  </si>
  <si>
    <t>ORE9360</t>
  </si>
  <si>
    <t>ORE9361</t>
  </si>
  <si>
    <t>ORE9362</t>
  </si>
  <si>
    <t>ORE9363</t>
  </si>
  <si>
    <t>ORE9364</t>
  </si>
  <si>
    <t>ORE9365</t>
  </si>
  <si>
    <t>ORE9366</t>
  </si>
  <si>
    <t>ORE9367</t>
  </si>
  <si>
    <t>ORE9368</t>
  </si>
  <si>
    <t>ORE9369</t>
  </si>
  <si>
    <t>ORE9370</t>
  </si>
  <si>
    <t>ORE9371</t>
  </si>
  <si>
    <t>ORE9372</t>
  </si>
  <si>
    <t>ORE9388</t>
  </si>
  <si>
    <t>ORE9389</t>
  </si>
  <si>
    <t>ORE9390</t>
  </si>
  <si>
    <t>ORE9391</t>
  </si>
  <si>
    <t>ORE9392</t>
  </si>
  <si>
    <t>ORE9393</t>
  </si>
  <si>
    <t>ORE9394</t>
  </si>
  <si>
    <t>ORE9395</t>
  </si>
  <si>
    <t>ORE9396</t>
  </si>
  <si>
    <t>ORE9397</t>
  </si>
  <si>
    <t>ORE9398</t>
  </si>
  <si>
    <t>ORE9399</t>
  </si>
  <si>
    <t>ORE9400</t>
  </si>
  <si>
    <t>ORE9401</t>
  </si>
  <si>
    <t>ORE9402</t>
  </si>
  <si>
    <t>ORE9403</t>
  </si>
  <si>
    <t>ORE9404</t>
  </si>
  <si>
    <t>ORE9405</t>
  </si>
  <si>
    <t>ORE9406</t>
  </si>
  <si>
    <t>ORE9407</t>
  </si>
  <si>
    <t>ORE9408</t>
  </si>
  <si>
    <t>ORE9409</t>
  </si>
  <si>
    <t>ORE9410</t>
  </si>
  <si>
    <t>ORE9411</t>
  </si>
  <si>
    <t>ORE9412</t>
  </si>
  <si>
    <t>ORE9413</t>
  </si>
  <si>
    <t>ORE9414</t>
  </si>
  <si>
    <t>ORE9415</t>
  </si>
  <si>
    <t>ORE9416</t>
  </si>
  <si>
    <t>ORE9417</t>
  </si>
  <si>
    <t>ORE9418</t>
  </si>
  <si>
    <t>ORE9419</t>
  </si>
  <si>
    <t>ORE9420</t>
  </si>
  <si>
    <t>ORE9421</t>
  </si>
  <si>
    <t>ORE9422</t>
  </si>
  <si>
    <t>ORE9423</t>
  </si>
  <si>
    <t>ORE9424</t>
  </si>
  <si>
    <t>ORE9425</t>
  </si>
  <si>
    <t>ORE9426</t>
  </si>
  <si>
    <t>ORE9427</t>
  </si>
  <si>
    <t>ORE9428</t>
  </si>
  <si>
    <t>ORE9429</t>
  </si>
  <si>
    <t>ORE9430</t>
  </si>
  <si>
    <t>ORE9431</t>
  </si>
  <si>
    <t>ORE9432</t>
  </si>
  <si>
    <t>ORE9433</t>
  </si>
  <si>
    <t>ORE9434</t>
  </si>
  <si>
    <t>ORE9435</t>
  </si>
  <si>
    <t>ORE9436</t>
  </si>
  <si>
    <t>ORE9437</t>
  </si>
  <si>
    <t>ORE9438</t>
  </si>
  <si>
    <t>ORE9439</t>
  </si>
  <si>
    <t>ORE9440</t>
  </si>
  <si>
    <t>ORE9441</t>
  </si>
  <si>
    <t>ORE9442</t>
  </si>
  <si>
    <t>ORE9443</t>
  </si>
  <si>
    <t>ORE9444</t>
  </si>
  <si>
    <t>ORE9445</t>
  </si>
  <si>
    <t>ORE9446</t>
  </si>
  <si>
    <t>ORE9447</t>
  </si>
  <si>
    <t>ORE9448</t>
  </si>
  <si>
    <t>ORE9953</t>
  </si>
  <si>
    <t>ORE9954</t>
  </si>
  <si>
    <t>ORE9955</t>
  </si>
  <si>
    <t>ORE9956</t>
  </si>
  <si>
    <t>ORE9957</t>
  </si>
  <si>
    <t>ORE9958</t>
  </si>
  <si>
    <t>ORE9959</t>
  </si>
  <si>
    <t>ORE9960</t>
  </si>
  <si>
    <t>ORE9961</t>
  </si>
  <si>
    <t>ORE9962</t>
  </si>
  <si>
    <t>ORE9963</t>
  </si>
  <si>
    <t>ORE9964</t>
  </si>
  <si>
    <t>ORE9965</t>
  </si>
  <si>
    <t>ORE9966</t>
  </si>
  <si>
    <t>ORE9967</t>
  </si>
  <si>
    <t>ORE9968</t>
  </si>
  <si>
    <t>ORE9969</t>
  </si>
  <si>
    <t>ORE9970</t>
  </si>
  <si>
    <t>ORE9971</t>
  </si>
  <si>
    <t>ORE9972</t>
  </si>
  <si>
    <t>ORE9973</t>
  </si>
  <si>
    <t>ORE9974</t>
  </si>
  <si>
    <t>ORE9975</t>
  </si>
  <si>
    <t>ORE9976</t>
  </si>
  <si>
    <t>ORE9977</t>
  </si>
  <si>
    <t>ORE9978</t>
  </si>
  <si>
    <t>ORE9979</t>
  </si>
  <si>
    <t>ORE9980</t>
  </si>
  <si>
    <t>ORE9981</t>
  </si>
  <si>
    <t>ORE9982</t>
  </si>
  <si>
    <t>ORE9983</t>
  </si>
  <si>
    <t>ORE9984</t>
  </si>
  <si>
    <t>ORE9985</t>
  </si>
  <si>
    <t>ORE9986</t>
  </si>
  <si>
    <t>ORE9987</t>
  </si>
  <si>
    <t>ORE9988</t>
  </si>
  <si>
    <t>ORE9989</t>
  </si>
  <si>
    <t>ORE9990</t>
  </si>
  <si>
    <t>ORE9991</t>
  </si>
  <si>
    <t>ORE9992</t>
  </si>
  <si>
    <t>ORE9993</t>
  </si>
  <si>
    <t>ORE9994</t>
  </si>
  <si>
    <t>ORE9995</t>
  </si>
  <si>
    <t>ORE9996</t>
  </si>
  <si>
    <t>ORE9997</t>
  </si>
  <si>
    <t>ORE9998</t>
  </si>
  <si>
    <t>ORE9999</t>
  </si>
  <si>
    <t>ORE10000</t>
  </si>
  <si>
    <t>ORE10001</t>
  </si>
  <si>
    <t>ORE10002</t>
  </si>
  <si>
    <t>ORE10003</t>
  </si>
  <si>
    <t>ORE10004</t>
  </si>
  <si>
    <t>ORE10005</t>
  </si>
  <si>
    <t>ORE10006</t>
  </si>
  <si>
    <t>ORE10007</t>
  </si>
  <si>
    <t>ORE10008</t>
  </si>
  <si>
    <t>ORE10009</t>
  </si>
  <si>
    <t>ORE10010</t>
  </si>
  <si>
    <t>ORE10011</t>
  </si>
  <si>
    <t>ORE10012</t>
  </si>
  <si>
    <t>ORE10013</t>
  </si>
  <si>
    <t>ORE10014</t>
  </si>
  <si>
    <t>ORE10015</t>
  </si>
  <si>
    <t>ORE10016</t>
  </si>
  <si>
    <t>ORE10017</t>
  </si>
  <si>
    <t>ORE10018</t>
  </si>
  <si>
    <t>ORE10019</t>
  </si>
  <si>
    <t>ORE10020</t>
  </si>
  <si>
    <t>ORE10021</t>
  </si>
  <si>
    <t>ORE10022</t>
  </si>
  <si>
    <t>ORE10023</t>
  </si>
  <si>
    <t>ORE10024</t>
  </si>
  <si>
    <t>ORE10026</t>
  </si>
  <si>
    <t>ORE10027</t>
  </si>
  <si>
    <t>ORE10028</t>
  </si>
  <si>
    <t>ORE10029</t>
  </si>
  <si>
    <t>ORE10030</t>
  </si>
  <si>
    <t>ORE10031</t>
  </si>
  <si>
    <t>ORE10088</t>
  </si>
  <si>
    <t>ORE10089</t>
  </si>
  <si>
    <t>ORE10090</t>
  </si>
  <si>
    <t>ORE10091</t>
  </si>
  <si>
    <t>ORE10092</t>
  </si>
  <si>
    <t>ORE10093</t>
  </si>
  <si>
    <t>ORE10094</t>
  </si>
  <si>
    <t>ORE10095</t>
  </si>
  <si>
    <t>ORE10096</t>
  </si>
  <si>
    <t>ORE10097</t>
  </si>
  <si>
    <t>ORE10098</t>
  </si>
  <si>
    <t>ORE10099</t>
  </si>
  <si>
    <t>ORE10100</t>
  </si>
  <si>
    <t>ORE10101</t>
  </si>
  <si>
    <t>ORE10102</t>
  </si>
  <si>
    <t>ORE10103</t>
  </si>
  <si>
    <t>ORE10104</t>
  </si>
  <si>
    <t>ORE10105</t>
  </si>
  <si>
    <t>ORE10106</t>
  </si>
  <si>
    <t>ORE10107</t>
  </si>
  <si>
    <t>ORE10108</t>
  </si>
  <si>
    <t>ORE10109</t>
  </si>
  <si>
    <t>ORE10110</t>
  </si>
  <si>
    <t>ORE10111</t>
  </si>
  <si>
    <t>ORE10112</t>
  </si>
  <si>
    <t>ORE10113</t>
  </si>
  <si>
    <t>ORE10114</t>
  </si>
  <si>
    <t>ORE10115</t>
  </si>
  <si>
    <t>ORE10116</t>
  </si>
  <si>
    <t>ORE10117</t>
  </si>
  <si>
    <t>ORE10118</t>
  </si>
  <si>
    <t>ORE10119</t>
  </si>
  <si>
    <t>ORE10120</t>
  </si>
  <si>
    <t>ORE10121</t>
  </si>
  <si>
    <t>ORE10122</t>
  </si>
  <si>
    <t>ORE10123</t>
  </si>
  <si>
    <t>ORE10124</t>
  </si>
  <si>
    <t>ORE10125</t>
  </si>
  <si>
    <t>ORE10126</t>
  </si>
  <si>
    <t>ORE10127</t>
  </si>
  <si>
    <t>ORE10128</t>
  </si>
  <si>
    <t>ORE10129</t>
  </si>
  <si>
    <t>ORE10130</t>
  </si>
  <si>
    <t>ORE10131</t>
  </si>
  <si>
    <t>ORE10132</t>
  </si>
  <si>
    <t>ORE10133</t>
  </si>
  <si>
    <t>ORE10134</t>
  </si>
  <si>
    <t>ORE10135</t>
  </si>
  <si>
    <t>ORE10136</t>
  </si>
  <si>
    <t>ORE10137</t>
  </si>
  <si>
    <t>ORE10154</t>
  </si>
  <si>
    <t>ORE10155</t>
  </si>
  <si>
    <t>ORE10156</t>
  </si>
  <si>
    <t>ORE10157</t>
  </si>
  <si>
    <t>ORE10158</t>
  </si>
  <si>
    <t>ORE10159</t>
  </si>
  <si>
    <t>ORE10160</t>
  </si>
  <si>
    <t>ORE10161</t>
  </si>
  <si>
    <t>ORE10162</t>
  </si>
  <si>
    <t>ORE10163</t>
  </si>
  <si>
    <t>ORE10164</t>
  </si>
  <si>
    <t>ORE10165</t>
  </si>
  <si>
    <t>ORE10166</t>
  </si>
  <si>
    <t>ORE10167</t>
  </si>
  <si>
    <t>ORE10168</t>
  </si>
  <si>
    <t>ORE10169</t>
  </si>
  <si>
    <t>ORE10170</t>
  </si>
  <si>
    <t>ORE10171</t>
  </si>
  <si>
    <t>ORE10172</t>
  </si>
  <si>
    <t>ORE10173</t>
  </si>
  <si>
    <t>ORE10174</t>
  </si>
  <si>
    <t>ORE10175</t>
  </si>
  <si>
    <t>ORE10177</t>
  </si>
  <si>
    <t>ORE10178</t>
  </si>
  <si>
    <t>ORE10179</t>
  </si>
  <si>
    <t>ORE10180</t>
  </si>
  <si>
    <t>ORE10181</t>
  </si>
  <si>
    <t>ORE10182</t>
  </si>
  <si>
    <t>ORE10184</t>
  </si>
  <si>
    <t>ORE10185</t>
  </si>
  <si>
    <t>ORE10186</t>
  </si>
  <si>
    <t>ORE10187</t>
  </si>
  <si>
    <t>ORE10188</t>
  </si>
  <si>
    <t>ORE10190</t>
  </si>
  <si>
    <t>ORE10191</t>
  </si>
  <si>
    <t>ORE10192</t>
  </si>
  <si>
    <t>ORE10195</t>
  </si>
  <si>
    <t>ORE10197</t>
  </si>
  <si>
    <t>ORE10198</t>
  </si>
  <si>
    <t>ORE10201</t>
  </si>
  <si>
    <t>ORE10204</t>
  </si>
  <si>
    <t>ORE10207</t>
  </si>
  <si>
    <t>ORE10212</t>
  </si>
  <si>
    <t>ORE10213</t>
  </si>
  <si>
    <t>ORE10214</t>
  </si>
  <si>
    <t>ORE10215</t>
  </si>
  <si>
    <t>ORE10216</t>
  </si>
  <si>
    <t>ORE10217</t>
  </si>
  <si>
    <t>ORE10218</t>
  </si>
  <si>
    <t>ORE10219</t>
  </si>
  <si>
    <t>ORE10220</t>
  </si>
  <si>
    <t>ORE10221</t>
  </si>
  <si>
    <t>ORE10222</t>
  </si>
  <si>
    <t>ORE10223</t>
  </si>
  <si>
    <t>ORE10226</t>
  </si>
  <si>
    <t>ORE10228</t>
  </si>
  <si>
    <t>ORE10229</t>
  </si>
  <si>
    <t>ORE10230</t>
  </si>
  <si>
    <t>ORE10231</t>
  </si>
  <si>
    <t>ORE10232</t>
  </si>
  <si>
    <t>Weight</t>
  </si>
  <si>
    <t>Sheet #</t>
  </si>
  <si>
    <t>CDS - CV</t>
  </si>
  <si>
    <t>ORE0905</t>
  </si>
  <si>
    <t>ORE0906</t>
  </si>
  <si>
    <t>ORE0907</t>
  </si>
  <si>
    <t>ORE0908</t>
  </si>
  <si>
    <t>ORE0909</t>
  </si>
  <si>
    <t>ORE0910</t>
  </si>
  <si>
    <t>ORE0911</t>
  </si>
  <si>
    <t>ORE0912</t>
  </si>
  <si>
    <t>ORE0913</t>
  </si>
  <si>
    <t>ORE0914</t>
  </si>
  <si>
    <t>ORE0915</t>
  </si>
  <si>
    <t>ORE0916</t>
  </si>
  <si>
    <t>ORE0917</t>
  </si>
  <si>
    <t>ORE0918</t>
  </si>
  <si>
    <t>ORE0919</t>
  </si>
  <si>
    <t>ORE0920</t>
  </si>
  <si>
    <t>ORE0921</t>
  </si>
  <si>
    <t>ORE0977</t>
  </si>
  <si>
    <t>ORE0978</t>
  </si>
  <si>
    <t>ORE0979</t>
  </si>
  <si>
    <t>ORE0980</t>
  </si>
  <si>
    <t>ORE0981</t>
  </si>
  <si>
    <t>ORE0982</t>
  </si>
  <si>
    <t>ORE0983</t>
  </si>
  <si>
    <t>ORE0984</t>
  </si>
  <si>
    <t>ORE0985</t>
  </si>
  <si>
    <t>ORE0986</t>
  </si>
  <si>
    <t>ORE0987</t>
  </si>
  <si>
    <t>ORE0988</t>
  </si>
  <si>
    <t>ORE0989</t>
  </si>
  <si>
    <t>ORE0990</t>
  </si>
  <si>
    <t>ORE0991</t>
  </si>
  <si>
    <t>ORE0992</t>
  </si>
  <si>
    <t>ORE0993</t>
  </si>
  <si>
    <t>ORE0994</t>
  </si>
  <si>
    <t>ORE0995</t>
  </si>
  <si>
    <t>ORE0996</t>
  </si>
  <si>
    <t>ORE0997</t>
  </si>
  <si>
    <t>ORE0998</t>
  </si>
  <si>
    <t>ORE0999</t>
  </si>
  <si>
    <t>ORE1000</t>
  </si>
  <si>
    <t>ORE1001</t>
  </si>
  <si>
    <t>ORE1002</t>
  </si>
  <si>
    <t>ORE1003</t>
  </si>
  <si>
    <t>ORE1004</t>
  </si>
  <si>
    <t>ORE1005</t>
  </si>
  <si>
    <t>ORE1006</t>
  </si>
  <si>
    <t>ORE1007</t>
  </si>
  <si>
    <t>ORE1008</t>
  </si>
  <si>
    <t>ORE1009</t>
  </si>
  <si>
    <t>ORE1010</t>
  </si>
  <si>
    <t>ORE1011</t>
  </si>
  <si>
    <t>ORE1012</t>
  </si>
  <si>
    <t>ORE1013</t>
  </si>
  <si>
    <t>ORE1014</t>
  </si>
  <si>
    <t>ORE1015</t>
  </si>
  <si>
    <t>ORE1016</t>
  </si>
  <si>
    <t>ORE1017</t>
  </si>
  <si>
    <t>ORE1018</t>
  </si>
  <si>
    <t>ORE1019</t>
  </si>
  <si>
    <t>ORE1020</t>
  </si>
  <si>
    <t>ORE1021</t>
  </si>
  <si>
    <t>ORE1022</t>
  </si>
  <si>
    <t>ORE1023</t>
  </si>
  <si>
    <t>ORE1024</t>
  </si>
  <si>
    <t>ORE1025</t>
  </si>
  <si>
    <t>ORE1026</t>
  </si>
  <si>
    <t>ORE1027</t>
  </si>
  <si>
    <t>ORE1028</t>
  </si>
  <si>
    <t>ORE1029</t>
  </si>
  <si>
    <t>ORE1030</t>
  </si>
  <si>
    <t>ORE1031</t>
  </si>
  <si>
    <t>ORE1032</t>
  </si>
  <si>
    <t>ORE1033</t>
  </si>
  <si>
    <t>ORE1034</t>
  </si>
  <si>
    <t>ORE1035</t>
  </si>
  <si>
    <t>ORE1036</t>
  </si>
  <si>
    <t>ORE1037</t>
  </si>
  <si>
    <t>ORE1038</t>
  </si>
  <si>
    <t>ORE1039</t>
  </si>
  <si>
    <t>ORE1040</t>
  </si>
  <si>
    <t>ORE1041</t>
  </si>
  <si>
    <t>ORE1042</t>
  </si>
  <si>
    <t>ORE1043</t>
  </si>
  <si>
    <t>ORE1044</t>
  </si>
  <si>
    <t>ORE1045</t>
  </si>
  <si>
    <t>ORE1046</t>
  </si>
  <si>
    <t>ORE1047</t>
  </si>
  <si>
    <t>ORE1048</t>
  </si>
  <si>
    <t>ORE1049</t>
  </si>
  <si>
    <t>ORE1050</t>
  </si>
  <si>
    <t>ORE1051</t>
  </si>
  <si>
    <t>ORE1052</t>
  </si>
  <si>
    <t>ORE1053</t>
  </si>
  <si>
    <t>ORE1054</t>
  </si>
  <si>
    <t>ORE1055</t>
  </si>
  <si>
    <t>ORE1056</t>
  </si>
  <si>
    <t>ORE1057</t>
  </si>
  <si>
    <t>ORE1058</t>
  </si>
  <si>
    <t>ORE1059</t>
  </si>
  <si>
    <t>ORE1060</t>
  </si>
  <si>
    <t>ORE 2040</t>
  </si>
  <si>
    <t>ORE 2041</t>
  </si>
  <si>
    <t>ORE 2042</t>
  </si>
  <si>
    <t>ORE 2043</t>
  </si>
  <si>
    <t>ORE 2044</t>
  </si>
  <si>
    <t>ORE 2045</t>
  </si>
  <si>
    <t>ORE 2046</t>
  </si>
  <si>
    <t>ORE 2047</t>
  </si>
  <si>
    <t>ORE 2048</t>
  </si>
  <si>
    <t>ORE 2049</t>
  </si>
  <si>
    <t>ORE 2050</t>
  </si>
  <si>
    <t>ORE 2051</t>
  </si>
  <si>
    <t>ORE 2052</t>
  </si>
  <si>
    <t>ORE 2053</t>
  </si>
  <si>
    <t>ORE 2054</t>
  </si>
  <si>
    <t>ORE 2055</t>
  </si>
  <si>
    <t>ORE 2056</t>
  </si>
  <si>
    <t>ORE 2057</t>
  </si>
  <si>
    <t>ORE 2058</t>
  </si>
  <si>
    <t>ORE 2059</t>
  </si>
  <si>
    <t>ORE 2060</t>
  </si>
  <si>
    <t>ORE 2061</t>
  </si>
  <si>
    <t>ORE 2062</t>
  </si>
  <si>
    <t>ORE 2063</t>
  </si>
  <si>
    <t>ORE 2064</t>
  </si>
  <si>
    <t>ORE 2065</t>
  </si>
  <si>
    <t>ORE 2066</t>
  </si>
  <si>
    <t>ORE 2067</t>
  </si>
  <si>
    <t>ORE 2068</t>
  </si>
  <si>
    <t>ORE 2069</t>
  </si>
  <si>
    <t>ORE 2070</t>
  </si>
  <si>
    <t>ORE 2071</t>
  </si>
  <si>
    <t>ORE 2072</t>
  </si>
  <si>
    <t>ORE 2073</t>
  </si>
  <si>
    <t>ORE 2074</t>
  </si>
  <si>
    <t>ORE 2075</t>
  </si>
  <si>
    <t>ORE 2076</t>
  </si>
  <si>
    <t>ORE 2077</t>
  </si>
  <si>
    <t>ORE 2078</t>
  </si>
  <si>
    <t>ORE 2079</t>
  </si>
  <si>
    <t>ORE 2080</t>
  </si>
  <si>
    <t>ORE 2081</t>
  </si>
  <si>
    <t>ORE 2082</t>
  </si>
  <si>
    <t>ORE 2083</t>
  </si>
  <si>
    <t>ORE9809</t>
  </si>
  <si>
    <t>ORE9810</t>
  </si>
  <si>
    <t>ORE9811</t>
  </si>
  <si>
    <t>ORE9812</t>
  </si>
  <si>
    <t>ORE9813</t>
  </si>
  <si>
    <t>ORE9814</t>
  </si>
  <si>
    <t>ORE9815</t>
  </si>
  <si>
    <t>ORE9816</t>
  </si>
  <si>
    <t>ORE9817</t>
  </si>
  <si>
    <t>ORE9818</t>
  </si>
  <si>
    <t>ORE9819</t>
  </si>
  <si>
    <t>ORE9820</t>
  </si>
  <si>
    <t>ORE9821</t>
  </si>
  <si>
    <t>ORE9822</t>
  </si>
  <si>
    <t>ORE9823</t>
  </si>
  <si>
    <t>ORE9824</t>
  </si>
  <si>
    <t>ORE9825</t>
  </si>
  <si>
    <t>ORE9826</t>
  </si>
  <si>
    <t>ORE9827</t>
  </si>
  <si>
    <t>ORE9828</t>
  </si>
  <si>
    <t>ORE9829</t>
  </si>
  <si>
    <t>ORE9830</t>
  </si>
  <si>
    <t>ORE9831</t>
  </si>
  <si>
    <t>ORE9832</t>
  </si>
  <si>
    <t>ORE9833</t>
  </si>
  <si>
    <t>ORE9834</t>
  </si>
  <si>
    <t>ORE9835</t>
  </si>
  <si>
    <t>ORE9836</t>
  </si>
  <si>
    <t>ORE9837</t>
  </si>
  <si>
    <t>ORE9838</t>
  </si>
  <si>
    <t>ORE9839</t>
  </si>
  <si>
    <t>ORE9840</t>
  </si>
  <si>
    <t>ORE9841</t>
  </si>
  <si>
    <t>ORE9842</t>
  </si>
  <si>
    <t>ORE9843</t>
  </si>
  <si>
    <t>ORE9844</t>
  </si>
  <si>
    <t>ORE9845</t>
  </si>
  <si>
    <t>ORE9846</t>
  </si>
  <si>
    <t>ORE9847</t>
  </si>
  <si>
    <t>ORE9848</t>
  </si>
  <si>
    <t>ORE9849</t>
  </si>
  <si>
    <t>ORE9850</t>
  </si>
  <si>
    <t>ORE9851</t>
  </si>
  <si>
    <t>ORE9852</t>
  </si>
  <si>
    <t>ORE9853</t>
  </si>
  <si>
    <t>ORE9854</t>
  </si>
  <si>
    <t>ORE9855</t>
  </si>
  <si>
    <t>ORE9856</t>
  </si>
  <si>
    <t>ORE9857</t>
  </si>
  <si>
    <t>ORE9858</t>
  </si>
  <si>
    <t>ORE9859</t>
  </si>
  <si>
    <t>ORE9860</t>
  </si>
  <si>
    <t>ORE9861</t>
  </si>
  <si>
    <t>ORE9862</t>
  </si>
  <si>
    <t>ORE9863</t>
  </si>
  <si>
    <t>ORE9864</t>
  </si>
  <si>
    <t>ORE9865</t>
  </si>
  <si>
    <t>ORE9866</t>
  </si>
  <si>
    <t>ORE9867</t>
  </si>
  <si>
    <t>ORE9868</t>
  </si>
  <si>
    <t>ORE9869</t>
  </si>
  <si>
    <t>ORE9870</t>
  </si>
  <si>
    <t>ORE9871</t>
  </si>
  <si>
    <t>ORE9872</t>
  </si>
  <si>
    <t>ORE9873</t>
  </si>
  <si>
    <t>ORE9874</t>
  </si>
  <si>
    <t>ORE9875</t>
  </si>
  <si>
    <t>ORE9876</t>
  </si>
  <si>
    <t>ORE9877</t>
  </si>
  <si>
    <t>ORE9878</t>
  </si>
  <si>
    <t>ORE9879</t>
  </si>
  <si>
    <t>ORE9880</t>
  </si>
  <si>
    <t>ORE9881</t>
  </si>
  <si>
    <t>ORE9882</t>
  </si>
  <si>
    <t>ORE9883</t>
  </si>
  <si>
    <t>ORE9884</t>
  </si>
  <si>
    <t>ORE9885</t>
  </si>
  <si>
    <t>ORE9886</t>
  </si>
  <si>
    <t>ORE9887</t>
  </si>
  <si>
    <t>ORE9888</t>
  </si>
  <si>
    <t>ORE9889</t>
  </si>
  <si>
    <t>ORE9890</t>
  </si>
  <si>
    <t>ORE9891</t>
  </si>
  <si>
    <t>ORE9892</t>
  </si>
  <si>
    <t>ORE9893</t>
  </si>
  <si>
    <t>ORE9894</t>
  </si>
  <si>
    <t>ORE9895</t>
  </si>
  <si>
    <t>ORE9896</t>
  </si>
  <si>
    <t>ORE9897</t>
  </si>
  <si>
    <t>ORE9898</t>
  </si>
  <si>
    <t>ORE9899</t>
  </si>
  <si>
    <t>ORE9900</t>
  </si>
  <si>
    <t>ORE9901</t>
  </si>
  <si>
    <t>ORE9902</t>
  </si>
  <si>
    <t>ORE9903</t>
  </si>
  <si>
    <t>ORE9904</t>
  </si>
  <si>
    <t>ORE9905</t>
  </si>
  <si>
    <t>ORE9906</t>
  </si>
  <si>
    <t>ORE9907</t>
  </si>
  <si>
    <t>ORE12719</t>
  </si>
  <si>
    <t>ORE12720</t>
  </si>
  <si>
    <t>ORE12721</t>
  </si>
  <si>
    <t>ORE12722</t>
  </si>
  <si>
    <t>ORE12723</t>
  </si>
  <si>
    <t>ORE12724</t>
  </si>
  <si>
    <t>ORE12725</t>
  </si>
  <si>
    <t>ORE12726</t>
  </si>
  <si>
    <t>ORE12727</t>
  </si>
  <si>
    <t>ORE12728</t>
  </si>
  <si>
    <t>ORE12729</t>
  </si>
  <si>
    <t>ORE12730</t>
  </si>
  <si>
    <t>ORE12731</t>
  </si>
  <si>
    <t>ORE12732</t>
  </si>
  <si>
    <t>ORE12733</t>
  </si>
  <si>
    <t>ORE12734</t>
  </si>
  <si>
    <t>ORE12735</t>
  </si>
  <si>
    <t>ORE12736</t>
  </si>
  <si>
    <t>ORE12737</t>
  </si>
  <si>
    <t>ORE12738</t>
  </si>
  <si>
    <t>ORE12739</t>
  </si>
  <si>
    <t>ORE12740</t>
  </si>
  <si>
    <t>ORE12741</t>
  </si>
  <si>
    <t>ORE12742</t>
  </si>
  <si>
    <t>ORE12743</t>
  </si>
  <si>
    <t>ORE12744</t>
  </si>
  <si>
    <t>ORE12745</t>
  </si>
  <si>
    <t>ORE12746</t>
  </si>
  <si>
    <t>ORE12747</t>
  </si>
  <si>
    <t>ORE12748</t>
  </si>
  <si>
    <t>ORE12749</t>
  </si>
  <si>
    <t>ORE12750</t>
  </si>
  <si>
    <t>ORE12751</t>
  </si>
  <si>
    <t>ORE12752</t>
  </si>
  <si>
    <t>ORE12753</t>
  </si>
  <si>
    <t>ORE12754</t>
  </si>
  <si>
    <t>ORE12755</t>
  </si>
  <si>
    <t>ORE12756</t>
  </si>
  <si>
    <t>ORE12757</t>
  </si>
  <si>
    <t>ORE12758</t>
  </si>
  <si>
    <t>ORE12759</t>
  </si>
  <si>
    <t>ORE12760</t>
  </si>
  <si>
    <t>ORE12761</t>
  </si>
  <si>
    <t>ORE12762</t>
  </si>
  <si>
    <t>ORE12763</t>
  </si>
  <si>
    <t>ORE12764</t>
  </si>
  <si>
    <t>ORE12765</t>
  </si>
  <si>
    <t>ORE12766</t>
  </si>
  <si>
    <t>ORE12767</t>
  </si>
  <si>
    <t>ORE12768</t>
  </si>
  <si>
    <t>ORE12769</t>
  </si>
  <si>
    <t>ORE12770</t>
  </si>
  <si>
    <t>ORE12771</t>
  </si>
  <si>
    <t>ORE12772</t>
  </si>
  <si>
    <t>ORE12773</t>
  </si>
  <si>
    <t>QTZ+XG+PY</t>
  </si>
  <si>
    <t>55A</t>
  </si>
  <si>
    <t>ORE12774</t>
  </si>
  <si>
    <t>ORE12775</t>
  </si>
  <si>
    <t>ORE12776</t>
  </si>
  <si>
    <t>ORE12777</t>
  </si>
  <si>
    <t>ORE12778</t>
  </si>
  <si>
    <t>ORE12779</t>
  </si>
  <si>
    <t>ORE12780</t>
  </si>
  <si>
    <t>ORE12781</t>
  </si>
  <si>
    <t>ORE12782</t>
  </si>
  <si>
    <t>ORE12783</t>
  </si>
  <si>
    <t>ORE12784</t>
  </si>
  <si>
    <t>ORE12785</t>
  </si>
  <si>
    <t>ORE12786</t>
  </si>
  <si>
    <t>ORE12787</t>
  </si>
  <si>
    <t>ORE12788</t>
  </si>
  <si>
    <t>ORE12789</t>
  </si>
  <si>
    <t>ORE12790</t>
  </si>
  <si>
    <t>ORE12791</t>
  </si>
  <si>
    <t>ORE12792</t>
  </si>
  <si>
    <t>ORE12793</t>
  </si>
  <si>
    <t>ORE12794</t>
  </si>
  <si>
    <t>ORE12795</t>
  </si>
  <si>
    <t>ORE12796</t>
  </si>
  <si>
    <t>ORE12797</t>
  </si>
  <si>
    <t>ORE12798</t>
  </si>
  <si>
    <t>ORE12799</t>
  </si>
  <si>
    <t>ORE12800</t>
  </si>
  <si>
    <t>ORE12801</t>
  </si>
  <si>
    <t>ORE12802</t>
  </si>
  <si>
    <t>ORE12803</t>
  </si>
  <si>
    <t>ORE12804</t>
  </si>
  <si>
    <t>ORE12805</t>
  </si>
  <si>
    <t>ORE12806</t>
  </si>
  <si>
    <t>ORE12807</t>
  </si>
  <si>
    <t>ORE12808</t>
  </si>
  <si>
    <t>ORE12809</t>
  </si>
  <si>
    <t>ORE12810</t>
  </si>
  <si>
    <t>ORE12811</t>
  </si>
  <si>
    <t>ORE12812</t>
  </si>
  <si>
    <t>ORE12813</t>
  </si>
  <si>
    <t>ORE12814</t>
  </si>
  <si>
    <t>ORE12815</t>
  </si>
  <si>
    <t>ORE12816</t>
  </si>
  <si>
    <t>ORE12817</t>
  </si>
  <si>
    <t>ORE12818</t>
  </si>
  <si>
    <t>ORE12819</t>
  </si>
  <si>
    <t>QTZ+ASPYFINA+PY</t>
  </si>
  <si>
    <t>ORE12820</t>
  </si>
  <si>
    <t>ORE12821</t>
  </si>
  <si>
    <t>ORE12822</t>
  </si>
  <si>
    <t>ORE12823</t>
  </si>
  <si>
    <t>ORE12824</t>
  </si>
  <si>
    <t>ORE12825</t>
  </si>
  <si>
    <t>ORE12826</t>
  </si>
  <si>
    <t>ORE12827</t>
  </si>
  <si>
    <t>ORE12828</t>
  </si>
  <si>
    <t>ORE12829</t>
  </si>
  <si>
    <t>ORE12830</t>
  </si>
  <si>
    <t>ORE12831</t>
  </si>
  <si>
    <t>ORE12832</t>
  </si>
  <si>
    <t>ORE12833</t>
  </si>
  <si>
    <t>ORE12834</t>
  </si>
  <si>
    <t>ORE12835</t>
  </si>
  <si>
    <t>ORE12836</t>
  </si>
  <si>
    <t>ORE12837</t>
  </si>
  <si>
    <t>ORE12838</t>
  </si>
  <si>
    <t>ORE12839</t>
  </si>
  <si>
    <t>ORE12840</t>
  </si>
  <si>
    <t>ORE12841</t>
  </si>
  <si>
    <t>ORE12842</t>
  </si>
  <si>
    <t>ORE12843</t>
  </si>
  <si>
    <t>ORE12844</t>
  </si>
  <si>
    <t>QTZ+CLO+ASPYFINA</t>
  </si>
  <si>
    <t>ORE12845</t>
  </si>
  <si>
    <t>ORE12846</t>
  </si>
  <si>
    <t>ORE12847</t>
  </si>
  <si>
    <t>ORE12848</t>
  </si>
  <si>
    <t>ORE12849</t>
  </si>
  <si>
    <t>ORE12850</t>
  </si>
  <si>
    <t>ORE12851</t>
  </si>
  <si>
    <t>ORE12852</t>
  </si>
  <si>
    <t>ORE12853</t>
  </si>
  <si>
    <t>ORE12854</t>
  </si>
  <si>
    <t>ORE12855</t>
  </si>
  <si>
    <t>ORE12856</t>
  </si>
  <si>
    <t>ORE12857</t>
  </si>
  <si>
    <t>ORE12858</t>
  </si>
  <si>
    <t>ORE12859</t>
  </si>
  <si>
    <t>ORE12860</t>
  </si>
  <si>
    <t>ORE12861</t>
  </si>
  <si>
    <t>ORE12862</t>
  </si>
  <si>
    <t>ORE12863</t>
  </si>
  <si>
    <t>ORE12864</t>
  </si>
  <si>
    <t>ORE12865</t>
  </si>
  <si>
    <t>XG+ASPYFINA+PY+QTZ</t>
  </si>
  <si>
    <t>ORE12866</t>
  </si>
  <si>
    <t>ORE12867</t>
  </si>
  <si>
    <t>ORE12868</t>
  </si>
  <si>
    <t>ORE12869</t>
  </si>
  <si>
    <t>ORE12870</t>
  </si>
  <si>
    <t>ORE12871</t>
  </si>
  <si>
    <t>ORE12872</t>
  </si>
  <si>
    <t>ORE12873</t>
  </si>
  <si>
    <t>QTZ FUME</t>
  </si>
  <si>
    <t>ORE12874</t>
  </si>
  <si>
    <t>ORE12875</t>
  </si>
  <si>
    <t>ORE12876</t>
  </si>
  <si>
    <t>ORE12877</t>
  </si>
  <si>
    <t>ORE12878</t>
  </si>
  <si>
    <t>ORE12879</t>
  </si>
  <si>
    <t>ORE12880</t>
  </si>
  <si>
    <t>ORE12881</t>
  </si>
  <si>
    <t>ORE12882</t>
  </si>
  <si>
    <t>ORE12883</t>
  </si>
  <si>
    <t>ORE12884</t>
  </si>
  <si>
    <t>ORE12885</t>
  </si>
  <si>
    <t>ORE12886</t>
  </si>
  <si>
    <t>ORE12887</t>
  </si>
  <si>
    <t>ORE12888</t>
  </si>
  <si>
    <t>ORE12889</t>
  </si>
  <si>
    <t>ORE12890</t>
  </si>
  <si>
    <t>ORE12891</t>
  </si>
  <si>
    <t>ORE12892</t>
  </si>
  <si>
    <t>ORE12893</t>
  </si>
  <si>
    <t>ORE12894</t>
  </si>
  <si>
    <t>ORE12895</t>
  </si>
  <si>
    <t>QTZ FUME+ASPYFINA+PY</t>
  </si>
  <si>
    <t>XG+QTZ+ASPYFINA+PY</t>
  </si>
  <si>
    <t>QTZ+ASPYFINA+CLO+PY</t>
  </si>
  <si>
    <t>CDS-CVDQ</t>
  </si>
  <si>
    <t>EP</t>
  </si>
  <si>
    <t>CDS - LJ</t>
  </si>
  <si>
    <t>ORE12206</t>
  </si>
  <si>
    <t>ORE12207</t>
  </si>
  <si>
    <t>ORE12208</t>
  </si>
  <si>
    <t>ORE12209</t>
  </si>
  <si>
    <t>ORE12210</t>
  </si>
  <si>
    <t>ORE12211</t>
  </si>
  <si>
    <t>ORE12212</t>
  </si>
  <si>
    <t>ORE12213</t>
  </si>
  <si>
    <t>ORE12214</t>
  </si>
  <si>
    <t>ORE12215</t>
  </si>
  <si>
    <t>ORE12216</t>
  </si>
  <si>
    <t>ORE12217</t>
  </si>
  <si>
    <t>ORE12218</t>
  </si>
  <si>
    <t>ORE12219</t>
  </si>
  <si>
    <t>ORE12220</t>
  </si>
  <si>
    <t>ORE12221</t>
  </si>
  <si>
    <t>ORE12222</t>
  </si>
  <si>
    <t>ORE12223</t>
  </si>
  <si>
    <t>ORE12224</t>
  </si>
  <si>
    <t>ORE12225</t>
  </si>
  <si>
    <t>ORE12226</t>
  </si>
  <si>
    <t>ORE12227</t>
  </si>
  <si>
    <t>ORE12228</t>
  </si>
  <si>
    <t>ORE12229</t>
  </si>
  <si>
    <t>ORE12230</t>
  </si>
  <si>
    <t>ORE12231</t>
  </si>
  <si>
    <t>ORE12232</t>
  </si>
  <si>
    <t>ORE12233</t>
  </si>
  <si>
    <t>ORE12234</t>
  </si>
  <si>
    <t>ORE12235</t>
  </si>
  <si>
    <t>ORE12236</t>
  </si>
  <si>
    <t>ORE12237</t>
  </si>
  <si>
    <t>ORE12238</t>
  </si>
  <si>
    <t>ORE12239</t>
  </si>
  <si>
    <t>ORE12240</t>
  </si>
  <si>
    <t>ORE12241</t>
  </si>
  <si>
    <t>ORE12242</t>
  </si>
  <si>
    <t>ORE12243</t>
  </si>
  <si>
    <t>ORE12244</t>
  </si>
  <si>
    <t>ORE12245</t>
  </si>
  <si>
    <t>ORE12246</t>
  </si>
  <si>
    <t>ORE12247</t>
  </si>
  <si>
    <t>ORE12248</t>
  </si>
  <si>
    <t>ORE12249</t>
  </si>
  <si>
    <t>ORE12250</t>
  </si>
  <si>
    <t>ORE12251</t>
  </si>
  <si>
    <t>ORE12252</t>
  </si>
  <si>
    <t>ORE12253</t>
  </si>
  <si>
    <t>ORE12254</t>
  </si>
  <si>
    <t>ORE12255</t>
  </si>
  <si>
    <t>ORE12256</t>
  </si>
  <si>
    <t>ORE12257</t>
  </si>
  <si>
    <t>ORE12258</t>
  </si>
  <si>
    <t>ORE12259</t>
  </si>
  <si>
    <t>ORE12260</t>
  </si>
  <si>
    <t>ORE12261</t>
  </si>
  <si>
    <t>ORE12263</t>
  </si>
  <si>
    <t>ORE12264</t>
  </si>
  <si>
    <t>ORE12265</t>
  </si>
  <si>
    <t>ORE12266</t>
  </si>
  <si>
    <t>ORE12267</t>
  </si>
  <si>
    <t>ORE12268</t>
  </si>
  <si>
    <t>ORE12269</t>
  </si>
  <si>
    <t>ORE12270</t>
  </si>
  <si>
    <t>ORE12271</t>
  </si>
  <si>
    <t>ORE12272</t>
  </si>
  <si>
    <t>ORE12273</t>
  </si>
  <si>
    <t>ORE12274</t>
  </si>
  <si>
    <t>ORE12275</t>
  </si>
  <si>
    <t>ORE12277</t>
  </si>
  <si>
    <t>ORE12278</t>
  </si>
  <si>
    <t>ORE12279</t>
  </si>
  <si>
    <t>ORE12280</t>
  </si>
  <si>
    <t>ORE12281</t>
  </si>
  <si>
    <t xml:space="preserve">CONTRAST - Dark </t>
  </si>
  <si>
    <t>CONTRAST - Rest</t>
  </si>
  <si>
    <t>CONTRAST - PF S</t>
  </si>
  <si>
    <t>CONTRAST - PF C</t>
  </si>
  <si>
    <t>DM80 - Dark</t>
  </si>
  <si>
    <t>DM80 - High</t>
  </si>
  <si>
    <t>DM80 - Medium</t>
  </si>
  <si>
    <t>DM80 - Low</t>
  </si>
  <si>
    <t>DM80 - PF S</t>
  </si>
  <si>
    <t>DM80 - PF C</t>
  </si>
  <si>
    <t>DM70 - Dark</t>
  </si>
  <si>
    <t>DM70 - High</t>
  </si>
  <si>
    <t>DM70 - Medium</t>
  </si>
  <si>
    <t>DM70 - Low</t>
  </si>
  <si>
    <t>DM70 - PF S</t>
  </si>
  <si>
    <t>DM70 - PF C</t>
  </si>
  <si>
    <t>MINERIO/ESTERIL</t>
  </si>
  <si>
    <t>ASPY</t>
  </si>
  <si>
    <t>DM 70 DARK %</t>
  </si>
  <si>
    <t>DM 70 HIGH %</t>
  </si>
  <si>
    <t>DM70 MEDIUM %</t>
  </si>
  <si>
    <t>DM 70 LOW %</t>
  </si>
  <si>
    <t>DM 80 LOW %</t>
  </si>
  <si>
    <t>DM80 MEDIUM %</t>
  </si>
  <si>
    <t>DM 80 HIGH %</t>
  </si>
  <si>
    <t>DM 80 DARK %</t>
  </si>
  <si>
    <t>SE - DARK %</t>
  </si>
  <si>
    <t>SE -  REST %</t>
  </si>
  <si>
    <t>SOMA CONTRAST</t>
  </si>
  <si>
    <t>SOMA 80</t>
  </si>
  <si>
    <t>SOMA 70</t>
  </si>
  <si>
    <t>CORREÇÃO 80</t>
  </si>
  <si>
    <t>CORREÇÃO 70</t>
  </si>
  <si>
    <t>DM70 - Dark CORRIGIDO</t>
  </si>
  <si>
    <t>DM70 - High CORRIGIDO</t>
  </si>
  <si>
    <t>DM70 - Medium - CORRIGIDO</t>
  </si>
  <si>
    <t>DM70 - Low - CORRIGIDO</t>
  </si>
  <si>
    <t>DM80 - Dark- CORRIGIDO</t>
  </si>
  <si>
    <t>DM80 - High - CORRIGIDO</t>
  </si>
  <si>
    <t>DM80 - Medium - CORRIGIDO</t>
  </si>
  <si>
    <t>DM80 - Low - CORRIGIDO</t>
  </si>
  <si>
    <t>DM70 - Dark CR</t>
  </si>
  <si>
    <t>DM70 - High CR</t>
  </si>
  <si>
    <t>DM70 - Medium - CR</t>
  </si>
  <si>
    <t>DM70 - Low - CR</t>
  </si>
  <si>
    <t>DM80 - High - CR</t>
  </si>
  <si>
    <t>DM80 - Medium - CR</t>
  </si>
  <si>
    <t>DM80 - Low - CR</t>
  </si>
  <si>
    <t>DM80 - Dark- CR</t>
  </si>
  <si>
    <t>NONE</t>
  </si>
  <si>
    <t>ORE12896</t>
  </si>
  <si>
    <t>ORE12897</t>
  </si>
  <si>
    <t>ORE12898</t>
  </si>
  <si>
    <t>ORE12899</t>
  </si>
  <si>
    <t>ORE12900</t>
  </si>
  <si>
    <t>ORE12901</t>
  </si>
  <si>
    <t>ORE12902</t>
  </si>
  <si>
    <t>ORE12903</t>
  </si>
  <si>
    <t>ORE12904</t>
  </si>
  <si>
    <t>ORE12905</t>
  </si>
  <si>
    <t>ORE12906</t>
  </si>
  <si>
    <t>ORE12907</t>
  </si>
  <si>
    <t>ORE12908</t>
  </si>
  <si>
    <t>ORE12909</t>
  </si>
  <si>
    <t>ORE12910</t>
  </si>
  <si>
    <t>ORE12911</t>
  </si>
  <si>
    <t>ORE12912</t>
  </si>
  <si>
    <t>ORE12913</t>
  </si>
  <si>
    <t>ORE12914</t>
  </si>
  <si>
    <t>ORE12915</t>
  </si>
  <si>
    <t>ORE12916</t>
  </si>
  <si>
    <t>ORE12917</t>
  </si>
  <si>
    <t>ORE12918</t>
  </si>
  <si>
    <t>ORE12919</t>
  </si>
  <si>
    <t>ORE12920</t>
  </si>
  <si>
    <t>ORE12921</t>
  </si>
  <si>
    <t>ORE12922</t>
  </si>
  <si>
    <t>ORE12923</t>
  </si>
  <si>
    <t>ORE12924</t>
  </si>
  <si>
    <t>ORE12925</t>
  </si>
  <si>
    <t>ORE12926</t>
  </si>
  <si>
    <t>ORE12927</t>
  </si>
  <si>
    <t>ORE12928</t>
  </si>
  <si>
    <t>ORE12929</t>
  </si>
  <si>
    <t>ORE12930</t>
  </si>
  <si>
    <t>ORE12931</t>
  </si>
  <si>
    <t>ORE12932</t>
  </si>
  <si>
    <t>ORE12933</t>
  </si>
  <si>
    <t>ORE12934</t>
  </si>
  <si>
    <t>ORE12935</t>
  </si>
  <si>
    <t>ORE12936</t>
  </si>
  <si>
    <t>ORE12937</t>
  </si>
  <si>
    <t>ORE12938</t>
  </si>
  <si>
    <t>ORE12939</t>
  </si>
  <si>
    <t>ORE12940</t>
  </si>
  <si>
    <t>ORE12941</t>
  </si>
  <si>
    <t>ORE12942</t>
  </si>
  <si>
    <t>ORE12943</t>
  </si>
  <si>
    <t>ORE12944</t>
  </si>
  <si>
    <t>ORE12945</t>
  </si>
  <si>
    <t>ORE12946</t>
  </si>
  <si>
    <t>ORE12947</t>
  </si>
  <si>
    <t>ORE12948</t>
  </si>
  <si>
    <t>ORE12949</t>
  </si>
  <si>
    <t>ORE12950</t>
  </si>
  <si>
    <t>ORE12951</t>
  </si>
  <si>
    <t>ORE12952</t>
  </si>
  <si>
    <t>ORE12953</t>
  </si>
  <si>
    <t>ORE12954</t>
  </si>
  <si>
    <t>ORE12955</t>
  </si>
  <si>
    <t>ORE12956</t>
  </si>
  <si>
    <t>ORE12957</t>
  </si>
  <si>
    <t>ORE12958</t>
  </si>
  <si>
    <t>ORE12959</t>
  </si>
  <si>
    <t>ORE12960</t>
  </si>
  <si>
    <t>ORE12961</t>
  </si>
  <si>
    <t>ORE12962</t>
  </si>
  <si>
    <t>ORE12963</t>
  </si>
  <si>
    <t>ORE12964</t>
  </si>
  <si>
    <t>ORE12965</t>
  </si>
  <si>
    <t>ORE12966</t>
  </si>
  <si>
    <t>ORE12967</t>
  </si>
  <si>
    <t>ORE12968</t>
  </si>
  <si>
    <t>ORE12969</t>
  </si>
  <si>
    <t>ORE12970</t>
  </si>
  <si>
    <t>ORE12971</t>
  </si>
  <si>
    <t>ORE12972</t>
  </si>
  <si>
    <t>ORE12973</t>
  </si>
  <si>
    <t>ORE12974</t>
  </si>
  <si>
    <t>ORE12975</t>
  </si>
  <si>
    <t>ORE12976</t>
  </si>
  <si>
    <t>ORE12977</t>
  </si>
  <si>
    <t>ORE12978</t>
  </si>
  <si>
    <t>ORE12979</t>
  </si>
  <si>
    <t>ORE12980</t>
  </si>
  <si>
    <t>ORE12981</t>
  </si>
  <si>
    <t>ORE12982</t>
  </si>
  <si>
    <t>ORE12983</t>
  </si>
  <si>
    <t>ORE12984</t>
  </si>
  <si>
    <t>ORE12985</t>
  </si>
  <si>
    <t>ORE12986</t>
  </si>
  <si>
    <t>ORE12987</t>
  </si>
  <si>
    <t>ORE12988</t>
  </si>
  <si>
    <t>ORE12989</t>
  </si>
  <si>
    <t>ORE12990</t>
  </si>
  <si>
    <t>ORE12991</t>
  </si>
  <si>
    <t>ORE12992</t>
  </si>
  <si>
    <t>ORE12993</t>
  </si>
  <si>
    <t>ORE12994</t>
  </si>
  <si>
    <t>ORE12995</t>
  </si>
  <si>
    <t>ORE12996</t>
  </si>
  <si>
    <t>ORE12997</t>
  </si>
  <si>
    <t>ORE12998</t>
  </si>
  <si>
    <t>ORE12999</t>
  </si>
  <si>
    <t>ORE13000</t>
  </si>
  <si>
    <t>ORE13001</t>
  </si>
  <si>
    <t>ORE13002</t>
  </si>
  <si>
    <t>ORE13003</t>
  </si>
  <si>
    <t>ORE13004</t>
  </si>
  <si>
    <t>ORE13005</t>
  </si>
  <si>
    <t>ORE13006</t>
  </si>
  <si>
    <t>ORE13007</t>
  </si>
  <si>
    <t>ORE13008</t>
  </si>
  <si>
    <t>ORE13009</t>
  </si>
  <si>
    <t>ORE13010</t>
  </si>
  <si>
    <t>ORE13011</t>
  </si>
  <si>
    <t>ORE13012</t>
  </si>
  <si>
    <t>ORE13013</t>
  </si>
  <si>
    <t>ORE13014</t>
  </si>
  <si>
    <t>ORE13015</t>
  </si>
  <si>
    <t>ORE13016</t>
  </si>
  <si>
    <t>ORE13017</t>
  </si>
  <si>
    <t>ORE13018</t>
  </si>
  <si>
    <t>ORE13019</t>
  </si>
  <si>
    <t>ORE13020</t>
  </si>
  <si>
    <t>ORE13021</t>
  </si>
  <si>
    <t>ORE13022</t>
  </si>
  <si>
    <t>ORE13023</t>
  </si>
  <si>
    <t>ORE13024</t>
  </si>
  <si>
    <t>ORE13025</t>
  </si>
  <si>
    <t>ORE13026</t>
  </si>
  <si>
    <t>ORE13027</t>
  </si>
  <si>
    <t>ORE13028</t>
  </si>
  <si>
    <t>ORE13029</t>
  </si>
  <si>
    <t>ORE13030</t>
  </si>
  <si>
    <t>ORE13031</t>
  </si>
  <si>
    <t>ORE13032</t>
  </si>
  <si>
    <t>ORE13033</t>
  </si>
  <si>
    <t>ORE13034</t>
  </si>
  <si>
    <t>ORE13035</t>
  </si>
  <si>
    <t>ORE13036</t>
  </si>
  <si>
    <t>ORE13037</t>
  </si>
  <si>
    <t>ORE13038</t>
  </si>
  <si>
    <t>ORE13039</t>
  </si>
  <si>
    <t>ORE13040</t>
  </si>
  <si>
    <t>ORE13041</t>
  </si>
  <si>
    <t>ORE13042</t>
  </si>
  <si>
    <t>ORE13043</t>
  </si>
  <si>
    <t>ORE13044</t>
  </si>
  <si>
    <t>ORE13045</t>
  </si>
  <si>
    <t>ORE13046</t>
  </si>
  <si>
    <t>ORE13047</t>
  </si>
  <si>
    <t>ORE13048</t>
  </si>
  <si>
    <t>ORE13049</t>
  </si>
  <si>
    <t>ORE13050</t>
  </si>
  <si>
    <t>ORE13051</t>
  </si>
  <si>
    <t>ORE13052</t>
  </si>
  <si>
    <t>ORE13053</t>
  </si>
  <si>
    <t>ORE13054</t>
  </si>
  <si>
    <t>ORE13055</t>
  </si>
  <si>
    <t>ORE13056</t>
  </si>
  <si>
    <t>ORE13057</t>
  </si>
  <si>
    <t>ORE13058</t>
  </si>
  <si>
    <t>ORE13059</t>
  </si>
  <si>
    <t>ORE13060</t>
  </si>
  <si>
    <t>ORE13061</t>
  </si>
  <si>
    <t>ORE13062</t>
  </si>
  <si>
    <t>ORE13063</t>
  </si>
  <si>
    <t>ORE13064</t>
  </si>
  <si>
    <t>ORE13065</t>
  </si>
  <si>
    <t>ORE13066</t>
  </si>
  <si>
    <t>ORE13067</t>
  </si>
  <si>
    <t>ORE13068</t>
  </si>
  <si>
    <t>ORE13069</t>
  </si>
  <si>
    <t>ORE13070</t>
  </si>
  <si>
    <t>ORE13071</t>
  </si>
  <si>
    <t>ORE13072</t>
  </si>
  <si>
    <t>ORE13073</t>
  </si>
  <si>
    <t>ORE13074</t>
  </si>
  <si>
    <t>ORE13075</t>
  </si>
  <si>
    <t>ORE13076</t>
  </si>
  <si>
    <t>ORE13077</t>
  </si>
  <si>
    <t>ORE13078</t>
  </si>
  <si>
    <t>ORE13079</t>
  </si>
  <si>
    <t>ORE13080</t>
  </si>
  <si>
    <t>ORE13081</t>
  </si>
  <si>
    <t>ORE13082</t>
  </si>
  <si>
    <t>ORE13083</t>
  </si>
  <si>
    <t>ORE13084</t>
  </si>
  <si>
    <t>ORE13085</t>
  </si>
  <si>
    <t>ORE13086</t>
  </si>
  <si>
    <t>ORE13087</t>
  </si>
  <si>
    <t>ORE13088</t>
  </si>
  <si>
    <t>ORE13089</t>
  </si>
  <si>
    <t>ORE13090</t>
  </si>
  <si>
    <t>ORE13091</t>
  </si>
  <si>
    <t>ORE13092</t>
  </si>
  <si>
    <t>ORE13093</t>
  </si>
  <si>
    <t>ORE13094</t>
  </si>
  <si>
    <t>ORE13095</t>
  </si>
  <si>
    <t>ORE13096</t>
  </si>
  <si>
    <t>ORE13097</t>
  </si>
  <si>
    <t>ORE13098</t>
  </si>
  <si>
    <t>ORE13099</t>
  </si>
  <si>
    <t>ORE13100</t>
  </si>
  <si>
    <t>ORE13101</t>
  </si>
  <si>
    <t>ORE13102</t>
  </si>
  <si>
    <t>ORE13103</t>
  </si>
  <si>
    <t>ORE13104</t>
  </si>
  <si>
    <t>ORE13105</t>
  </si>
  <si>
    <t>ORE13106</t>
  </si>
  <si>
    <t>ORE13107</t>
  </si>
  <si>
    <t>ORE13108</t>
  </si>
  <si>
    <t>ORE13109</t>
  </si>
  <si>
    <t>ORE13110</t>
  </si>
  <si>
    <t>ORE13111</t>
  </si>
  <si>
    <t>ORE13112</t>
  </si>
  <si>
    <t>ORE13113</t>
  </si>
  <si>
    <t>ORE13114</t>
  </si>
  <si>
    <t>ORE13115</t>
  </si>
  <si>
    <t>ORE13116</t>
  </si>
  <si>
    <t>ORE13117</t>
  </si>
  <si>
    <t>ORE13118</t>
  </si>
  <si>
    <t>ORE13119</t>
  </si>
  <si>
    <t>ORE13120</t>
  </si>
  <si>
    <t>ORE13121</t>
  </si>
  <si>
    <t>ORE13122</t>
  </si>
  <si>
    <t>ORE13123</t>
  </si>
  <si>
    <t>ORE13124</t>
  </si>
  <si>
    <t>ORE13125</t>
  </si>
  <si>
    <t>ORE13126</t>
  </si>
  <si>
    <t>ORE13127</t>
  </si>
  <si>
    <t>ORE13128</t>
  </si>
  <si>
    <t>ORE13129</t>
  </si>
  <si>
    <t>ORE13130</t>
  </si>
  <si>
    <t>ORE13131</t>
  </si>
  <si>
    <t>ORE13132</t>
  </si>
  <si>
    <t>ORE13133</t>
  </si>
  <si>
    <t>ORE13134</t>
  </si>
  <si>
    <t>ORE13135</t>
  </si>
  <si>
    <t>ORE13136</t>
  </si>
  <si>
    <t>ORE13137</t>
  </si>
  <si>
    <t>ORE13138</t>
  </si>
  <si>
    <t>ORE13139</t>
  </si>
  <si>
    <t>ORE13140</t>
  </si>
  <si>
    <t>ORE13141</t>
  </si>
  <si>
    <t>ORE13142</t>
  </si>
  <si>
    <t>ORE13143</t>
  </si>
  <si>
    <t>ORE13144</t>
  </si>
  <si>
    <t>ORE13145</t>
  </si>
  <si>
    <t>ORE13146</t>
  </si>
  <si>
    <t>ORE13147</t>
  </si>
  <si>
    <t>ORE13148</t>
  </si>
  <si>
    <t>ORE13149</t>
  </si>
  <si>
    <t>NENHUM</t>
  </si>
  <si>
    <t>ouro pond</t>
  </si>
  <si>
    <t>enxofre pond</t>
  </si>
  <si>
    <t>MINERALOGIA QUARTZO</t>
  </si>
  <si>
    <t>MINERALOGIA ARSENOPIRITA</t>
  </si>
  <si>
    <t>NQTZ</t>
  </si>
  <si>
    <t>NASPY</t>
  </si>
  <si>
    <t>MINERALOGIA QUARTZO ASPY</t>
  </si>
  <si>
    <t>OUTROS</t>
  </si>
  <si>
    <t>MINERALOGIA</t>
  </si>
  <si>
    <t>QTZFUME (HIGH GRADE)</t>
  </si>
  <si>
    <t>PROBABILITY DARK</t>
  </si>
  <si>
    <t xml:space="preserve">PROBABILITY REST </t>
  </si>
  <si>
    <t>CONTRAST DARK</t>
  </si>
  <si>
    <t>CONSTRAST REST</t>
  </si>
  <si>
    <t>CONTRAST -DARK %</t>
  </si>
  <si>
    <t>CONTRAST -REST %</t>
  </si>
  <si>
    <t>MINERIO</t>
  </si>
  <si>
    <t>ESTERIL</t>
  </si>
  <si>
    <t>CDS - São Bento</t>
  </si>
  <si>
    <t xml:space="preserve">formação ferrífera </t>
  </si>
  <si>
    <t>DB1</t>
  </si>
  <si>
    <t>XG+S</t>
  </si>
  <si>
    <t xml:space="preserve">XG </t>
  </si>
  <si>
    <t>FFMAG+S</t>
  </si>
  <si>
    <t>FFNÃOMAG</t>
  </si>
  <si>
    <t/>
  </si>
  <si>
    <t>CLO</t>
  </si>
  <si>
    <t>CLO+ASPY</t>
  </si>
  <si>
    <t>XISTO+CLO+QTZ+S</t>
  </si>
  <si>
    <t>QTZ+XG+S</t>
  </si>
  <si>
    <t>XG+ASPYFINA VISIVEL SEM LUPA+PY</t>
  </si>
  <si>
    <t xml:space="preserve">MINERIO </t>
  </si>
  <si>
    <t>BIF+ASPYGROSSA+PY</t>
  </si>
  <si>
    <t>BIF+ASPYFINA CONCENTRADA</t>
  </si>
  <si>
    <t>BIF+PYFINA DISSEMINADA</t>
  </si>
  <si>
    <t>QTZ FUME+ASPYFINA VISIVEL COM LUPA</t>
  </si>
  <si>
    <t>QTZ FUME+PYGROSSA ISOLADA</t>
  </si>
  <si>
    <t>QTZ LEITOSO+BERTH+POUCO XG</t>
  </si>
  <si>
    <t>QTZ LEITOSO+PY+CLO</t>
  </si>
  <si>
    <t>QTZ LEITOSO+CARB+POUCO XG</t>
  </si>
  <si>
    <t>QTZ LEITOSO+CLO</t>
  </si>
  <si>
    <t>QTZ LEITOSO+ESTIBINITA+CARB</t>
  </si>
  <si>
    <t>CLO+QTZ+PY+CARB</t>
  </si>
  <si>
    <t>CLO+SER+PY+QTZ</t>
  </si>
  <si>
    <t>CLO+PY+QTZ+CARB</t>
  </si>
  <si>
    <t>FORMAÇAO FERRIFERA+PY</t>
  </si>
  <si>
    <t>QTZ+PYMASS</t>
  </si>
  <si>
    <t>QTZ+CLO</t>
  </si>
  <si>
    <t>90%QTZ+CARB+XG</t>
  </si>
  <si>
    <t>50%QTZ+PY+CLO+ASPY FINA VISIVEL COM LUPA</t>
  </si>
  <si>
    <t>90%QTZ+XG+ASPY FINA VISIVEL COM LUPA</t>
  </si>
  <si>
    <t>90%QTZ+CLO+PY</t>
  </si>
  <si>
    <t>CLO+PY+QTZ+SER+ASPY FINA VISIVEL COM LUPA</t>
  </si>
  <si>
    <t>1%QTZ+XG+ASPYGROSSA VISIVEL SEM LUPA+PY GROSSA ISOLADA</t>
  </si>
  <si>
    <t>1%QTZ+XG+PY FINA DISSEMINADA</t>
  </si>
  <si>
    <t>1%QTZ+XG+PY GROSSA ISOLADA</t>
  </si>
  <si>
    <t>1%QTZ+XG+PY GROSSA DISSEMINADA</t>
  </si>
  <si>
    <t>5%QTZ+XG+PY GROSSA ISOLADA</t>
  </si>
  <si>
    <t>5%QTZ+XG</t>
  </si>
  <si>
    <t>5%QTZ+XG+PO CONCETRADA+PYGROSSA DISEMINADA</t>
  </si>
  <si>
    <t>5%QTZ+XG+PYGROSSA DISSEMINADA</t>
  </si>
  <si>
    <t>5%QTZ+XG+QTZ+PY FINA DISSEMINADA+ASPY VISIVEL COM LUPA</t>
  </si>
  <si>
    <t>5%QTZ+XG+PY FINA ISOLADA</t>
  </si>
  <si>
    <t>5%QTZ+XG+PY FINA DISSEMINADA</t>
  </si>
  <si>
    <t>5%QTZ+XG+ASPY FINA VISIVEL COM LUPA</t>
  </si>
  <si>
    <t>CLASSE MINERAL</t>
  </si>
  <si>
    <t>FERRO</t>
  </si>
  <si>
    <t>XISTO</t>
  </si>
  <si>
    <t>CLASSIFICACAO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</si>
</sst>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1" xfId="0" applyBorder="1"/>
    <xf numFmtId="0" fontId="0" fillId="0" borderId="1" xfId="0" applyBorder="1" applyProtection="1">
      <protection locked="0"/>
    </xf>
    <xf numFmtId="2" fontId="0" fillId="0" borderId="1" xfId="0" applyNumberFormat="1" applyBorder="1" applyProtection="1">
      <protection locked="0"/>
    </xf>
    <xf numFmtId="2" fontId="0" fillId="0" borderId="1" xfId="0" applyNumberFormat="1" applyBorder="1"/>
    <xf numFmtId="0" fontId="0" fillId="0" borderId="1" xfId="0" applyNumberFormat="1" applyBorder="1" applyProtection="1">
      <protection locked="0"/>
    </xf>
    <xf numFmtId="0" fontId="0" fillId="0" borderId="1" xfId="0" applyFont="1" applyBorder="1" applyProtection="1">
      <protection locked="0"/>
    </xf>
    <xf numFmtId="2" fontId="0" fillId="0" borderId="1" xfId="1" applyNumberFormat="1" applyFont="1" applyBorder="1" applyProtection="1">
      <protection locked="0"/>
    </xf>
    <xf numFmtId="2" fontId="0" fillId="0" borderId="1" xfId="0" applyNumberFormat="1" applyBorder="1" applyAlignment="1" applyProtection="1">
      <alignment horizontal="right"/>
      <protection locked="0"/>
    </xf>
    <xf numFmtId="2" fontId="0" fillId="0" borderId="1" xfId="0" applyNumberFormat="1" applyBorder="1" applyAlignment="1" applyProtection="1">
      <alignment horizontal="right" vertical="center"/>
      <protection locked="0"/>
    </xf>
    <xf numFmtId="2" fontId="0" fillId="0" borderId="1" xfId="0" applyNumberFormat="1" applyBorder="1" applyAlignment="1" applyProtection="1">
      <alignment vertical="center"/>
      <protection locked="0"/>
    </xf>
    <xf numFmtId="2" fontId="0" fillId="0" borderId="1" xfId="0" applyNumberFormat="1" applyBorder="1" applyAlignment="1" applyProtection="1"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dor_Laser+X-ray+Mag_v4_Laranjeira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dor_Laser+X-ray+Mag_v4_cachorrobravo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aw-data_Simu_Cont_CDS"/>
      <sheetName val="Simulation Result"/>
      <sheetName val="Data Input"/>
      <sheetName val="Mine Texture Balance"/>
      <sheetName val="DB"/>
      <sheetName val="Reclassification"/>
      <sheetName val="Simulation Feed"/>
      <sheetName val="Simulation AW"/>
      <sheetName val="Simulation EP"/>
      <sheetName val="CONTRAST"/>
      <sheetName val="DM1"/>
      <sheetName val="DM2"/>
      <sheetName val="DM3"/>
      <sheetName val="Sorting Statistics_11.-23.3.16"/>
      <sheetName val="DM4"/>
      <sheetName val="Drop-Down-Menus"/>
      <sheetName val="Plan1"/>
      <sheetName val="Handsor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D2" t="str">
            <v>10 - 20 mm</v>
          </cell>
        </row>
        <row r="3">
          <cell r="D3" t="str">
            <v>20 - 45 mm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aw-data_Simu_Cont_CDS"/>
      <sheetName val="Simulation Result"/>
      <sheetName val="Data Input"/>
      <sheetName val="Mine Texture Balance"/>
      <sheetName val="DB"/>
      <sheetName val="Reclassification"/>
      <sheetName val="Simulation Feed"/>
      <sheetName val="Simulation AW"/>
      <sheetName val="Simulation EP"/>
      <sheetName val="CONTRAST"/>
      <sheetName val="DM1"/>
      <sheetName val="DM2"/>
      <sheetName val="DM3"/>
      <sheetName val="Sorting Statistics_11.-23.3.16"/>
      <sheetName val="DM4"/>
      <sheetName val="Drop-Down-Menus"/>
      <sheetName val="Plan1"/>
      <sheetName val="Handsor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B2" t="str">
            <v>CDS - CV</v>
          </cell>
          <cell r="C2" t="str">
            <v>Feed</v>
          </cell>
          <cell r="D2" t="str">
            <v>10 - 20 mm</v>
          </cell>
        </row>
        <row r="3">
          <cell r="B3" t="str">
            <v>CDS - LJ</v>
          </cell>
          <cell r="C3" t="str">
            <v>AP</v>
          </cell>
          <cell r="D3" t="str">
            <v>20 - 45 mm</v>
          </cell>
        </row>
        <row r="4">
          <cell r="B4" t="str">
            <v>CDS - CB</v>
          </cell>
          <cell r="C4" t="str">
            <v>EW</v>
          </cell>
        </row>
        <row r="5">
          <cell r="B5" t="str">
            <v>CDS - SB</v>
          </cell>
          <cell r="C5" t="str">
            <v>AW</v>
          </cell>
        </row>
        <row r="6">
          <cell r="B6" t="str">
            <v>Lamego - AV</v>
          </cell>
          <cell r="C6" t="str">
            <v>EP</v>
          </cell>
        </row>
        <row r="7">
          <cell r="B7" t="str">
            <v>CDS I</v>
          </cell>
        </row>
        <row r="8">
          <cell r="B8" t="str">
            <v>Cuiaba - Blend 1</v>
          </cell>
        </row>
        <row r="9">
          <cell r="B9" t="str">
            <v>MSG</v>
          </cell>
        </row>
        <row r="10">
          <cell r="B10" t="str">
            <v>Sunrise Dam</v>
          </cell>
        </row>
        <row r="11">
          <cell r="B11" t="str">
            <v>CDS - São Bento</v>
          </cell>
        </row>
        <row r="12">
          <cell r="B12" t="str">
            <v>CDS - Transição</v>
          </cell>
        </row>
        <row r="13">
          <cell r="B13" t="str">
            <v>CDS - Oxidado</v>
          </cell>
        </row>
        <row r="14">
          <cell r="B14" t="str">
            <v>Cerro Vanguardia</v>
          </cell>
        </row>
        <row r="15">
          <cell r="B15" t="str">
            <v>Tropicana</v>
          </cell>
        </row>
        <row r="16">
          <cell r="B16" t="str">
            <v>Gramalote</v>
          </cell>
        </row>
        <row r="17">
          <cell r="B17" t="str">
            <v>Geita</v>
          </cell>
        </row>
        <row r="18">
          <cell r="B18" t="str">
            <v>MSG - Mina III (GNX)</v>
          </cell>
        </row>
        <row r="19">
          <cell r="B19" t="str">
            <v>MSG -Open Pit (MVA)</v>
          </cell>
        </row>
        <row r="20">
          <cell r="B20" t="str">
            <v>MSG -I Pequizão</v>
          </cell>
        </row>
        <row r="21">
          <cell r="B21" t="str">
            <v>MSG -Pequizão_Baru</v>
          </cell>
        </row>
        <row r="22">
          <cell r="B22" t="str">
            <v>Lamego - Cg7.1</v>
          </cell>
        </row>
        <row r="23">
          <cell r="B23" t="str">
            <v>Lamego - Cg6G</v>
          </cell>
        </row>
        <row r="24">
          <cell r="B24" t="str">
            <v>Lamego - Q</v>
          </cell>
        </row>
        <row r="25">
          <cell r="B25" t="str">
            <v>Cuiaba - Blend 2</v>
          </cell>
        </row>
        <row r="26">
          <cell r="B26" t="str">
            <v>Cuiaba - Fonte Grande</v>
          </cell>
        </row>
        <row r="27">
          <cell r="B27" t="str">
            <v>Cuiaba - Galinheiro</v>
          </cell>
        </row>
        <row r="28">
          <cell r="B28" t="str">
            <v>Cuiaba - Balancão</v>
          </cell>
        </row>
        <row r="29">
          <cell r="B29" t="str">
            <v>Lamego</v>
          </cell>
        </row>
        <row r="30">
          <cell r="B30" t="str">
            <v>Cuiabá</v>
          </cell>
        </row>
        <row r="31">
          <cell r="B31" t="str">
            <v>MSG-Zgranada</v>
          </cell>
        </row>
      </sheetData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O12"/>
  <sheetViews>
    <sheetView tabSelected="1" workbookViewId="0">
      <selection activeCell="C16" sqref="C16"/>
    </sheetView>
  </sheetViews>
  <sheetFormatPr defaultColWidth="9.28515625" defaultRowHeight="15"/>
  <cols>
    <col min="1" max="1" width="27.5703125" style="1" bestFit="1" customWidth="1"/>
    <col min="2" max="3" width="9.28515625" style="1"/>
    <col min="4" max="4" width="23.7109375" style="1" bestFit="1" customWidth="1"/>
    <col min="5" max="5" width="19" style="1" bestFit="1" customWidth="1"/>
    <col min="6" max="16384" width="9.28515625" style="1"/>
  </cols>
  <sheetData>
    <row r="1" spans="1:15">
      <c r="A1" s="2" t="s">
        <v>1494</v>
      </c>
    </row>
    <row r="2" spans="1:15">
      <c r="A2" s="2" t="s">
        <v>1143</v>
      </c>
    </row>
    <row r="3" spans="1:15">
      <c r="A3" s="2" t="s">
        <v>1145</v>
      </c>
      <c r="C3" s="2"/>
      <c r="D3" s="2"/>
      <c r="E3" s="2"/>
    </row>
    <row r="4" spans="1:15">
      <c r="A4" s="2" t="s">
        <v>1144</v>
      </c>
      <c r="B4" s="2"/>
      <c r="C4" s="3"/>
      <c r="D4" s="3"/>
      <c r="E4" s="3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>
      <c r="A5" s="2" t="s">
        <v>1142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>
      <c r="A6" s="2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>
      <c r="A7" s="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>
      <c r="A8" s="2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>
      <c r="A9" s="2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>
      <c r="A11" s="11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>
      <c r="A1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AL1404"/>
  <sheetViews>
    <sheetView workbookViewId="0">
      <selection sqref="A1:G1404"/>
    </sheetView>
  </sheetViews>
  <sheetFormatPr defaultColWidth="9.28515625" defaultRowHeight="15"/>
  <cols>
    <col min="1" max="1" width="40.7109375" style="2" customWidth="1"/>
    <col min="2" max="3" width="20.42578125" style="2" customWidth="1"/>
    <col min="4" max="4" width="40.7109375" style="2" customWidth="1"/>
    <col min="5" max="5" width="48.5703125" style="2" bestFit="1" customWidth="1"/>
    <col min="6" max="6" width="48.5703125" style="2" customWidth="1"/>
    <col min="7" max="7" width="48.5703125" style="2" bestFit="1" customWidth="1"/>
    <col min="8" max="8" width="16.5703125" style="2" bestFit="1" customWidth="1"/>
    <col min="9" max="10" width="16.5703125" style="2" customWidth="1"/>
    <col min="11" max="11" width="16.5703125" style="8" customWidth="1"/>
    <col min="12" max="12" width="9.28515625" style="11"/>
    <col min="13" max="15" width="24" style="3" customWidth="1"/>
    <col min="16" max="16" width="18.28515625" style="3" bestFit="1" customWidth="1"/>
    <col min="17" max="17" width="19.7109375" style="3" bestFit="1" customWidth="1"/>
    <col min="18" max="18" width="19.28515625" style="3" bestFit="1" customWidth="1"/>
    <col min="19" max="19" width="16" style="3" bestFit="1" customWidth="1"/>
    <col min="20" max="20" width="16.28515625" style="3" bestFit="1" customWidth="1"/>
    <col min="21" max="22" width="16" style="3" bestFit="1" customWidth="1"/>
    <col min="23" max="23" width="19.5703125" style="3" bestFit="1" customWidth="1"/>
    <col min="24" max="24" width="15.5703125" style="3" bestFit="1" customWidth="1"/>
    <col min="25" max="25" width="26.28515625" style="3" bestFit="1" customWidth="1"/>
    <col min="26" max="26" width="25.7109375" style="3" bestFit="1" customWidth="1"/>
    <col min="27" max="27" width="28.5703125" style="3" bestFit="1" customWidth="1"/>
    <col min="28" max="28" width="25.42578125" style="3" bestFit="1" customWidth="1"/>
    <col min="29" max="29" width="15.5703125" style="3" bestFit="1" customWidth="1"/>
    <col min="30" max="30" width="15.28515625" style="3" bestFit="1" customWidth="1"/>
    <col min="31" max="32" width="16" style="3" bestFit="1" customWidth="1"/>
    <col min="33" max="33" width="19.5703125" style="3" bestFit="1" customWidth="1"/>
    <col min="34" max="34" width="15.5703125" style="3" bestFit="1" customWidth="1"/>
    <col min="35" max="35" width="24.7109375" style="1" bestFit="1" customWidth="1"/>
    <col min="36" max="36" width="22.5703125" style="1" bestFit="1" customWidth="1"/>
    <col min="37" max="37" width="21.28515625" style="1" bestFit="1" customWidth="1"/>
    <col min="38" max="38" width="24.7109375" style="1" bestFit="1" customWidth="1"/>
    <col min="39" max="16384" width="9.28515625" style="1"/>
  </cols>
  <sheetData>
    <row r="1" spans="1:38">
      <c r="A1" s="2" t="s">
        <v>158</v>
      </c>
      <c r="B1" s="2" t="s">
        <v>104</v>
      </c>
      <c r="C1" s="2" t="s">
        <v>159</v>
      </c>
      <c r="D1" s="2" t="s">
        <v>160</v>
      </c>
      <c r="E1" s="2" t="s">
        <v>0</v>
      </c>
      <c r="F1" s="2" t="s">
        <v>1494</v>
      </c>
      <c r="G1" s="2" t="s">
        <v>1437</v>
      </c>
      <c r="H1" s="2" t="s">
        <v>615</v>
      </c>
      <c r="I1" s="2" t="s">
        <v>614</v>
      </c>
      <c r="J1" s="2" t="s">
        <v>1497</v>
      </c>
      <c r="K1" s="8" t="s">
        <v>1</v>
      </c>
      <c r="L1" s="11" t="s">
        <v>2</v>
      </c>
      <c r="M1" s="2" t="s">
        <v>1124</v>
      </c>
      <c r="N1" s="2" t="s">
        <v>1125</v>
      </c>
      <c r="O1" s="2" t="s">
        <v>1126</v>
      </c>
      <c r="P1" s="2" t="s">
        <v>1127</v>
      </c>
      <c r="Q1" s="2" t="s">
        <v>1443</v>
      </c>
      <c r="R1" s="2" t="s">
        <v>1444</v>
      </c>
      <c r="S1" s="2" t="s">
        <v>1128</v>
      </c>
      <c r="T1" s="2" t="s">
        <v>1129</v>
      </c>
      <c r="U1" s="2" t="s">
        <v>1130</v>
      </c>
      <c r="V1" s="2" t="s">
        <v>1131</v>
      </c>
      <c r="W1" s="2" t="s">
        <v>1132</v>
      </c>
      <c r="X1" s="2" t="s">
        <v>1133</v>
      </c>
      <c r="Y1" s="2" t="s">
        <v>1149</v>
      </c>
      <c r="Z1" s="2" t="s">
        <v>1148</v>
      </c>
      <c r="AA1" s="2" t="s">
        <v>1147</v>
      </c>
      <c r="AB1" s="2" t="s">
        <v>1146</v>
      </c>
      <c r="AC1" s="2" t="s">
        <v>1134</v>
      </c>
      <c r="AD1" s="3" t="s">
        <v>1135</v>
      </c>
      <c r="AE1" s="3" t="s">
        <v>1136</v>
      </c>
      <c r="AF1" s="3" t="s">
        <v>1137</v>
      </c>
      <c r="AG1" s="3" t="s">
        <v>1138</v>
      </c>
      <c r="AH1" s="3" t="s">
        <v>1139</v>
      </c>
      <c r="AI1" s="2" t="s">
        <v>1142</v>
      </c>
      <c r="AJ1" s="2" t="s">
        <v>1143</v>
      </c>
      <c r="AK1" s="2" t="s">
        <v>1144</v>
      </c>
      <c r="AL1" s="2" t="s">
        <v>1145</v>
      </c>
    </row>
    <row r="2" spans="1:38">
      <c r="A2" s="2" t="s">
        <v>161</v>
      </c>
      <c r="B2" s="2" t="s">
        <v>105</v>
      </c>
      <c r="C2" s="2" t="s">
        <v>164</v>
      </c>
      <c r="D2" s="2" t="s">
        <v>416</v>
      </c>
      <c r="E2" s="6" t="s">
        <v>92</v>
      </c>
      <c r="F2" s="2" t="s">
        <v>91</v>
      </c>
      <c r="G2" s="2" t="s">
        <v>1446</v>
      </c>
      <c r="H2" s="2">
        <v>253</v>
      </c>
      <c r="I2" s="2">
        <v>45</v>
      </c>
      <c r="J2" s="2" t="str">
        <f>IF(OR(G2="MINERIO",K2 &gt;0.4),"MINERIO","ESTERIL")</f>
        <v>MINERIO</v>
      </c>
      <c r="K2" s="8">
        <v>106.44</v>
      </c>
      <c r="L2" s="11">
        <v>2.63</v>
      </c>
      <c r="M2" s="2">
        <v>143</v>
      </c>
      <c r="N2" s="2">
        <v>2644</v>
      </c>
      <c r="O2" s="2">
        <v>0</v>
      </c>
      <c r="P2" s="2">
        <v>519</v>
      </c>
      <c r="Q2" s="2">
        <f t="shared" ref="Q2:Q65" si="0">(M2+O2)/(M2+N2+O2+P2)</f>
        <v>4.3254688445251058E-2</v>
      </c>
      <c r="R2" s="2">
        <f t="shared" ref="R2:R65" si="1">(N2+P2)/(M2+N2+O2+P2)</f>
        <v>0.95674531155474896</v>
      </c>
      <c r="S2" s="5">
        <v>0</v>
      </c>
      <c r="T2" s="5">
        <v>968</v>
      </c>
      <c r="U2" s="5">
        <v>314</v>
      </c>
      <c r="V2" s="5">
        <v>32</v>
      </c>
      <c r="W2" s="5">
        <v>477</v>
      </c>
      <c r="X2" s="5">
        <v>46</v>
      </c>
      <c r="Y2" s="5">
        <f t="shared" ref="Y2:Y65" si="2">S2/($S2+$T2+$U2+$V2)</f>
        <v>0</v>
      </c>
      <c r="Z2" s="5">
        <f t="shared" ref="Z2:Z65" si="3">T2/($S2+$T2+$U2+$V2)</f>
        <v>0.73668188736681883</v>
      </c>
      <c r="AA2" s="5">
        <f t="shared" ref="AA2:AA65" si="4">U2/($S2+$T2+$U2+$V2)</f>
        <v>0.23896499238964991</v>
      </c>
      <c r="AB2" s="5">
        <f t="shared" ref="AB2:AB65" si="5">V2/($S2+$T2+$U2+$V2)</f>
        <v>2.4353120243531201E-2</v>
      </c>
      <c r="AC2" s="5">
        <v>0</v>
      </c>
      <c r="AD2" s="3">
        <v>787</v>
      </c>
      <c r="AE2" s="3">
        <v>468</v>
      </c>
      <c r="AF2" s="3">
        <v>59</v>
      </c>
      <c r="AG2" s="3">
        <v>445</v>
      </c>
      <c r="AH2" s="3">
        <v>75</v>
      </c>
      <c r="AI2" s="1">
        <f t="shared" ref="AI2:AI65" si="6">AC2/($AC2+$AD2+$AE2+$AF2)</f>
        <v>0</v>
      </c>
      <c r="AJ2" s="1">
        <f t="shared" ref="AJ2:AJ65" si="7">(AD2+AG2)/($AC2+$AD2+$AE2+$AF2+AG2+AH2)</f>
        <v>0.6717557251908397</v>
      </c>
      <c r="AK2" s="1">
        <f t="shared" ref="AK2:AK65" si="8">AE2/($AC2+$AD2+$AE2+$AF2+AG2+AH2)</f>
        <v>0.25517993456924754</v>
      </c>
      <c r="AL2" s="1">
        <f t="shared" ref="AL2:AL65" si="9">(AH2+AF2)/($AC2+$AD2+$AE2+$AF2+AH2+AG2)</f>
        <v>7.3064340239912762E-2</v>
      </c>
    </row>
    <row r="3" spans="1:38">
      <c r="A3" s="2" t="s">
        <v>161</v>
      </c>
      <c r="B3" s="2" t="s">
        <v>105</v>
      </c>
      <c r="C3" s="2" t="s">
        <v>164</v>
      </c>
      <c r="D3" s="2" t="s">
        <v>311</v>
      </c>
      <c r="E3" s="6" t="s">
        <v>83</v>
      </c>
      <c r="F3" s="2" t="s">
        <v>6</v>
      </c>
      <c r="G3" s="2" t="s">
        <v>1445</v>
      </c>
      <c r="H3" s="2">
        <v>148</v>
      </c>
      <c r="I3" s="2">
        <v>10</v>
      </c>
      <c r="J3" s="2" t="str">
        <f t="shared" ref="J3:J66" si="10">IF(OR(G3="MINERIO",K3 &gt;0.4),"MINERIO","ESTERIL")</f>
        <v>MINERIO</v>
      </c>
      <c r="K3" s="8">
        <v>90.44</v>
      </c>
      <c r="L3" s="11">
        <v>0.3</v>
      </c>
      <c r="M3" s="2">
        <v>0</v>
      </c>
      <c r="N3" s="2">
        <v>823</v>
      </c>
      <c r="O3" s="2">
        <v>0</v>
      </c>
      <c r="P3" s="2">
        <v>306</v>
      </c>
      <c r="Q3" s="2">
        <f t="shared" si="0"/>
        <v>0</v>
      </c>
      <c r="R3" s="2">
        <f t="shared" si="1"/>
        <v>1</v>
      </c>
      <c r="S3" s="5">
        <v>0</v>
      </c>
      <c r="T3" s="5">
        <v>1</v>
      </c>
      <c r="U3" s="5">
        <v>359</v>
      </c>
      <c r="V3" s="5">
        <v>201</v>
      </c>
      <c r="W3" s="5">
        <v>1</v>
      </c>
      <c r="X3" s="5">
        <v>16</v>
      </c>
      <c r="Y3" s="5">
        <f t="shared" si="2"/>
        <v>0</v>
      </c>
      <c r="Z3" s="5">
        <f t="shared" si="3"/>
        <v>1.7825311942959001E-3</v>
      </c>
      <c r="AA3" s="5">
        <f t="shared" si="4"/>
        <v>0.63992869875222813</v>
      </c>
      <c r="AB3" s="5">
        <f t="shared" si="5"/>
        <v>0.35828877005347592</v>
      </c>
      <c r="AC3" s="5">
        <v>0</v>
      </c>
      <c r="AD3" s="3">
        <v>0</v>
      </c>
      <c r="AE3" s="3">
        <v>313</v>
      </c>
      <c r="AF3" s="3">
        <v>254</v>
      </c>
      <c r="AG3" s="3">
        <v>0</v>
      </c>
      <c r="AH3" s="3">
        <v>11</v>
      </c>
      <c r="AI3" s="1">
        <f t="shared" si="6"/>
        <v>0</v>
      </c>
      <c r="AJ3" s="1">
        <f t="shared" si="7"/>
        <v>0</v>
      </c>
      <c r="AK3" s="1">
        <f t="shared" si="8"/>
        <v>0.54152249134948094</v>
      </c>
      <c r="AL3" s="1">
        <f t="shared" si="9"/>
        <v>0.45847750865051901</v>
      </c>
    </row>
    <row r="4" spans="1:38">
      <c r="A4" s="2" t="s">
        <v>161</v>
      </c>
      <c r="B4" s="2" t="s">
        <v>105</v>
      </c>
      <c r="C4" s="2" t="s">
        <v>164</v>
      </c>
      <c r="D4" s="2" t="s">
        <v>197</v>
      </c>
      <c r="E4" s="6" t="s">
        <v>70</v>
      </c>
      <c r="F4" s="2" t="s">
        <v>1496</v>
      </c>
      <c r="G4" s="2" t="s">
        <v>1446</v>
      </c>
      <c r="H4" s="2">
        <v>33</v>
      </c>
      <c r="I4" s="2">
        <v>15</v>
      </c>
      <c r="J4" s="2" t="str">
        <f t="shared" si="10"/>
        <v>MINERIO</v>
      </c>
      <c r="K4" s="9">
        <v>63.17</v>
      </c>
      <c r="L4" s="10">
        <v>2.64</v>
      </c>
      <c r="M4" s="2">
        <v>75</v>
      </c>
      <c r="N4" s="2">
        <v>684</v>
      </c>
      <c r="O4" s="2">
        <v>0</v>
      </c>
      <c r="P4" s="2">
        <v>287</v>
      </c>
      <c r="Q4" s="2">
        <f t="shared" si="0"/>
        <v>7.1701720841300193E-2</v>
      </c>
      <c r="R4" s="2">
        <f t="shared" si="1"/>
        <v>0.92829827915869978</v>
      </c>
      <c r="S4" s="5">
        <v>0</v>
      </c>
      <c r="T4" s="5">
        <v>34</v>
      </c>
      <c r="U4" s="5">
        <v>324</v>
      </c>
      <c r="V4" s="5">
        <v>94</v>
      </c>
      <c r="W4" s="5">
        <v>39</v>
      </c>
      <c r="X4" s="5">
        <v>41</v>
      </c>
      <c r="Y4" s="5">
        <f t="shared" si="2"/>
        <v>0</v>
      </c>
      <c r="Z4" s="5">
        <f t="shared" si="3"/>
        <v>7.5221238938053103E-2</v>
      </c>
      <c r="AA4" s="5">
        <f t="shared" si="4"/>
        <v>0.7168141592920354</v>
      </c>
      <c r="AB4" s="5">
        <f t="shared" si="5"/>
        <v>0.20796460176991149</v>
      </c>
      <c r="AC4" s="2">
        <v>0</v>
      </c>
      <c r="AD4" s="3">
        <v>25</v>
      </c>
      <c r="AE4" s="3">
        <v>320</v>
      </c>
      <c r="AF4" s="3">
        <v>129</v>
      </c>
      <c r="AG4" s="3">
        <v>26</v>
      </c>
      <c r="AH4" s="3">
        <v>32</v>
      </c>
      <c r="AI4" s="1">
        <f t="shared" si="6"/>
        <v>0</v>
      </c>
      <c r="AJ4" s="1">
        <f t="shared" si="7"/>
        <v>9.5864661654135333E-2</v>
      </c>
      <c r="AK4" s="1">
        <f t="shared" si="8"/>
        <v>0.60150375939849621</v>
      </c>
      <c r="AL4" s="1">
        <f t="shared" si="9"/>
        <v>0.30263157894736842</v>
      </c>
    </row>
    <row r="5" spans="1:38">
      <c r="A5" s="2" t="s">
        <v>161</v>
      </c>
      <c r="B5" s="2" t="s">
        <v>105</v>
      </c>
      <c r="C5" s="2" t="s">
        <v>164</v>
      </c>
      <c r="D5" s="2" t="s">
        <v>200</v>
      </c>
      <c r="E5" s="6" t="s">
        <v>70</v>
      </c>
      <c r="F5" s="2" t="s">
        <v>1496</v>
      </c>
      <c r="G5" s="2" t="s">
        <v>1446</v>
      </c>
      <c r="H5" s="2">
        <v>36</v>
      </c>
      <c r="I5" s="2">
        <v>20</v>
      </c>
      <c r="J5" s="2" t="str">
        <f t="shared" si="10"/>
        <v>MINERIO</v>
      </c>
      <c r="K5" s="9">
        <v>50.22</v>
      </c>
      <c r="L5" s="10">
        <v>2.23</v>
      </c>
      <c r="M5" s="2">
        <v>32</v>
      </c>
      <c r="N5" s="2">
        <v>945</v>
      </c>
      <c r="O5" s="2">
        <v>0</v>
      </c>
      <c r="P5" s="2">
        <v>326</v>
      </c>
      <c r="Q5" s="2">
        <f t="shared" si="0"/>
        <v>2.4558710667689946E-2</v>
      </c>
      <c r="R5" s="2">
        <f t="shared" si="1"/>
        <v>0.97544128933231</v>
      </c>
      <c r="S5" s="5">
        <v>0</v>
      </c>
      <c r="T5" s="5">
        <v>67</v>
      </c>
      <c r="U5" s="5">
        <v>321</v>
      </c>
      <c r="V5" s="5">
        <v>202</v>
      </c>
      <c r="W5" s="5">
        <v>65</v>
      </c>
      <c r="X5" s="5">
        <v>22</v>
      </c>
      <c r="Y5" s="5">
        <f t="shared" si="2"/>
        <v>0</v>
      </c>
      <c r="Z5" s="5">
        <f t="shared" si="3"/>
        <v>0.11355932203389831</v>
      </c>
      <c r="AA5" s="5">
        <f t="shared" si="4"/>
        <v>0.54406779661016946</v>
      </c>
      <c r="AB5" s="5">
        <f t="shared" si="5"/>
        <v>0.34237288135593219</v>
      </c>
      <c r="AC5" s="2">
        <v>0</v>
      </c>
      <c r="AD5" s="3">
        <v>42</v>
      </c>
      <c r="AE5" s="3">
        <v>301</v>
      </c>
      <c r="AF5" s="3">
        <v>257</v>
      </c>
      <c r="AG5" s="3">
        <v>45</v>
      </c>
      <c r="AH5" s="3">
        <v>28</v>
      </c>
      <c r="AI5" s="1">
        <f t="shared" si="6"/>
        <v>0</v>
      </c>
      <c r="AJ5" s="1">
        <f t="shared" si="7"/>
        <v>0.12927191679049035</v>
      </c>
      <c r="AK5" s="1">
        <f t="shared" si="8"/>
        <v>0.4472511144130758</v>
      </c>
      <c r="AL5" s="1">
        <f t="shared" si="9"/>
        <v>0.42347696879643387</v>
      </c>
    </row>
    <row r="6" spans="1:38">
      <c r="A6" s="2" t="s">
        <v>161</v>
      </c>
      <c r="B6" s="2" t="s">
        <v>105</v>
      </c>
      <c r="C6" s="2" t="s">
        <v>164</v>
      </c>
      <c r="D6" s="2" t="s">
        <v>228</v>
      </c>
      <c r="E6" s="6" t="s">
        <v>74</v>
      </c>
      <c r="F6" s="2" t="s">
        <v>1496</v>
      </c>
      <c r="G6" s="2" t="s">
        <v>1445</v>
      </c>
      <c r="H6" s="2">
        <v>64</v>
      </c>
      <c r="I6" s="2">
        <v>20</v>
      </c>
      <c r="J6" s="2" t="str">
        <f t="shared" si="10"/>
        <v>MINERIO</v>
      </c>
      <c r="K6" s="9">
        <v>44.61</v>
      </c>
      <c r="L6" s="10">
        <v>2</v>
      </c>
      <c r="M6" s="2">
        <v>0</v>
      </c>
      <c r="N6" s="2">
        <v>1331</v>
      </c>
      <c r="O6" s="2">
        <v>0</v>
      </c>
      <c r="P6" s="2">
        <v>381</v>
      </c>
      <c r="Q6" s="2">
        <f t="shared" si="0"/>
        <v>0</v>
      </c>
      <c r="R6" s="2">
        <f t="shared" si="1"/>
        <v>1</v>
      </c>
      <c r="S6" s="5">
        <v>0</v>
      </c>
      <c r="T6" s="5">
        <v>102</v>
      </c>
      <c r="U6" s="5">
        <v>496</v>
      </c>
      <c r="V6" s="5">
        <v>159</v>
      </c>
      <c r="W6" s="5">
        <v>97</v>
      </c>
      <c r="X6" s="5">
        <v>40</v>
      </c>
      <c r="Y6" s="5">
        <f t="shared" si="2"/>
        <v>0</v>
      </c>
      <c r="Z6" s="5">
        <f t="shared" si="3"/>
        <v>0.13474240422721268</v>
      </c>
      <c r="AA6" s="5">
        <f t="shared" si="4"/>
        <v>0.65521796565389701</v>
      </c>
      <c r="AB6" s="5">
        <f t="shared" si="5"/>
        <v>0.21003963011889035</v>
      </c>
      <c r="AC6" s="5">
        <v>0</v>
      </c>
      <c r="AD6" s="3">
        <v>78</v>
      </c>
      <c r="AE6" s="3">
        <v>495</v>
      </c>
      <c r="AF6" s="3">
        <v>215</v>
      </c>
      <c r="AG6" s="3">
        <v>77</v>
      </c>
      <c r="AH6" s="3">
        <v>28</v>
      </c>
      <c r="AI6" s="1">
        <f t="shared" si="6"/>
        <v>0</v>
      </c>
      <c r="AJ6" s="1">
        <f t="shared" si="7"/>
        <v>0.17357222844344905</v>
      </c>
      <c r="AK6" s="1">
        <f t="shared" si="8"/>
        <v>0.5543113101903695</v>
      </c>
      <c r="AL6" s="1">
        <f t="shared" si="9"/>
        <v>0.27211646136618139</v>
      </c>
    </row>
    <row r="7" spans="1:38">
      <c r="A7" s="2" t="s">
        <v>161</v>
      </c>
      <c r="B7" s="2" t="s">
        <v>105</v>
      </c>
      <c r="C7" s="2" t="s">
        <v>164</v>
      </c>
      <c r="D7" s="2" t="s">
        <v>189</v>
      </c>
      <c r="E7" s="6" t="s">
        <v>70</v>
      </c>
      <c r="F7" s="2" t="s">
        <v>1496</v>
      </c>
      <c r="G7" s="2" t="s">
        <v>1446</v>
      </c>
      <c r="H7" s="2">
        <v>25</v>
      </c>
      <c r="I7" s="2">
        <v>50</v>
      </c>
      <c r="J7" s="2" t="str">
        <f t="shared" si="10"/>
        <v>MINERIO</v>
      </c>
      <c r="K7" s="9">
        <v>40.28</v>
      </c>
      <c r="L7" s="10">
        <v>13.3</v>
      </c>
      <c r="M7" s="2">
        <v>527</v>
      </c>
      <c r="N7" s="2">
        <v>1521</v>
      </c>
      <c r="O7" s="2">
        <v>0</v>
      </c>
      <c r="P7" s="2">
        <v>450</v>
      </c>
      <c r="Q7" s="2">
        <f t="shared" si="0"/>
        <v>0.21096877502001601</v>
      </c>
      <c r="R7" s="2">
        <f t="shared" si="1"/>
        <v>0.78903122497998401</v>
      </c>
      <c r="S7" s="5">
        <v>0</v>
      </c>
      <c r="T7" s="5">
        <v>4</v>
      </c>
      <c r="U7" s="5">
        <v>996</v>
      </c>
      <c r="V7" s="5">
        <v>899</v>
      </c>
      <c r="W7" s="5">
        <v>5</v>
      </c>
      <c r="X7" s="5">
        <v>29</v>
      </c>
      <c r="Y7" s="5">
        <f t="shared" si="2"/>
        <v>0</v>
      </c>
      <c r="Z7" s="5">
        <f t="shared" si="3"/>
        <v>2.1063717746182199E-3</v>
      </c>
      <c r="AA7" s="5">
        <f t="shared" si="4"/>
        <v>0.52448657187993686</v>
      </c>
      <c r="AB7" s="5">
        <f t="shared" si="5"/>
        <v>0.473407056345445</v>
      </c>
      <c r="AC7" s="2">
        <v>0</v>
      </c>
      <c r="AD7" s="3">
        <v>1</v>
      </c>
      <c r="AE7" s="3">
        <v>775</v>
      </c>
      <c r="AF7" s="3">
        <v>1136</v>
      </c>
      <c r="AG7" s="3">
        <v>2</v>
      </c>
      <c r="AH7" s="3">
        <v>19</v>
      </c>
      <c r="AI7" s="1">
        <f t="shared" si="6"/>
        <v>0</v>
      </c>
      <c r="AJ7" s="1">
        <f t="shared" si="7"/>
        <v>1.5519917227108122E-3</v>
      </c>
      <c r="AK7" s="1">
        <f t="shared" si="8"/>
        <v>0.40093119503362651</v>
      </c>
      <c r="AL7" s="1">
        <f t="shared" si="9"/>
        <v>0.59751681324366268</v>
      </c>
    </row>
    <row r="8" spans="1:38">
      <c r="A8" s="2" t="s">
        <v>161</v>
      </c>
      <c r="B8" s="2" t="s">
        <v>105</v>
      </c>
      <c r="C8" s="2" t="s">
        <v>164</v>
      </c>
      <c r="D8" s="2" t="s">
        <v>279</v>
      </c>
      <c r="E8" s="6" t="s">
        <v>79</v>
      </c>
      <c r="F8" s="2" t="s">
        <v>1496</v>
      </c>
      <c r="G8" s="2" t="s">
        <v>1446</v>
      </c>
      <c r="H8" s="2">
        <v>116</v>
      </c>
      <c r="I8" s="2">
        <v>85</v>
      </c>
      <c r="J8" s="2" t="str">
        <f t="shared" si="10"/>
        <v>MINERIO</v>
      </c>
      <c r="K8" s="8">
        <v>36.04</v>
      </c>
      <c r="L8" s="11">
        <v>1.65</v>
      </c>
      <c r="M8" s="2">
        <v>301</v>
      </c>
      <c r="N8" s="2">
        <v>3577</v>
      </c>
      <c r="O8" s="2">
        <v>0</v>
      </c>
      <c r="P8" s="2">
        <v>886</v>
      </c>
      <c r="Q8" s="2">
        <f t="shared" si="0"/>
        <v>6.318219983207389E-2</v>
      </c>
      <c r="R8" s="2">
        <f t="shared" si="1"/>
        <v>0.93681780016792615</v>
      </c>
      <c r="S8" s="5">
        <v>0</v>
      </c>
      <c r="T8" s="5">
        <v>538</v>
      </c>
      <c r="U8" s="5">
        <v>1255</v>
      </c>
      <c r="V8" s="5">
        <v>106</v>
      </c>
      <c r="W8" s="5">
        <v>525</v>
      </c>
      <c r="X8" s="5">
        <v>164</v>
      </c>
      <c r="Y8" s="5">
        <f t="shared" si="2"/>
        <v>0</v>
      </c>
      <c r="Z8" s="5">
        <f t="shared" si="3"/>
        <v>0.28330700368615058</v>
      </c>
      <c r="AA8" s="5">
        <f t="shared" si="4"/>
        <v>0.66087414428646651</v>
      </c>
      <c r="AB8" s="5">
        <f t="shared" si="5"/>
        <v>5.5818852027382834E-2</v>
      </c>
      <c r="AC8" s="5">
        <v>0</v>
      </c>
      <c r="AD8" s="3">
        <v>331</v>
      </c>
      <c r="AE8" s="3">
        <v>1555</v>
      </c>
      <c r="AF8" s="3">
        <v>172</v>
      </c>
      <c r="AG8" s="3">
        <v>350</v>
      </c>
      <c r="AH8" s="3">
        <v>177</v>
      </c>
      <c r="AI8" s="1">
        <f t="shared" si="6"/>
        <v>0</v>
      </c>
      <c r="AJ8" s="1">
        <f t="shared" si="7"/>
        <v>0.26344294003868474</v>
      </c>
      <c r="AK8" s="1">
        <f t="shared" si="8"/>
        <v>0.60154738878143132</v>
      </c>
      <c r="AL8" s="1">
        <f t="shared" si="9"/>
        <v>0.13500967117988394</v>
      </c>
    </row>
    <row r="9" spans="1:38">
      <c r="A9" s="2" t="s">
        <v>161</v>
      </c>
      <c r="B9" s="2" t="s">
        <v>105</v>
      </c>
      <c r="C9" s="2" t="s">
        <v>164</v>
      </c>
      <c r="D9" s="2" t="s">
        <v>288</v>
      </c>
      <c r="E9" s="6" t="s">
        <v>80</v>
      </c>
      <c r="F9" s="2" t="s">
        <v>6</v>
      </c>
      <c r="G9" s="2" t="s">
        <v>1445</v>
      </c>
      <c r="H9" s="2">
        <v>125</v>
      </c>
      <c r="I9" s="2">
        <v>40</v>
      </c>
      <c r="J9" s="2" t="str">
        <f t="shared" si="10"/>
        <v>MINERIO</v>
      </c>
      <c r="K9" s="8">
        <v>31.01</v>
      </c>
      <c r="L9" s="11">
        <v>0.8</v>
      </c>
      <c r="M9" s="2">
        <v>133</v>
      </c>
      <c r="N9" s="2">
        <v>1399</v>
      </c>
      <c r="O9" s="2">
        <v>0</v>
      </c>
      <c r="P9" s="2">
        <v>415</v>
      </c>
      <c r="Q9" s="2">
        <f t="shared" si="0"/>
        <v>6.8310220852593737E-2</v>
      </c>
      <c r="R9" s="2">
        <f t="shared" si="1"/>
        <v>0.93168977914740625</v>
      </c>
      <c r="S9" s="5">
        <v>0</v>
      </c>
      <c r="T9" s="5">
        <v>53</v>
      </c>
      <c r="U9" s="5">
        <v>695</v>
      </c>
      <c r="V9" s="5">
        <v>211</v>
      </c>
      <c r="W9" s="5">
        <v>46</v>
      </c>
      <c r="X9" s="5">
        <v>31</v>
      </c>
      <c r="Y9" s="5">
        <f t="shared" si="2"/>
        <v>0</v>
      </c>
      <c r="Z9" s="5">
        <f t="shared" si="3"/>
        <v>5.526590198123045E-2</v>
      </c>
      <c r="AA9" s="5">
        <f t="shared" si="4"/>
        <v>0.72471324296141815</v>
      </c>
      <c r="AB9" s="5">
        <f t="shared" si="5"/>
        <v>0.22002085505735142</v>
      </c>
      <c r="AC9" s="5">
        <v>0</v>
      </c>
      <c r="AD9" s="3">
        <v>27</v>
      </c>
      <c r="AE9" s="3">
        <v>664</v>
      </c>
      <c r="AF9" s="3">
        <v>284</v>
      </c>
      <c r="AG9" s="3">
        <v>29</v>
      </c>
      <c r="AH9" s="3">
        <v>32</v>
      </c>
      <c r="AI9" s="1">
        <f t="shared" si="6"/>
        <v>0</v>
      </c>
      <c r="AJ9" s="1">
        <f t="shared" si="7"/>
        <v>5.4054054054054057E-2</v>
      </c>
      <c r="AK9" s="1">
        <f t="shared" si="8"/>
        <v>0.64092664092664098</v>
      </c>
      <c r="AL9" s="1">
        <f t="shared" si="9"/>
        <v>0.30501930501930502</v>
      </c>
    </row>
    <row r="10" spans="1:38">
      <c r="A10" s="2" t="s">
        <v>161</v>
      </c>
      <c r="B10" s="2" t="s">
        <v>105</v>
      </c>
      <c r="C10" s="2" t="s">
        <v>164</v>
      </c>
      <c r="D10" s="2" t="s">
        <v>282</v>
      </c>
      <c r="E10" s="6" t="s">
        <v>79</v>
      </c>
      <c r="F10" s="2" t="s">
        <v>1496</v>
      </c>
      <c r="G10" s="2" t="s">
        <v>1446</v>
      </c>
      <c r="H10" s="2">
        <v>119</v>
      </c>
      <c r="I10" s="2">
        <v>55</v>
      </c>
      <c r="J10" s="2" t="str">
        <f t="shared" si="10"/>
        <v>MINERIO</v>
      </c>
      <c r="K10" s="8">
        <v>29.79</v>
      </c>
      <c r="L10" s="11">
        <v>1.62</v>
      </c>
      <c r="M10" s="2">
        <v>179</v>
      </c>
      <c r="N10" s="2">
        <v>1786</v>
      </c>
      <c r="O10" s="2">
        <v>0</v>
      </c>
      <c r="P10" s="2">
        <v>575</v>
      </c>
      <c r="Q10" s="2">
        <f t="shared" si="0"/>
        <v>7.0472440944881892E-2</v>
      </c>
      <c r="R10" s="2">
        <f t="shared" si="1"/>
        <v>0.92952755905511808</v>
      </c>
      <c r="S10" s="5">
        <v>0</v>
      </c>
      <c r="T10" s="5">
        <v>57</v>
      </c>
      <c r="U10" s="5">
        <v>944</v>
      </c>
      <c r="V10" s="5">
        <v>141</v>
      </c>
      <c r="W10" s="5">
        <v>98</v>
      </c>
      <c r="X10" s="5">
        <v>81</v>
      </c>
      <c r="Y10" s="5">
        <f t="shared" si="2"/>
        <v>0</v>
      </c>
      <c r="Z10" s="5">
        <f t="shared" si="3"/>
        <v>4.9912434325744305E-2</v>
      </c>
      <c r="AA10" s="5">
        <f t="shared" si="4"/>
        <v>0.82661996497373025</v>
      </c>
      <c r="AB10" s="5">
        <f t="shared" si="5"/>
        <v>0.1234676007005254</v>
      </c>
      <c r="AC10" s="5">
        <v>0</v>
      </c>
      <c r="AD10" s="3">
        <v>35</v>
      </c>
      <c r="AE10" s="3">
        <v>1015</v>
      </c>
      <c r="AF10" s="3">
        <v>186</v>
      </c>
      <c r="AG10" s="3">
        <v>39</v>
      </c>
      <c r="AH10" s="3">
        <v>46</v>
      </c>
      <c r="AI10" s="1">
        <f t="shared" si="6"/>
        <v>0</v>
      </c>
      <c r="AJ10" s="1">
        <f t="shared" si="7"/>
        <v>5.6018168054504165E-2</v>
      </c>
      <c r="AK10" s="1">
        <f t="shared" si="8"/>
        <v>0.76835730507191524</v>
      </c>
      <c r="AL10" s="1">
        <f t="shared" si="9"/>
        <v>0.17562452687358063</v>
      </c>
    </row>
    <row r="11" spans="1:38">
      <c r="A11" s="2" t="s">
        <v>161</v>
      </c>
      <c r="B11" s="2" t="s">
        <v>105</v>
      </c>
      <c r="C11" s="2" t="s">
        <v>164</v>
      </c>
      <c r="D11" s="2" t="s">
        <v>301</v>
      </c>
      <c r="E11" s="6" t="s">
        <v>82</v>
      </c>
      <c r="F11" s="2" t="s">
        <v>1455</v>
      </c>
      <c r="G11" s="2" t="s">
        <v>1446</v>
      </c>
      <c r="H11" s="2">
        <v>138</v>
      </c>
      <c r="I11" s="2">
        <v>60</v>
      </c>
      <c r="J11" s="2" t="str">
        <f t="shared" si="10"/>
        <v>MINERIO</v>
      </c>
      <c r="K11" s="8">
        <v>29.06</v>
      </c>
      <c r="L11" s="11">
        <v>0.69</v>
      </c>
      <c r="M11" s="2">
        <v>32</v>
      </c>
      <c r="N11" s="2">
        <v>3953</v>
      </c>
      <c r="O11" s="2">
        <v>0</v>
      </c>
      <c r="P11" s="2">
        <v>613</v>
      </c>
      <c r="Q11" s="2">
        <f t="shared" si="0"/>
        <v>6.9595476294040887E-3</v>
      </c>
      <c r="R11" s="2">
        <f t="shared" si="1"/>
        <v>0.99304045237059591</v>
      </c>
      <c r="S11" s="5">
        <v>0</v>
      </c>
      <c r="T11" s="5">
        <v>1</v>
      </c>
      <c r="U11" s="5">
        <v>1781</v>
      </c>
      <c r="V11" s="5">
        <v>769</v>
      </c>
      <c r="W11" s="5">
        <v>1</v>
      </c>
      <c r="X11" s="5">
        <v>23</v>
      </c>
      <c r="Y11" s="5">
        <f t="shared" si="2"/>
        <v>0</v>
      </c>
      <c r="Z11" s="5">
        <f t="shared" si="3"/>
        <v>3.920031360250882E-4</v>
      </c>
      <c r="AA11" s="5">
        <f t="shared" si="4"/>
        <v>0.69815758526068206</v>
      </c>
      <c r="AB11" s="5">
        <f t="shared" si="5"/>
        <v>0.30145041160329283</v>
      </c>
      <c r="AC11" s="5">
        <v>0</v>
      </c>
      <c r="AD11" s="3">
        <v>0</v>
      </c>
      <c r="AE11" s="3">
        <v>1490</v>
      </c>
      <c r="AF11" s="3">
        <v>1074</v>
      </c>
      <c r="AG11" s="3">
        <v>0</v>
      </c>
      <c r="AH11" s="3">
        <v>11</v>
      </c>
      <c r="AI11" s="1">
        <f t="shared" si="6"/>
        <v>0</v>
      </c>
      <c r="AJ11" s="1">
        <f t="shared" si="7"/>
        <v>0</v>
      </c>
      <c r="AK11" s="1">
        <f t="shared" si="8"/>
        <v>0.57864077669902914</v>
      </c>
      <c r="AL11" s="1">
        <f t="shared" si="9"/>
        <v>0.42135922330097086</v>
      </c>
    </row>
    <row r="12" spans="1:38">
      <c r="A12" s="2" t="s">
        <v>161</v>
      </c>
      <c r="B12" s="2" t="s">
        <v>105</v>
      </c>
      <c r="C12" s="2" t="s">
        <v>164</v>
      </c>
      <c r="D12" s="2" t="s">
        <v>284</v>
      </c>
      <c r="E12" s="6" t="s">
        <v>79</v>
      </c>
      <c r="F12" s="2" t="s">
        <v>1496</v>
      </c>
      <c r="G12" s="2" t="s">
        <v>1446</v>
      </c>
      <c r="H12" s="2">
        <v>121</v>
      </c>
      <c r="I12" s="2">
        <v>30</v>
      </c>
      <c r="J12" s="2" t="str">
        <f t="shared" si="10"/>
        <v>MINERIO</v>
      </c>
      <c r="K12" s="8">
        <v>28.53</v>
      </c>
      <c r="L12" s="11">
        <v>1.52</v>
      </c>
      <c r="M12" s="2">
        <v>54</v>
      </c>
      <c r="N12" s="2">
        <v>2012</v>
      </c>
      <c r="O12" s="2">
        <v>0</v>
      </c>
      <c r="P12" s="2">
        <v>470</v>
      </c>
      <c r="Q12" s="2">
        <f t="shared" si="0"/>
        <v>2.1293375394321766E-2</v>
      </c>
      <c r="R12" s="2">
        <f t="shared" si="1"/>
        <v>0.97870662460567825</v>
      </c>
      <c r="S12" s="5">
        <v>0</v>
      </c>
      <c r="T12" s="5">
        <v>185</v>
      </c>
      <c r="U12" s="5">
        <v>815</v>
      </c>
      <c r="V12" s="5">
        <v>134</v>
      </c>
      <c r="W12" s="5">
        <v>180</v>
      </c>
      <c r="X12" s="5">
        <v>73</v>
      </c>
      <c r="Y12" s="5">
        <f t="shared" si="2"/>
        <v>0</v>
      </c>
      <c r="Z12" s="5">
        <f t="shared" si="3"/>
        <v>0.16313932980599646</v>
      </c>
      <c r="AA12" s="5">
        <f t="shared" si="4"/>
        <v>0.71869488536155202</v>
      </c>
      <c r="AB12" s="5">
        <f t="shared" si="5"/>
        <v>0.11816578483245149</v>
      </c>
      <c r="AC12" s="5">
        <v>0</v>
      </c>
      <c r="AD12" s="3">
        <v>92</v>
      </c>
      <c r="AE12" s="3">
        <v>917</v>
      </c>
      <c r="AF12" s="3">
        <v>195</v>
      </c>
      <c r="AG12" s="3">
        <v>110</v>
      </c>
      <c r="AH12" s="3">
        <v>72</v>
      </c>
      <c r="AI12" s="1">
        <f t="shared" si="6"/>
        <v>0</v>
      </c>
      <c r="AJ12" s="1">
        <f t="shared" si="7"/>
        <v>0.14574314574314573</v>
      </c>
      <c r="AK12" s="1">
        <f t="shared" si="8"/>
        <v>0.66161616161616166</v>
      </c>
      <c r="AL12" s="1">
        <f t="shared" si="9"/>
        <v>0.19264069264069264</v>
      </c>
    </row>
    <row r="13" spans="1:38">
      <c r="A13" s="2" t="s">
        <v>161</v>
      </c>
      <c r="B13" s="2" t="s">
        <v>105</v>
      </c>
      <c r="C13" s="2" t="s">
        <v>164</v>
      </c>
      <c r="D13" s="2" t="s">
        <v>304</v>
      </c>
      <c r="E13" s="6" t="s">
        <v>82</v>
      </c>
      <c r="F13" s="2" t="s">
        <v>1455</v>
      </c>
      <c r="G13" s="2" t="s">
        <v>1446</v>
      </c>
      <c r="H13" s="2">
        <v>141</v>
      </c>
      <c r="I13" s="2">
        <v>95</v>
      </c>
      <c r="J13" s="2" t="str">
        <f t="shared" si="10"/>
        <v>MINERIO</v>
      </c>
      <c r="K13" s="8">
        <v>27.33</v>
      </c>
      <c r="L13" s="11">
        <v>1.1100000000000001</v>
      </c>
      <c r="M13" s="2">
        <v>153</v>
      </c>
      <c r="N13" s="2">
        <v>3672</v>
      </c>
      <c r="O13" s="2">
        <v>0</v>
      </c>
      <c r="P13" s="2">
        <v>593</v>
      </c>
      <c r="Q13" s="2">
        <f t="shared" si="0"/>
        <v>3.4631054775916707E-2</v>
      </c>
      <c r="R13" s="2">
        <f t="shared" si="1"/>
        <v>0.96536894522408334</v>
      </c>
      <c r="S13" s="5">
        <v>0</v>
      </c>
      <c r="T13" s="5">
        <v>111</v>
      </c>
      <c r="U13" s="5">
        <v>1783</v>
      </c>
      <c r="V13" s="5">
        <v>365</v>
      </c>
      <c r="W13" s="5">
        <v>132</v>
      </c>
      <c r="X13" s="5">
        <v>81</v>
      </c>
      <c r="Y13" s="5">
        <f t="shared" si="2"/>
        <v>0</v>
      </c>
      <c r="Z13" s="5">
        <f t="shared" si="3"/>
        <v>4.9136786188579015E-2</v>
      </c>
      <c r="AA13" s="5">
        <f t="shared" si="4"/>
        <v>0.78928729526339092</v>
      </c>
      <c r="AB13" s="5">
        <f t="shared" si="5"/>
        <v>0.16157591854803011</v>
      </c>
      <c r="AC13" s="5">
        <v>0</v>
      </c>
      <c r="AD13" s="3">
        <v>65</v>
      </c>
      <c r="AE13" s="3">
        <v>1693</v>
      </c>
      <c r="AF13" s="3">
        <v>551</v>
      </c>
      <c r="AG13" s="3">
        <v>94</v>
      </c>
      <c r="AH13" s="3">
        <v>69</v>
      </c>
      <c r="AI13" s="1">
        <f t="shared" si="6"/>
        <v>0</v>
      </c>
      <c r="AJ13" s="1">
        <f t="shared" si="7"/>
        <v>6.4320388349514562E-2</v>
      </c>
      <c r="AK13" s="1">
        <f t="shared" si="8"/>
        <v>0.68487055016181231</v>
      </c>
      <c r="AL13" s="1">
        <f t="shared" si="9"/>
        <v>0.25080906148867316</v>
      </c>
    </row>
    <row r="14" spans="1:38">
      <c r="A14" s="2" t="s">
        <v>161</v>
      </c>
      <c r="B14" s="2" t="s">
        <v>105</v>
      </c>
      <c r="C14" s="2" t="s">
        <v>164</v>
      </c>
      <c r="D14" s="2" t="s">
        <v>343</v>
      </c>
      <c r="E14" s="6" t="s">
        <v>86</v>
      </c>
      <c r="F14" s="2" t="s">
        <v>1496</v>
      </c>
      <c r="G14" s="2" t="s">
        <v>1446</v>
      </c>
      <c r="H14" s="2">
        <v>180</v>
      </c>
      <c r="I14" s="2">
        <v>60</v>
      </c>
      <c r="J14" s="2" t="str">
        <f t="shared" si="10"/>
        <v>MINERIO</v>
      </c>
      <c r="K14" s="8">
        <v>27.08</v>
      </c>
      <c r="L14" s="11">
        <v>1.38</v>
      </c>
      <c r="M14" s="2">
        <v>0</v>
      </c>
      <c r="N14" s="2">
        <v>2554</v>
      </c>
      <c r="O14" s="2">
        <v>0</v>
      </c>
      <c r="P14" s="2">
        <v>468</v>
      </c>
      <c r="Q14" s="2">
        <f t="shared" si="0"/>
        <v>0</v>
      </c>
      <c r="R14" s="2">
        <f t="shared" si="1"/>
        <v>1</v>
      </c>
      <c r="S14" s="5">
        <v>0</v>
      </c>
      <c r="T14" s="5">
        <v>132</v>
      </c>
      <c r="U14" s="5">
        <v>1203</v>
      </c>
      <c r="V14" s="5">
        <v>146</v>
      </c>
      <c r="W14" s="5">
        <v>157</v>
      </c>
      <c r="X14" s="5">
        <v>87</v>
      </c>
      <c r="Y14" s="5">
        <f t="shared" si="2"/>
        <v>0</v>
      </c>
      <c r="Z14" s="5">
        <f t="shared" si="3"/>
        <v>8.9128966914247126E-2</v>
      </c>
      <c r="AA14" s="5">
        <f t="shared" si="4"/>
        <v>0.812288993923025</v>
      </c>
      <c r="AB14" s="5">
        <f t="shared" si="5"/>
        <v>9.8582039162727883E-2</v>
      </c>
      <c r="AC14" s="5">
        <v>0</v>
      </c>
      <c r="AD14" s="3">
        <v>63</v>
      </c>
      <c r="AE14" s="3">
        <v>1276</v>
      </c>
      <c r="AF14" s="3">
        <v>222</v>
      </c>
      <c r="AG14" s="3">
        <v>89</v>
      </c>
      <c r="AH14" s="3">
        <v>74</v>
      </c>
      <c r="AI14" s="1">
        <f t="shared" si="6"/>
        <v>0</v>
      </c>
      <c r="AJ14" s="1">
        <f t="shared" si="7"/>
        <v>8.8167053364269138E-2</v>
      </c>
      <c r="AK14" s="1">
        <f t="shared" si="8"/>
        <v>0.74013921113689096</v>
      </c>
      <c r="AL14" s="1">
        <f t="shared" si="9"/>
        <v>0.1716937354988399</v>
      </c>
    </row>
    <row r="15" spans="1:38">
      <c r="A15" s="2" t="s">
        <v>161</v>
      </c>
      <c r="B15" s="2" t="s">
        <v>105</v>
      </c>
      <c r="C15" s="2" t="s">
        <v>164</v>
      </c>
      <c r="D15" s="2" t="s">
        <v>186</v>
      </c>
      <c r="E15" s="6" t="s">
        <v>70</v>
      </c>
      <c r="F15" s="2" t="s">
        <v>1496</v>
      </c>
      <c r="G15" s="2" t="s">
        <v>1446</v>
      </c>
      <c r="H15" s="2">
        <v>22</v>
      </c>
      <c r="I15" s="2">
        <v>110</v>
      </c>
      <c r="J15" s="2" t="str">
        <f t="shared" si="10"/>
        <v>MINERIO</v>
      </c>
      <c r="K15" s="9">
        <v>24.74</v>
      </c>
      <c r="L15" s="10">
        <v>6.6</v>
      </c>
      <c r="M15" s="2">
        <v>98</v>
      </c>
      <c r="N15" s="2">
        <v>3717</v>
      </c>
      <c r="O15" s="2">
        <v>0</v>
      </c>
      <c r="P15" s="2">
        <v>663</v>
      </c>
      <c r="Q15" s="2">
        <f t="shared" si="0"/>
        <v>2.188476998660116E-2</v>
      </c>
      <c r="R15" s="2">
        <f t="shared" si="1"/>
        <v>0.97811523001339884</v>
      </c>
      <c r="S15" s="5">
        <v>0</v>
      </c>
      <c r="T15" s="5">
        <v>49</v>
      </c>
      <c r="U15" s="5">
        <v>1818</v>
      </c>
      <c r="V15" s="5">
        <v>479</v>
      </c>
      <c r="W15" s="5">
        <v>49</v>
      </c>
      <c r="X15" s="5">
        <v>89</v>
      </c>
      <c r="Y15" s="5">
        <f t="shared" si="2"/>
        <v>0</v>
      </c>
      <c r="Z15" s="5">
        <f t="shared" si="3"/>
        <v>2.0886615515771527E-2</v>
      </c>
      <c r="AA15" s="5">
        <f t="shared" si="4"/>
        <v>0.77493606138107418</v>
      </c>
      <c r="AB15" s="5">
        <f t="shared" si="5"/>
        <v>0.20417732310315431</v>
      </c>
      <c r="AC15" s="2">
        <v>0</v>
      </c>
      <c r="AD15" s="3">
        <v>22</v>
      </c>
      <c r="AE15" s="3">
        <v>1715</v>
      </c>
      <c r="AF15" s="3">
        <v>656</v>
      </c>
      <c r="AG15" s="3">
        <v>26</v>
      </c>
      <c r="AH15" s="3">
        <v>63</v>
      </c>
      <c r="AI15" s="1">
        <f t="shared" si="6"/>
        <v>0</v>
      </c>
      <c r="AJ15" s="1">
        <f t="shared" si="7"/>
        <v>1.9339242546333603E-2</v>
      </c>
      <c r="AK15" s="1">
        <f t="shared" si="8"/>
        <v>0.69097502014504431</v>
      </c>
      <c r="AL15" s="1">
        <f t="shared" si="9"/>
        <v>0.28968573730862207</v>
      </c>
    </row>
    <row r="16" spans="1:38">
      <c r="A16" s="2" t="s">
        <v>161</v>
      </c>
      <c r="B16" s="2" t="s">
        <v>105</v>
      </c>
      <c r="C16" s="2" t="s">
        <v>164</v>
      </c>
      <c r="D16" s="2" t="s">
        <v>195</v>
      </c>
      <c r="E16" s="6" t="s">
        <v>70</v>
      </c>
      <c r="F16" s="2" t="s">
        <v>1496</v>
      </c>
      <c r="G16" s="2" t="s">
        <v>1446</v>
      </c>
      <c r="H16" s="2">
        <v>31</v>
      </c>
      <c r="I16" s="2">
        <v>60</v>
      </c>
      <c r="J16" s="2" t="str">
        <f t="shared" si="10"/>
        <v>MINERIO</v>
      </c>
      <c r="K16" s="9">
        <v>24.06</v>
      </c>
      <c r="L16" s="10">
        <v>0.79</v>
      </c>
      <c r="M16" s="2">
        <v>44</v>
      </c>
      <c r="N16" s="2">
        <v>2371</v>
      </c>
      <c r="O16" s="2">
        <v>0</v>
      </c>
      <c r="P16" s="2">
        <v>494</v>
      </c>
      <c r="Q16" s="2">
        <f t="shared" si="0"/>
        <v>1.5125472671020969E-2</v>
      </c>
      <c r="R16" s="2">
        <f t="shared" si="1"/>
        <v>0.98487452732897907</v>
      </c>
      <c r="S16" s="5">
        <v>0</v>
      </c>
      <c r="T16" s="5">
        <v>6</v>
      </c>
      <c r="U16" s="5">
        <v>604</v>
      </c>
      <c r="V16" s="5">
        <v>959</v>
      </c>
      <c r="W16" s="5">
        <v>3</v>
      </c>
      <c r="X16" s="5">
        <v>11</v>
      </c>
      <c r="Y16" s="5">
        <f t="shared" si="2"/>
        <v>0</v>
      </c>
      <c r="Z16" s="5">
        <f t="shared" si="3"/>
        <v>3.8240917782026767E-3</v>
      </c>
      <c r="AA16" s="5">
        <f t="shared" si="4"/>
        <v>0.38495857233906949</v>
      </c>
      <c r="AB16" s="5">
        <f t="shared" si="5"/>
        <v>0.61121733588272786</v>
      </c>
      <c r="AC16" s="2">
        <v>0</v>
      </c>
      <c r="AD16" s="3">
        <v>3</v>
      </c>
      <c r="AE16" s="3">
        <v>452</v>
      </c>
      <c r="AF16" s="3">
        <v>1116</v>
      </c>
      <c r="AG16" s="3">
        <v>2</v>
      </c>
      <c r="AH16" s="3">
        <v>10</v>
      </c>
      <c r="AI16" s="1">
        <f t="shared" si="6"/>
        <v>0</v>
      </c>
      <c r="AJ16" s="1">
        <f t="shared" si="7"/>
        <v>3.1585596967782692E-3</v>
      </c>
      <c r="AK16" s="1">
        <f t="shared" si="8"/>
        <v>0.28553379658875555</v>
      </c>
      <c r="AL16" s="1">
        <f t="shared" si="9"/>
        <v>0.7113076437144662</v>
      </c>
    </row>
    <row r="17" spans="1:38">
      <c r="A17" s="2" t="s">
        <v>161</v>
      </c>
      <c r="B17" s="2" t="s">
        <v>105</v>
      </c>
      <c r="C17" s="2" t="s">
        <v>164</v>
      </c>
      <c r="D17" s="2" t="s">
        <v>198</v>
      </c>
      <c r="E17" s="6" t="s">
        <v>70</v>
      </c>
      <c r="F17" s="2" t="s">
        <v>1496</v>
      </c>
      <c r="G17" s="2" t="s">
        <v>1446</v>
      </c>
      <c r="H17" s="2">
        <v>34</v>
      </c>
      <c r="I17" s="2">
        <v>20</v>
      </c>
      <c r="J17" s="2" t="str">
        <f t="shared" si="10"/>
        <v>MINERIO</v>
      </c>
      <c r="K17" s="9">
        <v>23.99</v>
      </c>
      <c r="L17" s="10">
        <v>1.52</v>
      </c>
      <c r="M17" s="2">
        <v>9</v>
      </c>
      <c r="N17" s="2">
        <v>762</v>
      </c>
      <c r="O17" s="2">
        <v>0</v>
      </c>
      <c r="P17" s="2">
        <v>292</v>
      </c>
      <c r="Q17" s="2">
        <f t="shared" si="0"/>
        <v>8.4666039510818431E-3</v>
      </c>
      <c r="R17" s="2">
        <f t="shared" si="1"/>
        <v>0.9915333960489181</v>
      </c>
      <c r="S17" s="5">
        <v>0</v>
      </c>
      <c r="T17" s="5">
        <v>5</v>
      </c>
      <c r="U17" s="5">
        <v>234</v>
      </c>
      <c r="V17" s="5">
        <v>287</v>
      </c>
      <c r="W17" s="5">
        <v>5</v>
      </c>
      <c r="X17" s="5">
        <v>9</v>
      </c>
      <c r="Y17" s="5">
        <f t="shared" si="2"/>
        <v>0</v>
      </c>
      <c r="Z17" s="5">
        <f t="shared" si="3"/>
        <v>9.5057034220532317E-3</v>
      </c>
      <c r="AA17" s="5">
        <f t="shared" si="4"/>
        <v>0.44486692015209123</v>
      </c>
      <c r="AB17" s="5">
        <f t="shared" si="5"/>
        <v>0.54562737642585546</v>
      </c>
      <c r="AC17" s="2">
        <v>0</v>
      </c>
      <c r="AD17" s="3">
        <v>5</v>
      </c>
      <c r="AE17" s="3">
        <v>185</v>
      </c>
      <c r="AF17" s="3">
        <v>338</v>
      </c>
      <c r="AG17" s="3">
        <v>5</v>
      </c>
      <c r="AH17" s="3">
        <v>7</v>
      </c>
      <c r="AI17" s="1">
        <f t="shared" si="6"/>
        <v>0</v>
      </c>
      <c r="AJ17" s="1">
        <f t="shared" si="7"/>
        <v>1.8518518518518517E-2</v>
      </c>
      <c r="AK17" s="1">
        <f t="shared" si="8"/>
        <v>0.34259259259259262</v>
      </c>
      <c r="AL17" s="1">
        <f t="shared" si="9"/>
        <v>0.63888888888888884</v>
      </c>
    </row>
    <row r="18" spans="1:38">
      <c r="A18" s="2" t="s">
        <v>161</v>
      </c>
      <c r="B18" s="2" t="s">
        <v>105</v>
      </c>
      <c r="C18" s="2" t="s">
        <v>164</v>
      </c>
      <c r="D18" s="2" t="s">
        <v>210</v>
      </c>
      <c r="E18" s="6" t="s">
        <v>71</v>
      </c>
      <c r="F18" s="2" t="s">
        <v>1496</v>
      </c>
      <c r="G18" s="2" t="s">
        <v>1446</v>
      </c>
      <c r="H18" s="2">
        <v>46</v>
      </c>
      <c r="I18" s="2">
        <v>40</v>
      </c>
      <c r="J18" s="2" t="str">
        <f t="shared" si="10"/>
        <v>MINERIO</v>
      </c>
      <c r="K18" s="9">
        <v>22.37</v>
      </c>
      <c r="L18" s="10">
        <v>1.03</v>
      </c>
      <c r="M18" s="2">
        <v>34</v>
      </c>
      <c r="N18" s="2">
        <v>1493</v>
      </c>
      <c r="O18" s="2">
        <v>0</v>
      </c>
      <c r="P18" s="2">
        <v>371</v>
      </c>
      <c r="Q18" s="2">
        <f t="shared" si="0"/>
        <v>1.7913593256059009E-2</v>
      </c>
      <c r="R18" s="2">
        <f t="shared" si="1"/>
        <v>0.98208640674394099</v>
      </c>
      <c r="S18" s="5">
        <v>0</v>
      </c>
      <c r="T18" s="5">
        <v>2</v>
      </c>
      <c r="U18" s="5">
        <v>427</v>
      </c>
      <c r="V18" s="5">
        <v>558</v>
      </c>
      <c r="W18" s="5">
        <v>2</v>
      </c>
      <c r="X18" s="5">
        <v>21</v>
      </c>
      <c r="Y18" s="5">
        <f t="shared" si="2"/>
        <v>0</v>
      </c>
      <c r="Z18" s="5">
        <f t="shared" si="3"/>
        <v>2.0263424518743669E-3</v>
      </c>
      <c r="AA18" s="5">
        <f t="shared" si="4"/>
        <v>0.43262411347517732</v>
      </c>
      <c r="AB18" s="5">
        <f t="shared" si="5"/>
        <v>0.56534954407294835</v>
      </c>
      <c r="AC18" s="2">
        <v>0</v>
      </c>
      <c r="AD18" s="3">
        <v>0</v>
      </c>
      <c r="AE18" s="3">
        <v>338</v>
      </c>
      <c r="AF18" s="3">
        <v>657</v>
      </c>
      <c r="AG18" s="3">
        <v>0</v>
      </c>
      <c r="AH18" s="3">
        <v>15</v>
      </c>
      <c r="AI18" s="1">
        <f t="shared" si="6"/>
        <v>0</v>
      </c>
      <c r="AJ18" s="1">
        <f t="shared" si="7"/>
        <v>0</v>
      </c>
      <c r="AK18" s="1">
        <f t="shared" si="8"/>
        <v>0.33465346534653467</v>
      </c>
      <c r="AL18" s="1">
        <f t="shared" si="9"/>
        <v>0.66534653465346538</v>
      </c>
    </row>
    <row r="19" spans="1:38">
      <c r="A19" s="2" t="s">
        <v>161</v>
      </c>
      <c r="B19" s="2" t="s">
        <v>105</v>
      </c>
      <c r="C19" s="2" t="s">
        <v>164</v>
      </c>
      <c r="D19" s="2" t="s">
        <v>215</v>
      </c>
      <c r="E19" s="6" t="s">
        <v>71</v>
      </c>
      <c r="F19" s="2" t="s">
        <v>1496</v>
      </c>
      <c r="G19" s="2" t="s">
        <v>1446</v>
      </c>
      <c r="H19" s="2">
        <v>51</v>
      </c>
      <c r="I19" s="2">
        <v>15</v>
      </c>
      <c r="J19" s="2" t="str">
        <f t="shared" si="10"/>
        <v>MINERIO</v>
      </c>
      <c r="K19" s="9">
        <v>19.98</v>
      </c>
      <c r="L19" s="10">
        <v>1.1299999999999999</v>
      </c>
      <c r="M19" s="2">
        <v>14</v>
      </c>
      <c r="N19" s="2">
        <v>630</v>
      </c>
      <c r="O19" s="2">
        <v>0</v>
      </c>
      <c r="P19" s="2">
        <v>282</v>
      </c>
      <c r="Q19" s="2">
        <f t="shared" si="0"/>
        <v>1.511879049676026E-2</v>
      </c>
      <c r="R19" s="2">
        <f t="shared" si="1"/>
        <v>0.98488120950323976</v>
      </c>
      <c r="S19" s="5">
        <v>0</v>
      </c>
      <c r="T19" s="5">
        <v>0</v>
      </c>
      <c r="U19" s="5">
        <v>173</v>
      </c>
      <c r="V19" s="5">
        <v>286</v>
      </c>
      <c r="W19" s="5">
        <v>1</v>
      </c>
      <c r="X19" s="5">
        <v>5</v>
      </c>
      <c r="Y19" s="5">
        <f t="shared" si="2"/>
        <v>0</v>
      </c>
      <c r="Z19" s="5">
        <f t="shared" si="3"/>
        <v>0</v>
      </c>
      <c r="AA19" s="5">
        <f t="shared" si="4"/>
        <v>0.37690631808278868</v>
      </c>
      <c r="AB19" s="5">
        <f t="shared" si="5"/>
        <v>0.62309368191721137</v>
      </c>
      <c r="AC19" s="2">
        <v>0</v>
      </c>
      <c r="AD19" s="3">
        <v>0</v>
      </c>
      <c r="AE19" s="3">
        <v>132</v>
      </c>
      <c r="AF19" s="3">
        <v>327</v>
      </c>
      <c r="AG19" s="3">
        <v>1</v>
      </c>
      <c r="AH19" s="3">
        <v>5</v>
      </c>
      <c r="AI19" s="1">
        <f t="shared" si="6"/>
        <v>0</v>
      </c>
      <c r="AJ19" s="1">
        <f t="shared" si="7"/>
        <v>2.1505376344086021E-3</v>
      </c>
      <c r="AK19" s="1">
        <f t="shared" si="8"/>
        <v>0.28387096774193549</v>
      </c>
      <c r="AL19" s="1">
        <f t="shared" si="9"/>
        <v>0.71397849462365592</v>
      </c>
    </row>
    <row r="20" spans="1:38">
      <c r="A20" s="2" t="s">
        <v>161</v>
      </c>
      <c r="B20" s="2" t="s">
        <v>105</v>
      </c>
      <c r="C20" s="2" t="s">
        <v>164</v>
      </c>
      <c r="D20" s="2" t="s">
        <v>342</v>
      </c>
      <c r="E20" s="6" t="s">
        <v>86</v>
      </c>
      <c r="F20" s="2" t="s">
        <v>1496</v>
      </c>
      <c r="G20" s="2" t="s">
        <v>1446</v>
      </c>
      <c r="H20" s="2">
        <v>179</v>
      </c>
      <c r="I20" s="2">
        <v>50</v>
      </c>
      <c r="J20" s="2" t="str">
        <f t="shared" si="10"/>
        <v>MINERIO</v>
      </c>
      <c r="K20" s="8">
        <v>19.420000000000002</v>
      </c>
      <c r="L20" s="11">
        <v>0.32</v>
      </c>
      <c r="M20" s="2">
        <v>0</v>
      </c>
      <c r="N20" s="2">
        <v>2186</v>
      </c>
      <c r="O20" s="2">
        <v>0</v>
      </c>
      <c r="P20" s="2">
        <v>490</v>
      </c>
      <c r="Q20" s="2">
        <f t="shared" si="0"/>
        <v>0</v>
      </c>
      <c r="R20" s="2">
        <f t="shared" si="1"/>
        <v>1</v>
      </c>
      <c r="S20" s="5">
        <v>0</v>
      </c>
      <c r="T20" s="5">
        <v>17</v>
      </c>
      <c r="U20" s="5">
        <v>1038</v>
      </c>
      <c r="V20" s="5">
        <v>404</v>
      </c>
      <c r="W20" s="5">
        <v>27</v>
      </c>
      <c r="X20" s="5">
        <v>41</v>
      </c>
      <c r="Y20" s="5">
        <f t="shared" si="2"/>
        <v>0</v>
      </c>
      <c r="Z20" s="5">
        <f t="shared" si="3"/>
        <v>1.1651816312542838E-2</v>
      </c>
      <c r="AA20" s="5">
        <f t="shared" si="4"/>
        <v>0.7114461960246744</v>
      </c>
      <c r="AB20" s="5">
        <f t="shared" si="5"/>
        <v>0.27690198766278273</v>
      </c>
      <c r="AC20" s="5">
        <v>0</v>
      </c>
      <c r="AD20" s="3">
        <v>4</v>
      </c>
      <c r="AE20" s="3">
        <v>925</v>
      </c>
      <c r="AF20" s="3">
        <v>557</v>
      </c>
      <c r="AG20" s="3">
        <v>8</v>
      </c>
      <c r="AH20" s="3">
        <v>30</v>
      </c>
      <c r="AI20" s="1">
        <f t="shared" si="6"/>
        <v>0</v>
      </c>
      <c r="AJ20" s="1">
        <f t="shared" si="7"/>
        <v>7.874015748031496E-3</v>
      </c>
      <c r="AK20" s="1">
        <f t="shared" si="8"/>
        <v>0.60695538057742782</v>
      </c>
      <c r="AL20" s="1">
        <f t="shared" si="9"/>
        <v>0.3851706036745407</v>
      </c>
    </row>
    <row r="21" spans="1:38">
      <c r="A21" s="2" t="s">
        <v>161</v>
      </c>
      <c r="B21" s="2" t="s">
        <v>105</v>
      </c>
      <c r="C21" s="2" t="s">
        <v>164</v>
      </c>
      <c r="D21" s="2" t="s">
        <v>281</v>
      </c>
      <c r="E21" s="6" t="s">
        <v>79</v>
      </c>
      <c r="F21" s="2" t="s">
        <v>1496</v>
      </c>
      <c r="G21" s="2" t="s">
        <v>1446</v>
      </c>
      <c r="H21" s="2">
        <v>118</v>
      </c>
      <c r="I21" s="2">
        <v>60</v>
      </c>
      <c r="J21" s="2" t="str">
        <f t="shared" si="10"/>
        <v>MINERIO</v>
      </c>
      <c r="K21" s="8">
        <v>17.45</v>
      </c>
      <c r="L21" s="11">
        <v>1.04</v>
      </c>
      <c r="M21" s="2">
        <v>173</v>
      </c>
      <c r="N21" s="2">
        <v>1831</v>
      </c>
      <c r="O21" s="2">
        <v>0</v>
      </c>
      <c r="P21" s="2">
        <v>494</v>
      </c>
      <c r="Q21" s="2">
        <f t="shared" si="0"/>
        <v>6.9255404323458766E-2</v>
      </c>
      <c r="R21" s="2">
        <f t="shared" si="1"/>
        <v>0.93074459567654122</v>
      </c>
      <c r="S21" s="5">
        <v>0</v>
      </c>
      <c r="T21" s="5">
        <v>62</v>
      </c>
      <c r="U21" s="5">
        <v>1006</v>
      </c>
      <c r="V21" s="5">
        <v>128</v>
      </c>
      <c r="W21" s="5">
        <v>78</v>
      </c>
      <c r="X21" s="5">
        <v>88</v>
      </c>
      <c r="Y21" s="5">
        <f t="shared" si="2"/>
        <v>0</v>
      </c>
      <c r="Z21" s="5">
        <f t="shared" si="3"/>
        <v>5.1839464882943144E-2</v>
      </c>
      <c r="AA21" s="5">
        <f t="shared" si="4"/>
        <v>0.84113712374581939</v>
      </c>
      <c r="AB21" s="5">
        <f t="shared" si="5"/>
        <v>0.10702341137123746</v>
      </c>
      <c r="AC21" s="5">
        <v>0</v>
      </c>
      <c r="AD21" s="3">
        <v>33</v>
      </c>
      <c r="AE21" s="3">
        <v>1041</v>
      </c>
      <c r="AF21" s="3">
        <v>182</v>
      </c>
      <c r="AG21" s="3">
        <v>42</v>
      </c>
      <c r="AH21" s="3">
        <v>64</v>
      </c>
      <c r="AI21" s="1">
        <f t="shared" si="6"/>
        <v>0</v>
      </c>
      <c r="AJ21" s="1">
        <f t="shared" si="7"/>
        <v>5.5066079295154183E-2</v>
      </c>
      <c r="AK21" s="1">
        <f t="shared" si="8"/>
        <v>0.76431718061674003</v>
      </c>
      <c r="AL21" s="1">
        <f t="shared" si="9"/>
        <v>0.18061674008810572</v>
      </c>
    </row>
    <row r="22" spans="1:38">
      <c r="A22" s="2" t="s">
        <v>161</v>
      </c>
      <c r="B22" s="2" t="s">
        <v>105</v>
      </c>
      <c r="C22" s="2" t="s">
        <v>164</v>
      </c>
      <c r="D22" s="2" t="s">
        <v>249</v>
      </c>
      <c r="E22" s="6" t="s">
        <v>75</v>
      </c>
      <c r="F22" s="2" t="s">
        <v>1496</v>
      </c>
      <c r="G22" s="2" t="s">
        <v>1446</v>
      </c>
      <c r="H22" s="2">
        <v>86</v>
      </c>
      <c r="I22" s="2">
        <v>90</v>
      </c>
      <c r="J22" s="2" t="str">
        <f t="shared" si="10"/>
        <v>MINERIO</v>
      </c>
      <c r="K22" s="9">
        <v>16.55</v>
      </c>
      <c r="L22" s="10">
        <v>1.99</v>
      </c>
      <c r="M22" s="2">
        <v>824</v>
      </c>
      <c r="N22" s="2">
        <v>2760</v>
      </c>
      <c r="O22" s="2">
        <v>0</v>
      </c>
      <c r="P22" s="2">
        <v>692</v>
      </c>
      <c r="Q22" s="2">
        <f t="shared" si="0"/>
        <v>0.19270346117867165</v>
      </c>
      <c r="R22" s="2">
        <f t="shared" si="1"/>
        <v>0.80729653882132835</v>
      </c>
      <c r="S22" s="5">
        <v>0</v>
      </c>
      <c r="T22" s="5">
        <v>90</v>
      </c>
      <c r="U22" s="5">
        <v>1541</v>
      </c>
      <c r="V22" s="5">
        <v>453</v>
      </c>
      <c r="W22" s="5">
        <v>116</v>
      </c>
      <c r="X22" s="5">
        <v>136</v>
      </c>
      <c r="Y22" s="5">
        <f t="shared" si="2"/>
        <v>0</v>
      </c>
      <c r="Z22" s="5">
        <f t="shared" si="3"/>
        <v>4.3186180422264873E-2</v>
      </c>
      <c r="AA22" s="5">
        <f t="shared" si="4"/>
        <v>0.73944337811900196</v>
      </c>
      <c r="AB22" s="5">
        <f t="shared" si="5"/>
        <v>0.21737044145873322</v>
      </c>
      <c r="AC22" s="5">
        <v>0</v>
      </c>
      <c r="AD22" s="3">
        <v>60</v>
      </c>
      <c r="AE22" s="3">
        <v>1500</v>
      </c>
      <c r="AF22" s="3">
        <v>614</v>
      </c>
      <c r="AG22" s="3">
        <v>63</v>
      </c>
      <c r="AH22" s="3">
        <v>99</v>
      </c>
      <c r="AI22" s="1">
        <f t="shared" si="6"/>
        <v>0</v>
      </c>
      <c r="AJ22" s="1">
        <f t="shared" si="7"/>
        <v>5.2654109589041098E-2</v>
      </c>
      <c r="AK22" s="1">
        <f t="shared" si="8"/>
        <v>0.64212328767123283</v>
      </c>
      <c r="AL22" s="1">
        <f t="shared" si="9"/>
        <v>0.30522260273972601</v>
      </c>
    </row>
    <row r="23" spans="1:38">
      <c r="A23" s="2" t="s">
        <v>161</v>
      </c>
      <c r="B23" s="2" t="s">
        <v>105</v>
      </c>
      <c r="C23" s="2" t="s">
        <v>164</v>
      </c>
      <c r="D23" s="2" t="s">
        <v>211</v>
      </c>
      <c r="E23" s="6" t="s">
        <v>71</v>
      </c>
      <c r="F23" s="2" t="s">
        <v>1496</v>
      </c>
      <c r="G23" s="2" t="s">
        <v>1446</v>
      </c>
      <c r="H23" s="2">
        <v>47</v>
      </c>
      <c r="I23" s="2">
        <v>30</v>
      </c>
      <c r="J23" s="2" t="str">
        <f t="shared" si="10"/>
        <v>MINERIO</v>
      </c>
      <c r="K23" s="9">
        <v>14.16</v>
      </c>
      <c r="L23" s="10">
        <v>0.76</v>
      </c>
      <c r="M23" s="2">
        <v>19</v>
      </c>
      <c r="N23" s="2">
        <v>1232</v>
      </c>
      <c r="O23" s="2">
        <v>0</v>
      </c>
      <c r="P23" s="2">
        <v>366</v>
      </c>
      <c r="Q23" s="2">
        <f t="shared" si="0"/>
        <v>1.1750154607297465E-2</v>
      </c>
      <c r="R23" s="2">
        <f t="shared" si="1"/>
        <v>0.98824984539270255</v>
      </c>
      <c r="S23" s="5">
        <v>0</v>
      </c>
      <c r="T23" s="5">
        <v>12</v>
      </c>
      <c r="U23" s="5">
        <v>490</v>
      </c>
      <c r="V23" s="5">
        <v>284</v>
      </c>
      <c r="W23" s="5">
        <v>23</v>
      </c>
      <c r="X23" s="5">
        <v>29</v>
      </c>
      <c r="Y23" s="5">
        <f t="shared" si="2"/>
        <v>0</v>
      </c>
      <c r="Z23" s="5">
        <f t="shared" si="3"/>
        <v>1.5267175572519083E-2</v>
      </c>
      <c r="AA23" s="5">
        <f t="shared" si="4"/>
        <v>0.62340966921119589</v>
      </c>
      <c r="AB23" s="5">
        <f t="shared" si="5"/>
        <v>0.361323155216285</v>
      </c>
      <c r="AC23" s="2">
        <v>0</v>
      </c>
      <c r="AD23" s="3">
        <v>3</v>
      </c>
      <c r="AE23" s="3">
        <v>454</v>
      </c>
      <c r="AF23" s="3">
        <v>356</v>
      </c>
      <c r="AG23" s="3">
        <v>6</v>
      </c>
      <c r="AH23" s="3">
        <v>19</v>
      </c>
      <c r="AI23" s="1">
        <f t="shared" si="6"/>
        <v>0</v>
      </c>
      <c r="AJ23" s="1">
        <f t="shared" si="7"/>
        <v>1.0739856801909307E-2</v>
      </c>
      <c r="AK23" s="1">
        <f t="shared" si="8"/>
        <v>0.5417661097852029</v>
      </c>
      <c r="AL23" s="1">
        <f t="shared" si="9"/>
        <v>0.44749403341288785</v>
      </c>
    </row>
    <row r="24" spans="1:38">
      <c r="A24" s="2" t="s">
        <v>161</v>
      </c>
      <c r="B24" s="2" t="s">
        <v>105</v>
      </c>
      <c r="C24" s="2" t="s">
        <v>164</v>
      </c>
      <c r="D24" s="2" t="s">
        <v>232</v>
      </c>
      <c r="E24" s="6" t="s">
        <v>74</v>
      </c>
      <c r="F24" s="2" t="s">
        <v>1496</v>
      </c>
      <c r="G24" s="2" t="s">
        <v>1445</v>
      </c>
      <c r="H24" s="2">
        <v>69</v>
      </c>
      <c r="I24" s="2">
        <v>10</v>
      </c>
      <c r="J24" s="2" t="str">
        <f t="shared" si="10"/>
        <v>MINERIO</v>
      </c>
      <c r="K24" s="9">
        <v>14.11</v>
      </c>
      <c r="L24" s="10">
        <v>7.75</v>
      </c>
      <c r="M24" s="2">
        <v>0</v>
      </c>
      <c r="N24" s="2">
        <v>664</v>
      </c>
      <c r="O24" s="2">
        <v>0</v>
      </c>
      <c r="P24" s="2">
        <v>277</v>
      </c>
      <c r="Q24" s="2">
        <f t="shared" si="0"/>
        <v>0</v>
      </c>
      <c r="R24" s="2">
        <f t="shared" si="1"/>
        <v>1</v>
      </c>
      <c r="S24" s="5">
        <v>0</v>
      </c>
      <c r="T24" s="5">
        <v>98</v>
      </c>
      <c r="U24" s="5">
        <v>214</v>
      </c>
      <c r="V24" s="5">
        <v>42</v>
      </c>
      <c r="W24" s="5">
        <v>88</v>
      </c>
      <c r="X24" s="5">
        <v>30</v>
      </c>
      <c r="Y24" s="5">
        <f t="shared" si="2"/>
        <v>0</v>
      </c>
      <c r="Z24" s="5">
        <f t="shared" si="3"/>
        <v>0.2768361581920904</v>
      </c>
      <c r="AA24" s="5">
        <f t="shared" si="4"/>
        <v>0.60451977401129942</v>
      </c>
      <c r="AB24" s="5">
        <f t="shared" si="5"/>
        <v>0.11864406779661017</v>
      </c>
      <c r="AC24" s="5">
        <v>0</v>
      </c>
      <c r="AD24" s="3">
        <v>64</v>
      </c>
      <c r="AE24" s="3">
        <v>240</v>
      </c>
      <c r="AF24" s="3">
        <v>70</v>
      </c>
      <c r="AG24" s="3">
        <v>62</v>
      </c>
      <c r="AH24" s="3">
        <v>31</v>
      </c>
      <c r="AI24" s="1">
        <f t="shared" si="6"/>
        <v>0</v>
      </c>
      <c r="AJ24" s="1">
        <f t="shared" si="7"/>
        <v>0.26980728051391861</v>
      </c>
      <c r="AK24" s="1">
        <f t="shared" si="8"/>
        <v>0.51391862955032119</v>
      </c>
      <c r="AL24" s="1">
        <f t="shared" si="9"/>
        <v>0.21627408993576017</v>
      </c>
    </row>
    <row r="25" spans="1:38">
      <c r="A25" s="2" t="s">
        <v>161</v>
      </c>
      <c r="B25" s="2" t="s">
        <v>105</v>
      </c>
      <c r="C25" s="2" t="s">
        <v>164</v>
      </c>
      <c r="D25" s="2" t="s">
        <v>193</v>
      </c>
      <c r="E25" s="6" t="s">
        <v>70</v>
      </c>
      <c r="F25" s="2" t="s">
        <v>1496</v>
      </c>
      <c r="G25" s="2" t="s">
        <v>1446</v>
      </c>
      <c r="H25" s="2">
        <v>29</v>
      </c>
      <c r="I25" s="2">
        <v>65</v>
      </c>
      <c r="J25" s="2" t="str">
        <f t="shared" si="10"/>
        <v>MINERIO</v>
      </c>
      <c r="K25" s="9">
        <v>13.48</v>
      </c>
      <c r="L25" s="10">
        <v>1.25</v>
      </c>
      <c r="M25" s="2">
        <v>49</v>
      </c>
      <c r="N25" s="2">
        <v>1900</v>
      </c>
      <c r="O25" s="2">
        <v>0</v>
      </c>
      <c r="P25" s="2">
        <v>475</v>
      </c>
      <c r="Q25" s="2">
        <f t="shared" si="0"/>
        <v>2.0214521452145213E-2</v>
      </c>
      <c r="R25" s="2">
        <f t="shared" si="1"/>
        <v>0.9797854785478548</v>
      </c>
      <c r="S25" s="5">
        <v>0</v>
      </c>
      <c r="T25" s="5">
        <v>3</v>
      </c>
      <c r="U25" s="5">
        <v>678</v>
      </c>
      <c r="V25" s="5">
        <v>591</v>
      </c>
      <c r="W25" s="5">
        <v>7</v>
      </c>
      <c r="X25" s="5">
        <v>21</v>
      </c>
      <c r="Y25" s="5">
        <f t="shared" si="2"/>
        <v>0</v>
      </c>
      <c r="Z25" s="5">
        <f t="shared" si="3"/>
        <v>2.3584905660377358E-3</v>
      </c>
      <c r="AA25" s="5">
        <f t="shared" si="4"/>
        <v>0.53301886792452835</v>
      </c>
      <c r="AB25" s="5">
        <f t="shared" si="5"/>
        <v>0.46462264150943394</v>
      </c>
      <c r="AC25" s="2">
        <v>0</v>
      </c>
      <c r="AD25" s="3">
        <v>1</v>
      </c>
      <c r="AE25" s="3">
        <v>578</v>
      </c>
      <c r="AF25" s="3">
        <v>712</v>
      </c>
      <c r="AG25" s="3">
        <v>1</v>
      </c>
      <c r="AH25" s="3">
        <v>8</v>
      </c>
      <c r="AI25" s="1">
        <f t="shared" si="6"/>
        <v>0</v>
      </c>
      <c r="AJ25" s="1">
        <f t="shared" si="7"/>
        <v>1.5384615384615385E-3</v>
      </c>
      <c r="AK25" s="1">
        <f t="shared" si="8"/>
        <v>0.44461538461538463</v>
      </c>
      <c r="AL25" s="1">
        <f t="shared" si="9"/>
        <v>0.55384615384615388</v>
      </c>
    </row>
    <row r="26" spans="1:38">
      <c r="A26" s="2" t="s">
        <v>161</v>
      </c>
      <c r="B26" s="2" t="s">
        <v>105</v>
      </c>
      <c r="C26" s="2" t="s">
        <v>164</v>
      </c>
      <c r="D26" s="2" t="s">
        <v>244</v>
      </c>
      <c r="E26" s="6" t="s">
        <v>75</v>
      </c>
      <c r="F26" s="2" t="s">
        <v>1496</v>
      </c>
      <c r="G26" s="2" t="s">
        <v>1446</v>
      </c>
      <c r="H26" s="2">
        <v>81</v>
      </c>
      <c r="I26" s="2">
        <v>35</v>
      </c>
      <c r="J26" s="2" t="str">
        <f t="shared" si="10"/>
        <v>MINERIO</v>
      </c>
      <c r="K26" s="9">
        <v>13.05</v>
      </c>
      <c r="L26" s="10">
        <v>1</v>
      </c>
      <c r="M26" s="2">
        <v>21</v>
      </c>
      <c r="N26" s="2">
        <v>2062</v>
      </c>
      <c r="O26" s="2">
        <v>0</v>
      </c>
      <c r="P26" s="2">
        <v>485</v>
      </c>
      <c r="Q26" s="2">
        <f t="shared" si="0"/>
        <v>8.1775700934579431E-3</v>
      </c>
      <c r="R26" s="2">
        <f t="shared" si="1"/>
        <v>0.99182242990654201</v>
      </c>
      <c r="S26" s="5">
        <v>0</v>
      </c>
      <c r="T26" s="5">
        <v>10</v>
      </c>
      <c r="U26" s="5">
        <v>766</v>
      </c>
      <c r="V26" s="5">
        <v>553</v>
      </c>
      <c r="W26" s="5">
        <v>12</v>
      </c>
      <c r="X26" s="5">
        <v>30</v>
      </c>
      <c r="Y26" s="5">
        <f t="shared" si="2"/>
        <v>0</v>
      </c>
      <c r="Z26" s="5">
        <f t="shared" si="3"/>
        <v>7.5244544770504138E-3</v>
      </c>
      <c r="AA26" s="5">
        <f t="shared" si="4"/>
        <v>0.57637321294206167</v>
      </c>
      <c r="AB26" s="5">
        <f t="shared" si="5"/>
        <v>0.41610233258088791</v>
      </c>
      <c r="AC26" s="5">
        <v>0</v>
      </c>
      <c r="AD26" s="3">
        <v>5</v>
      </c>
      <c r="AE26" s="3">
        <v>628</v>
      </c>
      <c r="AF26" s="3">
        <v>715</v>
      </c>
      <c r="AG26" s="3">
        <v>6</v>
      </c>
      <c r="AH26" s="3">
        <v>16</v>
      </c>
      <c r="AI26" s="1">
        <f t="shared" si="6"/>
        <v>0</v>
      </c>
      <c r="AJ26" s="1">
        <f t="shared" si="7"/>
        <v>8.0291970802919711E-3</v>
      </c>
      <c r="AK26" s="1">
        <f t="shared" si="8"/>
        <v>0.45839416058394161</v>
      </c>
      <c r="AL26" s="1">
        <f t="shared" si="9"/>
        <v>0.5335766423357664</v>
      </c>
    </row>
    <row r="27" spans="1:38">
      <c r="A27" s="2" t="s">
        <v>161</v>
      </c>
      <c r="B27" s="2" t="s">
        <v>105</v>
      </c>
      <c r="C27" s="2" t="s">
        <v>164</v>
      </c>
      <c r="D27" s="2" t="s">
        <v>217</v>
      </c>
      <c r="E27" s="6" t="s">
        <v>72</v>
      </c>
      <c r="F27" s="2" t="s">
        <v>6</v>
      </c>
      <c r="G27" s="2" t="s">
        <v>1445</v>
      </c>
      <c r="H27" s="2">
        <v>53</v>
      </c>
      <c r="I27" s="2">
        <v>40</v>
      </c>
      <c r="J27" s="2" t="str">
        <f t="shared" si="10"/>
        <v>MINERIO</v>
      </c>
      <c r="K27" s="9">
        <v>12.52</v>
      </c>
      <c r="L27" s="10">
        <v>2.44</v>
      </c>
      <c r="M27" s="2">
        <v>97</v>
      </c>
      <c r="N27" s="2">
        <v>1420</v>
      </c>
      <c r="O27" s="2">
        <v>0</v>
      </c>
      <c r="P27" s="2">
        <v>395</v>
      </c>
      <c r="Q27" s="2">
        <f t="shared" si="0"/>
        <v>5.0732217573221758E-2</v>
      </c>
      <c r="R27" s="2">
        <f t="shared" si="1"/>
        <v>0.94926778242677823</v>
      </c>
      <c r="S27" s="5">
        <v>0</v>
      </c>
      <c r="T27" s="5">
        <v>58</v>
      </c>
      <c r="U27" s="5">
        <v>506</v>
      </c>
      <c r="V27" s="5">
        <v>379</v>
      </c>
      <c r="W27" s="5">
        <v>56</v>
      </c>
      <c r="X27" s="5">
        <v>24</v>
      </c>
      <c r="Y27" s="5">
        <f t="shared" si="2"/>
        <v>0</v>
      </c>
      <c r="Z27" s="5">
        <f t="shared" si="3"/>
        <v>6.1505832449628844E-2</v>
      </c>
      <c r="AA27" s="5">
        <f t="shared" si="4"/>
        <v>0.53658536585365857</v>
      </c>
      <c r="AB27" s="5">
        <f t="shared" si="5"/>
        <v>0.40190880169671261</v>
      </c>
      <c r="AC27" s="2">
        <v>0</v>
      </c>
      <c r="AD27" s="3">
        <v>50</v>
      </c>
      <c r="AE27" s="3">
        <v>451</v>
      </c>
      <c r="AF27" s="3">
        <v>457</v>
      </c>
      <c r="AG27" s="3">
        <v>46</v>
      </c>
      <c r="AH27" s="3">
        <v>17</v>
      </c>
      <c r="AI27" s="1">
        <f t="shared" si="6"/>
        <v>0</v>
      </c>
      <c r="AJ27" s="1">
        <f t="shared" si="7"/>
        <v>9.4025465230166499E-2</v>
      </c>
      <c r="AK27" s="1">
        <f t="shared" si="8"/>
        <v>0.44172380019588636</v>
      </c>
      <c r="AL27" s="1">
        <f t="shared" si="9"/>
        <v>0.46425073457394711</v>
      </c>
    </row>
    <row r="28" spans="1:38">
      <c r="A28" s="2" t="s">
        <v>161</v>
      </c>
      <c r="B28" s="2" t="s">
        <v>105</v>
      </c>
      <c r="C28" s="2" t="s">
        <v>164</v>
      </c>
      <c r="D28" s="2" t="s">
        <v>275</v>
      </c>
      <c r="E28" s="6" t="s">
        <v>78</v>
      </c>
      <c r="F28" s="2" t="s">
        <v>1496</v>
      </c>
      <c r="G28" s="2" t="s">
        <v>1446</v>
      </c>
      <c r="H28" s="2">
        <v>112</v>
      </c>
      <c r="I28" s="2">
        <v>45</v>
      </c>
      <c r="J28" s="2" t="str">
        <f t="shared" si="10"/>
        <v>MINERIO</v>
      </c>
      <c r="K28" s="8">
        <v>12.46</v>
      </c>
      <c r="L28" s="11">
        <v>0.84</v>
      </c>
      <c r="M28" s="2">
        <v>32</v>
      </c>
      <c r="N28" s="2">
        <v>1978</v>
      </c>
      <c r="O28" s="2">
        <v>0</v>
      </c>
      <c r="P28" s="2">
        <v>470</v>
      </c>
      <c r="Q28" s="2">
        <f t="shared" si="0"/>
        <v>1.2903225806451613E-2</v>
      </c>
      <c r="R28" s="2">
        <f t="shared" si="1"/>
        <v>0.98709677419354835</v>
      </c>
      <c r="S28" s="5">
        <v>0</v>
      </c>
      <c r="T28" s="5">
        <v>46</v>
      </c>
      <c r="U28" s="5">
        <v>967</v>
      </c>
      <c r="V28" s="5">
        <v>222</v>
      </c>
      <c r="W28" s="5">
        <v>51</v>
      </c>
      <c r="X28" s="5">
        <v>50</v>
      </c>
      <c r="Y28" s="5">
        <f t="shared" si="2"/>
        <v>0</v>
      </c>
      <c r="Z28" s="5">
        <f t="shared" si="3"/>
        <v>3.724696356275304E-2</v>
      </c>
      <c r="AA28" s="5">
        <f t="shared" si="4"/>
        <v>0.78299595141700407</v>
      </c>
      <c r="AB28" s="5">
        <f t="shared" si="5"/>
        <v>0.1797570850202429</v>
      </c>
      <c r="AC28" s="5">
        <v>0</v>
      </c>
      <c r="AD28" s="3">
        <v>25</v>
      </c>
      <c r="AE28" s="3">
        <v>940</v>
      </c>
      <c r="AF28" s="3">
        <v>309</v>
      </c>
      <c r="AG28" s="3">
        <v>26</v>
      </c>
      <c r="AH28" s="3">
        <v>36</v>
      </c>
      <c r="AI28" s="1">
        <f t="shared" si="6"/>
        <v>0</v>
      </c>
      <c r="AJ28" s="1">
        <f t="shared" si="7"/>
        <v>3.8173652694610781E-2</v>
      </c>
      <c r="AK28" s="1">
        <f t="shared" si="8"/>
        <v>0.70359281437125754</v>
      </c>
      <c r="AL28" s="1">
        <f t="shared" si="9"/>
        <v>0.25823353293413176</v>
      </c>
    </row>
    <row r="29" spans="1:38">
      <c r="A29" s="2" t="s">
        <v>161</v>
      </c>
      <c r="B29" s="2" t="s">
        <v>105</v>
      </c>
      <c r="C29" s="2" t="s">
        <v>164</v>
      </c>
      <c r="D29" s="2" t="s">
        <v>199</v>
      </c>
      <c r="E29" s="6" t="s">
        <v>70</v>
      </c>
      <c r="F29" s="2" t="s">
        <v>1496</v>
      </c>
      <c r="G29" s="2" t="s">
        <v>1446</v>
      </c>
      <c r="H29" s="2">
        <v>35</v>
      </c>
      <c r="I29" s="2">
        <v>10</v>
      </c>
      <c r="J29" s="2" t="str">
        <f t="shared" si="10"/>
        <v>MINERIO</v>
      </c>
      <c r="K29" s="9">
        <v>12.15</v>
      </c>
      <c r="L29" s="10">
        <v>1.29</v>
      </c>
      <c r="M29" s="2">
        <v>0</v>
      </c>
      <c r="N29" s="2">
        <v>702</v>
      </c>
      <c r="O29" s="2">
        <v>0</v>
      </c>
      <c r="P29" s="2">
        <v>306</v>
      </c>
      <c r="Q29" s="2">
        <f t="shared" si="0"/>
        <v>0</v>
      </c>
      <c r="R29" s="2">
        <f t="shared" si="1"/>
        <v>1</v>
      </c>
      <c r="S29" s="5">
        <v>0</v>
      </c>
      <c r="T29" s="5">
        <v>3</v>
      </c>
      <c r="U29" s="5">
        <v>187</v>
      </c>
      <c r="V29" s="5">
        <v>297</v>
      </c>
      <c r="W29" s="5">
        <v>4</v>
      </c>
      <c r="X29" s="5">
        <v>6</v>
      </c>
      <c r="Y29" s="5">
        <f t="shared" si="2"/>
        <v>0</v>
      </c>
      <c r="Z29" s="5">
        <f t="shared" si="3"/>
        <v>6.1601642710472282E-3</v>
      </c>
      <c r="AA29" s="5">
        <f t="shared" si="4"/>
        <v>0.38398357289527718</v>
      </c>
      <c r="AB29" s="5">
        <f t="shared" si="5"/>
        <v>0.60985626283367556</v>
      </c>
      <c r="AC29" s="2">
        <v>0</v>
      </c>
      <c r="AD29" s="3">
        <v>3</v>
      </c>
      <c r="AE29" s="3">
        <v>149</v>
      </c>
      <c r="AF29" s="3">
        <v>336</v>
      </c>
      <c r="AG29" s="3">
        <v>4</v>
      </c>
      <c r="AH29" s="3">
        <v>5</v>
      </c>
      <c r="AI29" s="1">
        <f t="shared" si="6"/>
        <v>0</v>
      </c>
      <c r="AJ29" s="1">
        <f t="shared" si="7"/>
        <v>1.4084507042253521E-2</v>
      </c>
      <c r="AK29" s="1">
        <f t="shared" si="8"/>
        <v>0.29979879275653926</v>
      </c>
      <c r="AL29" s="1">
        <f t="shared" si="9"/>
        <v>0.6861167002012073</v>
      </c>
    </row>
    <row r="30" spans="1:38">
      <c r="A30" s="2" t="s">
        <v>161</v>
      </c>
      <c r="B30" s="2" t="s">
        <v>105</v>
      </c>
      <c r="C30" s="2" t="s">
        <v>164</v>
      </c>
      <c r="D30" s="2" t="s">
        <v>280</v>
      </c>
      <c r="E30" s="6" t="s">
        <v>79</v>
      </c>
      <c r="F30" s="2" t="s">
        <v>1496</v>
      </c>
      <c r="G30" s="2" t="s">
        <v>1446</v>
      </c>
      <c r="H30" s="2">
        <v>117</v>
      </c>
      <c r="I30" s="2">
        <v>65</v>
      </c>
      <c r="J30" s="2" t="str">
        <f t="shared" si="10"/>
        <v>MINERIO</v>
      </c>
      <c r="K30" s="8">
        <v>11.96</v>
      </c>
      <c r="L30" s="11">
        <v>0.59</v>
      </c>
      <c r="M30" s="2">
        <v>62</v>
      </c>
      <c r="N30" s="2">
        <v>2593</v>
      </c>
      <c r="O30" s="2">
        <v>0</v>
      </c>
      <c r="P30" s="2">
        <v>564</v>
      </c>
      <c r="Q30" s="2">
        <f t="shared" si="0"/>
        <v>1.9260639950295123E-2</v>
      </c>
      <c r="R30" s="2">
        <f t="shared" si="1"/>
        <v>0.98073936004970486</v>
      </c>
      <c r="S30" s="5">
        <v>0</v>
      </c>
      <c r="T30" s="5">
        <v>179</v>
      </c>
      <c r="U30" s="5">
        <v>1172</v>
      </c>
      <c r="V30" s="5">
        <v>237</v>
      </c>
      <c r="W30" s="5">
        <v>142</v>
      </c>
      <c r="X30" s="5">
        <v>53</v>
      </c>
      <c r="Y30" s="5">
        <f t="shared" si="2"/>
        <v>0</v>
      </c>
      <c r="Z30" s="5">
        <f t="shared" si="3"/>
        <v>0.11272040302267003</v>
      </c>
      <c r="AA30" s="5">
        <f t="shared" si="4"/>
        <v>0.73803526448362722</v>
      </c>
      <c r="AB30" s="5">
        <f t="shared" si="5"/>
        <v>0.14924433249370278</v>
      </c>
      <c r="AC30" s="5">
        <v>0</v>
      </c>
      <c r="AD30" s="3">
        <v>131</v>
      </c>
      <c r="AE30" s="3">
        <v>1140</v>
      </c>
      <c r="AF30" s="3">
        <v>348</v>
      </c>
      <c r="AG30" s="3">
        <v>113</v>
      </c>
      <c r="AH30" s="3">
        <v>48</v>
      </c>
      <c r="AI30" s="1">
        <f t="shared" si="6"/>
        <v>0</v>
      </c>
      <c r="AJ30" s="1">
        <f t="shared" si="7"/>
        <v>0.13707865168539327</v>
      </c>
      <c r="AK30" s="1">
        <f t="shared" si="8"/>
        <v>0.6404494382022472</v>
      </c>
      <c r="AL30" s="1">
        <f t="shared" si="9"/>
        <v>0.22247191011235956</v>
      </c>
    </row>
    <row r="31" spans="1:38">
      <c r="A31" s="2" t="s">
        <v>161</v>
      </c>
      <c r="B31" s="2" t="s">
        <v>105</v>
      </c>
      <c r="C31" s="2" t="s">
        <v>164</v>
      </c>
      <c r="D31" s="2" t="s">
        <v>358</v>
      </c>
      <c r="E31" s="6" t="s">
        <v>88</v>
      </c>
      <c r="F31" s="2" t="s">
        <v>6</v>
      </c>
      <c r="G31" s="2" t="s">
        <v>1445</v>
      </c>
      <c r="H31" s="2">
        <v>195</v>
      </c>
      <c r="I31" s="2">
        <v>85</v>
      </c>
      <c r="J31" s="2" t="str">
        <f t="shared" si="10"/>
        <v>MINERIO</v>
      </c>
      <c r="K31" s="8">
        <v>11.74</v>
      </c>
      <c r="L31" s="11">
        <v>4.16</v>
      </c>
      <c r="M31" s="2">
        <v>902</v>
      </c>
      <c r="N31" s="2">
        <v>1592</v>
      </c>
      <c r="O31" s="2">
        <v>0</v>
      </c>
      <c r="P31" s="2">
        <v>529</v>
      </c>
      <c r="Q31" s="2">
        <f t="shared" si="0"/>
        <v>0.29837909361561366</v>
      </c>
      <c r="R31" s="2">
        <f t="shared" si="1"/>
        <v>0.70162090638438634</v>
      </c>
      <c r="S31" s="5">
        <v>439</v>
      </c>
      <c r="T31" s="5">
        <v>158</v>
      </c>
      <c r="U31" s="5">
        <v>615</v>
      </c>
      <c r="V31" s="5">
        <v>200</v>
      </c>
      <c r="W31" s="5">
        <v>268</v>
      </c>
      <c r="X31" s="5">
        <v>45</v>
      </c>
      <c r="Y31" s="5">
        <f t="shared" si="2"/>
        <v>0.31090651558073656</v>
      </c>
      <c r="Z31" s="5">
        <f t="shared" si="3"/>
        <v>0.11189801699716714</v>
      </c>
      <c r="AA31" s="5">
        <f t="shared" si="4"/>
        <v>0.43555240793201133</v>
      </c>
      <c r="AB31" s="5">
        <f t="shared" si="5"/>
        <v>0.14164305949008499</v>
      </c>
      <c r="AC31" s="5">
        <v>439</v>
      </c>
      <c r="AD31" s="3">
        <v>130</v>
      </c>
      <c r="AE31" s="3">
        <v>615</v>
      </c>
      <c r="AF31" s="3">
        <v>247</v>
      </c>
      <c r="AG31" s="3">
        <v>255</v>
      </c>
      <c r="AH31" s="3">
        <v>36</v>
      </c>
      <c r="AI31" s="1">
        <f t="shared" si="6"/>
        <v>0.30677847658979734</v>
      </c>
      <c r="AJ31" s="1">
        <f t="shared" si="7"/>
        <v>0.22357723577235772</v>
      </c>
      <c r="AK31" s="1">
        <f t="shared" si="8"/>
        <v>0.35714285714285715</v>
      </c>
      <c r="AL31" s="1">
        <f t="shared" si="9"/>
        <v>0.16434378629500582</v>
      </c>
    </row>
    <row r="32" spans="1:38">
      <c r="A32" s="2" t="s">
        <v>161</v>
      </c>
      <c r="B32" s="2" t="s">
        <v>105</v>
      </c>
      <c r="C32" s="2" t="s">
        <v>164</v>
      </c>
      <c r="D32" s="2" t="s">
        <v>411</v>
      </c>
      <c r="E32" s="6" t="s">
        <v>21</v>
      </c>
      <c r="F32" s="2" t="s">
        <v>5</v>
      </c>
      <c r="G32" s="2" t="s">
        <v>1446</v>
      </c>
      <c r="H32" s="2">
        <v>248</v>
      </c>
      <c r="I32" s="2">
        <v>95</v>
      </c>
      <c r="J32" s="2" t="str">
        <f t="shared" si="10"/>
        <v>MINERIO</v>
      </c>
      <c r="K32" s="8">
        <v>11.73</v>
      </c>
      <c r="L32" s="11">
        <v>1.06</v>
      </c>
      <c r="M32" s="2">
        <v>343</v>
      </c>
      <c r="N32" s="2">
        <v>4481</v>
      </c>
      <c r="O32" s="2">
        <v>0</v>
      </c>
      <c r="P32" s="2">
        <v>762</v>
      </c>
      <c r="Q32" s="2">
        <f t="shared" si="0"/>
        <v>6.1403508771929821E-2</v>
      </c>
      <c r="R32" s="2">
        <f t="shared" si="1"/>
        <v>0.93859649122807021</v>
      </c>
      <c r="S32" s="5">
        <v>0</v>
      </c>
      <c r="T32" s="5">
        <v>384</v>
      </c>
      <c r="U32" s="5">
        <v>1859</v>
      </c>
      <c r="V32" s="5">
        <v>324</v>
      </c>
      <c r="W32" s="5">
        <v>391</v>
      </c>
      <c r="X32" s="5">
        <v>183</v>
      </c>
      <c r="Y32" s="5">
        <f t="shared" si="2"/>
        <v>0</v>
      </c>
      <c r="Z32" s="5">
        <f t="shared" si="3"/>
        <v>0.14959096221269966</v>
      </c>
      <c r="AA32" s="5">
        <f t="shared" si="4"/>
        <v>0.72419166342033503</v>
      </c>
      <c r="AB32" s="5">
        <f t="shared" si="5"/>
        <v>0.12621737436696534</v>
      </c>
      <c r="AC32" s="5">
        <v>0</v>
      </c>
      <c r="AD32" s="3">
        <v>249</v>
      </c>
      <c r="AE32" s="3">
        <v>1998</v>
      </c>
      <c r="AF32" s="3">
        <v>468</v>
      </c>
      <c r="AG32" s="3">
        <v>259</v>
      </c>
      <c r="AH32" s="3">
        <v>167</v>
      </c>
      <c r="AI32" s="1">
        <f t="shared" si="6"/>
        <v>0</v>
      </c>
      <c r="AJ32" s="1">
        <f t="shared" si="7"/>
        <v>0.16173193250557147</v>
      </c>
      <c r="AK32" s="1">
        <f t="shared" si="8"/>
        <v>0.63610315186246413</v>
      </c>
      <c r="AL32" s="1">
        <f t="shared" si="9"/>
        <v>0.20216491563196434</v>
      </c>
    </row>
    <row r="33" spans="1:38">
      <c r="A33" s="2" t="s">
        <v>161</v>
      </c>
      <c r="B33" s="2" t="s">
        <v>105</v>
      </c>
      <c r="C33" s="2" t="s">
        <v>164</v>
      </c>
      <c r="D33" s="2" t="s">
        <v>205</v>
      </c>
      <c r="E33" s="6" t="s">
        <v>70</v>
      </c>
      <c r="F33" s="2" t="s">
        <v>1496</v>
      </c>
      <c r="G33" s="2" t="s">
        <v>1446</v>
      </c>
      <c r="H33" s="2">
        <v>41</v>
      </c>
      <c r="I33" s="2">
        <v>10</v>
      </c>
      <c r="J33" s="2" t="str">
        <f t="shared" si="10"/>
        <v>MINERIO</v>
      </c>
      <c r="K33" s="9">
        <v>11.43</v>
      </c>
      <c r="L33" s="10">
        <v>1.37</v>
      </c>
      <c r="M33" s="2">
        <v>9</v>
      </c>
      <c r="N33" s="2">
        <v>618</v>
      </c>
      <c r="O33" s="2">
        <v>0</v>
      </c>
      <c r="P33" s="2">
        <v>301</v>
      </c>
      <c r="Q33" s="2">
        <f t="shared" si="0"/>
        <v>9.6982758620689658E-3</v>
      </c>
      <c r="R33" s="2">
        <f t="shared" si="1"/>
        <v>0.99030172413793105</v>
      </c>
      <c r="S33" s="5">
        <v>0</v>
      </c>
      <c r="T33" s="5">
        <v>16</v>
      </c>
      <c r="U33" s="5">
        <v>169</v>
      </c>
      <c r="V33" s="5">
        <v>157</v>
      </c>
      <c r="W33" s="5">
        <v>21</v>
      </c>
      <c r="X33" s="5">
        <v>20</v>
      </c>
      <c r="Y33" s="5">
        <f t="shared" si="2"/>
        <v>0</v>
      </c>
      <c r="Z33" s="5">
        <f t="shared" si="3"/>
        <v>4.6783625730994149E-2</v>
      </c>
      <c r="AA33" s="5">
        <f t="shared" si="4"/>
        <v>0.49415204678362573</v>
      </c>
      <c r="AB33" s="5">
        <f t="shared" si="5"/>
        <v>0.45906432748538012</v>
      </c>
      <c r="AC33" s="2">
        <v>0</v>
      </c>
      <c r="AD33" s="3">
        <v>11</v>
      </c>
      <c r="AE33" s="3">
        <v>159</v>
      </c>
      <c r="AF33" s="3">
        <v>182</v>
      </c>
      <c r="AG33" s="3">
        <v>15</v>
      </c>
      <c r="AH33" s="3">
        <v>14</v>
      </c>
      <c r="AI33" s="1">
        <f t="shared" si="6"/>
        <v>0</v>
      </c>
      <c r="AJ33" s="1">
        <f t="shared" si="7"/>
        <v>6.8241469816272965E-2</v>
      </c>
      <c r="AK33" s="1">
        <f t="shared" si="8"/>
        <v>0.41732283464566927</v>
      </c>
      <c r="AL33" s="1">
        <f t="shared" si="9"/>
        <v>0.51443569553805779</v>
      </c>
    </row>
    <row r="34" spans="1:38">
      <c r="A34" s="2" t="s">
        <v>161</v>
      </c>
      <c r="B34" s="2" t="s">
        <v>105</v>
      </c>
      <c r="C34" s="2" t="s">
        <v>164</v>
      </c>
      <c r="D34" s="2" t="s">
        <v>413</v>
      </c>
      <c r="E34" s="6" t="s">
        <v>92</v>
      </c>
      <c r="F34" s="2" t="s">
        <v>91</v>
      </c>
      <c r="G34" s="2" t="s">
        <v>1446</v>
      </c>
      <c r="H34" s="2">
        <v>250</v>
      </c>
      <c r="I34" s="2">
        <v>140</v>
      </c>
      <c r="J34" s="2" t="str">
        <f t="shared" si="10"/>
        <v>MINERIO</v>
      </c>
      <c r="K34" s="8">
        <v>11.39</v>
      </c>
      <c r="L34" s="11">
        <v>0.96</v>
      </c>
      <c r="M34" s="2">
        <v>105</v>
      </c>
      <c r="N34" s="2">
        <v>5339</v>
      </c>
      <c r="O34" s="2">
        <v>0</v>
      </c>
      <c r="P34" s="2">
        <v>762</v>
      </c>
      <c r="Q34" s="2">
        <f t="shared" si="0"/>
        <v>1.6919110538188849E-2</v>
      </c>
      <c r="R34" s="2">
        <f t="shared" si="1"/>
        <v>0.98308088946181116</v>
      </c>
      <c r="S34" s="5">
        <v>0</v>
      </c>
      <c r="T34" s="5">
        <v>128</v>
      </c>
      <c r="U34" s="5">
        <v>2791</v>
      </c>
      <c r="V34" s="5">
        <v>307</v>
      </c>
      <c r="W34" s="5">
        <v>130</v>
      </c>
      <c r="X34" s="5">
        <v>158</v>
      </c>
      <c r="Y34" s="5">
        <f t="shared" si="2"/>
        <v>0</v>
      </c>
      <c r="Z34" s="5">
        <f t="shared" si="3"/>
        <v>3.9677619342839428E-2</v>
      </c>
      <c r="AA34" s="5">
        <f t="shared" si="4"/>
        <v>0.86515809051456916</v>
      </c>
      <c r="AB34" s="5">
        <f t="shared" si="5"/>
        <v>9.5164290142591451E-2</v>
      </c>
      <c r="AC34" s="5">
        <v>0</v>
      </c>
      <c r="AD34" s="3">
        <v>82</v>
      </c>
      <c r="AE34" s="3">
        <v>2737</v>
      </c>
      <c r="AF34" s="3">
        <v>511</v>
      </c>
      <c r="AG34" s="3">
        <v>76</v>
      </c>
      <c r="AH34" s="3">
        <v>106</v>
      </c>
      <c r="AI34" s="1">
        <f t="shared" si="6"/>
        <v>0</v>
      </c>
      <c r="AJ34" s="1">
        <f t="shared" si="7"/>
        <v>4.4988610478359906E-2</v>
      </c>
      <c r="AK34" s="1">
        <f t="shared" si="8"/>
        <v>0.77932801822323461</v>
      </c>
      <c r="AL34" s="1">
        <f t="shared" si="9"/>
        <v>0.17568337129840547</v>
      </c>
    </row>
    <row r="35" spans="1:38">
      <c r="A35" s="2" t="s">
        <v>161</v>
      </c>
      <c r="B35" s="2" t="s">
        <v>105</v>
      </c>
      <c r="C35" s="2" t="s">
        <v>164</v>
      </c>
      <c r="D35" s="2" t="s">
        <v>213</v>
      </c>
      <c r="E35" s="6" t="s">
        <v>71</v>
      </c>
      <c r="F35" s="2" t="s">
        <v>1496</v>
      </c>
      <c r="G35" s="2" t="s">
        <v>1446</v>
      </c>
      <c r="H35" s="2">
        <v>49</v>
      </c>
      <c r="I35" s="2">
        <v>10</v>
      </c>
      <c r="J35" s="2" t="str">
        <f t="shared" si="10"/>
        <v>MINERIO</v>
      </c>
      <c r="K35" s="9">
        <v>11.26</v>
      </c>
      <c r="L35" s="10">
        <v>0.74</v>
      </c>
      <c r="M35" s="2">
        <v>0</v>
      </c>
      <c r="N35" s="2">
        <v>344</v>
      </c>
      <c r="O35" s="2">
        <v>0</v>
      </c>
      <c r="P35" s="2">
        <v>227</v>
      </c>
      <c r="Q35" s="2">
        <f t="shared" si="0"/>
        <v>0</v>
      </c>
      <c r="R35" s="2">
        <f t="shared" si="1"/>
        <v>1</v>
      </c>
      <c r="S35" s="5">
        <v>0</v>
      </c>
      <c r="T35" s="5">
        <v>3</v>
      </c>
      <c r="U35" s="5">
        <v>131</v>
      </c>
      <c r="V35" s="5">
        <v>112</v>
      </c>
      <c r="W35" s="5">
        <v>4</v>
      </c>
      <c r="X35" s="5">
        <v>8</v>
      </c>
      <c r="Y35" s="5">
        <f t="shared" si="2"/>
        <v>0</v>
      </c>
      <c r="Z35" s="5">
        <f t="shared" si="3"/>
        <v>1.2195121951219513E-2</v>
      </c>
      <c r="AA35" s="5">
        <f t="shared" si="4"/>
        <v>0.53252032520325199</v>
      </c>
      <c r="AB35" s="5">
        <f t="shared" si="5"/>
        <v>0.45528455284552843</v>
      </c>
      <c r="AC35" s="2">
        <v>0</v>
      </c>
      <c r="AD35" s="3">
        <v>0</v>
      </c>
      <c r="AE35" s="3">
        <v>109</v>
      </c>
      <c r="AF35" s="3">
        <v>145</v>
      </c>
      <c r="AG35" s="3">
        <v>0</v>
      </c>
      <c r="AH35" s="3">
        <v>4</v>
      </c>
      <c r="AI35" s="1">
        <f t="shared" si="6"/>
        <v>0</v>
      </c>
      <c r="AJ35" s="1">
        <f t="shared" si="7"/>
        <v>0</v>
      </c>
      <c r="AK35" s="1">
        <f t="shared" si="8"/>
        <v>0.42248062015503873</v>
      </c>
      <c r="AL35" s="1">
        <f t="shared" si="9"/>
        <v>0.57751937984496127</v>
      </c>
    </row>
    <row r="36" spans="1:38">
      <c r="A36" s="2" t="s">
        <v>161</v>
      </c>
      <c r="B36" s="2" t="s">
        <v>105</v>
      </c>
      <c r="C36" s="2" t="s">
        <v>164</v>
      </c>
      <c r="D36" s="2" t="s">
        <v>252</v>
      </c>
      <c r="E36" s="6" t="s">
        <v>76</v>
      </c>
      <c r="F36" s="2" t="s">
        <v>1496</v>
      </c>
      <c r="G36" s="2" t="s">
        <v>1446</v>
      </c>
      <c r="H36" s="2">
        <v>89</v>
      </c>
      <c r="I36" s="2">
        <v>20</v>
      </c>
      <c r="J36" s="2" t="str">
        <f t="shared" si="10"/>
        <v>MINERIO</v>
      </c>
      <c r="K36" s="8">
        <v>10.81</v>
      </c>
      <c r="L36" s="11">
        <v>0.98</v>
      </c>
      <c r="M36" s="2">
        <v>0</v>
      </c>
      <c r="N36" s="2">
        <v>1417</v>
      </c>
      <c r="O36" s="2">
        <v>0</v>
      </c>
      <c r="P36" s="2">
        <v>405</v>
      </c>
      <c r="Q36" s="2">
        <f t="shared" si="0"/>
        <v>0</v>
      </c>
      <c r="R36" s="2">
        <f t="shared" si="1"/>
        <v>1</v>
      </c>
      <c r="S36" s="5">
        <v>0</v>
      </c>
      <c r="T36" s="5">
        <v>20</v>
      </c>
      <c r="U36" s="5">
        <v>720</v>
      </c>
      <c r="V36" s="5">
        <v>142</v>
      </c>
      <c r="W36" s="5">
        <v>24</v>
      </c>
      <c r="X36" s="5">
        <v>59</v>
      </c>
      <c r="Y36" s="5">
        <f t="shared" si="2"/>
        <v>0</v>
      </c>
      <c r="Z36" s="5">
        <f t="shared" si="3"/>
        <v>2.2675736961451247E-2</v>
      </c>
      <c r="AA36" s="5">
        <f t="shared" si="4"/>
        <v>0.81632653061224492</v>
      </c>
      <c r="AB36" s="5">
        <f t="shared" si="5"/>
        <v>0.16099773242630386</v>
      </c>
      <c r="AC36" s="5">
        <v>0</v>
      </c>
      <c r="AD36" s="3">
        <v>8</v>
      </c>
      <c r="AE36" s="3">
        <v>686</v>
      </c>
      <c r="AF36" s="3">
        <v>218</v>
      </c>
      <c r="AG36" s="3">
        <v>10</v>
      </c>
      <c r="AH36" s="3">
        <v>43</v>
      </c>
      <c r="AI36" s="1">
        <f t="shared" si="6"/>
        <v>0</v>
      </c>
      <c r="AJ36" s="1">
        <f t="shared" si="7"/>
        <v>1.8652849740932641E-2</v>
      </c>
      <c r="AK36" s="1">
        <f t="shared" si="8"/>
        <v>0.71088082901554406</v>
      </c>
      <c r="AL36" s="1">
        <f t="shared" si="9"/>
        <v>0.27046632124352332</v>
      </c>
    </row>
    <row r="37" spans="1:38">
      <c r="A37" s="2" t="s">
        <v>161</v>
      </c>
      <c r="B37" s="2" t="s">
        <v>105</v>
      </c>
      <c r="C37" s="2" t="s">
        <v>164</v>
      </c>
      <c r="D37" s="2" t="s">
        <v>196</v>
      </c>
      <c r="E37" s="6" t="s">
        <v>70</v>
      </c>
      <c r="F37" s="2" t="s">
        <v>1496</v>
      </c>
      <c r="G37" s="2" t="s">
        <v>1446</v>
      </c>
      <c r="H37" s="2">
        <v>32</v>
      </c>
      <c r="I37" s="2">
        <v>35</v>
      </c>
      <c r="J37" s="2" t="str">
        <f t="shared" si="10"/>
        <v>MINERIO</v>
      </c>
      <c r="K37" s="9">
        <v>10.42</v>
      </c>
      <c r="L37" s="10">
        <v>2</v>
      </c>
      <c r="M37" s="2">
        <v>151</v>
      </c>
      <c r="N37" s="2">
        <v>1239</v>
      </c>
      <c r="O37" s="2">
        <v>0</v>
      </c>
      <c r="P37" s="2">
        <v>371</v>
      </c>
      <c r="Q37" s="2">
        <f t="shared" si="0"/>
        <v>8.5746734809767175E-2</v>
      </c>
      <c r="R37" s="2">
        <f t="shared" si="1"/>
        <v>0.91425326519023287</v>
      </c>
      <c r="S37" s="5">
        <v>0</v>
      </c>
      <c r="T37" s="5">
        <v>20</v>
      </c>
      <c r="U37" s="5">
        <v>542</v>
      </c>
      <c r="V37" s="5">
        <v>323</v>
      </c>
      <c r="W37" s="5">
        <v>22</v>
      </c>
      <c r="X37" s="5">
        <v>27</v>
      </c>
      <c r="Y37" s="5">
        <f t="shared" si="2"/>
        <v>0</v>
      </c>
      <c r="Z37" s="5">
        <f t="shared" si="3"/>
        <v>2.2598870056497175E-2</v>
      </c>
      <c r="AA37" s="5">
        <f t="shared" si="4"/>
        <v>0.61242937853107349</v>
      </c>
      <c r="AB37" s="5">
        <f t="shared" si="5"/>
        <v>0.36497175141242938</v>
      </c>
      <c r="AC37" s="2">
        <v>0</v>
      </c>
      <c r="AD37" s="3">
        <v>11</v>
      </c>
      <c r="AE37" s="3">
        <v>491</v>
      </c>
      <c r="AF37" s="3">
        <v>400</v>
      </c>
      <c r="AG37" s="3">
        <v>11</v>
      </c>
      <c r="AH37" s="3">
        <v>21</v>
      </c>
      <c r="AI37" s="1">
        <f t="shared" si="6"/>
        <v>0</v>
      </c>
      <c r="AJ37" s="1">
        <f t="shared" si="7"/>
        <v>2.3554603854389723E-2</v>
      </c>
      <c r="AK37" s="1">
        <f t="shared" si="8"/>
        <v>0.52569593147751603</v>
      </c>
      <c r="AL37" s="1">
        <f t="shared" si="9"/>
        <v>0.45074946466809424</v>
      </c>
    </row>
    <row r="38" spans="1:38">
      <c r="A38" s="2" t="s">
        <v>161</v>
      </c>
      <c r="B38" s="2" t="s">
        <v>105</v>
      </c>
      <c r="C38" s="2" t="s">
        <v>164</v>
      </c>
      <c r="D38" s="2" t="s">
        <v>194</v>
      </c>
      <c r="E38" s="6" t="s">
        <v>70</v>
      </c>
      <c r="F38" s="2" t="s">
        <v>1496</v>
      </c>
      <c r="G38" s="2" t="s">
        <v>1446</v>
      </c>
      <c r="H38" s="2">
        <v>30</v>
      </c>
      <c r="I38" s="2">
        <v>30</v>
      </c>
      <c r="J38" s="2" t="str">
        <f t="shared" si="10"/>
        <v>MINERIO</v>
      </c>
      <c r="K38" s="9">
        <v>10.039999999999999</v>
      </c>
      <c r="L38" s="10">
        <v>0.52</v>
      </c>
      <c r="M38" s="2">
        <v>0</v>
      </c>
      <c r="N38" s="2">
        <v>1100</v>
      </c>
      <c r="O38" s="2">
        <v>0</v>
      </c>
      <c r="P38" s="2">
        <v>386</v>
      </c>
      <c r="Q38" s="2">
        <f t="shared" si="0"/>
        <v>0</v>
      </c>
      <c r="R38" s="2">
        <f t="shared" si="1"/>
        <v>1</v>
      </c>
      <c r="S38" s="5">
        <v>0</v>
      </c>
      <c r="T38" s="5">
        <v>0</v>
      </c>
      <c r="U38" s="5">
        <v>327</v>
      </c>
      <c r="V38" s="5">
        <v>761</v>
      </c>
      <c r="W38" s="5">
        <v>0</v>
      </c>
      <c r="X38" s="5">
        <v>9</v>
      </c>
      <c r="Y38" s="5">
        <f t="shared" si="2"/>
        <v>0</v>
      </c>
      <c r="Z38" s="5">
        <f t="shared" si="3"/>
        <v>0</v>
      </c>
      <c r="AA38" s="5">
        <f t="shared" si="4"/>
        <v>0.30055147058823528</v>
      </c>
      <c r="AB38" s="5">
        <f t="shared" si="5"/>
        <v>0.69944852941176472</v>
      </c>
      <c r="AC38" s="2">
        <v>0</v>
      </c>
      <c r="AD38" s="3">
        <v>0</v>
      </c>
      <c r="AE38" s="3">
        <v>222</v>
      </c>
      <c r="AF38" s="3">
        <v>870</v>
      </c>
      <c r="AG38" s="3">
        <v>0</v>
      </c>
      <c r="AH38" s="3">
        <v>5</v>
      </c>
      <c r="AI38" s="1">
        <f t="shared" si="6"/>
        <v>0</v>
      </c>
      <c r="AJ38" s="1">
        <f t="shared" si="7"/>
        <v>0</v>
      </c>
      <c r="AK38" s="1">
        <f t="shared" si="8"/>
        <v>0.2023701002734731</v>
      </c>
      <c r="AL38" s="1">
        <f t="shared" si="9"/>
        <v>0.79762989972652687</v>
      </c>
    </row>
    <row r="39" spans="1:38">
      <c r="A39" s="2" t="s">
        <v>161</v>
      </c>
      <c r="B39" s="2" t="s">
        <v>105</v>
      </c>
      <c r="C39" s="2" t="s">
        <v>164</v>
      </c>
      <c r="D39" s="2" t="s">
        <v>292</v>
      </c>
      <c r="E39" s="6" t="s">
        <v>80</v>
      </c>
      <c r="F39" s="2" t="s">
        <v>6</v>
      </c>
      <c r="G39" s="2" t="s">
        <v>1445</v>
      </c>
      <c r="H39" s="2">
        <v>129</v>
      </c>
      <c r="I39" s="2">
        <v>25</v>
      </c>
      <c r="J39" s="2" t="str">
        <f t="shared" si="10"/>
        <v>MINERIO</v>
      </c>
      <c r="K39" s="8">
        <v>9.7899999999999991</v>
      </c>
      <c r="L39" s="11">
        <v>4.21</v>
      </c>
      <c r="M39" s="2">
        <v>509</v>
      </c>
      <c r="N39" s="2">
        <v>745</v>
      </c>
      <c r="O39" s="2">
        <v>0</v>
      </c>
      <c r="P39" s="2">
        <v>399</v>
      </c>
      <c r="Q39" s="2">
        <f t="shared" si="0"/>
        <v>0.30792498487598308</v>
      </c>
      <c r="R39" s="2">
        <f t="shared" si="1"/>
        <v>0.69207501512401692</v>
      </c>
      <c r="S39" s="5">
        <v>1</v>
      </c>
      <c r="T39" s="5">
        <v>139</v>
      </c>
      <c r="U39" s="5">
        <v>419</v>
      </c>
      <c r="V39" s="5">
        <v>141</v>
      </c>
      <c r="W39" s="5">
        <v>131</v>
      </c>
      <c r="X39" s="5">
        <v>38</v>
      </c>
      <c r="Y39" s="5">
        <f t="shared" si="2"/>
        <v>1.4285714285714286E-3</v>
      </c>
      <c r="Z39" s="5">
        <f t="shared" si="3"/>
        <v>0.19857142857142857</v>
      </c>
      <c r="AA39" s="5">
        <f t="shared" si="4"/>
        <v>0.59857142857142853</v>
      </c>
      <c r="AB39" s="5">
        <f t="shared" si="5"/>
        <v>0.20142857142857143</v>
      </c>
      <c r="AC39" s="5">
        <v>0</v>
      </c>
      <c r="AD39" s="3">
        <v>100</v>
      </c>
      <c r="AE39" s="3">
        <v>449</v>
      </c>
      <c r="AF39" s="3">
        <v>181</v>
      </c>
      <c r="AG39" s="3">
        <v>102</v>
      </c>
      <c r="AH39" s="3">
        <v>36</v>
      </c>
      <c r="AI39" s="1">
        <f t="shared" si="6"/>
        <v>0</v>
      </c>
      <c r="AJ39" s="1">
        <f t="shared" si="7"/>
        <v>0.23271889400921658</v>
      </c>
      <c r="AK39" s="1">
        <f t="shared" si="8"/>
        <v>0.51728110599078336</v>
      </c>
      <c r="AL39" s="1">
        <f t="shared" si="9"/>
        <v>0.25</v>
      </c>
    </row>
    <row r="40" spans="1:38">
      <c r="A40" s="2" t="s">
        <v>161</v>
      </c>
      <c r="B40" s="2" t="s">
        <v>105</v>
      </c>
      <c r="C40" s="2" t="s">
        <v>164</v>
      </c>
      <c r="D40" s="2" t="s">
        <v>247</v>
      </c>
      <c r="E40" s="6" t="s">
        <v>75</v>
      </c>
      <c r="F40" s="2" t="s">
        <v>1496</v>
      </c>
      <c r="G40" s="2" t="s">
        <v>1446</v>
      </c>
      <c r="H40" s="2">
        <v>84</v>
      </c>
      <c r="I40" s="2">
        <v>55</v>
      </c>
      <c r="J40" s="2" t="str">
        <f t="shared" si="10"/>
        <v>MINERIO</v>
      </c>
      <c r="K40" s="9">
        <v>9.0399999999999991</v>
      </c>
      <c r="L40" s="10">
        <v>2.02</v>
      </c>
      <c r="M40" s="2">
        <v>75</v>
      </c>
      <c r="N40" s="2">
        <v>1699</v>
      </c>
      <c r="O40" s="2">
        <v>0</v>
      </c>
      <c r="P40" s="2">
        <v>445</v>
      </c>
      <c r="Q40" s="2">
        <f t="shared" si="0"/>
        <v>3.3799008562415501E-2</v>
      </c>
      <c r="R40" s="2">
        <f t="shared" si="1"/>
        <v>0.96620099143758453</v>
      </c>
      <c r="S40" s="5">
        <v>0</v>
      </c>
      <c r="T40" s="5">
        <v>1</v>
      </c>
      <c r="U40" s="5">
        <v>774</v>
      </c>
      <c r="V40" s="5">
        <v>376</v>
      </c>
      <c r="W40" s="5">
        <v>5</v>
      </c>
      <c r="X40" s="5">
        <v>23</v>
      </c>
      <c r="Y40" s="5">
        <f t="shared" si="2"/>
        <v>0</v>
      </c>
      <c r="Z40" s="5">
        <f t="shared" si="3"/>
        <v>8.6880973066898344E-4</v>
      </c>
      <c r="AA40" s="5">
        <f t="shared" si="4"/>
        <v>0.67245873153779323</v>
      </c>
      <c r="AB40" s="5">
        <f t="shared" si="5"/>
        <v>0.32667245873153777</v>
      </c>
      <c r="AC40" s="5">
        <v>0</v>
      </c>
      <c r="AD40" s="3">
        <v>1</v>
      </c>
      <c r="AE40" s="3">
        <v>672</v>
      </c>
      <c r="AF40" s="3">
        <v>492</v>
      </c>
      <c r="AG40" s="3">
        <v>2</v>
      </c>
      <c r="AH40" s="3">
        <v>12</v>
      </c>
      <c r="AI40" s="1">
        <f t="shared" si="6"/>
        <v>0</v>
      </c>
      <c r="AJ40" s="1">
        <f t="shared" si="7"/>
        <v>2.5445292620865142E-3</v>
      </c>
      <c r="AK40" s="1">
        <f t="shared" si="8"/>
        <v>0.56997455470737912</v>
      </c>
      <c r="AL40" s="1">
        <f t="shared" si="9"/>
        <v>0.42748091603053434</v>
      </c>
    </row>
    <row r="41" spans="1:38">
      <c r="A41" s="2" t="s">
        <v>161</v>
      </c>
      <c r="B41" s="2" t="s">
        <v>105</v>
      </c>
      <c r="C41" s="2" t="s">
        <v>164</v>
      </c>
      <c r="D41" s="2" t="s">
        <v>410</v>
      </c>
      <c r="E41" s="6" t="s">
        <v>21</v>
      </c>
      <c r="F41" s="2" t="s">
        <v>5</v>
      </c>
      <c r="G41" s="2" t="s">
        <v>1446</v>
      </c>
      <c r="H41" s="2">
        <v>247</v>
      </c>
      <c r="I41" s="2">
        <v>100</v>
      </c>
      <c r="J41" s="2" t="str">
        <f t="shared" si="10"/>
        <v>MINERIO</v>
      </c>
      <c r="K41" s="8">
        <v>8.85</v>
      </c>
      <c r="L41" s="11">
        <v>1.21</v>
      </c>
      <c r="M41" s="2">
        <v>74</v>
      </c>
      <c r="N41" s="2">
        <v>3951</v>
      </c>
      <c r="O41" s="2">
        <v>0</v>
      </c>
      <c r="P41" s="2">
        <v>648</v>
      </c>
      <c r="Q41" s="2">
        <f t="shared" si="0"/>
        <v>1.5835651615664456E-2</v>
      </c>
      <c r="R41" s="2">
        <f t="shared" si="1"/>
        <v>0.98416434838433553</v>
      </c>
      <c r="S41" s="5">
        <v>0</v>
      </c>
      <c r="T41" s="5">
        <v>350</v>
      </c>
      <c r="U41" s="5">
        <v>1675</v>
      </c>
      <c r="V41" s="5">
        <v>168</v>
      </c>
      <c r="W41" s="5">
        <v>307</v>
      </c>
      <c r="X41" s="5">
        <v>132</v>
      </c>
      <c r="Y41" s="5">
        <f t="shared" si="2"/>
        <v>0</v>
      </c>
      <c r="Z41" s="5">
        <f t="shared" si="3"/>
        <v>0.15959872321021432</v>
      </c>
      <c r="AA41" s="5">
        <f t="shared" si="4"/>
        <v>0.76379388964888284</v>
      </c>
      <c r="AB41" s="5">
        <f t="shared" si="5"/>
        <v>7.6607387140902872E-2</v>
      </c>
      <c r="AC41" s="5">
        <v>0</v>
      </c>
      <c r="AD41" s="3">
        <v>222</v>
      </c>
      <c r="AE41" s="3">
        <v>1824</v>
      </c>
      <c r="AF41" s="3">
        <v>240</v>
      </c>
      <c r="AG41" s="3">
        <v>230</v>
      </c>
      <c r="AH41" s="3">
        <v>115</v>
      </c>
      <c r="AI41" s="1">
        <f t="shared" si="6"/>
        <v>0</v>
      </c>
      <c r="AJ41" s="1">
        <f t="shared" si="7"/>
        <v>0.17179779551501331</v>
      </c>
      <c r="AK41" s="1">
        <f t="shared" si="8"/>
        <v>0.69327251995438999</v>
      </c>
      <c r="AL41" s="1">
        <f t="shared" si="9"/>
        <v>0.13492968453059673</v>
      </c>
    </row>
    <row r="42" spans="1:38">
      <c r="A42" s="2" t="s">
        <v>161</v>
      </c>
      <c r="B42" s="2" t="s">
        <v>105</v>
      </c>
      <c r="C42" s="2" t="s">
        <v>164</v>
      </c>
      <c r="D42" s="2" t="s">
        <v>235</v>
      </c>
      <c r="E42" s="6" t="s">
        <v>75</v>
      </c>
      <c r="F42" s="2" t="s">
        <v>1496</v>
      </c>
      <c r="G42" s="2" t="s">
        <v>1446</v>
      </c>
      <c r="H42" s="2">
        <v>72</v>
      </c>
      <c r="I42" s="2">
        <v>75</v>
      </c>
      <c r="J42" s="2" t="str">
        <f t="shared" si="10"/>
        <v>MINERIO</v>
      </c>
      <c r="K42" s="9">
        <v>8.52</v>
      </c>
      <c r="L42" s="10">
        <v>1.08</v>
      </c>
      <c r="M42" s="2">
        <v>75</v>
      </c>
      <c r="N42" s="2">
        <v>2729</v>
      </c>
      <c r="O42" s="2">
        <v>0</v>
      </c>
      <c r="P42" s="2">
        <v>673</v>
      </c>
      <c r="Q42" s="2">
        <f t="shared" si="0"/>
        <v>2.1570319240724764E-2</v>
      </c>
      <c r="R42" s="2">
        <f t="shared" si="1"/>
        <v>0.97842968075927528</v>
      </c>
      <c r="S42" s="5">
        <v>0</v>
      </c>
      <c r="T42" s="5">
        <v>5</v>
      </c>
      <c r="U42" s="5">
        <v>1204</v>
      </c>
      <c r="V42" s="5">
        <v>620</v>
      </c>
      <c r="W42" s="5">
        <v>5</v>
      </c>
      <c r="X42" s="5">
        <v>36</v>
      </c>
      <c r="Y42" s="5">
        <f t="shared" si="2"/>
        <v>0</v>
      </c>
      <c r="Z42" s="5">
        <f t="shared" si="3"/>
        <v>2.7337342810278839E-3</v>
      </c>
      <c r="AA42" s="5">
        <f t="shared" si="4"/>
        <v>0.65828321487151453</v>
      </c>
      <c r="AB42" s="5">
        <f t="shared" si="5"/>
        <v>0.33898305084745761</v>
      </c>
      <c r="AC42" s="5">
        <v>0</v>
      </c>
      <c r="AD42" s="3">
        <v>1</v>
      </c>
      <c r="AE42" s="3">
        <v>1010</v>
      </c>
      <c r="AF42" s="3">
        <v>838</v>
      </c>
      <c r="AG42" s="3">
        <v>2</v>
      </c>
      <c r="AH42" s="3">
        <v>18</v>
      </c>
      <c r="AI42" s="1">
        <f t="shared" si="6"/>
        <v>0</v>
      </c>
      <c r="AJ42" s="1">
        <f t="shared" si="7"/>
        <v>1.6051364365971107E-3</v>
      </c>
      <c r="AK42" s="1">
        <f t="shared" si="8"/>
        <v>0.54039593365436067</v>
      </c>
      <c r="AL42" s="1">
        <f t="shared" si="9"/>
        <v>0.45799892990904228</v>
      </c>
    </row>
    <row r="43" spans="1:38">
      <c r="A43" s="2" t="s">
        <v>161</v>
      </c>
      <c r="B43" s="2" t="s">
        <v>105</v>
      </c>
      <c r="C43" s="2" t="s">
        <v>164</v>
      </c>
      <c r="D43" s="2" t="s">
        <v>289</v>
      </c>
      <c r="E43" s="6" t="s">
        <v>80</v>
      </c>
      <c r="F43" s="2" t="s">
        <v>6</v>
      </c>
      <c r="G43" s="2" t="s">
        <v>1445</v>
      </c>
      <c r="H43" s="2">
        <v>126</v>
      </c>
      <c r="I43" s="2">
        <v>20</v>
      </c>
      <c r="J43" s="2" t="str">
        <f t="shared" si="10"/>
        <v>MINERIO</v>
      </c>
      <c r="K43" s="8">
        <v>8.51</v>
      </c>
      <c r="L43" s="11">
        <v>0.82</v>
      </c>
      <c r="M43" s="2">
        <v>11</v>
      </c>
      <c r="N43" s="2">
        <v>1448</v>
      </c>
      <c r="O43" s="2">
        <v>0</v>
      </c>
      <c r="P43" s="2">
        <v>400</v>
      </c>
      <c r="Q43" s="2">
        <f t="shared" si="0"/>
        <v>5.9171597633136093E-3</v>
      </c>
      <c r="R43" s="2">
        <f t="shared" si="1"/>
        <v>0.99408284023668636</v>
      </c>
      <c r="S43" s="5">
        <v>0</v>
      </c>
      <c r="T43" s="5">
        <v>24</v>
      </c>
      <c r="U43" s="5">
        <v>591</v>
      </c>
      <c r="V43" s="5">
        <v>326</v>
      </c>
      <c r="W43" s="5">
        <v>17</v>
      </c>
      <c r="X43" s="5">
        <v>31</v>
      </c>
      <c r="Y43" s="5">
        <f t="shared" si="2"/>
        <v>0</v>
      </c>
      <c r="Z43" s="5">
        <f t="shared" si="3"/>
        <v>2.5504782146652496E-2</v>
      </c>
      <c r="AA43" s="5">
        <f t="shared" si="4"/>
        <v>0.62805526036131776</v>
      </c>
      <c r="AB43" s="5">
        <f t="shared" si="5"/>
        <v>0.34643995749202977</v>
      </c>
      <c r="AC43" s="5">
        <v>0</v>
      </c>
      <c r="AD43" s="3">
        <v>18</v>
      </c>
      <c r="AE43" s="3">
        <v>509</v>
      </c>
      <c r="AF43" s="3">
        <v>432</v>
      </c>
      <c r="AG43" s="3">
        <v>11</v>
      </c>
      <c r="AH43" s="3">
        <v>19</v>
      </c>
      <c r="AI43" s="1">
        <f t="shared" si="6"/>
        <v>0</v>
      </c>
      <c r="AJ43" s="1">
        <f t="shared" si="7"/>
        <v>2.9322548028311426E-2</v>
      </c>
      <c r="AK43" s="1">
        <f t="shared" si="8"/>
        <v>0.51466127401415573</v>
      </c>
      <c r="AL43" s="1">
        <f t="shared" si="9"/>
        <v>0.45601617795753285</v>
      </c>
    </row>
    <row r="44" spans="1:38">
      <c r="A44" s="2" t="s">
        <v>161</v>
      </c>
      <c r="B44" s="2" t="s">
        <v>105</v>
      </c>
      <c r="C44" s="2" t="s">
        <v>164</v>
      </c>
      <c r="D44" s="2" t="s">
        <v>415</v>
      </c>
      <c r="E44" s="6" t="s">
        <v>92</v>
      </c>
      <c r="F44" s="2" t="s">
        <v>91</v>
      </c>
      <c r="G44" s="2" t="s">
        <v>1446</v>
      </c>
      <c r="H44" s="2">
        <v>252</v>
      </c>
      <c r="I44" s="2">
        <v>30</v>
      </c>
      <c r="J44" s="2" t="str">
        <f t="shared" si="10"/>
        <v>MINERIO</v>
      </c>
      <c r="K44" s="8">
        <v>7.55</v>
      </c>
      <c r="L44" s="11">
        <v>1.37</v>
      </c>
      <c r="M44" s="2">
        <v>77</v>
      </c>
      <c r="N44" s="2">
        <v>1278</v>
      </c>
      <c r="O44" s="2">
        <v>0</v>
      </c>
      <c r="P44" s="2">
        <v>386</v>
      </c>
      <c r="Q44" s="2">
        <f t="shared" si="0"/>
        <v>4.4227455485353243E-2</v>
      </c>
      <c r="R44" s="2">
        <f t="shared" si="1"/>
        <v>0.95577254451464677</v>
      </c>
      <c r="S44" s="5">
        <v>0</v>
      </c>
      <c r="T44" s="5">
        <v>38</v>
      </c>
      <c r="U44" s="5">
        <v>702</v>
      </c>
      <c r="V44" s="5">
        <v>95</v>
      </c>
      <c r="W44" s="5">
        <v>37</v>
      </c>
      <c r="X44" s="5">
        <v>56</v>
      </c>
      <c r="Y44" s="5">
        <f t="shared" si="2"/>
        <v>0</v>
      </c>
      <c r="Z44" s="5">
        <f t="shared" si="3"/>
        <v>4.5508982035928146E-2</v>
      </c>
      <c r="AA44" s="5">
        <f t="shared" si="4"/>
        <v>0.84071856287425151</v>
      </c>
      <c r="AB44" s="5">
        <f t="shared" si="5"/>
        <v>0.11377245508982035</v>
      </c>
      <c r="AC44" s="5">
        <v>0</v>
      </c>
      <c r="AD44" s="3">
        <v>26</v>
      </c>
      <c r="AE44" s="3">
        <v>699</v>
      </c>
      <c r="AF44" s="3">
        <v>152</v>
      </c>
      <c r="AG44" s="3">
        <v>18</v>
      </c>
      <c r="AH44" s="3">
        <v>33</v>
      </c>
      <c r="AI44" s="1">
        <f t="shared" si="6"/>
        <v>0</v>
      </c>
      <c r="AJ44" s="1">
        <f t="shared" si="7"/>
        <v>4.7413793103448273E-2</v>
      </c>
      <c r="AK44" s="1">
        <f t="shared" si="8"/>
        <v>0.75323275862068961</v>
      </c>
      <c r="AL44" s="1">
        <f t="shared" si="9"/>
        <v>0.19935344827586207</v>
      </c>
    </row>
    <row r="45" spans="1:38">
      <c r="A45" s="2" t="s">
        <v>161</v>
      </c>
      <c r="B45" s="2" t="s">
        <v>105</v>
      </c>
      <c r="C45" s="2" t="s">
        <v>164</v>
      </c>
      <c r="D45" s="2" t="s">
        <v>344</v>
      </c>
      <c r="E45" s="6" t="s">
        <v>86</v>
      </c>
      <c r="F45" s="2" t="s">
        <v>1496</v>
      </c>
      <c r="G45" s="2" t="s">
        <v>1446</v>
      </c>
      <c r="H45" s="2">
        <v>181</v>
      </c>
      <c r="I45" s="2">
        <v>40</v>
      </c>
      <c r="J45" s="2" t="str">
        <f t="shared" si="10"/>
        <v>MINERIO</v>
      </c>
      <c r="K45" s="8">
        <v>7.54</v>
      </c>
      <c r="L45" s="11">
        <v>0.72</v>
      </c>
      <c r="M45" s="2">
        <v>0</v>
      </c>
      <c r="N45" s="2">
        <v>2318</v>
      </c>
      <c r="O45" s="2">
        <v>0</v>
      </c>
      <c r="P45" s="2">
        <v>485</v>
      </c>
      <c r="Q45" s="2">
        <f t="shared" si="0"/>
        <v>0</v>
      </c>
      <c r="R45" s="2">
        <f t="shared" si="1"/>
        <v>1</v>
      </c>
      <c r="S45" s="5">
        <v>0</v>
      </c>
      <c r="T45" s="5">
        <v>83</v>
      </c>
      <c r="U45" s="5">
        <v>1033</v>
      </c>
      <c r="V45" s="5">
        <v>274</v>
      </c>
      <c r="W45" s="5">
        <v>91</v>
      </c>
      <c r="X45" s="5">
        <v>96</v>
      </c>
      <c r="Y45" s="5">
        <f t="shared" si="2"/>
        <v>0</v>
      </c>
      <c r="Z45" s="5">
        <f t="shared" si="3"/>
        <v>5.971223021582734E-2</v>
      </c>
      <c r="AA45" s="5">
        <f t="shared" si="4"/>
        <v>0.7431654676258993</v>
      </c>
      <c r="AB45" s="5">
        <f t="shared" si="5"/>
        <v>0.19712230215827339</v>
      </c>
      <c r="AC45" s="5">
        <v>0</v>
      </c>
      <c r="AD45" s="3">
        <v>44</v>
      </c>
      <c r="AE45" s="3">
        <v>1018</v>
      </c>
      <c r="AF45" s="3">
        <v>402</v>
      </c>
      <c r="AG45" s="3">
        <v>43</v>
      </c>
      <c r="AH45" s="3">
        <v>70</v>
      </c>
      <c r="AI45" s="1">
        <f t="shared" si="6"/>
        <v>0</v>
      </c>
      <c r="AJ45" s="1">
        <f t="shared" si="7"/>
        <v>5.5168040583386174E-2</v>
      </c>
      <c r="AK45" s="1">
        <f t="shared" si="8"/>
        <v>0.64552948636651875</v>
      </c>
      <c r="AL45" s="1">
        <f t="shared" si="9"/>
        <v>0.29930247305009511</v>
      </c>
    </row>
    <row r="46" spans="1:38">
      <c r="A46" s="2" t="s">
        <v>161</v>
      </c>
      <c r="B46" s="2" t="s">
        <v>105</v>
      </c>
      <c r="C46" s="2" t="s">
        <v>164</v>
      </c>
      <c r="D46" s="2" t="s">
        <v>201</v>
      </c>
      <c r="E46" s="6" t="s">
        <v>70</v>
      </c>
      <c r="F46" s="2" t="s">
        <v>1496</v>
      </c>
      <c r="G46" s="2" t="s">
        <v>1446</v>
      </c>
      <c r="H46" s="2">
        <v>37</v>
      </c>
      <c r="I46" s="2">
        <v>20</v>
      </c>
      <c r="J46" s="2" t="str">
        <f t="shared" si="10"/>
        <v>MINERIO</v>
      </c>
      <c r="K46" s="9">
        <v>7.3</v>
      </c>
      <c r="L46" s="10">
        <v>2.9</v>
      </c>
      <c r="M46" s="2">
        <v>8</v>
      </c>
      <c r="N46" s="2">
        <v>907</v>
      </c>
      <c r="O46" s="2">
        <v>0</v>
      </c>
      <c r="P46" s="2">
        <v>331</v>
      </c>
      <c r="Q46" s="2">
        <f t="shared" si="0"/>
        <v>6.420545746388443E-3</v>
      </c>
      <c r="R46" s="2">
        <f t="shared" si="1"/>
        <v>0.9935794542536116</v>
      </c>
      <c r="S46" s="5">
        <v>0</v>
      </c>
      <c r="T46" s="5">
        <v>9</v>
      </c>
      <c r="U46" s="5">
        <v>382</v>
      </c>
      <c r="V46" s="5">
        <v>215</v>
      </c>
      <c r="W46" s="5">
        <v>8</v>
      </c>
      <c r="X46" s="5">
        <v>13</v>
      </c>
      <c r="Y46" s="5">
        <f t="shared" si="2"/>
        <v>0</v>
      </c>
      <c r="Z46" s="5">
        <f t="shared" si="3"/>
        <v>1.4851485148514851E-2</v>
      </c>
      <c r="AA46" s="5">
        <f t="shared" si="4"/>
        <v>0.63036303630363033</v>
      </c>
      <c r="AB46" s="5">
        <f t="shared" si="5"/>
        <v>0.3547854785478548</v>
      </c>
      <c r="AC46" s="2">
        <v>0</v>
      </c>
      <c r="AD46" s="3">
        <v>7</v>
      </c>
      <c r="AE46" s="3">
        <v>321</v>
      </c>
      <c r="AF46" s="3">
        <v>282</v>
      </c>
      <c r="AG46" s="3">
        <v>5</v>
      </c>
      <c r="AH46" s="3">
        <v>11</v>
      </c>
      <c r="AI46" s="1">
        <f t="shared" si="6"/>
        <v>0</v>
      </c>
      <c r="AJ46" s="1">
        <f t="shared" si="7"/>
        <v>1.9169329073482427E-2</v>
      </c>
      <c r="AK46" s="1">
        <f t="shared" si="8"/>
        <v>0.51277955271565501</v>
      </c>
      <c r="AL46" s="1">
        <f t="shared" si="9"/>
        <v>0.46805111821086259</v>
      </c>
    </row>
    <row r="47" spans="1:38">
      <c r="A47" s="2" t="s">
        <v>161</v>
      </c>
      <c r="B47" s="2" t="s">
        <v>105</v>
      </c>
      <c r="C47" s="2" t="s">
        <v>164</v>
      </c>
      <c r="D47" s="2" t="s">
        <v>241</v>
      </c>
      <c r="E47" s="6" t="s">
        <v>75</v>
      </c>
      <c r="F47" s="2" t="s">
        <v>1496</v>
      </c>
      <c r="G47" s="2" t="s">
        <v>1446</v>
      </c>
      <c r="H47" s="2">
        <v>78</v>
      </c>
      <c r="I47" s="2">
        <v>65</v>
      </c>
      <c r="J47" s="2" t="str">
        <f t="shared" si="10"/>
        <v>MINERIO</v>
      </c>
      <c r="K47" s="9">
        <v>6.27</v>
      </c>
      <c r="L47" s="10">
        <v>4.72</v>
      </c>
      <c r="M47" s="2">
        <v>13</v>
      </c>
      <c r="N47" s="2">
        <v>3654</v>
      </c>
      <c r="O47" s="2">
        <v>0</v>
      </c>
      <c r="P47" s="2">
        <v>598</v>
      </c>
      <c r="Q47" s="2">
        <f t="shared" si="0"/>
        <v>3.0480656506447833E-3</v>
      </c>
      <c r="R47" s="2">
        <f t="shared" si="1"/>
        <v>0.99695193434935525</v>
      </c>
      <c r="S47" s="5">
        <v>0</v>
      </c>
      <c r="T47" s="5">
        <v>108</v>
      </c>
      <c r="U47" s="5">
        <v>1299</v>
      </c>
      <c r="V47" s="5">
        <v>831</v>
      </c>
      <c r="W47" s="5">
        <v>69</v>
      </c>
      <c r="X47" s="5">
        <v>56</v>
      </c>
      <c r="Y47" s="5">
        <f t="shared" si="2"/>
        <v>0</v>
      </c>
      <c r="Z47" s="5">
        <f t="shared" si="3"/>
        <v>4.8257372654155493E-2</v>
      </c>
      <c r="AA47" s="5">
        <f t="shared" si="4"/>
        <v>0.58042895442359255</v>
      </c>
      <c r="AB47" s="5">
        <f t="shared" si="5"/>
        <v>0.37131367292225204</v>
      </c>
      <c r="AC47" s="5">
        <v>0</v>
      </c>
      <c r="AD47" s="3">
        <v>89</v>
      </c>
      <c r="AE47" s="3">
        <v>1096</v>
      </c>
      <c r="AF47" s="3">
        <v>1080</v>
      </c>
      <c r="AG47" s="3">
        <v>56</v>
      </c>
      <c r="AH47" s="3">
        <v>37</v>
      </c>
      <c r="AI47" s="1">
        <f t="shared" si="6"/>
        <v>0</v>
      </c>
      <c r="AJ47" s="1">
        <f t="shared" si="7"/>
        <v>6.149279050042409E-2</v>
      </c>
      <c r="AK47" s="1">
        <f t="shared" si="8"/>
        <v>0.46480067854113655</v>
      </c>
      <c r="AL47" s="1">
        <f t="shared" si="9"/>
        <v>0.47370653095843934</v>
      </c>
    </row>
    <row r="48" spans="1:38">
      <c r="A48" s="2" t="s">
        <v>161</v>
      </c>
      <c r="B48" s="2" t="s">
        <v>105</v>
      </c>
      <c r="C48" s="2" t="s">
        <v>164</v>
      </c>
      <c r="D48" s="2" t="s">
        <v>309</v>
      </c>
      <c r="E48" s="6" t="s">
        <v>83</v>
      </c>
      <c r="F48" s="2" t="s">
        <v>6</v>
      </c>
      <c r="G48" s="2" t="s">
        <v>1445</v>
      </c>
      <c r="H48" s="2">
        <v>146</v>
      </c>
      <c r="I48" s="2">
        <v>10</v>
      </c>
      <c r="J48" s="2" t="str">
        <f t="shared" si="10"/>
        <v>MINERIO</v>
      </c>
      <c r="K48" s="8">
        <v>6.26</v>
      </c>
      <c r="L48" s="11">
        <v>0.18</v>
      </c>
      <c r="M48" s="2">
        <v>74</v>
      </c>
      <c r="N48" s="2">
        <v>425</v>
      </c>
      <c r="O48" s="2">
        <v>0</v>
      </c>
      <c r="P48" s="2">
        <v>257</v>
      </c>
      <c r="Q48" s="2">
        <f t="shared" si="0"/>
        <v>9.7883597883597878E-2</v>
      </c>
      <c r="R48" s="2">
        <f t="shared" si="1"/>
        <v>0.90211640211640209</v>
      </c>
      <c r="S48" s="5">
        <v>0</v>
      </c>
      <c r="T48" s="5">
        <v>7</v>
      </c>
      <c r="U48" s="5">
        <v>231</v>
      </c>
      <c r="V48" s="5">
        <v>92</v>
      </c>
      <c r="W48" s="5">
        <v>17</v>
      </c>
      <c r="X48" s="5">
        <v>24</v>
      </c>
      <c r="Y48" s="5">
        <f t="shared" si="2"/>
        <v>0</v>
      </c>
      <c r="Z48" s="5">
        <f t="shared" si="3"/>
        <v>2.1212121212121213E-2</v>
      </c>
      <c r="AA48" s="5">
        <f t="shared" si="4"/>
        <v>0.7</v>
      </c>
      <c r="AB48" s="5">
        <f t="shared" si="5"/>
        <v>0.27878787878787881</v>
      </c>
      <c r="AC48" s="5">
        <v>0</v>
      </c>
      <c r="AD48" s="3">
        <v>3</v>
      </c>
      <c r="AE48" s="3">
        <v>216</v>
      </c>
      <c r="AF48" s="3">
        <v>130</v>
      </c>
      <c r="AG48" s="3">
        <v>5</v>
      </c>
      <c r="AH48" s="3">
        <v>15</v>
      </c>
      <c r="AI48" s="1">
        <f t="shared" si="6"/>
        <v>0</v>
      </c>
      <c r="AJ48" s="1">
        <f t="shared" si="7"/>
        <v>2.1680216802168022E-2</v>
      </c>
      <c r="AK48" s="1">
        <f t="shared" si="8"/>
        <v>0.58536585365853655</v>
      </c>
      <c r="AL48" s="1">
        <f t="shared" si="9"/>
        <v>0.39295392953929537</v>
      </c>
    </row>
    <row r="49" spans="1:38">
      <c r="A49" s="2" t="s">
        <v>161</v>
      </c>
      <c r="B49" s="2" t="s">
        <v>105</v>
      </c>
      <c r="C49" s="2" t="s">
        <v>164</v>
      </c>
      <c r="D49" s="2" t="s">
        <v>405</v>
      </c>
      <c r="E49" s="6" t="s">
        <v>21</v>
      </c>
      <c r="F49" s="2" t="s">
        <v>5</v>
      </c>
      <c r="G49" s="2" t="s">
        <v>1446</v>
      </c>
      <c r="H49" s="2">
        <v>242</v>
      </c>
      <c r="I49" s="2">
        <v>115</v>
      </c>
      <c r="J49" s="2" t="str">
        <f t="shared" si="10"/>
        <v>MINERIO</v>
      </c>
      <c r="K49" s="8">
        <v>6.24</v>
      </c>
      <c r="L49" s="11">
        <v>2.13</v>
      </c>
      <c r="M49" s="2">
        <v>75</v>
      </c>
      <c r="N49" s="2">
        <v>2671</v>
      </c>
      <c r="O49" s="2">
        <v>0</v>
      </c>
      <c r="P49" s="2">
        <v>539</v>
      </c>
      <c r="Q49" s="2">
        <f t="shared" si="0"/>
        <v>2.2831050228310501E-2</v>
      </c>
      <c r="R49" s="2">
        <f t="shared" si="1"/>
        <v>0.97716894977168944</v>
      </c>
      <c r="S49" s="5">
        <v>0</v>
      </c>
      <c r="T49" s="5">
        <v>131</v>
      </c>
      <c r="U49" s="5">
        <v>2239</v>
      </c>
      <c r="V49" s="5">
        <v>286</v>
      </c>
      <c r="W49" s="5">
        <v>142</v>
      </c>
      <c r="X49" s="5">
        <v>94</v>
      </c>
      <c r="Y49" s="5">
        <f t="shared" si="2"/>
        <v>0</v>
      </c>
      <c r="Z49" s="5">
        <f t="shared" si="3"/>
        <v>4.9322289156626509E-2</v>
      </c>
      <c r="AA49" s="5">
        <f t="shared" si="4"/>
        <v>0.84299698795180722</v>
      </c>
      <c r="AB49" s="5">
        <f t="shared" si="5"/>
        <v>0.10768072289156627</v>
      </c>
      <c r="AC49" s="5">
        <v>0</v>
      </c>
      <c r="AD49" s="3">
        <v>66</v>
      </c>
      <c r="AE49" s="3">
        <v>2235</v>
      </c>
      <c r="AF49" s="3">
        <v>435</v>
      </c>
      <c r="AG49" s="3">
        <v>75</v>
      </c>
      <c r="AH49" s="3">
        <v>80</v>
      </c>
      <c r="AI49" s="1">
        <f t="shared" si="6"/>
        <v>0</v>
      </c>
      <c r="AJ49" s="1">
        <f t="shared" si="7"/>
        <v>4.8772051193358701E-2</v>
      </c>
      <c r="AK49" s="1">
        <f t="shared" si="8"/>
        <v>0.77308889657557933</v>
      </c>
      <c r="AL49" s="1">
        <f t="shared" si="9"/>
        <v>0.17813905223106191</v>
      </c>
    </row>
    <row r="50" spans="1:38">
      <c r="A50" s="2" t="s">
        <v>161</v>
      </c>
      <c r="B50" s="2" t="s">
        <v>105</v>
      </c>
      <c r="C50" s="2" t="s">
        <v>164</v>
      </c>
      <c r="D50" s="2" t="s">
        <v>190</v>
      </c>
      <c r="E50" s="6" t="s">
        <v>70</v>
      </c>
      <c r="F50" s="2" t="s">
        <v>1496</v>
      </c>
      <c r="G50" s="2" t="s">
        <v>1446</v>
      </c>
      <c r="H50" s="2">
        <v>26</v>
      </c>
      <c r="I50" s="2">
        <v>45</v>
      </c>
      <c r="J50" s="2" t="str">
        <f t="shared" si="10"/>
        <v>MINERIO</v>
      </c>
      <c r="K50" s="9">
        <v>6.13</v>
      </c>
      <c r="L50" s="10">
        <v>4.8899999999999997</v>
      </c>
      <c r="M50" s="2">
        <v>18</v>
      </c>
      <c r="N50" s="2">
        <v>2656</v>
      </c>
      <c r="O50" s="2">
        <v>0</v>
      </c>
      <c r="P50" s="2">
        <v>532</v>
      </c>
      <c r="Q50" s="2">
        <f t="shared" si="0"/>
        <v>5.6144728633811605E-3</v>
      </c>
      <c r="R50" s="2">
        <f t="shared" si="1"/>
        <v>0.99438552713661887</v>
      </c>
      <c r="S50" s="5">
        <v>0</v>
      </c>
      <c r="T50" s="5">
        <v>0</v>
      </c>
      <c r="U50" s="5">
        <v>642</v>
      </c>
      <c r="V50" s="5">
        <v>692</v>
      </c>
      <c r="W50" s="5">
        <v>1</v>
      </c>
      <c r="X50" s="5">
        <v>21</v>
      </c>
      <c r="Y50" s="5">
        <f t="shared" si="2"/>
        <v>0</v>
      </c>
      <c r="Z50" s="5">
        <f t="shared" si="3"/>
        <v>0</v>
      </c>
      <c r="AA50" s="5">
        <f t="shared" si="4"/>
        <v>0.48125937031484256</v>
      </c>
      <c r="AB50" s="5">
        <f t="shared" si="5"/>
        <v>0.51874062968515744</v>
      </c>
      <c r="AC50" s="2">
        <v>0</v>
      </c>
      <c r="AD50" s="3">
        <v>0</v>
      </c>
      <c r="AE50" s="3">
        <v>511</v>
      </c>
      <c r="AF50" s="3">
        <v>829</v>
      </c>
      <c r="AG50" s="3">
        <v>1</v>
      </c>
      <c r="AH50" s="3">
        <v>15</v>
      </c>
      <c r="AI50" s="1">
        <f t="shared" si="6"/>
        <v>0</v>
      </c>
      <c r="AJ50" s="1">
        <f t="shared" si="7"/>
        <v>7.3746312684365781E-4</v>
      </c>
      <c r="AK50" s="1">
        <f t="shared" si="8"/>
        <v>0.37684365781710916</v>
      </c>
      <c r="AL50" s="1">
        <f t="shared" si="9"/>
        <v>0.6224188790560472</v>
      </c>
    </row>
    <row r="51" spans="1:38">
      <c r="A51" s="2" t="s">
        <v>161</v>
      </c>
      <c r="B51" s="2" t="s">
        <v>105</v>
      </c>
      <c r="C51" s="2" t="s">
        <v>164</v>
      </c>
      <c r="D51" s="2" t="s">
        <v>303</v>
      </c>
      <c r="E51" s="6" t="s">
        <v>82</v>
      </c>
      <c r="F51" s="2" t="s">
        <v>1455</v>
      </c>
      <c r="G51" s="2" t="s">
        <v>1446</v>
      </c>
      <c r="H51" s="2">
        <v>140</v>
      </c>
      <c r="I51" s="2">
        <v>35</v>
      </c>
      <c r="J51" s="2" t="str">
        <f t="shared" si="10"/>
        <v>MINERIO</v>
      </c>
      <c r="K51" s="8">
        <v>6.04</v>
      </c>
      <c r="L51" s="11">
        <v>0.51</v>
      </c>
      <c r="M51" s="2">
        <v>34</v>
      </c>
      <c r="N51" s="2">
        <v>1374</v>
      </c>
      <c r="O51" s="2">
        <v>0</v>
      </c>
      <c r="P51" s="2">
        <v>433</v>
      </c>
      <c r="Q51" s="2">
        <f t="shared" si="0"/>
        <v>1.8468223791417708E-2</v>
      </c>
      <c r="R51" s="2">
        <f t="shared" si="1"/>
        <v>0.98153177620858234</v>
      </c>
      <c r="S51" s="5">
        <v>0</v>
      </c>
      <c r="T51" s="5">
        <v>14</v>
      </c>
      <c r="U51" s="5">
        <v>745</v>
      </c>
      <c r="V51" s="5">
        <v>148</v>
      </c>
      <c r="W51" s="5">
        <v>14</v>
      </c>
      <c r="X51" s="5">
        <v>33</v>
      </c>
      <c r="Y51" s="5">
        <f t="shared" si="2"/>
        <v>0</v>
      </c>
      <c r="Z51" s="5">
        <f t="shared" si="3"/>
        <v>1.5435501653803748E-2</v>
      </c>
      <c r="AA51" s="5">
        <f t="shared" si="4"/>
        <v>0.82138919514884234</v>
      </c>
      <c r="AB51" s="5">
        <f t="shared" si="5"/>
        <v>0.1631753031973539</v>
      </c>
      <c r="AC51" s="5">
        <v>0</v>
      </c>
      <c r="AD51" s="3">
        <v>9</v>
      </c>
      <c r="AE51" s="3">
        <v>689</v>
      </c>
      <c r="AF51" s="3">
        <v>230</v>
      </c>
      <c r="AG51" s="3">
        <v>7</v>
      </c>
      <c r="AH51" s="3">
        <v>19</v>
      </c>
      <c r="AI51" s="1">
        <f t="shared" si="6"/>
        <v>0</v>
      </c>
      <c r="AJ51" s="1">
        <f t="shared" si="7"/>
        <v>1.6771488469601678E-2</v>
      </c>
      <c r="AK51" s="1">
        <f t="shared" si="8"/>
        <v>0.72222222222222221</v>
      </c>
      <c r="AL51" s="1">
        <f t="shared" si="9"/>
        <v>0.2610062893081761</v>
      </c>
    </row>
    <row r="52" spans="1:38">
      <c r="A52" s="2" t="s">
        <v>161</v>
      </c>
      <c r="B52" s="2" t="s">
        <v>105</v>
      </c>
      <c r="C52" s="2" t="s">
        <v>164</v>
      </c>
      <c r="D52" s="2" t="s">
        <v>234</v>
      </c>
      <c r="E52" s="6" t="s">
        <v>75</v>
      </c>
      <c r="F52" s="2" t="s">
        <v>1496</v>
      </c>
      <c r="G52" s="2" t="s">
        <v>1446</v>
      </c>
      <c r="H52" s="2">
        <v>71</v>
      </c>
      <c r="I52" s="2">
        <v>85</v>
      </c>
      <c r="J52" s="2" t="str">
        <f t="shared" si="10"/>
        <v>MINERIO</v>
      </c>
      <c r="K52" s="9">
        <v>5.91</v>
      </c>
      <c r="L52" s="10">
        <v>1.19</v>
      </c>
      <c r="M52" s="2">
        <v>0</v>
      </c>
      <c r="N52" s="2">
        <v>4313</v>
      </c>
      <c r="O52" s="2">
        <v>0</v>
      </c>
      <c r="P52" s="2">
        <v>658</v>
      </c>
      <c r="Q52" s="2">
        <f t="shared" si="0"/>
        <v>0</v>
      </c>
      <c r="R52" s="2">
        <f t="shared" si="1"/>
        <v>1</v>
      </c>
      <c r="S52" s="5">
        <v>0</v>
      </c>
      <c r="T52" s="5">
        <v>21</v>
      </c>
      <c r="U52" s="5">
        <v>1708</v>
      </c>
      <c r="V52" s="5">
        <v>942</v>
      </c>
      <c r="W52" s="5">
        <v>31</v>
      </c>
      <c r="X52" s="5">
        <v>68</v>
      </c>
      <c r="Y52" s="5">
        <f t="shared" si="2"/>
        <v>0</v>
      </c>
      <c r="Z52" s="5">
        <f t="shared" si="3"/>
        <v>7.8622238861849499E-3</v>
      </c>
      <c r="AA52" s="5">
        <f t="shared" si="4"/>
        <v>0.63946087607637592</v>
      </c>
      <c r="AB52" s="5">
        <f t="shared" si="5"/>
        <v>0.35267690003743918</v>
      </c>
      <c r="AC52" s="5">
        <v>0</v>
      </c>
      <c r="AD52" s="3">
        <v>5</v>
      </c>
      <c r="AE52" s="3">
        <v>1477</v>
      </c>
      <c r="AF52" s="3">
        <v>1230</v>
      </c>
      <c r="AG52" s="3">
        <v>12</v>
      </c>
      <c r="AH52" s="3">
        <v>45</v>
      </c>
      <c r="AI52" s="1">
        <f t="shared" si="6"/>
        <v>0</v>
      </c>
      <c r="AJ52" s="1">
        <f t="shared" si="7"/>
        <v>6.1394005055976884E-3</v>
      </c>
      <c r="AK52" s="1">
        <f t="shared" si="8"/>
        <v>0.53340556157457564</v>
      </c>
      <c r="AL52" s="1">
        <f t="shared" si="9"/>
        <v>0.46045503791982667</v>
      </c>
    </row>
    <row r="53" spans="1:38">
      <c r="A53" s="2" t="s">
        <v>161</v>
      </c>
      <c r="B53" s="2" t="s">
        <v>105</v>
      </c>
      <c r="C53" s="2" t="s">
        <v>164</v>
      </c>
      <c r="D53" s="2" t="s">
        <v>237</v>
      </c>
      <c r="E53" s="6" t="s">
        <v>75</v>
      </c>
      <c r="F53" s="2" t="s">
        <v>1496</v>
      </c>
      <c r="G53" s="2" t="s">
        <v>1446</v>
      </c>
      <c r="H53" s="2">
        <v>74</v>
      </c>
      <c r="I53" s="2">
        <v>70</v>
      </c>
      <c r="J53" s="2" t="str">
        <f t="shared" si="10"/>
        <v>MINERIO</v>
      </c>
      <c r="K53" s="9">
        <v>5.72</v>
      </c>
      <c r="L53" s="10">
        <v>1.52</v>
      </c>
      <c r="M53" s="2">
        <v>32</v>
      </c>
      <c r="N53" s="2">
        <v>3176</v>
      </c>
      <c r="O53" s="2">
        <v>0</v>
      </c>
      <c r="P53" s="2">
        <v>628</v>
      </c>
      <c r="Q53" s="2">
        <f t="shared" si="0"/>
        <v>8.3420229405630868E-3</v>
      </c>
      <c r="R53" s="2">
        <f t="shared" si="1"/>
        <v>0.99165797705943692</v>
      </c>
      <c r="S53" s="5">
        <v>0</v>
      </c>
      <c r="T53" s="5">
        <v>17</v>
      </c>
      <c r="U53" s="5">
        <v>1440</v>
      </c>
      <c r="V53" s="5">
        <v>530</v>
      </c>
      <c r="W53" s="5">
        <v>29</v>
      </c>
      <c r="X53" s="5">
        <v>80</v>
      </c>
      <c r="Y53" s="5">
        <f t="shared" si="2"/>
        <v>0</v>
      </c>
      <c r="Z53" s="5">
        <f t="shared" si="3"/>
        <v>8.5556114745848014E-3</v>
      </c>
      <c r="AA53" s="5">
        <f t="shared" si="4"/>
        <v>0.72471061902365375</v>
      </c>
      <c r="AB53" s="5">
        <f t="shared" si="5"/>
        <v>0.26673376950176148</v>
      </c>
      <c r="AC53" s="5">
        <v>0</v>
      </c>
      <c r="AD53" s="3">
        <v>5</v>
      </c>
      <c r="AE53" s="3">
        <v>1288</v>
      </c>
      <c r="AF53" s="3">
        <v>744</v>
      </c>
      <c r="AG53" s="3">
        <v>7</v>
      </c>
      <c r="AH53" s="3">
        <v>51</v>
      </c>
      <c r="AI53" s="1">
        <f t="shared" si="6"/>
        <v>0</v>
      </c>
      <c r="AJ53" s="1">
        <f t="shared" si="7"/>
        <v>5.7279236276849641E-3</v>
      </c>
      <c r="AK53" s="1">
        <f t="shared" si="8"/>
        <v>0.6147971360381862</v>
      </c>
      <c r="AL53" s="1">
        <f t="shared" si="9"/>
        <v>0.37947494033412887</v>
      </c>
    </row>
    <row r="54" spans="1:38">
      <c r="A54" s="2" t="s">
        <v>161</v>
      </c>
      <c r="B54" s="2" t="s">
        <v>105</v>
      </c>
      <c r="C54" s="2" t="s">
        <v>164</v>
      </c>
      <c r="D54" s="2" t="s">
        <v>229</v>
      </c>
      <c r="E54" s="6" t="s">
        <v>74</v>
      </c>
      <c r="F54" s="2" t="s">
        <v>1496</v>
      </c>
      <c r="G54" s="2" t="s">
        <v>1445</v>
      </c>
      <c r="H54" s="2">
        <v>65</v>
      </c>
      <c r="I54" s="2">
        <v>10</v>
      </c>
      <c r="J54" s="2" t="str">
        <f t="shared" si="10"/>
        <v>MINERIO</v>
      </c>
      <c r="K54" s="9">
        <v>5.46</v>
      </c>
      <c r="L54" s="10">
        <v>1.18</v>
      </c>
      <c r="M54" s="2">
        <v>3</v>
      </c>
      <c r="N54" s="2">
        <v>664</v>
      </c>
      <c r="O54" s="2">
        <v>0</v>
      </c>
      <c r="P54" s="2">
        <v>252</v>
      </c>
      <c r="Q54" s="2">
        <f t="shared" si="0"/>
        <v>3.2644178454842221E-3</v>
      </c>
      <c r="R54" s="2">
        <f t="shared" si="1"/>
        <v>0.99673558215451574</v>
      </c>
      <c r="S54" s="5">
        <v>0</v>
      </c>
      <c r="T54" s="5">
        <v>1</v>
      </c>
      <c r="U54" s="5">
        <v>258</v>
      </c>
      <c r="V54" s="5">
        <v>185</v>
      </c>
      <c r="W54" s="5">
        <v>2</v>
      </c>
      <c r="X54" s="5">
        <v>15</v>
      </c>
      <c r="Y54" s="5">
        <f t="shared" si="2"/>
        <v>0</v>
      </c>
      <c r="Z54" s="5">
        <f t="shared" si="3"/>
        <v>2.2522522522522522E-3</v>
      </c>
      <c r="AA54" s="5">
        <f t="shared" si="4"/>
        <v>0.58108108108108103</v>
      </c>
      <c r="AB54" s="5">
        <f t="shared" si="5"/>
        <v>0.41666666666666669</v>
      </c>
      <c r="AC54" s="5">
        <v>0</v>
      </c>
      <c r="AD54" s="3">
        <v>0</v>
      </c>
      <c r="AE54" s="3">
        <v>220</v>
      </c>
      <c r="AF54" s="3">
        <v>230</v>
      </c>
      <c r="AG54" s="3">
        <v>0</v>
      </c>
      <c r="AH54" s="3">
        <v>11</v>
      </c>
      <c r="AI54" s="1">
        <f t="shared" si="6"/>
        <v>0</v>
      </c>
      <c r="AJ54" s="1">
        <f t="shared" si="7"/>
        <v>0</v>
      </c>
      <c r="AK54" s="1">
        <f t="shared" si="8"/>
        <v>0.47722342733188722</v>
      </c>
      <c r="AL54" s="1">
        <f t="shared" si="9"/>
        <v>0.52277657266811284</v>
      </c>
    </row>
    <row r="55" spans="1:38">
      <c r="A55" s="2" t="s">
        <v>161</v>
      </c>
      <c r="B55" s="2" t="s">
        <v>105</v>
      </c>
      <c r="C55" s="2" t="s">
        <v>164</v>
      </c>
      <c r="D55" s="2" t="s">
        <v>339</v>
      </c>
      <c r="E55" s="6" t="s">
        <v>86</v>
      </c>
      <c r="F55" s="2" t="s">
        <v>1496</v>
      </c>
      <c r="G55" s="2" t="s">
        <v>1446</v>
      </c>
      <c r="H55" s="2">
        <v>176</v>
      </c>
      <c r="I55" s="2">
        <v>35</v>
      </c>
      <c r="J55" s="2" t="str">
        <f t="shared" si="10"/>
        <v>MINERIO</v>
      </c>
      <c r="K55" s="8">
        <v>5.43</v>
      </c>
      <c r="L55" s="11">
        <v>0.88</v>
      </c>
      <c r="M55" s="2">
        <v>0</v>
      </c>
      <c r="N55" s="2">
        <v>1514</v>
      </c>
      <c r="O55" s="2">
        <v>0</v>
      </c>
      <c r="P55" s="2">
        <v>400</v>
      </c>
      <c r="Q55" s="2">
        <f t="shared" si="0"/>
        <v>0</v>
      </c>
      <c r="R55" s="2">
        <f t="shared" si="1"/>
        <v>1</v>
      </c>
      <c r="S55" s="5">
        <v>0</v>
      </c>
      <c r="T55" s="5">
        <v>44</v>
      </c>
      <c r="U55" s="5">
        <v>669</v>
      </c>
      <c r="V55" s="5">
        <v>276</v>
      </c>
      <c r="W55" s="5">
        <v>35</v>
      </c>
      <c r="X55" s="5">
        <v>27</v>
      </c>
      <c r="Y55" s="5">
        <f t="shared" si="2"/>
        <v>0</v>
      </c>
      <c r="Z55" s="5">
        <f t="shared" si="3"/>
        <v>4.4489383215369056E-2</v>
      </c>
      <c r="AA55" s="5">
        <f t="shared" si="4"/>
        <v>0.67644084934277049</v>
      </c>
      <c r="AB55" s="5">
        <f t="shared" si="5"/>
        <v>0.27906976744186046</v>
      </c>
      <c r="AC55" s="5">
        <v>0</v>
      </c>
      <c r="AD55" s="3">
        <v>34</v>
      </c>
      <c r="AE55" s="3">
        <v>595</v>
      </c>
      <c r="AF55" s="3">
        <v>376</v>
      </c>
      <c r="AG55" s="3">
        <v>25</v>
      </c>
      <c r="AH55" s="3">
        <v>21</v>
      </c>
      <c r="AI55" s="1">
        <f t="shared" si="6"/>
        <v>0</v>
      </c>
      <c r="AJ55" s="1">
        <f t="shared" si="7"/>
        <v>5.6137012369172214E-2</v>
      </c>
      <c r="AK55" s="1">
        <f t="shared" si="8"/>
        <v>0.56612749762131298</v>
      </c>
      <c r="AL55" s="1">
        <f t="shared" si="9"/>
        <v>0.37773549000951473</v>
      </c>
    </row>
    <row r="56" spans="1:38">
      <c r="A56" s="2" t="s">
        <v>161</v>
      </c>
      <c r="B56" s="2" t="s">
        <v>105</v>
      </c>
      <c r="C56" s="2" t="s">
        <v>164</v>
      </c>
      <c r="D56" s="2" t="s">
        <v>341</v>
      </c>
      <c r="E56" s="6" t="s">
        <v>86</v>
      </c>
      <c r="F56" s="2" t="s">
        <v>1496</v>
      </c>
      <c r="G56" s="2" t="s">
        <v>1446</v>
      </c>
      <c r="H56" s="2">
        <v>178</v>
      </c>
      <c r="I56" s="2">
        <v>60</v>
      </c>
      <c r="J56" s="2" t="str">
        <f t="shared" si="10"/>
        <v>MINERIO</v>
      </c>
      <c r="K56" s="8">
        <v>4.84</v>
      </c>
      <c r="L56" s="11">
        <v>0.83</v>
      </c>
      <c r="M56" s="2">
        <v>0</v>
      </c>
      <c r="N56" s="2">
        <v>2443</v>
      </c>
      <c r="O56" s="2">
        <v>0</v>
      </c>
      <c r="P56" s="2">
        <v>651</v>
      </c>
      <c r="Q56" s="2">
        <f t="shared" si="0"/>
        <v>0</v>
      </c>
      <c r="R56" s="2">
        <f t="shared" si="1"/>
        <v>1</v>
      </c>
      <c r="S56" s="5">
        <v>0</v>
      </c>
      <c r="T56" s="5">
        <v>173</v>
      </c>
      <c r="U56" s="5">
        <v>1083</v>
      </c>
      <c r="V56" s="5">
        <v>230</v>
      </c>
      <c r="W56" s="5">
        <v>165</v>
      </c>
      <c r="X56" s="5">
        <v>75</v>
      </c>
      <c r="Y56" s="5">
        <f t="shared" si="2"/>
        <v>0</v>
      </c>
      <c r="Z56" s="5">
        <f t="shared" si="3"/>
        <v>0.11641991924629878</v>
      </c>
      <c r="AA56" s="5">
        <f t="shared" si="4"/>
        <v>0.72880215343203225</v>
      </c>
      <c r="AB56" s="5">
        <f t="shared" si="5"/>
        <v>0.15477792732166892</v>
      </c>
      <c r="AC56" s="5">
        <v>0</v>
      </c>
      <c r="AD56" s="3">
        <v>102</v>
      </c>
      <c r="AE56" s="3">
        <v>1107</v>
      </c>
      <c r="AF56" s="3">
        <v>328</v>
      </c>
      <c r="AG56" s="3">
        <v>107</v>
      </c>
      <c r="AH56" s="3">
        <v>74</v>
      </c>
      <c r="AI56" s="1">
        <f t="shared" si="6"/>
        <v>0</v>
      </c>
      <c r="AJ56" s="1">
        <f t="shared" si="7"/>
        <v>0.12165308498253784</v>
      </c>
      <c r="AK56" s="1">
        <f t="shared" si="8"/>
        <v>0.6443538998835856</v>
      </c>
      <c r="AL56" s="1">
        <f t="shared" si="9"/>
        <v>0.2339930151338766</v>
      </c>
    </row>
    <row r="57" spans="1:38">
      <c r="A57" s="2" t="s">
        <v>161</v>
      </c>
      <c r="B57" s="2" t="s">
        <v>105</v>
      </c>
      <c r="C57" s="2" t="s">
        <v>164</v>
      </c>
      <c r="D57" s="2" t="s">
        <v>206</v>
      </c>
      <c r="E57" s="6" t="s">
        <v>70</v>
      </c>
      <c r="F57" s="2" t="s">
        <v>1496</v>
      </c>
      <c r="G57" s="2" t="s">
        <v>1446</v>
      </c>
      <c r="H57" s="2">
        <v>42</v>
      </c>
      <c r="I57" s="2">
        <v>15</v>
      </c>
      <c r="J57" s="2" t="str">
        <f t="shared" si="10"/>
        <v>MINERIO</v>
      </c>
      <c r="K57" s="9">
        <v>4.58</v>
      </c>
      <c r="L57" s="10">
        <v>0.66</v>
      </c>
      <c r="M57" s="2">
        <v>26</v>
      </c>
      <c r="N57" s="2">
        <v>745</v>
      </c>
      <c r="O57" s="2">
        <v>0</v>
      </c>
      <c r="P57" s="2">
        <v>331</v>
      </c>
      <c r="Q57" s="2">
        <f t="shared" si="0"/>
        <v>2.3593466424682397E-2</v>
      </c>
      <c r="R57" s="2">
        <f t="shared" si="1"/>
        <v>0.97640653357531759</v>
      </c>
      <c r="S57" s="5">
        <v>0</v>
      </c>
      <c r="T57" s="5">
        <v>5</v>
      </c>
      <c r="U57" s="5">
        <v>268</v>
      </c>
      <c r="V57" s="5">
        <v>256</v>
      </c>
      <c r="W57" s="5">
        <v>9</v>
      </c>
      <c r="X57" s="5">
        <v>14</v>
      </c>
      <c r="Y57" s="5">
        <f t="shared" si="2"/>
        <v>0</v>
      </c>
      <c r="Z57" s="5">
        <f t="shared" si="3"/>
        <v>9.4517958412098299E-3</v>
      </c>
      <c r="AA57" s="5">
        <f t="shared" si="4"/>
        <v>0.50661625708884683</v>
      </c>
      <c r="AB57" s="5">
        <f t="shared" si="5"/>
        <v>0.4839319470699433</v>
      </c>
      <c r="AC57" s="2">
        <v>0</v>
      </c>
      <c r="AD57" s="3">
        <v>2</v>
      </c>
      <c r="AE57" s="3">
        <v>220</v>
      </c>
      <c r="AF57" s="3">
        <v>314</v>
      </c>
      <c r="AG57" s="3">
        <v>4</v>
      </c>
      <c r="AH57" s="3">
        <v>11</v>
      </c>
      <c r="AI57" s="1">
        <f t="shared" si="6"/>
        <v>0</v>
      </c>
      <c r="AJ57" s="1">
        <f t="shared" si="7"/>
        <v>1.0889292196007259E-2</v>
      </c>
      <c r="AK57" s="1">
        <f t="shared" si="8"/>
        <v>0.39927404718693282</v>
      </c>
      <c r="AL57" s="1">
        <f t="shared" si="9"/>
        <v>0.58983666061705986</v>
      </c>
    </row>
    <row r="58" spans="1:38">
      <c r="A58" s="2" t="s">
        <v>161</v>
      </c>
      <c r="B58" s="2" t="s">
        <v>105</v>
      </c>
      <c r="C58" s="2" t="s">
        <v>164</v>
      </c>
      <c r="D58" s="2" t="s">
        <v>209</v>
      </c>
      <c r="E58" s="6" t="s">
        <v>71</v>
      </c>
      <c r="F58" s="2" t="s">
        <v>1496</v>
      </c>
      <c r="G58" s="2" t="s">
        <v>1446</v>
      </c>
      <c r="H58" s="2">
        <v>45</v>
      </c>
      <c r="I58" s="2">
        <v>35</v>
      </c>
      <c r="J58" s="2" t="str">
        <f t="shared" si="10"/>
        <v>MINERIO</v>
      </c>
      <c r="K58" s="9">
        <v>4.5</v>
      </c>
      <c r="L58" s="10">
        <v>0.17</v>
      </c>
      <c r="M58" s="2">
        <v>0</v>
      </c>
      <c r="N58" s="2">
        <v>1206</v>
      </c>
      <c r="O58" s="2">
        <v>0</v>
      </c>
      <c r="P58" s="2">
        <v>391</v>
      </c>
      <c r="Q58" s="2">
        <f t="shared" si="0"/>
        <v>0</v>
      </c>
      <c r="R58" s="2">
        <f t="shared" si="1"/>
        <v>1</v>
      </c>
      <c r="S58" s="5">
        <v>0</v>
      </c>
      <c r="T58" s="5">
        <v>0</v>
      </c>
      <c r="U58" s="5">
        <v>235</v>
      </c>
      <c r="V58" s="5">
        <v>599</v>
      </c>
      <c r="W58" s="5">
        <v>0</v>
      </c>
      <c r="X58" s="5">
        <v>3</v>
      </c>
      <c r="Y58" s="5">
        <f t="shared" si="2"/>
        <v>0</v>
      </c>
      <c r="Z58" s="5">
        <f t="shared" si="3"/>
        <v>0</v>
      </c>
      <c r="AA58" s="5">
        <f t="shared" si="4"/>
        <v>0.28177458033573144</v>
      </c>
      <c r="AB58" s="5">
        <f t="shared" si="5"/>
        <v>0.71822541966426856</v>
      </c>
      <c r="AC58" s="2">
        <v>0</v>
      </c>
      <c r="AD58" s="3">
        <v>0</v>
      </c>
      <c r="AE58" s="3">
        <v>163</v>
      </c>
      <c r="AF58" s="3">
        <v>673</v>
      </c>
      <c r="AG58" s="3">
        <v>0</v>
      </c>
      <c r="AH58" s="3">
        <v>1</v>
      </c>
      <c r="AI58" s="1">
        <f t="shared" si="6"/>
        <v>0</v>
      </c>
      <c r="AJ58" s="1">
        <f t="shared" si="7"/>
        <v>0</v>
      </c>
      <c r="AK58" s="1">
        <f t="shared" si="8"/>
        <v>0.19474313022700118</v>
      </c>
      <c r="AL58" s="1">
        <f t="shared" si="9"/>
        <v>0.80525686977299882</v>
      </c>
    </row>
    <row r="59" spans="1:38">
      <c r="A59" s="2" t="s">
        <v>161</v>
      </c>
      <c r="B59" s="2" t="s">
        <v>105</v>
      </c>
      <c r="C59" s="2" t="s">
        <v>164</v>
      </c>
      <c r="D59" s="2" t="s">
        <v>204</v>
      </c>
      <c r="E59" s="6" t="s">
        <v>70</v>
      </c>
      <c r="F59" s="2" t="s">
        <v>1496</v>
      </c>
      <c r="G59" s="2" t="s">
        <v>1446</v>
      </c>
      <c r="H59" s="2">
        <v>40</v>
      </c>
      <c r="I59" s="2">
        <v>15</v>
      </c>
      <c r="J59" s="2" t="str">
        <f t="shared" si="10"/>
        <v>MINERIO</v>
      </c>
      <c r="K59" s="9">
        <v>4.4800000000000004</v>
      </c>
      <c r="L59" s="10">
        <v>1.19</v>
      </c>
      <c r="M59" s="2">
        <v>0</v>
      </c>
      <c r="N59" s="2">
        <v>531</v>
      </c>
      <c r="O59" s="2">
        <v>0</v>
      </c>
      <c r="P59" s="2">
        <v>252</v>
      </c>
      <c r="Q59" s="2">
        <f t="shared" si="0"/>
        <v>0</v>
      </c>
      <c r="R59" s="2">
        <f t="shared" si="1"/>
        <v>1</v>
      </c>
      <c r="S59" s="5">
        <v>0</v>
      </c>
      <c r="T59" s="5">
        <v>3</v>
      </c>
      <c r="U59" s="5">
        <v>294</v>
      </c>
      <c r="V59" s="5">
        <v>116</v>
      </c>
      <c r="W59" s="5">
        <v>4</v>
      </c>
      <c r="X59" s="5">
        <v>22</v>
      </c>
      <c r="Y59" s="5">
        <f t="shared" si="2"/>
        <v>0</v>
      </c>
      <c r="Z59" s="5">
        <f t="shared" si="3"/>
        <v>7.2639225181598066E-3</v>
      </c>
      <c r="AA59" s="5">
        <f t="shared" si="4"/>
        <v>0.71186440677966101</v>
      </c>
      <c r="AB59" s="5">
        <f t="shared" si="5"/>
        <v>0.28087167070217917</v>
      </c>
      <c r="AC59" s="2">
        <v>0</v>
      </c>
      <c r="AD59" s="3">
        <v>3</v>
      </c>
      <c r="AE59" s="3">
        <v>250</v>
      </c>
      <c r="AF59" s="3">
        <v>171</v>
      </c>
      <c r="AG59" s="3">
        <v>1</v>
      </c>
      <c r="AH59" s="3">
        <v>14</v>
      </c>
      <c r="AI59" s="1">
        <f t="shared" si="6"/>
        <v>0</v>
      </c>
      <c r="AJ59" s="1">
        <f t="shared" si="7"/>
        <v>9.1116173120728925E-3</v>
      </c>
      <c r="AK59" s="1">
        <f t="shared" si="8"/>
        <v>0.56947608200455579</v>
      </c>
      <c r="AL59" s="1">
        <f t="shared" si="9"/>
        <v>0.42141230068337132</v>
      </c>
    </row>
    <row r="60" spans="1:38">
      <c r="A60" s="2" t="s">
        <v>161</v>
      </c>
      <c r="B60" s="2" t="s">
        <v>105</v>
      </c>
      <c r="C60" s="2" t="s">
        <v>164</v>
      </c>
      <c r="D60" s="2" t="s">
        <v>246</v>
      </c>
      <c r="E60" s="6" t="s">
        <v>75</v>
      </c>
      <c r="F60" s="2" t="s">
        <v>1496</v>
      </c>
      <c r="G60" s="2" t="s">
        <v>1446</v>
      </c>
      <c r="H60" s="2">
        <v>83</v>
      </c>
      <c r="I60" s="2">
        <v>40</v>
      </c>
      <c r="J60" s="2" t="str">
        <f t="shared" si="10"/>
        <v>MINERIO</v>
      </c>
      <c r="K60" s="9">
        <v>4.47</v>
      </c>
      <c r="L60" s="10">
        <v>7.87</v>
      </c>
      <c r="M60" s="2">
        <v>127</v>
      </c>
      <c r="N60" s="2">
        <v>1270</v>
      </c>
      <c r="O60" s="2">
        <v>0</v>
      </c>
      <c r="P60" s="2">
        <v>420</v>
      </c>
      <c r="Q60" s="2">
        <f t="shared" si="0"/>
        <v>6.9895432030820034E-2</v>
      </c>
      <c r="R60" s="2">
        <f t="shared" si="1"/>
        <v>0.93010456796917995</v>
      </c>
      <c r="S60" s="5">
        <v>0</v>
      </c>
      <c r="T60" s="5">
        <v>18</v>
      </c>
      <c r="U60" s="5">
        <v>573</v>
      </c>
      <c r="V60" s="5">
        <v>304</v>
      </c>
      <c r="W60" s="5">
        <v>25</v>
      </c>
      <c r="X60" s="5">
        <v>31</v>
      </c>
      <c r="Y60" s="5">
        <f t="shared" si="2"/>
        <v>0</v>
      </c>
      <c r="Z60" s="5">
        <f t="shared" si="3"/>
        <v>2.0111731843575419E-2</v>
      </c>
      <c r="AA60" s="5">
        <f t="shared" si="4"/>
        <v>0.64022346368715088</v>
      </c>
      <c r="AB60" s="5">
        <f t="shared" si="5"/>
        <v>0.33966480446927372</v>
      </c>
      <c r="AC60" s="5">
        <v>0</v>
      </c>
      <c r="AD60" s="3">
        <v>8</v>
      </c>
      <c r="AE60" s="3">
        <v>537</v>
      </c>
      <c r="AF60" s="3">
        <v>371</v>
      </c>
      <c r="AG60" s="3">
        <v>9</v>
      </c>
      <c r="AH60" s="3">
        <v>24</v>
      </c>
      <c r="AI60" s="1">
        <f t="shared" si="6"/>
        <v>0</v>
      </c>
      <c r="AJ60" s="1">
        <f t="shared" si="7"/>
        <v>1.7913593256059009E-2</v>
      </c>
      <c r="AK60" s="1">
        <f t="shared" si="8"/>
        <v>0.56585879873551104</v>
      </c>
      <c r="AL60" s="1">
        <f t="shared" si="9"/>
        <v>0.41622760800842995</v>
      </c>
    </row>
    <row r="61" spans="1:38">
      <c r="A61" s="2" t="s">
        <v>161</v>
      </c>
      <c r="B61" s="2" t="s">
        <v>105</v>
      </c>
      <c r="C61" s="2" t="s">
        <v>164</v>
      </c>
      <c r="D61" s="2" t="s">
        <v>227</v>
      </c>
      <c r="E61" s="6" t="s">
        <v>74</v>
      </c>
      <c r="F61" s="2" t="s">
        <v>1496</v>
      </c>
      <c r="G61" s="2" t="s">
        <v>1445</v>
      </c>
      <c r="H61" s="2">
        <v>63</v>
      </c>
      <c r="I61" s="2">
        <v>15</v>
      </c>
      <c r="J61" s="2" t="str">
        <f t="shared" si="10"/>
        <v>MINERIO</v>
      </c>
      <c r="K61" s="9">
        <v>4.4000000000000004</v>
      </c>
      <c r="L61" s="10">
        <v>5.22</v>
      </c>
      <c r="M61" s="2">
        <v>67</v>
      </c>
      <c r="N61" s="2">
        <v>775</v>
      </c>
      <c r="O61" s="2">
        <v>0</v>
      </c>
      <c r="P61" s="2">
        <v>316</v>
      </c>
      <c r="Q61" s="2">
        <f t="shared" si="0"/>
        <v>5.7858376511226252E-2</v>
      </c>
      <c r="R61" s="2">
        <f t="shared" si="1"/>
        <v>0.94214162348877373</v>
      </c>
      <c r="S61" s="5">
        <v>0</v>
      </c>
      <c r="T61" s="5">
        <v>15</v>
      </c>
      <c r="U61" s="5">
        <v>309</v>
      </c>
      <c r="V61" s="5">
        <v>210</v>
      </c>
      <c r="W61" s="5">
        <v>14</v>
      </c>
      <c r="X61" s="5">
        <v>32</v>
      </c>
      <c r="Y61" s="5">
        <f t="shared" si="2"/>
        <v>0</v>
      </c>
      <c r="Z61" s="5">
        <f t="shared" si="3"/>
        <v>2.8089887640449437E-2</v>
      </c>
      <c r="AA61" s="5">
        <f t="shared" si="4"/>
        <v>0.5786516853932584</v>
      </c>
      <c r="AB61" s="5">
        <f t="shared" si="5"/>
        <v>0.39325842696629215</v>
      </c>
      <c r="AC61" s="5">
        <v>0</v>
      </c>
      <c r="AD61" s="3">
        <v>4</v>
      </c>
      <c r="AE61" s="3">
        <v>277</v>
      </c>
      <c r="AF61" s="3">
        <v>264</v>
      </c>
      <c r="AG61" s="3">
        <v>9</v>
      </c>
      <c r="AH61" s="3">
        <v>26</v>
      </c>
      <c r="AI61" s="1">
        <f t="shared" si="6"/>
        <v>0</v>
      </c>
      <c r="AJ61" s="1">
        <f t="shared" si="7"/>
        <v>2.2413793103448276E-2</v>
      </c>
      <c r="AK61" s="1">
        <f t="shared" si="8"/>
        <v>0.47758620689655173</v>
      </c>
      <c r="AL61" s="1">
        <f t="shared" si="9"/>
        <v>0.5</v>
      </c>
    </row>
    <row r="62" spans="1:38">
      <c r="A62" s="2" t="s">
        <v>161</v>
      </c>
      <c r="B62" s="2" t="s">
        <v>105</v>
      </c>
      <c r="C62" s="2" t="s">
        <v>164</v>
      </c>
      <c r="D62" s="2" t="s">
        <v>218</v>
      </c>
      <c r="E62" s="6" t="s">
        <v>72</v>
      </c>
      <c r="F62" s="2" t="s">
        <v>6</v>
      </c>
      <c r="G62" s="2" t="s">
        <v>1445</v>
      </c>
      <c r="H62" s="2">
        <v>54</v>
      </c>
      <c r="I62" s="2">
        <v>20</v>
      </c>
      <c r="J62" s="2" t="str">
        <f t="shared" si="10"/>
        <v>MINERIO</v>
      </c>
      <c r="K62" s="9">
        <v>4.0999999999999996</v>
      </c>
      <c r="L62" s="10">
        <v>0.45</v>
      </c>
      <c r="M62" s="2">
        <v>0</v>
      </c>
      <c r="N62" s="2">
        <v>808</v>
      </c>
      <c r="O62" s="2">
        <v>0</v>
      </c>
      <c r="P62" s="2">
        <v>282</v>
      </c>
      <c r="Q62" s="2">
        <f t="shared" si="0"/>
        <v>0</v>
      </c>
      <c r="R62" s="2">
        <f t="shared" si="1"/>
        <v>1</v>
      </c>
      <c r="S62" s="5">
        <v>0</v>
      </c>
      <c r="T62" s="5">
        <v>0</v>
      </c>
      <c r="U62" s="5">
        <v>166</v>
      </c>
      <c r="V62" s="5">
        <v>391</v>
      </c>
      <c r="W62" s="5">
        <v>0</v>
      </c>
      <c r="X62" s="5">
        <v>2</v>
      </c>
      <c r="Y62" s="5">
        <f t="shared" si="2"/>
        <v>0</v>
      </c>
      <c r="Z62" s="5">
        <f t="shared" si="3"/>
        <v>0</v>
      </c>
      <c r="AA62" s="5">
        <f t="shared" si="4"/>
        <v>0.29802513464991021</v>
      </c>
      <c r="AB62" s="5">
        <f t="shared" si="5"/>
        <v>0.70197486535008979</v>
      </c>
      <c r="AC62" s="2">
        <v>0</v>
      </c>
      <c r="AD62" s="3">
        <v>0</v>
      </c>
      <c r="AE62" s="3">
        <v>117</v>
      </c>
      <c r="AF62" s="3">
        <v>441</v>
      </c>
      <c r="AG62" s="3">
        <v>0</v>
      </c>
      <c r="AH62" s="3">
        <v>1</v>
      </c>
      <c r="AI62" s="1">
        <f t="shared" si="6"/>
        <v>0</v>
      </c>
      <c r="AJ62" s="1">
        <f t="shared" si="7"/>
        <v>0</v>
      </c>
      <c r="AK62" s="1">
        <f t="shared" si="8"/>
        <v>0.20930232558139536</v>
      </c>
      <c r="AL62" s="1">
        <f t="shared" si="9"/>
        <v>0.79069767441860461</v>
      </c>
    </row>
    <row r="63" spans="1:38">
      <c r="A63" s="2" t="s">
        <v>161</v>
      </c>
      <c r="B63" s="2" t="s">
        <v>105</v>
      </c>
      <c r="C63" s="2" t="s">
        <v>164</v>
      </c>
      <c r="D63" s="2" t="s">
        <v>283</v>
      </c>
      <c r="E63" s="6" t="s">
        <v>79</v>
      </c>
      <c r="F63" s="2" t="s">
        <v>1496</v>
      </c>
      <c r="G63" s="2" t="s">
        <v>1446</v>
      </c>
      <c r="H63" s="2">
        <v>120</v>
      </c>
      <c r="I63" s="2">
        <v>15</v>
      </c>
      <c r="J63" s="2" t="str">
        <f t="shared" si="10"/>
        <v>MINERIO</v>
      </c>
      <c r="K63" s="8">
        <v>4.09</v>
      </c>
      <c r="L63" s="11">
        <v>0.26</v>
      </c>
      <c r="M63" s="2">
        <v>24</v>
      </c>
      <c r="N63" s="2">
        <v>833</v>
      </c>
      <c r="O63" s="2">
        <v>0</v>
      </c>
      <c r="P63" s="2">
        <v>336</v>
      </c>
      <c r="Q63" s="2">
        <f t="shared" si="0"/>
        <v>2.0117351215423303E-2</v>
      </c>
      <c r="R63" s="2">
        <f t="shared" si="1"/>
        <v>0.97988264878457665</v>
      </c>
      <c r="S63" s="5">
        <v>0</v>
      </c>
      <c r="T63" s="5">
        <v>26</v>
      </c>
      <c r="U63" s="5">
        <v>365</v>
      </c>
      <c r="V63" s="5">
        <v>154</v>
      </c>
      <c r="W63" s="5">
        <v>33</v>
      </c>
      <c r="X63" s="5">
        <v>28</v>
      </c>
      <c r="Y63" s="5">
        <f t="shared" si="2"/>
        <v>0</v>
      </c>
      <c r="Z63" s="5">
        <f t="shared" si="3"/>
        <v>4.7706422018348627E-2</v>
      </c>
      <c r="AA63" s="5">
        <f t="shared" si="4"/>
        <v>0.66972477064220182</v>
      </c>
      <c r="AB63" s="5">
        <f t="shared" si="5"/>
        <v>0.28256880733944956</v>
      </c>
      <c r="AC63" s="5">
        <v>0</v>
      </c>
      <c r="AD63" s="3">
        <v>17</v>
      </c>
      <c r="AE63" s="3">
        <v>349</v>
      </c>
      <c r="AF63" s="3">
        <v>202</v>
      </c>
      <c r="AG63" s="3">
        <v>18</v>
      </c>
      <c r="AH63" s="3">
        <v>20</v>
      </c>
      <c r="AI63" s="1">
        <f t="shared" si="6"/>
        <v>0</v>
      </c>
      <c r="AJ63" s="1">
        <f t="shared" si="7"/>
        <v>5.7755775577557754E-2</v>
      </c>
      <c r="AK63" s="1">
        <f t="shared" si="8"/>
        <v>0.57590759075907594</v>
      </c>
      <c r="AL63" s="1">
        <f t="shared" si="9"/>
        <v>0.36633663366336633</v>
      </c>
    </row>
    <row r="64" spans="1:38">
      <c r="A64" s="2" t="s">
        <v>161</v>
      </c>
      <c r="B64" s="2" t="s">
        <v>105</v>
      </c>
      <c r="C64" s="2" t="s">
        <v>164</v>
      </c>
      <c r="D64" s="2" t="s">
        <v>202</v>
      </c>
      <c r="E64" s="6" t="s">
        <v>70</v>
      </c>
      <c r="F64" s="2" t="s">
        <v>1496</v>
      </c>
      <c r="G64" s="2" t="s">
        <v>1446</v>
      </c>
      <c r="H64" s="2">
        <v>38</v>
      </c>
      <c r="I64" s="2">
        <v>15</v>
      </c>
      <c r="J64" s="2" t="str">
        <f t="shared" si="10"/>
        <v>MINERIO</v>
      </c>
      <c r="K64" s="9">
        <v>3.98</v>
      </c>
      <c r="L64" s="10">
        <v>0.7</v>
      </c>
      <c r="M64" s="2">
        <v>0</v>
      </c>
      <c r="N64" s="2">
        <v>679</v>
      </c>
      <c r="O64" s="2">
        <v>0</v>
      </c>
      <c r="P64" s="2">
        <v>277</v>
      </c>
      <c r="Q64" s="2">
        <f t="shared" si="0"/>
        <v>0</v>
      </c>
      <c r="R64" s="2">
        <f t="shared" si="1"/>
        <v>1</v>
      </c>
      <c r="S64" s="5">
        <v>0</v>
      </c>
      <c r="T64" s="5">
        <v>1</v>
      </c>
      <c r="U64" s="5">
        <v>104</v>
      </c>
      <c r="V64" s="5">
        <v>368</v>
      </c>
      <c r="W64" s="5">
        <v>0</v>
      </c>
      <c r="X64" s="5">
        <v>3</v>
      </c>
      <c r="Y64" s="5">
        <f t="shared" si="2"/>
        <v>0</v>
      </c>
      <c r="Z64" s="5">
        <f t="shared" si="3"/>
        <v>2.1141649048625794E-3</v>
      </c>
      <c r="AA64" s="5">
        <f t="shared" si="4"/>
        <v>0.21987315010570824</v>
      </c>
      <c r="AB64" s="5">
        <f t="shared" si="5"/>
        <v>0.77801268498942922</v>
      </c>
      <c r="AC64" s="2">
        <v>0</v>
      </c>
      <c r="AD64" s="3">
        <v>1</v>
      </c>
      <c r="AE64" s="3">
        <v>77</v>
      </c>
      <c r="AF64" s="3">
        <v>396</v>
      </c>
      <c r="AG64" s="3">
        <v>0</v>
      </c>
      <c r="AH64" s="3">
        <v>2</v>
      </c>
      <c r="AI64" s="1">
        <f t="shared" si="6"/>
        <v>0</v>
      </c>
      <c r="AJ64" s="1">
        <f t="shared" si="7"/>
        <v>2.1008403361344537E-3</v>
      </c>
      <c r="AK64" s="1">
        <f t="shared" si="8"/>
        <v>0.16176470588235295</v>
      </c>
      <c r="AL64" s="1">
        <f t="shared" si="9"/>
        <v>0.83613445378151263</v>
      </c>
    </row>
    <row r="65" spans="1:38">
      <c r="A65" s="2" t="s">
        <v>161</v>
      </c>
      <c r="B65" s="2" t="s">
        <v>105</v>
      </c>
      <c r="C65" s="2" t="s">
        <v>164</v>
      </c>
      <c r="D65" s="2" t="s">
        <v>212</v>
      </c>
      <c r="E65" s="6" t="s">
        <v>71</v>
      </c>
      <c r="F65" s="2" t="s">
        <v>1496</v>
      </c>
      <c r="G65" s="2" t="s">
        <v>1446</v>
      </c>
      <c r="H65" s="2">
        <v>48</v>
      </c>
      <c r="I65" s="2">
        <v>10</v>
      </c>
      <c r="J65" s="2" t="str">
        <f t="shared" si="10"/>
        <v>MINERIO</v>
      </c>
      <c r="K65" s="9">
        <v>3.83</v>
      </c>
      <c r="L65" s="10">
        <v>1.49</v>
      </c>
      <c r="M65" s="2">
        <v>0</v>
      </c>
      <c r="N65" s="2">
        <v>490</v>
      </c>
      <c r="O65" s="2">
        <v>0</v>
      </c>
      <c r="P65" s="2">
        <v>232</v>
      </c>
      <c r="Q65" s="2">
        <f t="shared" si="0"/>
        <v>0</v>
      </c>
      <c r="R65" s="2">
        <f t="shared" si="1"/>
        <v>1</v>
      </c>
      <c r="S65" s="5">
        <v>0</v>
      </c>
      <c r="T65" s="5">
        <v>2</v>
      </c>
      <c r="U65" s="5">
        <v>217</v>
      </c>
      <c r="V65" s="5">
        <v>112</v>
      </c>
      <c r="W65" s="5">
        <v>3</v>
      </c>
      <c r="X65" s="5">
        <v>18</v>
      </c>
      <c r="Y65" s="5">
        <f t="shared" si="2"/>
        <v>0</v>
      </c>
      <c r="Z65" s="5">
        <f t="shared" si="3"/>
        <v>6.0422960725075529E-3</v>
      </c>
      <c r="AA65" s="5">
        <f t="shared" si="4"/>
        <v>0.65558912386706947</v>
      </c>
      <c r="AB65" s="5">
        <f t="shared" si="5"/>
        <v>0.33836858006042297</v>
      </c>
      <c r="AC65" s="2">
        <v>0</v>
      </c>
      <c r="AD65" s="3">
        <v>0</v>
      </c>
      <c r="AE65" s="3">
        <v>188</v>
      </c>
      <c r="AF65" s="3">
        <v>155</v>
      </c>
      <c r="AG65" s="3">
        <v>0</v>
      </c>
      <c r="AH65" s="3">
        <v>9</v>
      </c>
      <c r="AI65" s="1">
        <f t="shared" si="6"/>
        <v>0</v>
      </c>
      <c r="AJ65" s="1">
        <f t="shared" si="7"/>
        <v>0</v>
      </c>
      <c r="AK65" s="1">
        <f t="shared" si="8"/>
        <v>0.53409090909090906</v>
      </c>
      <c r="AL65" s="1">
        <f t="shared" si="9"/>
        <v>0.46590909090909088</v>
      </c>
    </row>
    <row r="66" spans="1:38">
      <c r="A66" s="2" t="s">
        <v>161</v>
      </c>
      <c r="B66" s="2" t="s">
        <v>105</v>
      </c>
      <c r="C66" s="2" t="s">
        <v>164</v>
      </c>
      <c r="D66" s="2" t="s">
        <v>245</v>
      </c>
      <c r="E66" s="6" t="s">
        <v>75</v>
      </c>
      <c r="F66" s="2" t="s">
        <v>1496</v>
      </c>
      <c r="G66" s="2" t="s">
        <v>1446</v>
      </c>
      <c r="H66" s="2">
        <v>82</v>
      </c>
      <c r="I66" s="2">
        <v>25</v>
      </c>
      <c r="J66" s="2" t="str">
        <f t="shared" si="10"/>
        <v>MINERIO</v>
      </c>
      <c r="K66" s="9">
        <v>3.73</v>
      </c>
      <c r="L66" s="10">
        <v>1.59</v>
      </c>
      <c r="M66" s="2">
        <v>42</v>
      </c>
      <c r="N66" s="2">
        <v>1696</v>
      </c>
      <c r="O66" s="2">
        <v>0</v>
      </c>
      <c r="P66" s="2">
        <v>415</v>
      </c>
      <c r="Q66" s="2">
        <f t="shared" ref="Q66:Q129" si="11">(M66+O66)/(M66+N66+O66+P66)</f>
        <v>1.9507663725034836E-2</v>
      </c>
      <c r="R66" s="2">
        <f t="shared" ref="R66:R129" si="12">(N66+P66)/(M66+N66+O66+P66)</f>
        <v>0.98049233627496513</v>
      </c>
      <c r="S66" s="5">
        <v>0</v>
      </c>
      <c r="T66" s="5">
        <v>30</v>
      </c>
      <c r="U66" s="5">
        <v>801</v>
      </c>
      <c r="V66" s="5">
        <v>228</v>
      </c>
      <c r="W66" s="5">
        <v>38</v>
      </c>
      <c r="X66" s="5">
        <v>56</v>
      </c>
      <c r="Y66" s="5">
        <f t="shared" ref="Y66:Y129" si="13">S66/($S66+$T66+$U66+$V66)</f>
        <v>0</v>
      </c>
      <c r="Z66" s="5">
        <f t="shared" ref="Z66:Z129" si="14">T66/($S66+$T66+$U66+$V66)</f>
        <v>2.8328611898016998E-2</v>
      </c>
      <c r="AA66" s="5">
        <f t="shared" ref="AA66:AA129" si="15">U66/($S66+$T66+$U66+$V66)</f>
        <v>0.75637393767705385</v>
      </c>
      <c r="AB66" s="5">
        <f t="shared" ref="AB66:AB129" si="16">V66/($S66+$T66+$U66+$V66)</f>
        <v>0.21529745042492918</v>
      </c>
      <c r="AC66" s="5">
        <v>0</v>
      </c>
      <c r="AD66" s="3">
        <v>21</v>
      </c>
      <c r="AE66" s="3">
        <v>741</v>
      </c>
      <c r="AF66" s="3">
        <v>321</v>
      </c>
      <c r="AG66" s="3">
        <v>26</v>
      </c>
      <c r="AH66" s="3">
        <v>42</v>
      </c>
      <c r="AI66" s="1">
        <f t="shared" ref="AI66:AI129" si="17">AC66/($AC66+$AD66+$AE66+$AF66)</f>
        <v>0</v>
      </c>
      <c r="AJ66" s="1">
        <f t="shared" ref="AJ66:AJ129" si="18">(AD66+AG66)/($AC66+$AD66+$AE66+$AF66+AG66+AH66)</f>
        <v>4.0834057341442222E-2</v>
      </c>
      <c r="AK66" s="1">
        <f t="shared" ref="AK66:AK129" si="19">AE66/($AC66+$AD66+$AE66+$AF66+AG66+AH66)</f>
        <v>0.64378801042571676</v>
      </c>
      <c r="AL66" s="1">
        <f t="shared" ref="AL66:AL129" si="20">(AH66+AF66)/($AC66+$AD66+$AE66+$AF66+AH66+AG66)</f>
        <v>0.315377932232841</v>
      </c>
    </row>
    <row r="67" spans="1:38">
      <c r="A67" s="2" t="s">
        <v>161</v>
      </c>
      <c r="B67" s="2" t="s">
        <v>105</v>
      </c>
      <c r="C67" s="2" t="s">
        <v>164</v>
      </c>
      <c r="D67" s="2" t="s">
        <v>408</v>
      </c>
      <c r="E67" s="6" t="s">
        <v>21</v>
      </c>
      <c r="F67" s="2" t="s">
        <v>5</v>
      </c>
      <c r="G67" s="2" t="s">
        <v>1446</v>
      </c>
      <c r="H67" s="2">
        <v>245</v>
      </c>
      <c r="I67" s="2">
        <v>40</v>
      </c>
      <c r="J67" s="2" t="str">
        <f t="shared" ref="J67:J130" si="21">IF(OR(G67="MINERIO",K67 &gt;0.4),"MINERIO","ESTERIL")</f>
        <v>MINERIO</v>
      </c>
      <c r="K67" s="8">
        <v>3.44</v>
      </c>
      <c r="L67" s="11">
        <v>0.34</v>
      </c>
      <c r="M67" s="2">
        <v>0</v>
      </c>
      <c r="N67" s="2">
        <v>2039</v>
      </c>
      <c r="O67" s="2">
        <v>0</v>
      </c>
      <c r="P67" s="2">
        <v>475</v>
      </c>
      <c r="Q67" s="2">
        <f t="shared" si="11"/>
        <v>0</v>
      </c>
      <c r="R67" s="2">
        <f t="shared" si="12"/>
        <v>1</v>
      </c>
      <c r="S67" s="5">
        <v>0</v>
      </c>
      <c r="T67" s="5">
        <v>2</v>
      </c>
      <c r="U67" s="5">
        <v>978</v>
      </c>
      <c r="V67" s="5">
        <v>350</v>
      </c>
      <c r="W67" s="5">
        <v>4</v>
      </c>
      <c r="X67" s="5">
        <v>33</v>
      </c>
      <c r="Y67" s="5">
        <f t="shared" si="13"/>
        <v>0</v>
      </c>
      <c r="Z67" s="5">
        <f t="shared" si="14"/>
        <v>1.5037593984962407E-3</v>
      </c>
      <c r="AA67" s="5">
        <f t="shared" si="15"/>
        <v>0.73533834586466162</v>
      </c>
      <c r="AB67" s="5">
        <f t="shared" si="16"/>
        <v>0.26315789473684209</v>
      </c>
      <c r="AC67" s="5">
        <v>0</v>
      </c>
      <c r="AD67" s="3">
        <v>0</v>
      </c>
      <c r="AE67" s="3">
        <v>869</v>
      </c>
      <c r="AF67" s="3">
        <v>485</v>
      </c>
      <c r="AG67" s="3">
        <v>2</v>
      </c>
      <c r="AH67" s="3">
        <v>11</v>
      </c>
      <c r="AI67" s="1">
        <f t="shared" si="17"/>
        <v>0</v>
      </c>
      <c r="AJ67" s="1">
        <f t="shared" si="18"/>
        <v>1.463057790782736E-3</v>
      </c>
      <c r="AK67" s="1">
        <f t="shared" si="19"/>
        <v>0.63569861009509876</v>
      </c>
      <c r="AL67" s="1">
        <f t="shared" si="20"/>
        <v>0.36283833211411853</v>
      </c>
    </row>
    <row r="68" spans="1:38">
      <c r="A68" s="2" t="s">
        <v>161</v>
      </c>
      <c r="B68" s="2" t="s">
        <v>105</v>
      </c>
      <c r="C68" s="2" t="s">
        <v>164</v>
      </c>
      <c r="D68" s="2" t="s">
        <v>214</v>
      </c>
      <c r="E68" s="6" t="s">
        <v>71</v>
      </c>
      <c r="F68" s="2" t="s">
        <v>1496</v>
      </c>
      <c r="G68" s="2" t="s">
        <v>1446</v>
      </c>
      <c r="H68" s="2">
        <v>50</v>
      </c>
      <c r="I68" s="2">
        <v>15</v>
      </c>
      <c r="J68" s="2" t="str">
        <f t="shared" si="21"/>
        <v>MINERIO</v>
      </c>
      <c r="K68" s="9">
        <v>3.37</v>
      </c>
      <c r="L68" s="10">
        <v>2.85</v>
      </c>
      <c r="M68" s="2">
        <v>56</v>
      </c>
      <c r="N68" s="2">
        <v>584</v>
      </c>
      <c r="O68" s="2">
        <v>0</v>
      </c>
      <c r="P68" s="2">
        <v>267</v>
      </c>
      <c r="Q68" s="2">
        <f t="shared" si="11"/>
        <v>6.1742006615214992E-2</v>
      </c>
      <c r="R68" s="2">
        <f t="shared" si="12"/>
        <v>0.93825799338478499</v>
      </c>
      <c r="S68" s="5">
        <v>0</v>
      </c>
      <c r="T68" s="5">
        <v>19</v>
      </c>
      <c r="U68" s="5">
        <v>165</v>
      </c>
      <c r="V68" s="5">
        <v>244</v>
      </c>
      <c r="W68" s="5">
        <v>17</v>
      </c>
      <c r="X68" s="5">
        <v>6</v>
      </c>
      <c r="Y68" s="5">
        <f t="shared" si="13"/>
        <v>0</v>
      </c>
      <c r="Z68" s="5">
        <f t="shared" si="14"/>
        <v>4.4392523364485979E-2</v>
      </c>
      <c r="AA68" s="5">
        <f t="shared" si="15"/>
        <v>0.3855140186915888</v>
      </c>
      <c r="AB68" s="5">
        <f t="shared" si="16"/>
        <v>0.57009345794392519</v>
      </c>
      <c r="AC68" s="2">
        <v>0</v>
      </c>
      <c r="AD68" s="3">
        <v>17</v>
      </c>
      <c r="AE68" s="3">
        <v>138</v>
      </c>
      <c r="AF68" s="3">
        <v>277</v>
      </c>
      <c r="AG68" s="3">
        <v>17</v>
      </c>
      <c r="AH68" s="3">
        <v>2</v>
      </c>
      <c r="AI68" s="1">
        <f t="shared" si="17"/>
        <v>0</v>
      </c>
      <c r="AJ68" s="1">
        <f t="shared" si="18"/>
        <v>7.5388026607538808E-2</v>
      </c>
      <c r="AK68" s="1">
        <f t="shared" si="19"/>
        <v>0.30598669623059865</v>
      </c>
      <c r="AL68" s="1">
        <f t="shared" si="20"/>
        <v>0.61862527716186255</v>
      </c>
    </row>
    <row r="69" spans="1:38">
      <c r="A69" s="2" t="s">
        <v>161</v>
      </c>
      <c r="B69" s="2" t="s">
        <v>105</v>
      </c>
      <c r="C69" s="2" t="s">
        <v>164</v>
      </c>
      <c r="D69" s="2" t="s">
        <v>409</v>
      </c>
      <c r="E69" s="6" t="s">
        <v>21</v>
      </c>
      <c r="F69" s="2" t="s">
        <v>5</v>
      </c>
      <c r="G69" s="2" t="s">
        <v>1446</v>
      </c>
      <c r="H69" s="2">
        <v>246</v>
      </c>
      <c r="I69" s="2">
        <v>80</v>
      </c>
      <c r="J69" s="2" t="str">
        <f t="shared" si="21"/>
        <v>MINERIO</v>
      </c>
      <c r="K69" s="8">
        <v>3.1</v>
      </c>
      <c r="L69" s="11">
        <v>2.25</v>
      </c>
      <c r="M69" s="2">
        <v>59</v>
      </c>
      <c r="N69" s="2">
        <v>2773</v>
      </c>
      <c r="O69" s="2">
        <v>0</v>
      </c>
      <c r="P69" s="2">
        <v>569</v>
      </c>
      <c r="Q69" s="2">
        <f t="shared" si="11"/>
        <v>1.7347838870920316E-2</v>
      </c>
      <c r="R69" s="2">
        <f t="shared" si="12"/>
        <v>0.98265216112907972</v>
      </c>
      <c r="S69" s="5">
        <v>0</v>
      </c>
      <c r="T69" s="5">
        <v>69</v>
      </c>
      <c r="U69" s="5">
        <v>1442</v>
      </c>
      <c r="V69" s="5">
        <v>180</v>
      </c>
      <c r="W69" s="5">
        <v>93</v>
      </c>
      <c r="X69" s="5">
        <v>91</v>
      </c>
      <c r="Y69" s="5">
        <f t="shared" si="13"/>
        <v>0</v>
      </c>
      <c r="Z69" s="5">
        <f t="shared" si="14"/>
        <v>4.0804257835600238E-2</v>
      </c>
      <c r="AA69" s="5">
        <f t="shared" si="15"/>
        <v>0.85274985215848609</v>
      </c>
      <c r="AB69" s="5">
        <f t="shared" si="16"/>
        <v>0.10644589000591366</v>
      </c>
      <c r="AC69" s="5">
        <v>0</v>
      </c>
      <c r="AD69" s="3">
        <v>27</v>
      </c>
      <c r="AE69" s="3">
        <v>1442</v>
      </c>
      <c r="AF69" s="3">
        <v>301</v>
      </c>
      <c r="AG69" s="3">
        <v>37</v>
      </c>
      <c r="AH69" s="3">
        <v>68</v>
      </c>
      <c r="AI69" s="1">
        <f t="shared" si="17"/>
        <v>0</v>
      </c>
      <c r="AJ69" s="1">
        <f t="shared" si="18"/>
        <v>3.4133333333333335E-2</v>
      </c>
      <c r="AK69" s="1">
        <f t="shared" si="19"/>
        <v>0.76906666666666668</v>
      </c>
      <c r="AL69" s="1">
        <f t="shared" si="20"/>
        <v>0.1968</v>
      </c>
    </row>
    <row r="70" spans="1:38">
      <c r="A70" s="2" t="s">
        <v>161</v>
      </c>
      <c r="B70" s="2" t="s">
        <v>105</v>
      </c>
      <c r="C70" s="2" t="s">
        <v>164</v>
      </c>
      <c r="D70" s="2" t="s">
        <v>243</v>
      </c>
      <c r="E70" s="6" t="s">
        <v>75</v>
      </c>
      <c r="F70" s="2" t="s">
        <v>1496</v>
      </c>
      <c r="G70" s="2" t="s">
        <v>1446</v>
      </c>
      <c r="H70" s="2">
        <v>80</v>
      </c>
      <c r="I70" s="2">
        <v>15</v>
      </c>
      <c r="J70" s="2" t="str">
        <f t="shared" si="21"/>
        <v>MINERIO</v>
      </c>
      <c r="K70" s="9">
        <v>3.07</v>
      </c>
      <c r="L70" s="10">
        <v>8.91</v>
      </c>
      <c r="M70" s="2">
        <v>13</v>
      </c>
      <c r="N70" s="2">
        <v>1590</v>
      </c>
      <c r="O70" s="2">
        <v>0</v>
      </c>
      <c r="P70" s="2">
        <v>435</v>
      </c>
      <c r="Q70" s="2">
        <f t="shared" si="11"/>
        <v>6.3788027477919527E-3</v>
      </c>
      <c r="R70" s="2">
        <f t="shared" si="12"/>
        <v>0.9936211972522081</v>
      </c>
      <c r="S70" s="5">
        <v>0</v>
      </c>
      <c r="T70" s="5">
        <v>349</v>
      </c>
      <c r="U70" s="5">
        <v>322</v>
      </c>
      <c r="V70" s="5">
        <v>35</v>
      </c>
      <c r="W70" s="5">
        <v>317</v>
      </c>
      <c r="X70" s="5">
        <v>52</v>
      </c>
      <c r="Y70" s="5">
        <f t="shared" si="13"/>
        <v>0</v>
      </c>
      <c r="Z70" s="5">
        <f t="shared" si="14"/>
        <v>0.49433427762039661</v>
      </c>
      <c r="AA70" s="5">
        <f t="shared" si="15"/>
        <v>0.45609065155807366</v>
      </c>
      <c r="AB70" s="5">
        <f t="shared" si="16"/>
        <v>4.9575070821529746E-2</v>
      </c>
      <c r="AC70" s="5">
        <v>0</v>
      </c>
      <c r="AD70" s="3">
        <v>244</v>
      </c>
      <c r="AE70" s="3">
        <v>413</v>
      </c>
      <c r="AF70" s="3">
        <v>69</v>
      </c>
      <c r="AG70" s="3">
        <v>265</v>
      </c>
      <c r="AH70" s="3">
        <v>73</v>
      </c>
      <c r="AI70" s="1">
        <f t="shared" si="17"/>
        <v>0</v>
      </c>
      <c r="AJ70" s="1">
        <f t="shared" si="18"/>
        <v>0.47838345864661652</v>
      </c>
      <c r="AK70" s="1">
        <f t="shared" si="19"/>
        <v>0.38815789473684209</v>
      </c>
      <c r="AL70" s="1">
        <f t="shared" si="20"/>
        <v>0.13345864661654136</v>
      </c>
    </row>
    <row r="71" spans="1:38">
      <c r="A71" s="2" t="s">
        <v>161</v>
      </c>
      <c r="B71" s="2" t="s">
        <v>105</v>
      </c>
      <c r="C71" s="2" t="s">
        <v>164</v>
      </c>
      <c r="D71" s="2" t="s">
        <v>248</v>
      </c>
      <c r="E71" s="6" t="s">
        <v>75</v>
      </c>
      <c r="F71" s="2" t="s">
        <v>1496</v>
      </c>
      <c r="G71" s="2" t="s">
        <v>1446</v>
      </c>
      <c r="H71" s="2">
        <v>85</v>
      </c>
      <c r="I71" s="2">
        <v>25</v>
      </c>
      <c r="J71" s="2" t="str">
        <f t="shared" si="21"/>
        <v>MINERIO</v>
      </c>
      <c r="K71" s="9">
        <v>2.84</v>
      </c>
      <c r="L71" s="10">
        <v>0.77</v>
      </c>
      <c r="M71" s="2">
        <v>0</v>
      </c>
      <c r="N71" s="2">
        <v>1661</v>
      </c>
      <c r="O71" s="2">
        <v>0</v>
      </c>
      <c r="P71" s="2">
        <v>465</v>
      </c>
      <c r="Q71" s="2">
        <f t="shared" si="11"/>
        <v>0</v>
      </c>
      <c r="R71" s="2">
        <f t="shared" si="12"/>
        <v>1</v>
      </c>
      <c r="S71" s="5">
        <v>0</v>
      </c>
      <c r="T71" s="5">
        <v>12</v>
      </c>
      <c r="U71" s="5">
        <v>736</v>
      </c>
      <c r="V71" s="5">
        <v>265</v>
      </c>
      <c r="W71" s="5">
        <v>13</v>
      </c>
      <c r="X71" s="5">
        <v>63</v>
      </c>
      <c r="Y71" s="5">
        <f t="shared" si="13"/>
        <v>0</v>
      </c>
      <c r="Z71" s="5">
        <f t="shared" si="14"/>
        <v>1.1846001974333662E-2</v>
      </c>
      <c r="AA71" s="5">
        <f t="shared" si="15"/>
        <v>0.72655478775913129</v>
      </c>
      <c r="AB71" s="5">
        <f t="shared" si="16"/>
        <v>0.26159921026653504</v>
      </c>
      <c r="AC71" s="5">
        <v>0</v>
      </c>
      <c r="AD71" s="3">
        <v>4</v>
      </c>
      <c r="AE71" s="3">
        <v>688</v>
      </c>
      <c r="AF71" s="3">
        <v>359</v>
      </c>
      <c r="AG71" s="3">
        <v>4</v>
      </c>
      <c r="AH71" s="3">
        <v>33</v>
      </c>
      <c r="AI71" s="1">
        <f t="shared" si="17"/>
        <v>0</v>
      </c>
      <c r="AJ71" s="1">
        <f t="shared" si="18"/>
        <v>7.3529411764705881E-3</v>
      </c>
      <c r="AK71" s="1">
        <f t="shared" si="19"/>
        <v>0.63235294117647056</v>
      </c>
      <c r="AL71" s="1">
        <f t="shared" si="20"/>
        <v>0.36029411764705882</v>
      </c>
    </row>
    <row r="72" spans="1:38">
      <c r="A72" s="2" t="s">
        <v>161</v>
      </c>
      <c r="B72" s="2" t="s">
        <v>105</v>
      </c>
      <c r="C72" s="2" t="s">
        <v>164</v>
      </c>
      <c r="D72" s="2" t="s">
        <v>208</v>
      </c>
      <c r="E72" s="6" t="s">
        <v>71</v>
      </c>
      <c r="F72" s="2" t="s">
        <v>1496</v>
      </c>
      <c r="G72" s="2" t="s">
        <v>1446</v>
      </c>
      <c r="H72" s="2">
        <v>44</v>
      </c>
      <c r="I72" s="2">
        <v>30</v>
      </c>
      <c r="J72" s="2" t="str">
        <f t="shared" si="21"/>
        <v>MINERIO</v>
      </c>
      <c r="K72" s="9">
        <v>2.8</v>
      </c>
      <c r="L72" s="10">
        <v>5.95</v>
      </c>
      <c r="M72" s="2">
        <v>0</v>
      </c>
      <c r="N72" s="2">
        <v>1445</v>
      </c>
      <c r="O72" s="2">
        <v>0</v>
      </c>
      <c r="P72" s="2">
        <v>400</v>
      </c>
      <c r="Q72" s="2">
        <f t="shared" si="11"/>
        <v>0</v>
      </c>
      <c r="R72" s="2">
        <f t="shared" si="12"/>
        <v>1</v>
      </c>
      <c r="S72" s="5">
        <v>0</v>
      </c>
      <c r="T72" s="5">
        <v>5</v>
      </c>
      <c r="U72" s="5">
        <v>416</v>
      </c>
      <c r="V72" s="5">
        <v>497</v>
      </c>
      <c r="W72" s="5">
        <v>9</v>
      </c>
      <c r="X72" s="5">
        <v>24</v>
      </c>
      <c r="Y72" s="5">
        <f t="shared" si="13"/>
        <v>0</v>
      </c>
      <c r="Z72" s="5">
        <f t="shared" si="14"/>
        <v>5.4466230936819175E-3</v>
      </c>
      <c r="AA72" s="5">
        <f t="shared" si="15"/>
        <v>0.45315904139433549</v>
      </c>
      <c r="AB72" s="5">
        <f t="shared" si="16"/>
        <v>0.54139433551198257</v>
      </c>
      <c r="AC72" s="2">
        <v>0</v>
      </c>
      <c r="AD72" s="3">
        <v>1</v>
      </c>
      <c r="AE72" s="3">
        <v>335</v>
      </c>
      <c r="AF72" s="3">
        <v>593</v>
      </c>
      <c r="AG72" s="3">
        <v>6</v>
      </c>
      <c r="AH72" s="3">
        <v>16</v>
      </c>
      <c r="AI72" s="1">
        <f t="shared" si="17"/>
        <v>0</v>
      </c>
      <c r="AJ72" s="1">
        <f t="shared" si="18"/>
        <v>7.3606729758149319E-3</v>
      </c>
      <c r="AK72" s="1">
        <f t="shared" si="19"/>
        <v>0.35226077812828599</v>
      </c>
      <c r="AL72" s="1">
        <f t="shared" si="20"/>
        <v>0.64037854889589907</v>
      </c>
    </row>
    <row r="73" spans="1:38">
      <c r="A73" s="2" t="s">
        <v>161</v>
      </c>
      <c r="B73" s="2" t="s">
        <v>105</v>
      </c>
      <c r="C73" s="2" t="s">
        <v>164</v>
      </c>
      <c r="D73" s="2" t="s">
        <v>359</v>
      </c>
      <c r="E73" s="6" t="s">
        <v>88</v>
      </c>
      <c r="F73" s="2" t="s">
        <v>6</v>
      </c>
      <c r="G73" s="2" t="s">
        <v>1445</v>
      </c>
      <c r="H73" s="2">
        <v>196</v>
      </c>
      <c r="I73" s="2">
        <v>30</v>
      </c>
      <c r="J73" s="2" t="str">
        <f t="shared" si="21"/>
        <v>MINERIO</v>
      </c>
      <c r="K73" s="8">
        <v>2.72</v>
      </c>
      <c r="L73" s="11">
        <v>0.41</v>
      </c>
      <c r="M73" s="2">
        <v>0</v>
      </c>
      <c r="N73" s="2">
        <v>1290</v>
      </c>
      <c r="O73" s="2">
        <v>0</v>
      </c>
      <c r="P73" s="2">
        <v>320</v>
      </c>
      <c r="Q73" s="2">
        <f t="shared" si="11"/>
        <v>0</v>
      </c>
      <c r="R73" s="2">
        <f t="shared" si="12"/>
        <v>1</v>
      </c>
      <c r="S73" s="5">
        <v>0</v>
      </c>
      <c r="T73" s="5">
        <v>5</v>
      </c>
      <c r="U73" s="5">
        <v>461</v>
      </c>
      <c r="V73" s="5">
        <v>390</v>
      </c>
      <c r="W73" s="5">
        <v>6</v>
      </c>
      <c r="X73" s="5">
        <v>23</v>
      </c>
      <c r="Y73" s="5">
        <f t="shared" si="13"/>
        <v>0</v>
      </c>
      <c r="Z73" s="5">
        <f t="shared" si="14"/>
        <v>5.8411214953271026E-3</v>
      </c>
      <c r="AA73" s="5">
        <f t="shared" si="15"/>
        <v>0.53855140186915884</v>
      </c>
      <c r="AB73" s="5">
        <f t="shared" si="16"/>
        <v>0.45560747663551404</v>
      </c>
      <c r="AC73" s="5">
        <v>0</v>
      </c>
      <c r="AD73" s="3">
        <v>1</v>
      </c>
      <c r="AE73" s="3">
        <v>393</v>
      </c>
      <c r="AF73" s="3">
        <v>470</v>
      </c>
      <c r="AG73" s="3">
        <v>4</v>
      </c>
      <c r="AH73" s="3">
        <v>17</v>
      </c>
      <c r="AI73" s="1">
        <f t="shared" si="17"/>
        <v>0</v>
      </c>
      <c r="AJ73" s="1">
        <f t="shared" si="18"/>
        <v>5.6497175141242938E-3</v>
      </c>
      <c r="AK73" s="1">
        <f t="shared" si="19"/>
        <v>0.44406779661016949</v>
      </c>
      <c r="AL73" s="1">
        <f t="shared" si="20"/>
        <v>0.55028248587570616</v>
      </c>
    </row>
    <row r="74" spans="1:38">
      <c r="A74" s="2" t="s">
        <v>161</v>
      </c>
      <c r="B74" s="2" t="s">
        <v>105</v>
      </c>
      <c r="C74" s="2" t="s">
        <v>164</v>
      </c>
      <c r="D74" s="2" t="s">
        <v>419</v>
      </c>
      <c r="E74" s="6" t="s">
        <v>92</v>
      </c>
      <c r="F74" s="2" t="s">
        <v>91</v>
      </c>
      <c r="G74" s="2" t="s">
        <v>1446</v>
      </c>
      <c r="H74" s="2">
        <v>256</v>
      </c>
      <c r="I74" s="2">
        <v>70</v>
      </c>
      <c r="J74" s="2" t="str">
        <f t="shared" si="21"/>
        <v>MINERIO</v>
      </c>
      <c r="K74" s="8">
        <v>2.61</v>
      </c>
      <c r="L74" s="11">
        <v>0.14000000000000001</v>
      </c>
      <c r="M74" s="2">
        <v>102</v>
      </c>
      <c r="N74" s="2">
        <v>2415</v>
      </c>
      <c r="O74" s="2">
        <v>0</v>
      </c>
      <c r="P74" s="2">
        <v>572</v>
      </c>
      <c r="Q74" s="2">
        <f t="shared" si="11"/>
        <v>3.3020394949821952E-2</v>
      </c>
      <c r="R74" s="2">
        <f t="shared" si="12"/>
        <v>0.9669796050501781</v>
      </c>
      <c r="S74" s="5">
        <v>0</v>
      </c>
      <c r="T74" s="5">
        <v>43</v>
      </c>
      <c r="U74" s="5">
        <v>1353</v>
      </c>
      <c r="V74" s="5">
        <v>161</v>
      </c>
      <c r="W74" s="5">
        <v>55</v>
      </c>
      <c r="X74" s="5">
        <v>69</v>
      </c>
      <c r="Y74" s="5">
        <f t="shared" si="13"/>
        <v>0</v>
      </c>
      <c r="Z74" s="5">
        <f t="shared" si="14"/>
        <v>2.7617212588310854E-2</v>
      </c>
      <c r="AA74" s="5">
        <f t="shared" si="15"/>
        <v>0.86897880539499039</v>
      </c>
      <c r="AB74" s="5">
        <f t="shared" si="16"/>
        <v>0.10340398201669879</v>
      </c>
      <c r="AC74" s="5">
        <v>0</v>
      </c>
      <c r="AD74" s="3">
        <v>15</v>
      </c>
      <c r="AE74" s="3">
        <v>1336</v>
      </c>
      <c r="AF74" s="3">
        <v>249</v>
      </c>
      <c r="AG74" s="3">
        <v>21</v>
      </c>
      <c r="AH74" s="3">
        <v>60</v>
      </c>
      <c r="AI74" s="1">
        <f t="shared" si="17"/>
        <v>0</v>
      </c>
      <c r="AJ74" s="1">
        <f t="shared" si="18"/>
        <v>2.1415823914336704E-2</v>
      </c>
      <c r="AK74" s="1">
        <f t="shared" si="19"/>
        <v>0.79476502082093992</v>
      </c>
      <c r="AL74" s="1">
        <f t="shared" si="20"/>
        <v>0.18381915526472337</v>
      </c>
    </row>
    <row r="75" spans="1:38">
      <c r="A75" s="2" t="s">
        <v>161</v>
      </c>
      <c r="B75" s="2" t="s">
        <v>105</v>
      </c>
      <c r="C75" s="2" t="s">
        <v>164</v>
      </c>
      <c r="D75" s="2" t="s">
        <v>334</v>
      </c>
      <c r="E75" s="6" t="s">
        <v>22</v>
      </c>
      <c r="F75" s="2" t="s">
        <v>6</v>
      </c>
      <c r="G75" s="2" t="s">
        <v>1445</v>
      </c>
      <c r="H75" s="2">
        <v>171</v>
      </c>
      <c r="I75" s="2">
        <v>15</v>
      </c>
      <c r="J75" s="2" t="str">
        <f t="shared" si="21"/>
        <v>MINERIO</v>
      </c>
      <c r="K75" s="8">
        <v>2.4300000000000002</v>
      </c>
      <c r="L75" s="11">
        <v>0.02</v>
      </c>
      <c r="M75" s="2">
        <v>0</v>
      </c>
      <c r="N75" s="2">
        <v>719</v>
      </c>
      <c r="O75" s="2">
        <v>0</v>
      </c>
      <c r="P75" s="2">
        <v>306</v>
      </c>
      <c r="Q75" s="2">
        <f t="shared" si="11"/>
        <v>0</v>
      </c>
      <c r="R75" s="2">
        <f t="shared" si="12"/>
        <v>1</v>
      </c>
      <c r="S75" s="5">
        <v>39</v>
      </c>
      <c r="T75" s="5">
        <v>330</v>
      </c>
      <c r="U75" s="5">
        <v>106</v>
      </c>
      <c r="V75" s="5">
        <v>44</v>
      </c>
      <c r="W75" s="5">
        <v>25</v>
      </c>
      <c r="X75" s="5"/>
      <c r="Y75" s="5">
        <f t="shared" si="13"/>
        <v>7.5144508670520235E-2</v>
      </c>
      <c r="Z75" s="5">
        <f t="shared" si="14"/>
        <v>0.63583815028901736</v>
      </c>
      <c r="AA75" s="5">
        <f t="shared" si="15"/>
        <v>0.20423892100192678</v>
      </c>
      <c r="AB75" s="5">
        <f t="shared" si="16"/>
        <v>8.477842003853564E-2</v>
      </c>
      <c r="AC75" s="5">
        <v>0</v>
      </c>
      <c r="AD75" s="3">
        <v>22</v>
      </c>
      <c r="AE75" s="3">
        <v>325</v>
      </c>
      <c r="AF75" s="3">
        <v>144</v>
      </c>
      <c r="AG75" s="3">
        <v>28</v>
      </c>
      <c r="AH75" s="3">
        <v>25</v>
      </c>
      <c r="AI75" s="1">
        <f t="shared" si="17"/>
        <v>0</v>
      </c>
      <c r="AJ75" s="1">
        <f t="shared" si="18"/>
        <v>9.1911764705882359E-2</v>
      </c>
      <c r="AK75" s="1">
        <f t="shared" si="19"/>
        <v>0.59742647058823528</v>
      </c>
      <c r="AL75" s="1">
        <f t="shared" si="20"/>
        <v>0.31066176470588236</v>
      </c>
    </row>
    <row r="76" spans="1:38">
      <c r="A76" s="2" t="s">
        <v>161</v>
      </c>
      <c r="B76" s="2" t="s">
        <v>105</v>
      </c>
      <c r="C76" s="2" t="s">
        <v>164</v>
      </c>
      <c r="D76" s="2" t="s">
        <v>203</v>
      </c>
      <c r="E76" s="6" t="s">
        <v>70</v>
      </c>
      <c r="F76" s="2" t="s">
        <v>1496</v>
      </c>
      <c r="G76" s="2" t="s">
        <v>1446</v>
      </c>
      <c r="H76" s="2">
        <v>39</v>
      </c>
      <c r="I76" s="2">
        <v>20</v>
      </c>
      <c r="J76" s="2" t="str">
        <f t="shared" si="21"/>
        <v>MINERIO</v>
      </c>
      <c r="K76" s="9">
        <v>2.2999999999999998</v>
      </c>
      <c r="L76" s="10">
        <v>1.84</v>
      </c>
      <c r="M76" s="2">
        <v>79</v>
      </c>
      <c r="N76" s="2">
        <v>1189</v>
      </c>
      <c r="O76" s="2">
        <v>0</v>
      </c>
      <c r="P76" s="2">
        <v>381</v>
      </c>
      <c r="Q76" s="2">
        <f t="shared" si="11"/>
        <v>4.790782292298363E-2</v>
      </c>
      <c r="R76" s="2">
        <f t="shared" si="12"/>
        <v>0.95209217707701632</v>
      </c>
      <c r="S76" s="5">
        <v>0</v>
      </c>
      <c r="T76" s="5">
        <v>36</v>
      </c>
      <c r="U76" s="5">
        <v>438</v>
      </c>
      <c r="V76" s="5">
        <v>294</v>
      </c>
      <c r="W76" s="5">
        <v>38</v>
      </c>
      <c r="X76" s="5">
        <v>43</v>
      </c>
      <c r="Y76" s="5">
        <f t="shared" si="13"/>
        <v>0</v>
      </c>
      <c r="Z76" s="5">
        <f t="shared" si="14"/>
        <v>4.6875E-2</v>
      </c>
      <c r="AA76" s="5">
        <f t="shared" si="15"/>
        <v>0.5703125</v>
      </c>
      <c r="AB76" s="5">
        <f t="shared" si="16"/>
        <v>0.3828125</v>
      </c>
      <c r="AC76" s="2">
        <v>0</v>
      </c>
      <c r="AD76" s="3">
        <v>20</v>
      </c>
      <c r="AE76" s="3">
        <v>381</v>
      </c>
      <c r="AF76" s="3">
        <v>396</v>
      </c>
      <c r="AG76" s="3">
        <v>15</v>
      </c>
      <c r="AH76" s="3">
        <v>35</v>
      </c>
      <c r="AI76" s="1">
        <f t="shared" si="17"/>
        <v>0</v>
      </c>
      <c r="AJ76" s="1">
        <f t="shared" si="18"/>
        <v>4.1322314049586778E-2</v>
      </c>
      <c r="AK76" s="1">
        <f t="shared" si="19"/>
        <v>0.44982290436835892</v>
      </c>
      <c r="AL76" s="1">
        <f t="shared" si="20"/>
        <v>0.50885478158205433</v>
      </c>
    </row>
    <row r="77" spans="1:38">
      <c r="A77" s="2" t="s">
        <v>161</v>
      </c>
      <c r="B77" s="2" t="s">
        <v>105</v>
      </c>
      <c r="C77" s="2" t="s">
        <v>164</v>
      </c>
      <c r="D77" s="2" t="s">
        <v>220</v>
      </c>
      <c r="E77" s="6" t="s">
        <v>72</v>
      </c>
      <c r="F77" s="2" t="s">
        <v>6</v>
      </c>
      <c r="G77" s="2" t="s">
        <v>1445</v>
      </c>
      <c r="H77" s="2">
        <v>56</v>
      </c>
      <c r="I77" s="2">
        <v>25</v>
      </c>
      <c r="J77" s="2" t="str">
        <f t="shared" si="21"/>
        <v>MINERIO</v>
      </c>
      <c r="K77" s="9">
        <v>2.0099999999999998</v>
      </c>
      <c r="L77" s="10">
        <v>1.53</v>
      </c>
      <c r="M77" s="2">
        <v>128</v>
      </c>
      <c r="N77" s="2">
        <v>636</v>
      </c>
      <c r="O77" s="2">
        <v>0</v>
      </c>
      <c r="P77" s="2">
        <v>292</v>
      </c>
      <c r="Q77" s="2">
        <f t="shared" si="11"/>
        <v>0.12121212121212122</v>
      </c>
      <c r="R77" s="2">
        <f t="shared" si="12"/>
        <v>0.87878787878787878</v>
      </c>
      <c r="S77" s="5">
        <v>0</v>
      </c>
      <c r="T77" s="5">
        <v>7</v>
      </c>
      <c r="U77" s="5">
        <v>138</v>
      </c>
      <c r="V77" s="5">
        <v>359</v>
      </c>
      <c r="W77" s="5">
        <v>9</v>
      </c>
      <c r="X77" s="5">
        <v>16</v>
      </c>
      <c r="Y77" s="5">
        <f t="shared" si="13"/>
        <v>0</v>
      </c>
      <c r="Z77" s="5">
        <f t="shared" si="14"/>
        <v>1.3888888888888888E-2</v>
      </c>
      <c r="AA77" s="5">
        <f t="shared" si="15"/>
        <v>0.27380952380952384</v>
      </c>
      <c r="AB77" s="5">
        <f t="shared" si="16"/>
        <v>0.71230158730158732</v>
      </c>
      <c r="AC77" s="2">
        <v>0</v>
      </c>
      <c r="AD77" s="3">
        <v>2</v>
      </c>
      <c r="AE77" s="3">
        <v>124</v>
      </c>
      <c r="AF77" s="3">
        <v>385</v>
      </c>
      <c r="AG77" s="3">
        <v>4</v>
      </c>
      <c r="AH77" s="3">
        <v>14</v>
      </c>
      <c r="AI77" s="1">
        <f t="shared" si="17"/>
        <v>0</v>
      </c>
      <c r="AJ77" s="1">
        <f t="shared" si="18"/>
        <v>1.1342155009451797E-2</v>
      </c>
      <c r="AK77" s="1">
        <f t="shared" si="19"/>
        <v>0.23440453686200377</v>
      </c>
      <c r="AL77" s="1">
        <f t="shared" si="20"/>
        <v>0.75425330812854441</v>
      </c>
    </row>
    <row r="78" spans="1:38">
      <c r="A78" s="2" t="s">
        <v>161</v>
      </c>
      <c r="B78" s="2" t="s">
        <v>105</v>
      </c>
      <c r="C78" s="2" t="s">
        <v>164</v>
      </c>
      <c r="D78" s="2" t="s">
        <v>278</v>
      </c>
      <c r="E78" s="6" t="s">
        <v>6</v>
      </c>
      <c r="F78" s="2" t="s">
        <v>6</v>
      </c>
      <c r="G78" s="2" t="s">
        <v>1445</v>
      </c>
      <c r="H78" s="2">
        <v>115</v>
      </c>
      <c r="I78" s="2">
        <v>15</v>
      </c>
      <c r="J78" s="2" t="str">
        <f t="shared" si="21"/>
        <v>MINERIO</v>
      </c>
      <c r="K78" s="8">
        <v>1.94</v>
      </c>
      <c r="L78" s="11">
        <v>0.05</v>
      </c>
      <c r="M78" s="2">
        <v>11</v>
      </c>
      <c r="N78" s="2">
        <v>717</v>
      </c>
      <c r="O78" s="2">
        <v>0</v>
      </c>
      <c r="P78" s="2">
        <v>262</v>
      </c>
      <c r="Q78" s="2">
        <f t="shared" si="11"/>
        <v>1.1111111111111112E-2</v>
      </c>
      <c r="R78" s="2">
        <f t="shared" si="12"/>
        <v>0.98888888888888893</v>
      </c>
      <c r="S78" s="5">
        <v>0</v>
      </c>
      <c r="T78" s="5">
        <v>3</v>
      </c>
      <c r="U78" s="5">
        <v>288</v>
      </c>
      <c r="V78" s="5">
        <v>209</v>
      </c>
      <c r="W78" s="5">
        <v>6</v>
      </c>
      <c r="X78" s="5">
        <v>8</v>
      </c>
      <c r="Y78" s="5">
        <f t="shared" si="13"/>
        <v>0</v>
      </c>
      <c r="Z78" s="5">
        <f t="shared" si="14"/>
        <v>6.0000000000000001E-3</v>
      </c>
      <c r="AA78" s="5">
        <f t="shared" si="15"/>
        <v>0.57599999999999996</v>
      </c>
      <c r="AB78" s="5">
        <f t="shared" si="16"/>
        <v>0.41799999999999998</v>
      </c>
      <c r="AC78" s="5">
        <v>0</v>
      </c>
      <c r="AD78" s="3">
        <v>1</v>
      </c>
      <c r="AE78" s="3">
        <v>224</v>
      </c>
      <c r="AF78" s="3">
        <v>280</v>
      </c>
      <c r="AG78" s="3">
        <v>2</v>
      </c>
      <c r="AH78" s="3">
        <v>5</v>
      </c>
      <c r="AI78" s="1">
        <f t="shared" si="17"/>
        <v>0</v>
      </c>
      <c r="AJ78" s="1">
        <f t="shared" si="18"/>
        <v>5.859375E-3</v>
      </c>
      <c r="AK78" s="1">
        <f t="shared" si="19"/>
        <v>0.4375</v>
      </c>
      <c r="AL78" s="1">
        <f t="shared" si="20"/>
        <v>0.556640625</v>
      </c>
    </row>
    <row r="79" spans="1:38">
      <c r="A79" s="2" t="s">
        <v>161</v>
      </c>
      <c r="B79" s="2" t="s">
        <v>105</v>
      </c>
      <c r="C79" s="2" t="s">
        <v>164</v>
      </c>
      <c r="D79" s="2" t="s">
        <v>240</v>
      </c>
      <c r="E79" s="6" t="s">
        <v>75</v>
      </c>
      <c r="F79" s="2" t="s">
        <v>1496</v>
      </c>
      <c r="G79" s="2" t="s">
        <v>1446</v>
      </c>
      <c r="H79" s="2">
        <v>77</v>
      </c>
      <c r="I79" s="2">
        <v>30</v>
      </c>
      <c r="J79" s="2" t="str">
        <f t="shared" si="21"/>
        <v>MINERIO</v>
      </c>
      <c r="K79" s="9">
        <v>1.85</v>
      </c>
      <c r="L79" s="10">
        <v>1.0900000000000001</v>
      </c>
      <c r="M79" s="2">
        <v>0</v>
      </c>
      <c r="N79" s="2">
        <v>1763</v>
      </c>
      <c r="O79" s="2">
        <v>0</v>
      </c>
      <c r="P79" s="2">
        <v>395</v>
      </c>
      <c r="Q79" s="2">
        <f t="shared" si="11"/>
        <v>0</v>
      </c>
      <c r="R79" s="2">
        <f t="shared" si="12"/>
        <v>1</v>
      </c>
      <c r="S79" s="5">
        <v>0</v>
      </c>
      <c r="T79" s="5">
        <v>25</v>
      </c>
      <c r="U79" s="5">
        <v>748</v>
      </c>
      <c r="V79" s="5">
        <v>305</v>
      </c>
      <c r="W79" s="5">
        <v>22</v>
      </c>
      <c r="X79" s="5">
        <v>48</v>
      </c>
      <c r="Y79" s="5">
        <f t="shared" si="13"/>
        <v>0</v>
      </c>
      <c r="Z79" s="5">
        <f t="shared" si="14"/>
        <v>2.3191094619666047E-2</v>
      </c>
      <c r="AA79" s="5">
        <f t="shared" si="15"/>
        <v>0.69387755102040816</v>
      </c>
      <c r="AB79" s="5">
        <f t="shared" si="16"/>
        <v>0.28293135435992578</v>
      </c>
      <c r="AC79" s="5">
        <v>0</v>
      </c>
      <c r="AD79" s="3">
        <v>13</v>
      </c>
      <c r="AE79" s="3">
        <v>682</v>
      </c>
      <c r="AF79" s="3">
        <v>416</v>
      </c>
      <c r="AG79" s="3">
        <v>12</v>
      </c>
      <c r="AH79" s="3">
        <v>25</v>
      </c>
      <c r="AI79" s="1">
        <f t="shared" si="17"/>
        <v>0</v>
      </c>
      <c r="AJ79" s="1">
        <f t="shared" si="18"/>
        <v>2.1777003484320559E-2</v>
      </c>
      <c r="AK79" s="1">
        <f t="shared" si="19"/>
        <v>0.59407665505226481</v>
      </c>
      <c r="AL79" s="1">
        <f t="shared" si="20"/>
        <v>0.38414634146341464</v>
      </c>
    </row>
    <row r="80" spans="1:38">
      <c r="A80" s="2" t="s">
        <v>161</v>
      </c>
      <c r="B80" s="2" t="s">
        <v>105</v>
      </c>
      <c r="C80" s="2" t="s">
        <v>164</v>
      </c>
      <c r="D80" s="2" t="s">
        <v>191</v>
      </c>
      <c r="E80" s="6" t="s">
        <v>70</v>
      </c>
      <c r="F80" s="2" t="s">
        <v>1496</v>
      </c>
      <c r="G80" s="2" t="s">
        <v>1446</v>
      </c>
      <c r="H80" s="2">
        <v>27</v>
      </c>
      <c r="I80" s="2">
        <v>55</v>
      </c>
      <c r="J80" s="2" t="str">
        <f t="shared" si="21"/>
        <v>MINERIO</v>
      </c>
      <c r="K80" s="9">
        <v>1.74</v>
      </c>
      <c r="L80" s="10">
        <v>1.55</v>
      </c>
      <c r="M80" s="2">
        <v>0</v>
      </c>
      <c r="N80" s="2">
        <v>2077</v>
      </c>
      <c r="O80" s="2">
        <v>0</v>
      </c>
      <c r="P80" s="2">
        <v>430</v>
      </c>
      <c r="Q80" s="2">
        <f t="shared" si="11"/>
        <v>0</v>
      </c>
      <c r="R80" s="2">
        <f t="shared" si="12"/>
        <v>1</v>
      </c>
      <c r="S80" s="5">
        <v>0</v>
      </c>
      <c r="T80" s="5">
        <v>0</v>
      </c>
      <c r="U80" s="5">
        <v>242</v>
      </c>
      <c r="V80" s="5">
        <v>501</v>
      </c>
      <c r="W80" s="5">
        <v>0</v>
      </c>
      <c r="X80" s="5">
        <v>12</v>
      </c>
      <c r="Y80" s="5">
        <f t="shared" si="13"/>
        <v>0</v>
      </c>
      <c r="Z80" s="5">
        <f t="shared" si="14"/>
        <v>0</v>
      </c>
      <c r="AA80" s="5">
        <f t="shared" si="15"/>
        <v>0.32570659488559894</v>
      </c>
      <c r="AB80" s="5">
        <f t="shared" si="16"/>
        <v>0.67429340511440106</v>
      </c>
      <c r="AC80" s="2">
        <v>0</v>
      </c>
      <c r="AD80" s="3">
        <v>0</v>
      </c>
      <c r="AE80" s="3">
        <v>177</v>
      </c>
      <c r="AF80" s="3">
        <v>573</v>
      </c>
      <c r="AG80" s="3">
        <v>0</v>
      </c>
      <c r="AH80" s="3">
        <v>5</v>
      </c>
      <c r="AI80" s="1">
        <f t="shared" si="17"/>
        <v>0</v>
      </c>
      <c r="AJ80" s="1">
        <f t="shared" si="18"/>
        <v>0</v>
      </c>
      <c r="AK80" s="1">
        <f t="shared" si="19"/>
        <v>0.23443708609271524</v>
      </c>
      <c r="AL80" s="1">
        <f t="shared" si="20"/>
        <v>0.76556291390728481</v>
      </c>
    </row>
    <row r="81" spans="1:38">
      <c r="A81" s="2" t="s">
        <v>161</v>
      </c>
      <c r="B81" s="2" t="s">
        <v>105</v>
      </c>
      <c r="C81" s="2" t="s">
        <v>164</v>
      </c>
      <c r="D81" s="2" t="s">
        <v>340</v>
      </c>
      <c r="E81" s="6" t="s">
        <v>86</v>
      </c>
      <c r="F81" s="2" t="s">
        <v>1496</v>
      </c>
      <c r="G81" s="2" t="s">
        <v>1446</v>
      </c>
      <c r="H81" s="2">
        <v>177</v>
      </c>
      <c r="I81" s="2">
        <v>25</v>
      </c>
      <c r="J81" s="2" t="str">
        <f t="shared" si="21"/>
        <v>MINERIO</v>
      </c>
      <c r="K81" s="8">
        <v>1.65</v>
      </c>
      <c r="L81" s="11">
        <v>0.38</v>
      </c>
      <c r="M81" s="2">
        <v>0</v>
      </c>
      <c r="N81" s="2">
        <v>1570</v>
      </c>
      <c r="O81" s="2">
        <v>0</v>
      </c>
      <c r="P81" s="2">
        <v>445</v>
      </c>
      <c r="Q81" s="2">
        <f t="shared" si="11"/>
        <v>0</v>
      </c>
      <c r="R81" s="2">
        <f t="shared" si="12"/>
        <v>1</v>
      </c>
      <c r="S81" s="5">
        <v>0</v>
      </c>
      <c r="T81" s="5">
        <v>29</v>
      </c>
      <c r="U81" s="5">
        <v>823</v>
      </c>
      <c r="V81" s="5">
        <v>155</v>
      </c>
      <c r="W81" s="5">
        <v>41</v>
      </c>
      <c r="X81" s="5">
        <v>72</v>
      </c>
      <c r="Y81" s="5">
        <f t="shared" si="13"/>
        <v>0</v>
      </c>
      <c r="Z81" s="5">
        <f t="shared" si="14"/>
        <v>2.8798411122144985E-2</v>
      </c>
      <c r="AA81" s="5">
        <f t="shared" si="15"/>
        <v>0.81727904667328699</v>
      </c>
      <c r="AB81" s="5">
        <f t="shared" si="16"/>
        <v>0.15392254220456802</v>
      </c>
      <c r="AC81" s="5">
        <v>0</v>
      </c>
      <c r="AD81" s="3">
        <v>6</v>
      </c>
      <c r="AE81" s="3">
        <v>799</v>
      </c>
      <c r="AF81" s="3">
        <v>249</v>
      </c>
      <c r="AG81" s="3">
        <v>10</v>
      </c>
      <c r="AH81" s="3">
        <v>56</v>
      </c>
      <c r="AI81" s="1">
        <f t="shared" si="17"/>
        <v>0</v>
      </c>
      <c r="AJ81" s="1">
        <f t="shared" si="18"/>
        <v>1.4285714285714285E-2</v>
      </c>
      <c r="AK81" s="1">
        <f t="shared" si="19"/>
        <v>0.71339285714285716</v>
      </c>
      <c r="AL81" s="1">
        <f t="shared" si="20"/>
        <v>0.27232142857142855</v>
      </c>
    </row>
    <row r="82" spans="1:38">
      <c r="A82" s="2" t="s">
        <v>161</v>
      </c>
      <c r="B82" s="2" t="s">
        <v>105</v>
      </c>
      <c r="C82" s="2" t="s">
        <v>164</v>
      </c>
      <c r="D82" s="2" t="s">
        <v>310</v>
      </c>
      <c r="E82" s="6" t="s">
        <v>83</v>
      </c>
      <c r="F82" s="2" t="s">
        <v>6</v>
      </c>
      <c r="G82" s="2" t="s">
        <v>1445</v>
      </c>
      <c r="H82" s="2">
        <v>147</v>
      </c>
      <c r="I82" s="2">
        <v>25</v>
      </c>
      <c r="J82" s="2" t="str">
        <f t="shared" si="21"/>
        <v>MINERIO</v>
      </c>
      <c r="K82" s="8">
        <v>1.6</v>
      </c>
      <c r="L82" s="11">
        <v>7.0000000000000007E-2</v>
      </c>
      <c r="M82" s="2">
        <v>0</v>
      </c>
      <c r="N82" s="2">
        <v>1141</v>
      </c>
      <c r="O82" s="2">
        <v>0</v>
      </c>
      <c r="P82" s="2">
        <v>341</v>
      </c>
      <c r="Q82" s="2">
        <f t="shared" si="11"/>
        <v>0</v>
      </c>
      <c r="R82" s="2">
        <f t="shared" si="12"/>
        <v>1</v>
      </c>
      <c r="S82" s="5">
        <v>0</v>
      </c>
      <c r="T82" s="5">
        <v>0</v>
      </c>
      <c r="U82" s="5">
        <v>242</v>
      </c>
      <c r="V82" s="5">
        <v>540</v>
      </c>
      <c r="W82" s="5">
        <v>0</v>
      </c>
      <c r="X82" s="5">
        <v>4</v>
      </c>
      <c r="Y82" s="5">
        <f t="shared" si="13"/>
        <v>0</v>
      </c>
      <c r="Z82" s="5">
        <f t="shared" si="14"/>
        <v>0</v>
      </c>
      <c r="AA82" s="5">
        <f t="shared" si="15"/>
        <v>0.30946291560102301</v>
      </c>
      <c r="AB82" s="5">
        <f t="shared" si="16"/>
        <v>0.69053708439897699</v>
      </c>
      <c r="AC82" s="5">
        <v>0</v>
      </c>
      <c r="AD82" s="3">
        <v>0</v>
      </c>
      <c r="AE82" s="3">
        <v>166</v>
      </c>
      <c r="AF82" s="3">
        <v>620</v>
      </c>
      <c r="AG82" s="3">
        <v>0</v>
      </c>
      <c r="AH82" s="3">
        <v>0</v>
      </c>
      <c r="AI82" s="1">
        <f t="shared" si="17"/>
        <v>0</v>
      </c>
      <c r="AJ82" s="1">
        <f t="shared" si="18"/>
        <v>0</v>
      </c>
      <c r="AK82" s="1">
        <f t="shared" si="19"/>
        <v>0.21119592875318066</v>
      </c>
      <c r="AL82" s="1">
        <f t="shared" si="20"/>
        <v>0.78880407124681939</v>
      </c>
    </row>
    <row r="83" spans="1:38">
      <c r="A83" s="2" t="s">
        <v>161</v>
      </c>
      <c r="B83" s="2" t="s">
        <v>105</v>
      </c>
      <c r="C83" s="2" t="s">
        <v>164</v>
      </c>
      <c r="D83" s="2" t="s">
        <v>406</v>
      </c>
      <c r="E83" s="6" t="s">
        <v>21</v>
      </c>
      <c r="F83" s="2" t="s">
        <v>5</v>
      </c>
      <c r="G83" s="2" t="s">
        <v>1446</v>
      </c>
      <c r="H83" s="2">
        <v>243</v>
      </c>
      <c r="I83" s="2">
        <v>55</v>
      </c>
      <c r="J83" s="2" t="str">
        <f t="shared" si="21"/>
        <v>MINERIO</v>
      </c>
      <c r="K83" s="8">
        <v>1.53</v>
      </c>
      <c r="L83" s="11">
        <v>1.77</v>
      </c>
      <c r="M83" s="2">
        <v>122</v>
      </c>
      <c r="N83" s="2">
        <v>4311</v>
      </c>
      <c r="O83" s="2">
        <v>0</v>
      </c>
      <c r="P83" s="2">
        <v>692</v>
      </c>
      <c r="Q83" s="2">
        <f t="shared" si="11"/>
        <v>2.3804878048780488E-2</v>
      </c>
      <c r="R83" s="2">
        <f t="shared" si="12"/>
        <v>0.97619512195121949</v>
      </c>
      <c r="S83" s="5">
        <v>0</v>
      </c>
      <c r="T83" s="5">
        <v>116</v>
      </c>
      <c r="U83" s="5">
        <v>1310</v>
      </c>
      <c r="V83" s="5">
        <v>153</v>
      </c>
      <c r="W83" s="5">
        <v>133</v>
      </c>
      <c r="X83" s="5">
        <v>98</v>
      </c>
      <c r="Y83" s="5">
        <f t="shared" si="13"/>
        <v>0</v>
      </c>
      <c r="Z83" s="5">
        <f t="shared" si="14"/>
        <v>7.3464217859404685E-2</v>
      </c>
      <c r="AA83" s="5">
        <f t="shared" si="15"/>
        <v>0.82963901203293222</v>
      </c>
      <c r="AB83" s="5">
        <f t="shared" si="16"/>
        <v>9.689677010766308E-2</v>
      </c>
      <c r="AC83" s="5">
        <v>0</v>
      </c>
      <c r="AD83" s="3">
        <v>72</v>
      </c>
      <c r="AE83" s="3">
        <v>1326</v>
      </c>
      <c r="AF83" s="3">
        <v>253</v>
      </c>
      <c r="AG83" s="3">
        <v>84</v>
      </c>
      <c r="AH83" s="3">
        <v>75</v>
      </c>
      <c r="AI83" s="1">
        <f t="shared" si="17"/>
        <v>0</v>
      </c>
      <c r="AJ83" s="1">
        <f t="shared" si="18"/>
        <v>8.6187845303867403E-2</v>
      </c>
      <c r="AK83" s="1">
        <f t="shared" si="19"/>
        <v>0.7325966850828729</v>
      </c>
      <c r="AL83" s="1">
        <f t="shared" si="20"/>
        <v>0.18121546961325966</v>
      </c>
    </row>
    <row r="84" spans="1:38">
      <c r="A84" s="2" t="s">
        <v>161</v>
      </c>
      <c r="B84" s="2" t="s">
        <v>105</v>
      </c>
      <c r="C84" s="2" t="s">
        <v>164</v>
      </c>
      <c r="D84" s="2" t="s">
        <v>272</v>
      </c>
      <c r="E84" s="6" t="s">
        <v>78</v>
      </c>
      <c r="F84" s="2" t="s">
        <v>1496</v>
      </c>
      <c r="G84" s="2" t="s">
        <v>1446</v>
      </c>
      <c r="H84" s="2">
        <v>109</v>
      </c>
      <c r="I84" s="2">
        <v>40</v>
      </c>
      <c r="J84" s="2" t="str">
        <f t="shared" si="21"/>
        <v>MINERIO</v>
      </c>
      <c r="K84" s="8">
        <v>1.52</v>
      </c>
      <c r="L84" s="11">
        <v>7.0000000000000007E-2</v>
      </c>
      <c r="M84" s="2">
        <v>26</v>
      </c>
      <c r="N84" s="2">
        <v>2204</v>
      </c>
      <c r="O84" s="2">
        <v>0</v>
      </c>
      <c r="P84" s="2">
        <v>534</v>
      </c>
      <c r="Q84" s="2">
        <f t="shared" si="11"/>
        <v>9.4066570188133143E-3</v>
      </c>
      <c r="R84" s="2">
        <f t="shared" si="12"/>
        <v>0.99059334298118673</v>
      </c>
      <c r="S84" s="5">
        <v>0</v>
      </c>
      <c r="T84" s="5">
        <v>30</v>
      </c>
      <c r="U84" s="5">
        <v>1083</v>
      </c>
      <c r="V84" s="5">
        <v>295</v>
      </c>
      <c r="W84" s="5">
        <v>27</v>
      </c>
      <c r="X84" s="5">
        <v>43</v>
      </c>
      <c r="Y84" s="5">
        <f t="shared" si="13"/>
        <v>0</v>
      </c>
      <c r="Z84" s="5">
        <f t="shared" si="14"/>
        <v>2.130681818181818E-2</v>
      </c>
      <c r="AA84" s="5">
        <f t="shared" si="15"/>
        <v>0.76917613636363635</v>
      </c>
      <c r="AB84" s="5">
        <f t="shared" si="16"/>
        <v>0.20951704545454544</v>
      </c>
      <c r="AC84" s="5">
        <v>0</v>
      </c>
      <c r="AD84" s="3">
        <v>18</v>
      </c>
      <c r="AE84" s="3">
        <v>1001</v>
      </c>
      <c r="AF84" s="3">
        <v>422</v>
      </c>
      <c r="AG84" s="3">
        <v>13</v>
      </c>
      <c r="AH84" s="3">
        <v>24</v>
      </c>
      <c r="AI84" s="1">
        <f t="shared" si="17"/>
        <v>0</v>
      </c>
      <c r="AJ84" s="1">
        <f t="shared" si="18"/>
        <v>2.097428958051421E-2</v>
      </c>
      <c r="AK84" s="1">
        <f t="shared" si="19"/>
        <v>0.67726657645466848</v>
      </c>
      <c r="AL84" s="1">
        <f t="shared" si="20"/>
        <v>0.30175913396481729</v>
      </c>
    </row>
    <row r="85" spans="1:38">
      <c r="A85" s="2" t="s">
        <v>161</v>
      </c>
      <c r="B85" s="2" t="s">
        <v>105</v>
      </c>
      <c r="C85" s="2" t="s">
        <v>164</v>
      </c>
      <c r="D85" s="2" t="s">
        <v>407</v>
      </c>
      <c r="E85" s="6" t="s">
        <v>21</v>
      </c>
      <c r="F85" s="2" t="s">
        <v>5</v>
      </c>
      <c r="G85" s="2" t="s">
        <v>1446</v>
      </c>
      <c r="H85" s="2">
        <v>244</v>
      </c>
      <c r="I85" s="2">
        <v>45</v>
      </c>
      <c r="J85" s="2" t="str">
        <f t="shared" si="21"/>
        <v>MINERIO</v>
      </c>
      <c r="K85" s="8">
        <v>1.49</v>
      </c>
      <c r="L85" s="11">
        <v>1</v>
      </c>
      <c r="M85" s="2">
        <v>41</v>
      </c>
      <c r="N85" s="2">
        <v>2085</v>
      </c>
      <c r="O85" s="2">
        <v>0</v>
      </c>
      <c r="P85" s="2">
        <v>531</v>
      </c>
      <c r="Q85" s="2">
        <f t="shared" si="11"/>
        <v>1.5430937147158449E-2</v>
      </c>
      <c r="R85" s="2">
        <f t="shared" si="12"/>
        <v>0.98456906285284151</v>
      </c>
      <c r="S85" s="5">
        <v>0</v>
      </c>
      <c r="T85" s="5">
        <v>32</v>
      </c>
      <c r="U85" s="5">
        <v>1023</v>
      </c>
      <c r="V85" s="5">
        <v>299</v>
      </c>
      <c r="W85" s="5">
        <v>35</v>
      </c>
      <c r="X85" s="5">
        <v>38</v>
      </c>
      <c r="Y85" s="5">
        <f t="shared" si="13"/>
        <v>0</v>
      </c>
      <c r="Z85" s="5">
        <f t="shared" si="14"/>
        <v>2.3633677991137372E-2</v>
      </c>
      <c r="AA85" s="5">
        <f t="shared" si="15"/>
        <v>0.75553914327917282</v>
      </c>
      <c r="AB85" s="5">
        <f t="shared" si="16"/>
        <v>0.22082717872968982</v>
      </c>
      <c r="AC85" s="5">
        <v>0</v>
      </c>
      <c r="AD85" s="3">
        <v>13</v>
      </c>
      <c r="AE85" s="3">
        <v>900</v>
      </c>
      <c r="AF85" s="3">
        <v>456</v>
      </c>
      <c r="AG85" s="3">
        <v>21</v>
      </c>
      <c r="AH85" s="3">
        <v>35</v>
      </c>
      <c r="AI85" s="1">
        <f t="shared" si="17"/>
        <v>0</v>
      </c>
      <c r="AJ85" s="1">
        <f t="shared" si="18"/>
        <v>2.3859649122807018E-2</v>
      </c>
      <c r="AK85" s="1">
        <f t="shared" si="19"/>
        <v>0.63157894736842102</v>
      </c>
      <c r="AL85" s="1">
        <f t="shared" si="20"/>
        <v>0.34456140350877196</v>
      </c>
    </row>
    <row r="86" spans="1:38">
      <c r="A86" s="2" t="s">
        <v>161</v>
      </c>
      <c r="B86" s="2" t="s">
        <v>105</v>
      </c>
      <c r="C86" s="2" t="s">
        <v>164</v>
      </c>
      <c r="D86" s="2" t="s">
        <v>230</v>
      </c>
      <c r="E86" s="6" t="s">
        <v>74</v>
      </c>
      <c r="F86" s="2" t="s">
        <v>1496</v>
      </c>
      <c r="G86" s="2" t="s">
        <v>1445</v>
      </c>
      <c r="H86" s="2">
        <v>67</v>
      </c>
      <c r="I86" s="2">
        <v>10</v>
      </c>
      <c r="J86" s="2" t="str">
        <f t="shared" si="21"/>
        <v>MINERIO</v>
      </c>
      <c r="K86" s="9">
        <v>1.39</v>
      </c>
      <c r="L86" s="10">
        <v>1.22</v>
      </c>
      <c r="M86" s="2">
        <v>4</v>
      </c>
      <c r="N86" s="2">
        <v>412</v>
      </c>
      <c r="O86" s="2">
        <v>0</v>
      </c>
      <c r="P86" s="2">
        <v>227</v>
      </c>
      <c r="Q86" s="2">
        <f t="shared" si="11"/>
        <v>6.2208398133748056E-3</v>
      </c>
      <c r="R86" s="2">
        <f t="shared" si="12"/>
        <v>0.99377916018662515</v>
      </c>
      <c r="S86" s="5">
        <v>0</v>
      </c>
      <c r="T86" s="5">
        <v>5</v>
      </c>
      <c r="U86" s="5">
        <v>174</v>
      </c>
      <c r="V86" s="5">
        <v>116</v>
      </c>
      <c r="W86" s="5">
        <v>4</v>
      </c>
      <c r="X86" s="5">
        <v>11</v>
      </c>
      <c r="Y86" s="5">
        <f t="shared" si="13"/>
        <v>0</v>
      </c>
      <c r="Z86" s="5">
        <f t="shared" si="14"/>
        <v>1.6949152542372881E-2</v>
      </c>
      <c r="AA86" s="5">
        <f t="shared" si="15"/>
        <v>0.5898305084745763</v>
      </c>
      <c r="AB86" s="5">
        <f t="shared" si="16"/>
        <v>0.39322033898305087</v>
      </c>
      <c r="AC86" s="5">
        <v>0</v>
      </c>
      <c r="AD86" s="3">
        <v>5</v>
      </c>
      <c r="AE86" s="3">
        <v>137</v>
      </c>
      <c r="AF86" s="3">
        <v>157</v>
      </c>
      <c r="AG86" s="3">
        <v>3</v>
      </c>
      <c r="AH86" s="3">
        <v>8</v>
      </c>
      <c r="AI86" s="1">
        <f t="shared" si="17"/>
        <v>0</v>
      </c>
      <c r="AJ86" s="1">
        <f t="shared" si="18"/>
        <v>2.5806451612903226E-2</v>
      </c>
      <c r="AK86" s="1">
        <f t="shared" si="19"/>
        <v>0.44193548387096776</v>
      </c>
      <c r="AL86" s="1">
        <f t="shared" si="20"/>
        <v>0.532258064516129</v>
      </c>
    </row>
    <row r="87" spans="1:38">
      <c r="A87" s="2" t="s">
        <v>161</v>
      </c>
      <c r="B87" s="2" t="s">
        <v>105</v>
      </c>
      <c r="C87" s="2" t="s">
        <v>164</v>
      </c>
      <c r="D87" s="2" t="s">
        <v>360</v>
      </c>
      <c r="E87" s="6" t="s">
        <v>88</v>
      </c>
      <c r="F87" s="2" t="s">
        <v>6</v>
      </c>
      <c r="G87" s="2" t="s">
        <v>1445</v>
      </c>
      <c r="H87" s="2">
        <v>197</v>
      </c>
      <c r="I87" s="2">
        <v>25</v>
      </c>
      <c r="J87" s="2" t="str">
        <f t="shared" si="21"/>
        <v>MINERIO</v>
      </c>
      <c r="K87" s="8">
        <v>1.35</v>
      </c>
      <c r="L87" s="11">
        <v>0.11</v>
      </c>
      <c r="M87" s="2">
        <v>0</v>
      </c>
      <c r="N87" s="2">
        <v>1635</v>
      </c>
      <c r="O87" s="2">
        <v>0</v>
      </c>
      <c r="P87" s="2">
        <v>455</v>
      </c>
      <c r="Q87" s="2">
        <f t="shared" si="11"/>
        <v>0</v>
      </c>
      <c r="R87" s="2">
        <f t="shared" si="12"/>
        <v>1</v>
      </c>
      <c r="S87" s="5">
        <v>0</v>
      </c>
      <c r="T87" s="5">
        <v>25</v>
      </c>
      <c r="U87" s="5">
        <v>600</v>
      </c>
      <c r="V87" s="5">
        <v>477</v>
      </c>
      <c r="W87" s="5">
        <v>30</v>
      </c>
      <c r="X87" s="5">
        <v>36</v>
      </c>
      <c r="Y87" s="5">
        <f t="shared" si="13"/>
        <v>0</v>
      </c>
      <c r="Z87" s="5">
        <f t="shared" si="14"/>
        <v>2.2686025408348458E-2</v>
      </c>
      <c r="AA87" s="5">
        <f t="shared" si="15"/>
        <v>0.54446460980036293</v>
      </c>
      <c r="AB87" s="5">
        <f t="shared" si="16"/>
        <v>0.43284936479128855</v>
      </c>
      <c r="AC87" s="5">
        <v>0</v>
      </c>
      <c r="AD87" s="3">
        <v>10</v>
      </c>
      <c r="AE87" s="3">
        <v>526</v>
      </c>
      <c r="AF87" s="3">
        <v>588</v>
      </c>
      <c r="AG87" s="3">
        <v>14</v>
      </c>
      <c r="AH87" s="3">
        <v>30</v>
      </c>
      <c r="AI87" s="1">
        <f t="shared" si="17"/>
        <v>0</v>
      </c>
      <c r="AJ87" s="1">
        <f t="shared" si="18"/>
        <v>2.0547945205479451E-2</v>
      </c>
      <c r="AK87" s="1">
        <f t="shared" si="19"/>
        <v>0.45034246575342468</v>
      </c>
      <c r="AL87" s="1">
        <f t="shared" si="20"/>
        <v>0.52910958904109584</v>
      </c>
    </row>
    <row r="88" spans="1:38">
      <c r="A88" s="2" t="s">
        <v>161</v>
      </c>
      <c r="B88" s="2" t="s">
        <v>105</v>
      </c>
      <c r="C88" s="2" t="s">
        <v>164</v>
      </c>
      <c r="D88" s="2" t="s">
        <v>216</v>
      </c>
      <c r="E88" s="6" t="s">
        <v>72</v>
      </c>
      <c r="F88" s="2" t="s">
        <v>6</v>
      </c>
      <c r="G88" s="2" t="s">
        <v>1445</v>
      </c>
      <c r="H88" s="2">
        <v>52</v>
      </c>
      <c r="I88" s="2">
        <v>55</v>
      </c>
      <c r="J88" s="2" t="str">
        <f t="shared" si="21"/>
        <v>MINERIO</v>
      </c>
      <c r="K88" s="9">
        <v>1.32</v>
      </c>
      <c r="L88" s="10">
        <v>0.32</v>
      </c>
      <c r="M88" s="2">
        <v>95</v>
      </c>
      <c r="N88" s="2">
        <v>1455</v>
      </c>
      <c r="O88" s="2">
        <v>0</v>
      </c>
      <c r="P88" s="2">
        <v>371</v>
      </c>
      <c r="Q88" s="2">
        <f t="shared" si="11"/>
        <v>4.9453409682457053E-2</v>
      </c>
      <c r="R88" s="2">
        <f t="shared" si="12"/>
        <v>0.95054659031754296</v>
      </c>
      <c r="S88" s="5">
        <v>0</v>
      </c>
      <c r="T88" s="5">
        <v>4</v>
      </c>
      <c r="U88" s="5">
        <v>320</v>
      </c>
      <c r="V88" s="5">
        <v>701</v>
      </c>
      <c r="W88" s="5">
        <v>2</v>
      </c>
      <c r="X88" s="5">
        <v>10</v>
      </c>
      <c r="Y88" s="5">
        <f t="shared" si="13"/>
        <v>0</v>
      </c>
      <c r="Z88" s="5">
        <f t="shared" si="14"/>
        <v>3.9024390243902439E-3</v>
      </c>
      <c r="AA88" s="5">
        <f t="shared" si="15"/>
        <v>0.31219512195121951</v>
      </c>
      <c r="AB88" s="5">
        <f t="shared" si="16"/>
        <v>0.6839024390243903</v>
      </c>
      <c r="AC88" s="2">
        <v>0</v>
      </c>
      <c r="AD88" s="3">
        <v>1</v>
      </c>
      <c r="AE88" s="3">
        <v>245</v>
      </c>
      <c r="AF88" s="3">
        <v>780</v>
      </c>
      <c r="AG88" s="3">
        <v>1</v>
      </c>
      <c r="AH88" s="3">
        <v>10</v>
      </c>
      <c r="AI88" s="1">
        <f t="shared" si="17"/>
        <v>0</v>
      </c>
      <c r="AJ88" s="1">
        <f t="shared" si="18"/>
        <v>1.9286403085824494E-3</v>
      </c>
      <c r="AK88" s="1">
        <f t="shared" si="19"/>
        <v>0.23625843780135006</v>
      </c>
      <c r="AL88" s="1">
        <f t="shared" si="20"/>
        <v>0.76181292189006755</v>
      </c>
    </row>
    <row r="89" spans="1:38">
      <c r="A89" s="2" t="s">
        <v>161</v>
      </c>
      <c r="B89" s="2" t="s">
        <v>105</v>
      </c>
      <c r="C89" s="2" t="s">
        <v>164</v>
      </c>
      <c r="D89" s="2" t="s">
        <v>291</v>
      </c>
      <c r="E89" s="6" t="s">
        <v>80</v>
      </c>
      <c r="F89" s="2" t="s">
        <v>6</v>
      </c>
      <c r="G89" s="2" t="s">
        <v>1445</v>
      </c>
      <c r="H89" s="2">
        <v>128</v>
      </c>
      <c r="I89" s="2">
        <v>30</v>
      </c>
      <c r="J89" s="2" t="str">
        <f t="shared" si="21"/>
        <v>MINERIO</v>
      </c>
      <c r="K89" s="8">
        <v>1.29</v>
      </c>
      <c r="L89" s="11">
        <v>13.7</v>
      </c>
      <c r="M89" s="2">
        <v>1095</v>
      </c>
      <c r="N89" s="2">
        <v>602</v>
      </c>
      <c r="O89" s="2">
        <v>0</v>
      </c>
      <c r="P89" s="2">
        <v>405</v>
      </c>
      <c r="Q89" s="2">
        <f t="shared" si="11"/>
        <v>0.52093244529019977</v>
      </c>
      <c r="R89" s="2">
        <f t="shared" si="12"/>
        <v>0.47906755470980017</v>
      </c>
      <c r="S89" s="5">
        <v>161</v>
      </c>
      <c r="T89" s="5">
        <v>391</v>
      </c>
      <c r="U89" s="5">
        <v>185</v>
      </c>
      <c r="V89" s="5">
        <v>62</v>
      </c>
      <c r="W89" s="5">
        <v>329</v>
      </c>
      <c r="X89" s="5">
        <v>27</v>
      </c>
      <c r="Y89" s="5">
        <f t="shared" si="13"/>
        <v>0.20150187734668334</v>
      </c>
      <c r="Z89" s="5">
        <f t="shared" si="14"/>
        <v>0.48936170212765956</v>
      </c>
      <c r="AA89" s="5">
        <f t="shared" si="15"/>
        <v>0.23153942428035043</v>
      </c>
      <c r="AB89" s="5">
        <f t="shared" si="16"/>
        <v>7.7596996245306638E-2</v>
      </c>
      <c r="AC89" s="5">
        <v>161</v>
      </c>
      <c r="AD89" s="3">
        <v>321</v>
      </c>
      <c r="AE89" s="3">
        <v>236</v>
      </c>
      <c r="AF89" s="3">
        <v>71</v>
      </c>
      <c r="AG89" s="3">
        <v>330</v>
      </c>
      <c r="AH89" s="3">
        <v>33</v>
      </c>
      <c r="AI89" s="1">
        <f t="shared" si="17"/>
        <v>0.20405576679340937</v>
      </c>
      <c r="AJ89" s="1">
        <f t="shared" si="18"/>
        <v>0.56510416666666663</v>
      </c>
      <c r="AK89" s="1">
        <f t="shared" si="19"/>
        <v>0.2048611111111111</v>
      </c>
      <c r="AL89" s="1">
        <f t="shared" si="20"/>
        <v>9.0277777777777776E-2</v>
      </c>
    </row>
    <row r="90" spans="1:38">
      <c r="A90" s="2" t="s">
        <v>161</v>
      </c>
      <c r="B90" s="2" t="s">
        <v>105</v>
      </c>
      <c r="C90" s="2" t="s">
        <v>164</v>
      </c>
      <c r="D90" s="2" t="s">
        <v>207</v>
      </c>
      <c r="E90" s="6" t="s">
        <v>70</v>
      </c>
      <c r="F90" s="2" t="s">
        <v>1496</v>
      </c>
      <c r="G90" s="2" t="s">
        <v>1446</v>
      </c>
      <c r="H90" s="2">
        <v>43</v>
      </c>
      <c r="I90" s="2">
        <v>20</v>
      </c>
      <c r="J90" s="2" t="str">
        <f t="shared" si="21"/>
        <v>MINERIO</v>
      </c>
      <c r="K90" s="9">
        <v>1.06</v>
      </c>
      <c r="L90" s="10">
        <v>0.19</v>
      </c>
      <c r="M90" s="2">
        <v>9</v>
      </c>
      <c r="N90" s="2">
        <v>856</v>
      </c>
      <c r="O90" s="2">
        <v>0</v>
      </c>
      <c r="P90" s="2">
        <v>326</v>
      </c>
      <c r="Q90" s="2">
        <f t="shared" si="11"/>
        <v>7.556675062972292E-3</v>
      </c>
      <c r="R90" s="2">
        <f t="shared" si="12"/>
        <v>0.99244332493702769</v>
      </c>
      <c r="S90" s="5">
        <v>0</v>
      </c>
      <c r="T90" s="5">
        <v>0</v>
      </c>
      <c r="U90" s="5">
        <v>156</v>
      </c>
      <c r="V90" s="5">
        <v>439</v>
      </c>
      <c r="W90" s="5">
        <v>0</v>
      </c>
      <c r="X90" s="5">
        <v>4</v>
      </c>
      <c r="Y90" s="5">
        <f t="shared" si="13"/>
        <v>0</v>
      </c>
      <c r="Z90" s="5">
        <f t="shared" si="14"/>
        <v>0</v>
      </c>
      <c r="AA90" s="5">
        <f t="shared" si="15"/>
        <v>0.26218487394957984</v>
      </c>
      <c r="AB90" s="5">
        <f t="shared" si="16"/>
        <v>0.73781512605042021</v>
      </c>
      <c r="AC90" s="2">
        <v>0</v>
      </c>
      <c r="AD90" s="3">
        <v>0</v>
      </c>
      <c r="AE90" s="3">
        <v>102</v>
      </c>
      <c r="AF90" s="3">
        <v>493</v>
      </c>
      <c r="AG90" s="3">
        <v>0</v>
      </c>
      <c r="AH90" s="3">
        <v>4</v>
      </c>
      <c r="AI90" s="1">
        <f t="shared" si="17"/>
        <v>0</v>
      </c>
      <c r="AJ90" s="1">
        <f t="shared" si="18"/>
        <v>0</v>
      </c>
      <c r="AK90" s="1">
        <f t="shared" si="19"/>
        <v>0.17028380634390652</v>
      </c>
      <c r="AL90" s="1">
        <f t="shared" si="20"/>
        <v>0.8297161936560935</v>
      </c>
    </row>
    <row r="91" spans="1:38">
      <c r="A91" s="2" t="s">
        <v>161</v>
      </c>
      <c r="B91" s="2" t="s">
        <v>105</v>
      </c>
      <c r="C91" s="2" t="s">
        <v>164</v>
      </c>
      <c r="D91" s="2" t="s">
        <v>286</v>
      </c>
      <c r="E91" s="6" t="s">
        <v>79</v>
      </c>
      <c r="F91" s="2" t="s">
        <v>1496</v>
      </c>
      <c r="G91" s="2" t="s">
        <v>1446</v>
      </c>
      <c r="H91" s="2">
        <v>123</v>
      </c>
      <c r="I91" s="2">
        <v>90</v>
      </c>
      <c r="J91" s="2" t="str">
        <f t="shared" si="21"/>
        <v>MINERIO</v>
      </c>
      <c r="K91" s="8">
        <v>1.04</v>
      </c>
      <c r="L91" s="11">
        <v>0.23</v>
      </c>
      <c r="M91" s="2">
        <v>34</v>
      </c>
      <c r="N91" s="2">
        <v>3298</v>
      </c>
      <c r="O91" s="2">
        <v>0</v>
      </c>
      <c r="P91" s="2">
        <v>628</v>
      </c>
      <c r="Q91" s="2">
        <f t="shared" si="11"/>
        <v>8.5858585858585856E-3</v>
      </c>
      <c r="R91" s="2">
        <f t="shared" si="12"/>
        <v>0.99141414141414141</v>
      </c>
      <c r="S91" s="5">
        <v>0</v>
      </c>
      <c r="T91" s="5">
        <v>16</v>
      </c>
      <c r="U91" s="5">
        <v>1711</v>
      </c>
      <c r="V91" s="5">
        <v>362</v>
      </c>
      <c r="W91" s="5">
        <v>30</v>
      </c>
      <c r="X91" s="5">
        <v>63</v>
      </c>
      <c r="Y91" s="5">
        <f t="shared" si="13"/>
        <v>0</v>
      </c>
      <c r="Z91" s="5">
        <f t="shared" si="14"/>
        <v>7.659167065581618E-3</v>
      </c>
      <c r="AA91" s="5">
        <f t="shared" si="15"/>
        <v>0.81905217807563424</v>
      </c>
      <c r="AB91" s="5">
        <f t="shared" si="16"/>
        <v>0.17328865485878411</v>
      </c>
      <c r="AC91" s="5">
        <v>0</v>
      </c>
      <c r="AD91" s="3">
        <v>9</v>
      </c>
      <c r="AE91" s="3">
        <v>1563</v>
      </c>
      <c r="AF91" s="3">
        <v>549</v>
      </c>
      <c r="AG91" s="3">
        <v>17</v>
      </c>
      <c r="AH91" s="3">
        <v>44</v>
      </c>
      <c r="AI91" s="1">
        <f t="shared" si="17"/>
        <v>0</v>
      </c>
      <c r="AJ91" s="1">
        <f t="shared" si="18"/>
        <v>1.1915673693858845E-2</v>
      </c>
      <c r="AK91" s="1">
        <f t="shared" si="19"/>
        <v>0.71631530705774515</v>
      </c>
      <c r="AL91" s="1">
        <f t="shared" si="20"/>
        <v>0.27176901924839597</v>
      </c>
    </row>
    <row r="92" spans="1:38">
      <c r="A92" s="2" t="s">
        <v>161</v>
      </c>
      <c r="B92" s="2" t="s">
        <v>105</v>
      </c>
      <c r="C92" s="2" t="s">
        <v>164</v>
      </c>
      <c r="D92" s="2" t="s">
        <v>192</v>
      </c>
      <c r="E92" s="6" t="s">
        <v>70</v>
      </c>
      <c r="F92" s="2" t="s">
        <v>1496</v>
      </c>
      <c r="G92" s="2" t="s">
        <v>1446</v>
      </c>
      <c r="H92" s="2">
        <v>28</v>
      </c>
      <c r="I92" s="2">
        <v>45</v>
      </c>
      <c r="J92" s="2" t="str">
        <f t="shared" si="21"/>
        <v>MINERIO</v>
      </c>
      <c r="K92" s="9">
        <v>0.99</v>
      </c>
      <c r="L92" s="10">
        <v>0.46</v>
      </c>
      <c r="M92" s="2">
        <v>0</v>
      </c>
      <c r="N92" s="2">
        <v>1635</v>
      </c>
      <c r="O92" s="2">
        <v>0</v>
      </c>
      <c r="P92" s="2">
        <v>415</v>
      </c>
      <c r="Q92" s="2">
        <f t="shared" si="11"/>
        <v>0</v>
      </c>
      <c r="R92" s="2">
        <f t="shared" si="12"/>
        <v>1</v>
      </c>
      <c r="S92" s="5">
        <v>0</v>
      </c>
      <c r="T92" s="5">
        <v>82</v>
      </c>
      <c r="U92" s="5">
        <v>1045</v>
      </c>
      <c r="V92" s="5">
        <v>439</v>
      </c>
      <c r="W92" s="5">
        <v>92</v>
      </c>
      <c r="X92" s="5">
        <v>73</v>
      </c>
      <c r="Y92" s="5">
        <f t="shared" si="13"/>
        <v>0</v>
      </c>
      <c r="Z92" s="5">
        <f t="shared" si="14"/>
        <v>5.2362707535121331E-2</v>
      </c>
      <c r="AA92" s="5">
        <f t="shared" si="15"/>
        <v>0.66730523627075355</v>
      </c>
      <c r="AB92" s="5">
        <f t="shared" si="16"/>
        <v>0.28033205619412516</v>
      </c>
      <c r="AC92" s="2">
        <v>0</v>
      </c>
      <c r="AD92" s="3">
        <v>52</v>
      </c>
      <c r="AE92" s="3">
        <v>925</v>
      </c>
      <c r="AF92" s="3">
        <v>627</v>
      </c>
      <c r="AG92" s="3">
        <v>68</v>
      </c>
      <c r="AH92" s="3">
        <v>59</v>
      </c>
      <c r="AI92" s="1">
        <f t="shared" si="17"/>
        <v>0</v>
      </c>
      <c r="AJ92" s="1">
        <f t="shared" si="18"/>
        <v>6.9324090121317156E-2</v>
      </c>
      <c r="AK92" s="1">
        <f t="shared" si="19"/>
        <v>0.5343731946851531</v>
      </c>
      <c r="AL92" s="1">
        <f t="shared" si="20"/>
        <v>0.39630271519352978</v>
      </c>
    </row>
    <row r="93" spans="1:38">
      <c r="A93" s="2" t="s">
        <v>161</v>
      </c>
      <c r="B93" s="2" t="s">
        <v>105</v>
      </c>
      <c r="C93" s="2" t="s">
        <v>164</v>
      </c>
      <c r="D93" s="2" t="s">
        <v>417</v>
      </c>
      <c r="E93" s="6" t="s">
        <v>92</v>
      </c>
      <c r="F93" s="2" t="s">
        <v>91</v>
      </c>
      <c r="G93" s="2" t="s">
        <v>1446</v>
      </c>
      <c r="H93" s="2">
        <v>254</v>
      </c>
      <c r="I93" s="2">
        <v>50</v>
      </c>
      <c r="J93" s="2" t="str">
        <f t="shared" si="21"/>
        <v>MINERIO</v>
      </c>
      <c r="K93" s="8">
        <v>0.93</v>
      </c>
      <c r="L93" s="11">
        <v>0.03</v>
      </c>
      <c r="M93" s="2">
        <v>0</v>
      </c>
      <c r="N93" s="2">
        <v>2234</v>
      </c>
      <c r="O93" s="2">
        <v>0</v>
      </c>
      <c r="P93" s="2">
        <v>562</v>
      </c>
      <c r="Q93" s="2">
        <f t="shared" si="11"/>
        <v>0</v>
      </c>
      <c r="R93" s="2">
        <f t="shared" si="12"/>
        <v>1</v>
      </c>
      <c r="S93" s="5">
        <v>0</v>
      </c>
      <c r="T93" s="5">
        <v>9</v>
      </c>
      <c r="U93" s="5">
        <v>1192</v>
      </c>
      <c r="V93" s="5">
        <v>232</v>
      </c>
      <c r="W93" s="5">
        <v>17</v>
      </c>
      <c r="X93" s="5">
        <v>52</v>
      </c>
      <c r="Y93" s="5">
        <f t="shared" si="13"/>
        <v>0</v>
      </c>
      <c r="Z93" s="5">
        <f t="shared" si="14"/>
        <v>6.2805303558967204E-3</v>
      </c>
      <c r="AA93" s="5">
        <f t="shared" si="15"/>
        <v>0.8318213538032101</v>
      </c>
      <c r="AB93" s="5">
        <f t="shared" si="16"/>
        <v>0.16189811584089323</v>
      </c>
      <c r="AC93" s="5">
        <v>0</v>
      </c>
      <c r="AD93" s="3">
        <v>4</v>
      </c>
      <c r="AE93" s="3">
        <v>1084</v>
      </c>
      <c r="AF93" s="3">
        <v>373</v>
      </c>
      <c r="AG93" s="3">
        <v>6</v>
      </c>
      <c r="AH93" s="3">
        <v>35</v>
      </c>
      <c r="AI93" s="1">
        <f t="shared" si="17"/>
        <v>0</v>
      </c>
      <c r="AJ93" s="1">
        <f t="shared" si="18"/>
        <v>6.6577896138482022E-3</v>
      </c>
      <c r="AK93" s="1">
        <f t="shared" si="19"/>
        <v>0.72170439414114518</v>
      </c>
      <c r="AL93" s="1">
        <f t="shared" si="20"/>
        <v>0.27163781624500666</v>
      </c>
    </row>
    <row r="94" spans="1:38">
      <c r="A94" s="2" t="s">
        <v>161</v>
      </c>
      <c r="B94" s="2" t="s">
        <v>105</v>
      </c>
      <c r="C94" s="2" t="s">
        <v>164</v>
      </c>
      <c r="D94" s="2" t="s">
        <v>231</v>
      </c>
      <c r="E94" s="6" t="s">
        <v>74</v>
      </c>
      <c r="F94" s="2" t="s">
        <v>1496</v>
      </c>
      <c r="G94" s="2" t="s">
        <v>1445</v>
      </c>
      <c r="H94" s="2">
        <v>68</v>
      </c>
      <c r="I94" s="2">
        <v>15</v>
      </c>
      <c r="J94" s="2" t="str">
        <f t="shared" si="21"/>
        <v>MINERIO</v>
      </c>
      <c r="K94" s="9">
        <v>0.87</v>
      </c>
      <c r="L94" s="10">
        <v>0.33</v>
      </c>
      <c r="M94" s="2">
        <v>54</v>
      </c>
      <c r="N94" s="2">
        <v>704</v>
      </c>
      <c r="O94" s="2">
        <v>0</v>
      </c>
      <c r="P94" s="2">
        <v>311</v>
      </c>
      <c r="Q94" s="2">
        <f t="shared" si="11"/>
        <v>5.0514499532273154E-2</v>
      </c>
      <c r="R94" s="2">
        <f t="shared" si="12"/>
        <v>0.94948550046772684</v>
      </c>
      <c r="S94" s="5">
        <v>0</v>
      </c>
      <c r="T94" s="5">
        <v>0</v>
      </c>
      <c r="U94" s="5">
        <v>185</v>
      </c>
      <c r="V94" s="5">
        <v>337</v>
      </c>
      <c r="W94" s="5">
        <v>0</v>
      </c>
      <c r="X94" s="5">
        <v>13</v>
      </c>
      <c r="Y94" s="5">
        <f t="shared" si="13"/>
        <v>0</v>
      </c>
      <c r="Z94" s="5">
        <f t="shared" si="14"/>
        <v>0</v>
      </c>
      <c r="AA94" s="5">
        <f t="shared" si="15"/>
        <v>0.35440613026819923</v>
      </c>
      <c r="AB94" s="5">
        <f t="shared" si="16"/>
        <v>0.64559386973180077</v>
      </c>
      <c r="AC94" s="5">
        <v>0</v>
      </c>
      <c r="AD94" s="3">
        <v>0</v>
      </c>
      <c r="AE94" s="3">
        <v>138</v>
      </c>
      <c r="AF94" s="3">
        <v>388</v>
      </c>
      <c r="AG94" s="3">
        <v>0</v>
      </c>
      <c r="AH94" s="3">
        <v>9</v>
      </c>
      <c r="AI94" s="1">
        <f t="shared" si="17"/>
        <v>0</v>
      </c>
      <c r="AJ94" s="1">
        <f t="shared" si="18"/>
        <v>0</v>
      </c>
      <c r="AK94" s="1">
        <f t="shared" si="19"/>
        <v>0.25794392523364484</v>
      </c>
      <c r="AL94" s="1">
        <f t="shared" si="20"/>
        <v>0.74205607476635516</v>
      </c>
    </row>
    <row r="95" spans="1:38">
      <c r="A95" s="2" t="s">
        <v>161</v>
      </c>
      <c r="B95" s="2" t="s">
        <v>105</v>
      </c>
      <c r="C95" s="2" t="s">
        <v>164</v>
      </c>
      <c r="D95" s="2" t="s">
        <v>357</v>
      </c>
      <c r="E95" s="6" t="s">
        <v>88</v>
      </c>
      <c r="F95" s="2" t="s">
        <v>6</v>
      </c>
      <c r="G95" s="2" t="s">
        <v>1445</v>
      </c>
      <c r="H95" s="2">
        <v>194</v>
      </c>
      <c r="I95" s="2">
        <v>70</v>
      </c>
      <c r="J95" s="2" t="str">
        <f t="shared" si="21"/>
        <v>MINERIO</v>
      </c>
      <c r="K95" s="8">
        <v>0.77</v>
      </c>
      <c r="L95" s="11">
        <v>0.65</v>
      </c>
      <c r="M95" s="2">
        <v>0</v>
      </c>
      <c r="N95" s="2">
        <v>2489</v>
      </c>
      <c r="O95" s="2">
        <v>0</v>
      </c>
      <c r="P95" s="2">
        <v>475</v>
      </c>
      <c r="Q95" s="2">
        <f t="shared" si="11"/>
        <v>0</v>
      </c>
      <c r="R95" s="2">
        <f t="shared" si="12"/>
        <v>1</v>
      </c>
      <c r="S95" s="5">
        <v>0</v>
      </c>
      <c r="T95" s="5">
        <v>19</v>
      </c>
      <c r="U95" s="5">
        <v>1253</v>
      </c>
      <c r="V95" s="5">
        <v>348</v>
      </c>
      <c r="W95" s="5">
        <v>17</v>
      </c>
      <c r="X95" s="5">
        <v>46</v>
      </c>
      <c r="Y95" s="5">
        <f t="shared" si="13"/>
        <v>0</v>
      </c>
      <c r="Z95" s="5">
        <f t="shared" si="14"/>
        <v>1.1728395061728396E-2</v>
      </c>
      <c r="AA95" s="5">
        <f t="shared" si="15"/>
        <v>0.77345679012345681</v>
      </c>
      <c r="AB95" s="5">
        <f t="shared" si="16"/>
        <v>0.21481481481481482</v>
      </c>
      <c r="AC95" s="5">
        <v>0</v>
      </c>
      <c r="AD95" s="3">
        <v>11</v>
      </c>
      <c r="AE95" s="3">
        <v>1136</v>
      </c>
      <c r="AF95" s="3">
        <v>501</v>
      </c>
      <c r="AG95" s="3">
        <v>7</v>
      </c>
      <c r="AH95" s="3">
        <v>28</v>
      </c>
      <c r="AI95" s="1">
        <f t="shared" si="17"/>
        <v>0</v>
      </c>
      <c r="AJ95" s="1">
        <f t="shared" si="18"/>
        <v>1.06951871657754E-2</v>
      </c>
      <c r="AK95" s="1">
        <f t="shared" si="19"/>
        <v>0.67498514557338085</v>
      </c>
      <c r="AL95" s="1">
        <f t="shared" si="20"/>
        <v>0.3143196672608437</v>
      </c>
    </row>
    <row r="96" spans="1:38">
      <c r="A96" s="2" t="s">
        <v>161</v>
      </c>
      <c r="B96" s="2" t="s">
        <v>105</v>
      </c>
      <c r="C96" s="2" t="s">
        <v>164</v>
      </c>
      <c r="D96" s="2" t="s">
        <v>297</v>
      </c>
      <c r="E96" s="6" t="s">
        <v>81</v>
      </c>
      <c r="F96" s="2" t="s">
        <v>1496</v>
      </c>
      <c r="G96" s="2" t="s">
        <v>1446</v>
      </c>
      <c r="H96" s="2">
        <v>134</v>
      </c>
      <c r="I96" s="2">
        <v>35</v>
      </c>
      <c r="J96" s="2" t="str">
        <f t="shared" si="21"/>
        <v>MINERIO</v>
      </c>
      <c r="K96" s="8">
        <v>0.76</v>
      </c>
      <c r="L96" s="11">
        <v>0.14000000000000001</v>
      </c>
      <c r="M96" s="2">
        <v>0</v>
      </c>
      <c r="N96" s="2">
        <v>1994</v>
      </c>
      <c r="O96" s="2">
        <v>0</v>
      </c>
      <c r="P96" s="2">
        <v>534</v>
      </c>
      <c r="Q96" s="2">
        <f t="shared" si="11"/>
        <v>0</v>
      </c>
      <c r="R96" s="2">
        <f t="shared" si="12"/>
        <v>1</v>
      </c>
      <c r="S96" s="5">
        <v>0</v>
      </c>
      <c r="T96" s="5">
        <v>99</v>
      </c>
      <c r="U96" s="5">
        <v>904</v>
      </c>
      <c r="V96" s="5">
        <v>191</v>
      </c>
      <c r="W96" s="5">
        <v>107</v>
      </c>
      <c r="X96" s="5">
        <v>66</v>
      </c>
      <c r="Y96" s="5">
        <f t="shared" si="13"/>
        <v>0</v>
      </c>
      <c r="Z96" s="5">
        <f t="shared" si="14"/>
        <v>8.2914572864321606E-2</v>
      </c>
      <c r="AA96" s="5">
        <f t="shared" si="15"/>
        <v>0.75711892797319935</v>
      </c>
      <c r="AB96" s="5">
        <f t="shared" si="16"/>
        <v>0.15996649916247907</v>
      </c>
      <c r="AC96" s="5">
        <v>0</v>
      </c>
      <c r="AD96" s="3">
        <v>41</v>
      </c>
      <c r="AE96" s="3">
        <v>947</v>
      </c>
      <c r="AF96" s="3">
        <v>292</v>
      </c>
      <c r="AG96" s="3">
        <v>35</v>
      </c>
      <c r="AH96" s="3">
        <v>52</v>
      </c>
      <c r="AI96" s="1">
        <f t="shared" si="17"/>
        <v>0</v>
      </c>
      <c r="AJ96" s="1">
        <f t="shared" si="18"/>
        <v>5.5596196049743966E-2</v>
      </c>
      <c r="AK96" s="1">
        <f t="shared" si="19"/>
        <v>0.69275786393562544</v>
      </c>
      <c r="AL96" s="1">
        <f t="shared" si="20"/>
        <v>0.25164594001463059</v>
      </c>
    </row>
    <row r="97" spans="1:38">
      <c r="A97" s="2" t="s">
        <v>161</v>
      </c>
      <c r="B97" s="2" t="s">
        <v>105</v>
      </c>
      <c r="C97" s="2" t="s">
        <v>164</v>
      </c>
      <c r="D97" s="2" t="s">
        <v>236</v>
      </c>
      <c r="E97" s="6" t="s">
        <v>75</v>
      </c>
      <c r="F97" s="2" t="s">
        <v>1496</v>
      </c>
      <c r="G97" s="2" t="s">
        <v>1446</v>
      </c>
      <c r="H97" s="2">
        <v>73</v>
      </c>
      <c r="I97" s="2">
        <v>65</v>
      </c>
      <c r="J97" s="2" t="str">
        <f t="shared" si="21"/>
        <v>MINERIO</v>
      </c>
      <c r="K97" s="9">
        <v>0.74</v>
      </c>
      <c r="L97" s="10">
        <v>0.93</v>
      </c>
      <c r="M97" s="2">
        <v>0</v>
      </c>
      <c r="N97" s="2">
        <v>2912</v>
      </c>
      <c r="O97" s="2">
        <v>0</v>
      </c>
      <c r="P97" s="2">
        <v>579</v>
      </c>
      <c r="Q97" s="2">
        <f t="shared" si="11"/>
        <v>0</v>
      </c>
      <c r="R97" s="2">
        <f t="shared" si="12"/>
        <v>1</v>
      </c>
      <c r="S97" s="5">
        <v>0</v>
      </c>
      <c r="T97" s="5">
        <v>9</v>
      </c>
      <c r="U97" s="5">
        <v>1092</v>
      </c>
      <c r="V97" s="5">
        <v>734</v>
      </c>
      <c r="W97" s="5">
        <v>15</v>
      </c>
      <c r="X97" s="5">
        <v>52</v>
      </c>
      <c r="Y97" s="5">
        <f t="shared" si="13"/>
        <v>0</v>
      </c>
      <c r="Z97" s="5">
        <f t="shared" si="14"/>
        <v>4.9046321525885563E-3</v>
      </c>
      <c r="AA97" s="5">
        <f t="shared" si="15"/>
        <v>0.59509536784741146</v>
      </c>
      <c r="AB97" s="5">
        <f t="shared" si="16"/>
        <v>0.4</v>
      </c>
      <c r="AC97" s="5">
        <v>0</v>
      </c>
      <c r="AD97" s="3">
        <v>5</v>
      </c>
      <c r="AE97" s="3">
        <v>913</v>
      </c>
      <c r="AF97" s="3">
        <v>950</v>
      </c>
      <c r="AG97" s="3">
        <v>4</v>
      </c>
      <c r="AH97" s="3">
        <v>30</v>
      </c>
      <c r="AI97" s="1">
        <f t="shared" si="17"/>
        <v>0</v>
      </c>
      <c r="AJ97" s="1">
        <f t="shared" si="18"/>
        <v>4.7318611987381704E-3</v>
      </c>
      <c r="AK97" s="1">
        <f t="shared" si="19"/>
        <v>0.48002103049421663</v>
      </c>
      <c r="AL97" s="1">
        <f t="shared" si="20"/>
        <v>0.51524710830704523</v>
      </c>
    </row>
    <row r="98" spans="1:38">
      <c r="A98" s="2" t="s">
        <v>161</v>
      </c>
      <c r="B98" s="2" t="s">
        <v>105</v>
      </c>
      <c r="C98" s="2" t="s">
        <v>164</v>
      </c>
      <c r="D98" s="2" t="s">
        <v>330</v>
      </c>
      <c r="E98" s="6" t="s">
        <v>22</v>
      </c>
      <c r="F98" s="2" t="s">
        <v>6</v>
      </c>
      <c r="G98" s="2" t="s">
        <v>1445</v>
      </c>
      <c r="H98" s="2">
        <v>167</v>
      </c>
      <c r="I98" s="2">
        <v>25</v>
      </c>
      <c r="J98" s="2" t="str">
        <f t="shared" si="21"/>
        <v>MINERIO</v>
      </c>
      <c r="K98" s="8">
        <v>0.7</v>
      </c>
      <c r="L98" s="11">
        <v>0.02</v>
      </c>
      <c r="M98" s="2">
        <v>0</v>
      </c>
      <c r="N98" s="2">
        <v>1140</v>
      </c>
      <c r="O98" s="2">
        <v>0</v>
      </c>
      <c r="P98" s="2">
        <v>339</v>
      </c>
      <c r="Q98" s="2">
        <f t="shared" si="11"/>
        <v>0</v>
      </c>
      <c r="R98" s="2">
        <f t="shared" si="12"/>
        <v>1</v>
      </c>
      <c r="S98" s="5">
        <v>12</v>
      </c>
      <c r="T98" s="5">
        <v>502</v>
      </c>
      <c r="U98" s="5">
        <v>251</v>
      </c>
      <c r="V98" s="5">
        <v>14</v>
      </c>
      <c r="W98" s="5">
        <v>26</v>
      </c>
      <c r="X98" s="5"/>
      <c r="Y98" s="5">
        <f t="shared" si="13"/>
        <v>1.540436456996149E-2</v>
      </c>
      <c r="Z98" s="5">
        <f t="shared" si="14"/>
        <v>0.64441591784338892</v>
      </c>
      <c r="AA98" s="5">
        <f t="shared" si="15"/>
        <v>0.32220795892169446</v>
      </c>
      <c r="AB98" s="5">
        <f t="shared" si="16"/>
        <v>1.7971758664955071E-2</v>
      </c>
      <c r="AC98" s="5">
        <v>0</v>
      </c>
      <c r="AD98" s="3">
        <v>6</v>
      </c>
      <c r="AE98" s="3">
        <v>428</v>
      </c>
      <c r="AF98" s="3">
        <v>344</v>
      </c>
      <c r="AG98" s="3">
        <v>8</v>
      </c>
      <c r="AH98" s="3">
        <v>19</v>
      </c>
      <c r="AI98" s="1">
        <f t="shared" si="17"/>
        <v>0</v>
      </c>
      <c r="AJ98" s="1">
        <f t="shared" si="18"/>
        <v>1.7391304347826087E-2</v>
      </c>
      <c r="AK98" s="1">
        <f t="shared" si="19"/>
        <v>0.53167701863354033</v>
      </c>
      <c r="AL98" s="1">
        <f t="shared" si="20"/>
        <v>0.45093167701863351</v>
      </c>
    </row>
    <row r="99" spans="1:38">
      <c r="A99" s="2" t="s">
        <v>161</v>
      </c>
      <c r="B99" s="2" t="s">
        <v>105</v>
      </c>
      <c r="C99" s="2" t="s">
        <v>164</v>
      </c>
      <c r="D99" s="2" t="s">
        <v>242</v>
      </c>
      <c r="E99" s="6" t="s">
        <v>75</v>
      </c>
      <c r="F99" s="2" t="s">
        <v>1496</v>
      </c>
      <c r="G99" s="2" t="s">
        <v>1446</v>
      </c>
      <c r="H99" s="2">
        <v>79</v>
      </c>
      <c r="I99" s="2">
        <v>50</v>
      </c>
      <c r="J99" s="2" t="str">
        <f t="shared" si="21"/>
        <v>MINERIO</v>
      </c>
      <c r="K99" s="9">
        <v>0.65</v>
      </c>
      <c r="L99" s="10">
        <v>0.85</v>
      </c>
      <c r="M99" s="2">
        <v>9</v>
      </c>
      <c r="N99" s="2">
        <v>2727</v>
      </c>
      <c r="O99" s="2">
        <v>0</v>
      </c>
      <c r="P99" s="2">
        <v>598</v>
      </c>
      <c r="Q99" s="2">
        <f t="shared" si="11"/>
        <v>2.6994601079784043E-3</v>
      </c>
      <c r="R99" s="2">
        <f t="shared" si="12"/>
        <v>0.99730053989202161</v>
      </c>
      <c r="S99" s="5">
        <v>0</v>
      </c>
      <c r="T99" s="5">
        <v>16</v>
      </c>
      <c r="U99" s="5">
        <v>1117</v>
      </c>
      <c r="V99" s="5">
        <v>561</v>
      </c>
      <c r="W99" s="5">
        <v>31</v>
      </c>
      <c r="X99" s="5">
        <v>67</v>
      </c>
      <c r="Y99" s="5">
        <f t="shared" si="13"/>
        <v>0</v>
      </c>
      <c r="Z99" s="5">
        <f t="shared" si="14"/>
        <v>9.4451003541912628E-3</v>
      </c>
      <c r="AA99" s="5">
        <f t="shared" si="15"/>
        <v>0.65938606847697756</v>
      </c>
      <c r="AB99" s="5">
        <f t="shared" si="16"/>
        <v>0.33116883116883117</v>
      </c>
      <c r="AC99" s="5">
        <v>0</v>
      </c>
      <c r="AD99" s="3">
        <v>5</v>
      </c>
      <c r="AE99" s="3">
        <v>990</v>
      </c>
      <c r="AF99" s="3">
        <v>746</v>
      </c>
      <c r="AG99" s="3">
        <v>6</v>
      </c>
      <c r="AH99" s="3">
        <v>45</v>
      </c>
      <c r="AI99" s="1">
        <f t="shared" si="17"/>
        <v>0</v>
      </c>
      <c r="AJ99" s="1">
        <f t="shared" si="18"/>
        <v>6.138392857142857E-3</v>
      </c>
      <c r="AK99" s="1">
        <f t="shared" si="19"/>
        <v>0.5524553571428571</v>
      </c>
      <c r="AL99" s="1">
        <f t="shared" si="20"/>
        <v>0.44140625</v>
      </c>
    </row>
    <row r="100" spans="1:38">
      <c r="A100" s="2" t="s">
        <v>161</v>
      </c>
      <c r="B100" s="2" t="s">
        <v>105</v>
      </c>
      <c r="C100" s="2" t="s">
        <v>164</v>
      </c>
      <c r="D100" s="2" t="s">
        <v>418</v>
      </c>
      <c r="E100" s="6" t="s">
        <v>92</v>
      </c>
      <c r="F100" s="2" t="s">
        <v>91</v>
      </c>
      <c r="G100" s="2" t="s">
        <v>1446</v>
      </c>
      <c r="H100" s="2">
        <v>255</v>
      </c>
      <c r="I100" s="2">
        <v>10</v>
      </c>
      <c r="J100" s="2" t="str">
        <f t="shared" si="21"/>
        <v>MINERIO</v>
      </c>
      <c r="K100" s="8">
        <v>0.64</v>
      </c>
      <c r="L100" s="11">
        <v>0.11</v>
      </c>
      <c r="M100" s="2">
        <v>0</v>
      </c>
      <c r="N100" s="2">
        <v>894</v>
      </c>
      <c r="O100" s="2">
        <v>0</v>
      </c>
      <c r="P100" s="2">
        <v>356</v>
      </c>
      <c r="Q100" s="2">
        <f t="shared" si="11"/>
        <v>0</v>
      </c>
      <c r="R100" s="2">
        <f t="shared" si="12"/>
        <v>1</v>
      </c>
      <c r="S100" s="5">
        <v>0</v>
      </c>
      <c r="T100" s="5">
        <v>29</v>
      </c>
      <c r="U100" s="5">
        <v>420</v>
      </c>
      <c r="V100" s="5">
        <v>127</v>
      </c>
      <c r="W100" s="5">
        <v>28</v>
      </c>
      <c r="X100" s="5">
        <v>26</v>
      </c>
      <c r="Y100" s="5">
        <f t="shared" si="13"/>
        <v>0</v>
      </c>
      <c r="Z100" s="5">
        <f t="shared" si="14"/>
        <v>5.0347222222222224E-2</v>
      </c>
      <c r="AA100" s="5">
        <f t="shared" si="15"/>
        <v>0.72916666666666663</v>
      </c>
      <c r="AB100" s="5">
        <f t="shared" si="16"/>
        <v>0.2204861111111111</v>
      </c>
      <c r="AC100" s="5">
        <v>0</v>
      </c>
      <c r="AD100" s="3">
        <v>7</v>
      </c>
      <c r="AE100" s="3">
        <v>415</v>
      </c>
      <c r="AF100" s="3">
        <v>177</v>
      </c>
      <c r="AG100" s="3">
        <v>8</v>
      </c>
      <c r="AH100" s="3">
        <v>23</v>
      </c>
      <c r="AI100" s="1">
        <f t="shared" si="17"/>
        <v>0</v>
      </c>
      <c r="AJ100" s="1">
        <f t="shared" si="18"/>
        <v>2.3809523809523808E-2</v>
      </c>
      <c r="AK100" s="1">
        <f t="shared" si="19"/>
        <v>0.65873015873015872</v>
      </c>
      <c r="AL100" s="1">
        <f t="shared" si="20"/>
        <v>0.31746031746031744</v>
      </c>
    </row>
    <row r="101" spans="1:38">
      <c r="A101" s="2" t="s">
        <v>161</v>
      </c>
      <c r="B101" s="2" t="s">
        <v>105</v>
      </c>
      <c r="C101" s="2" t="s">
        <v>164</v>
      </c>
      <c r="D101" s="2" t="s">
        <v>219</v>
      </c>
      <c r="E101" s="6" t="s">
        <v>72</v>
      </c>
      <c r="F101" s="2" t="s">
        <v>6</v>
      </c>
      <c r="G101" s="2" t="s">
        <v>1445</v>
      </c>
      <c r="H101" s="2">
        <v>55</v>
      </c>
      <c r="I101" s="2">
        <v>35</v>
      </c>
      <c r="J101" s="2" t="str">
        <f t="shared" si="21"/>
        <v>MINERIO</v>
      </c>
      <c r="K101" s="9">
        <v>0.64</v>
      </c>
      <c r="L101" s="10">
        <v>1.98</v>
      </c>
      <c r="M101" s="2">
        <v>65</v>
      </c>
      <c r="N101" s="2">
        <v>1079</v>
      </c>
      <c r="O101" s="2">
        <v>0</v>
      </c>
      <c r="P101" s="2">
        <v>341</v>
      </c>
      <c r="Q101" s="2">
        <f t="shared" si="11"/>
        <v>4.3771043771043773E-2</v>
      </c>
      <c r="R101" s="2">
        <f t="shared" si="12"/>
        <v>0.95622895622895621</v>
      </c>
      <c r="S101" s="5">
        <v>0</v>
      </c>
      <c r="T101" s="5">
        <v>20</v>
      </c>
      <c r="U101" s="5">
        <v>512</v>
      </c>
      <c r="V101" s="5">
        <v>205</v>
      </c>
      <c r="W101" s="5">
        <v>23</v>
      </c>
      <c r="X101" s="5">
        <v>15</v>
      </c>
      <c r="Y101" s="5">
        <f t="shared" si="13"/>
        <v>0</v>
      </c>
      <c r="Z101" s="5">
        <f t="shared" si="14"/>
        <v>2.7137042062415198E-2</v>
      </c>
      <c r="AA101" s="5">
        <f t="shared" si="15"/>
        <v>0.69470827679782898</v>
      </c>
      <c r="AB101" s="5">
        <f t="shared" si="16"/>
        <v>0.27815468113975578</v>
      </c>
      <c r="AC101" s="2">
        <v>0</v>
      </c>
      <c r="AD101" s="3">
        <v>12</v>
      </c>
      <c r="AE101" s="3">
        <v>454</v>
      </c>
      <c r="AF101" s="3">
        <v>282</v>
      </c>
      <c r="AG101" s="3">
        <v>11</v>
      </c>
      <c r="AH101" s="3">
        <v>13</v>
      </c>
      <c r="AI101" s="1">
        <f t="shared" si="17"/>
        <v>0</v>
      </c>
      <c r="AJ101" s="1">
        <f t="shared" si="18"/>
        <v>2.9792746113989636E-2</v>
      </c>
      <c r="AK101" s="1">
        <f t="shared" si="19"/>
        <v>0.58808290155440412</v>
      </c>
      <c r="AL101" s="1">
        <f t="shared" si="20"/>
        <v>0.38212435233160624</v>
      </c>
    </row>
    <row r="102" spans="1:38">
      <c r="A102" s="2" t="s">
        <v>161</v>
      </c>
      <c r="B102" s="2" t="s">
        <v>105</v>
      </c>
      <c r="C102" s="2" t="s">
        <v>164</v>
      </c>
      <c r="D102" s="2" t="s">
        <v>221</v>
      </c>
      <c r="E102" s="6" t="s">
        <v>73</v>
      </c>
      <c r="F102" s="2" t="s">
        <v>1496</v>
      </c>
      <c r="G102" s="2" t="s">
        <v>1446</v>
      </c>
      <c r="H102" s="2">
        <v>57</v>
      </c>
      <c r="I102" s="2">
        <v>115</v>
      </c>
      <c r="J102" s="2" t="str">
        <f t="shared" si="21"/>
        <v>MINERIO</v>
      </c>
      <c r="K102" s="9">
        <v>0.6</v>
      </c>
      <c r="L102" s="10">
        <v>0.76</v>
      </c>
      <c r="M102" s="2">
        <v>0</v>
      </c>
      <c r="N102" s="2">
        <v>5034</v>
      </c>
      <c r="O102" s="2">
        <v>0</v>
      </c>
      <c r="P102" s="2">
        <v>683</v>
      </c>
      <c r="Q102" s="2">
        <f t="shared" si="11"/>
        <v>0</v>
      </c>
      <c r="R102" s="2">
        <f t="shared" si="12"/>
        <v>1</v>
      </c>
      <c r="S102" s="5">
        <v>0</v>
      </c>
      <c r="T102" s="5">
        <v>5</v>
      </c>
      <c r="U102" s="5">
        <v>1620</v>
      </c>
      <c r="V102" s="5">
        <v>1523</v>
      </c>
      <c r="W102" s="5">
        <v>6</v>
      </c>
      <c r="X102" s="5">
        <v>35</v>
      </c>
      <c r="Y102" s="5">
        <f t="shared" si="13"/>
        <v>0</v>
      </c>
      <c r="Z102" s="5">
        <f t="shared" si="14"/>
        <v>1.5883100381194409E-3</v>
      </c>
      <c r="AA102" s="5">
        <f t="shared" si="15"/>
        <v>0.51461245235069886</v>
      </c>
      <c r="AB102" s="5">
        <f t="shared" si="16"/>
        <v>0.48379923761118171</v>
      </c>
      <c r="AC102" s="2">
        <v>0</v>
      </c>
      <c r="AD102" s="3">
        <v>1</v>
      </c>
      <c r="AE102" s="3">
        <v>1280</v>
      </c>
      <c r="AF102" s="3">
        <v>1886</v>
      </c>
      <c r="AG102" s="3">
        <v>2</v>
      </c>
      <c r="AH102" s="3">
        <v>20</v>
      </c>
      <c r="AI102" s="1">
        <f t="shared" si="17"/>
        <v>0</v>
      </c>
      <c r="AJ102" s="1">
        <f t="shared" si="18"/>
        <v>9.4073377234242712E-4</v>
      </c>
      <c r="AK102" s="1">
        <f t="shared" si="19"/>
        <v>0.40137974286610223</v>
      </c>
      <c r="AL102" s="1">
        <f t="shared" si="20"/>
        <v>0.59767952336155539</v>
      </c>
    </row>
    <row r="103" spans="1:38">
      <c r="A103" s="2" t="s">
        <v>161</v>
      </c>
      <c r="B103" s="2" t="s">
        <v>105</v>
      </c>
      <c r="C103" s="2" t="s">
        <v>164</v>
      </c>
      <c r="D103" s="2" t="s">
        <v>386</v>
      </c>
      <c r="E103" s="6" t="s">
        <v>13</v>
      </c>
      <c r="F103" s="2" t="s">
        <v>5</v>
      </c>
      <c r="G103" s="2" t="s">
        <v>1446</v>
      </c>
      <c r="H103" s="2">
        <v>223</v>
      </c>
      <c r="I103" s="2">
        <v>70</v>
      </c>
      <c r="J103" s="2" t="str">
        <f t="shared" si="21"/>
        <v>MINERIO</v>
      </c>
      <c r="K103" s="8">
        <v>0.6</v>
      </c>
      <c r="L103" s="11">
        <v>6.31</v>
      </c>
      <c r="M103" s="2">
        <v>92</v>
      </c>
      <c r="N103" s="2">
        <v>2526</v>
      </c>
      <c r="O103" s="2">
        <v>0</v>
      </c>
      <c r="P103" s="2">
        <v>521</v>
      </c>
      <c r="Q103" s="2">
        <f t="shared" si="11"/>
        <v>2.9308697037273016E-2</v>
      </c>
      <c r="R103" s="2">
        <f t="shared" si="12"/>
        <v>0.97069130296272699</v>
      </c>
      <c r="S103" s="5">
        <v>0</v>
      </c>
      <c r="T103" s="5">
        <v>94</v>
      </c>
      <c r="U103" s="5">
        <v>1226</v>
      </c>
      <c r="V103" s="5">
        <v>234</v>
      </c>
      <c r="W103" s="5">
        <v>92</v>
      </c>
      <c r="X103" s="5">
        <v>70</v>
      </c>
      <c r="Y103" s="5">
        <f t="shared" si="13"/>
        <v>0</v>
      </c>
      <c r="Z103" s="5">
        <f t="shared" si="14"/>
        <v>6.0489060489060491E-2</v>
      </c>
      <c r="AA103" s="5">
        <f t="shared" si="15"/>
        <v>0.78893178893178895</v>
      </c>
      <c r="AB103" s="5">
        <f t="shared" si="16"/>
        <v>0.15057915057915058</v>
      </c>
      <c r="AC103" s="5">
        <v>0</v>
      </c>
      <c r="AD103" s="3">
        <v>70</v>
      </c>
      <c r="AE103" s="3">
        <v>1192</v>
      </c>
      <c r="AF103" s="3">
        <v>330</v>
      </c>
      <c r="AG103" s="3">
        <v>74</v>
      </c>
      <c r="AH103" s="3">
        <v>48</v>
      </c>
      <c r="AI103" s="1">
        <f t="shared" si="17"/>
        <v>0</v>
      </c>
      <c r="AJ103" s="1">
        <f t="shared" si="18"/>
        <v>8.401400233372229E-2</v>
      </c>
      <c r="AK103" s="1">
        <f t="shared" si="19"/>
        <v>0.69544924154025667</v>
      </c>
      <c r="AL103" s="1">
        <f t="shared" si="20"/>
        <v>0.220536756126021</v>
      </c>
    </row>
    <row r="104" spans="1:38">
      <c r="A104" s="2" t="s">
        <v>161</v>
      </c>
      <c r="B104" s="2" t="s">
        <v>105</v>
      </c>
      <c r="C104" s="2" t="s">
        <v>164</v>
      </c>
      <c r="D104" s="2" t="s">
        <v>233</v>
      </c>
      <c r="E104" s="6" t="s">
        <v>74</v>
      </c>
      <c r="F104" s="2" t="s">
        <v>1496</v>
      </c>
      <c r="G104" s="2" t="s">
        <v>1445</v>
      </c>
      <c r="H104" s="2">
        <v>70</v>
      </c>
      <c r="I104" s="2">
        <v>10</v>
      </c>
      <c r="J104" s="2" t="str">
        <f t="shared" si="21"/>
        <v>MINERIO</v>
      </c>
      <c r="K104" s="9">
        <v>0.56000000000000005</v>
      </c>
      <c r="L104" s="10">
        <v>0.39</v>
      </c>
      <c r="M104" s="2">
        <v>0</v>
      </c>
      <c r="N104" s="2">
        <v>707</v>
      </c>
      <c r="O104" s="2">
        <v>0</v>
      </c>
      <c r="P104" s="2">
        <v>267</v>
      </c>
      <c r="Q104" s="2">
        <f t="shared" si="11"/>
        <v>0</v>
      </c>
      <c r="R104" s="2">
        <f t="shared" si="12"/>
        <v>1</v>
      </c>
      <c r="S104" s="5">
        <v>0</v>
      </c>
      <c r="T104" s="5">
        <v>1</v>
      </c>
      <c r="U104" s="5">
        <v>232</v>
      </c>
      <c r="V104" s="5">
        <v>244</v>
      </c>
      <c r="W104" s="5">
        <v>2</v>
      </c>
      <c r="X104" s="5">
        <v>13</v>
      </c>
      <c r="Y104" s="5">
        <f t="shared" si="13"/>
        <v>0</v>
      </c>
      <c r="Z104" s="5">
        <f t="shared" si="14"/>
        <v>2.0964360587002098E-3</v>
      </c>
      <c r="AA104" s="5">
        <f t="shared" si="15"/>
        <v>0.48637316561844862</v>
      </c>
      <c r="AB104" s="5">
        <f t="shared" si="16"/>
        <v>0.51153039832285119</v>
      </c>
      <c r="AC104" s="5">
        <v>0</v>
      </c>
      <c r="AD104" s="3">
        <v>0</v>
      </c>
      <c r="AE104" s="3">
        <v>195</v>
      </c>
      <c r="AF104" s="3">
        <v>289</v>
      </c>
      <c r="AG104" s="3">
        <v>0</v>
      </c>
      <c r="AH104" s="3">
        <v>7</v>
      </c>
      <c r="AI104" s="1">
        <f t="shared" si="17"/>
        <v>0</v>
      </c>
      <c r="AJ104" s="1">
        <f t="shared" si="18"/>
        <v>0</v>
      </c>
      <c r="AK104" s="1">
        <f t="shared" si="19"/>
        <v>0.39714867617107941</v>
      </c>
      <c r="AL104" s="1">
        <f t="shared" si="20"/>
        <v>0.60285132382892059</v>
      </c>
    </row>
    <row r="105" spans="1:38">
      <c r="A105" s="2" t="s">
        <v>161</v>
      </c>
      <c r="B105" s="2" t="s">
        <v>105</v>
      </c>
      <c r="C105" s="2" t="s">
        <v>164</v>
      </c>
      <c r="D105" s="2" t="s">
        <v>238</v>
      </c>
      <c r="E105" s="6" t="s">
        <v>75</v>
      </c>
      <c r="F105" s="2" t="s">
        <v>1496</v>
      </c>
      <c r="G105" s="2" t="s">
        <v>1446</v>
      </c>
      <c r="H105" s="2">
        <v>75</v>
      </c>
      <c r="I105" s="2">
        <v>65</v>
      </c>
      <c r="J105" s="2" t="str">
        <f t="shared" si="21"/>
        <v>MINERIO</v>
      </c>
      <c r="K105" s="9">
        <v>0.55000000000000004</v>
      </c>
      <c r="L105" s="10">
        <v>1.31</v>
      </c>
      <c r="M105" s="2">
        <v>37</v>
      </c>
      <c r="N105" s="2">
        <v>3235</v>
      </c>
      <c r="O105" s="2">
        <v>0</v>
      </c>
      <c r="P105" s="2">
        <v>608</v>
      </c>
      <c r="Q105" s="2">
        <f t="shared" si="11"/>
        <v>9.5360824742268049E-3</v>
      </c>
      <c r="R105" s="2">
        <f t="shared" si="12"/>
        <v>0.99046391752577323</v>
      </c>
      <c r="S105" s="5">
        <v>0</v>
      </c>
      <c r="T105" s="5">
        <v>13</v>
      </c>
      <c r="U105" s="5">
        <v>1192</v>
      </c>
      <c r="V105" s="5">
        <v>879</v>
      </c>
      <c r="W105" s="5">
        <v>18</v>
      </c>
      <c r="X105" s="5">
        <v>29</v>
      </c>
      <c r="Y105" s="5">
        <f t="shared" si="13"/>
        <v>0</v>
      </c>
      <c r="Z105" s="5">
        <f t="shared" si="14"/>
        <v>6.2380038387715928E-3</v>
      </c>
      <c r="AA105" s="5">
        <f t="shared" si="15"/>
        <v>0.57197696737044146</v>
      </c>
      <c r="AB105" s="5">
        <f t="shared" si="16"/>
        <v>0.42178502879078694</v>
      </c>
      <c r="AC105" s="5">
        <v>0</v>
      </c>
      <c r="AD105" s="3">
        <v>6</v>
      </c>
      <c r="AE105" s="3">
        <v>959</v>
      </c>
      <c r="AF105" s="3">
        <v>1134</v>
      </c>
      <c r="AG105" s="3">
        <v>11</v>
      </c>
      <c r="AH105" s="3">
        <v>20</v>
      </c>
      <c r="AI105" s="1">
        <f t="shared" si="17"/>
        <v>0</v>
      </c>
      <c r="AJ105" s="1">
        <f t="shared" si="18"/>
        <v>7.9812206572769957E-3</v>
      </c>
      <c r="AK105" s="1">
        <f t="shared" si="19"/>
        <v>0.45023474178403755</v>
      </c>
      <c r="AL105" s="1">
        <f t="shared" si="20"/>
        <v>0.54178403755868543</v>
      </c>
    </row>
    <row r="106" spans="1:38">
      <c r="A106" s="2" t="s">
        <v>161</v>
      </c>
      <c r="B106" s="2" t="s">
        <v>105</v>
      </c>
      <c r="C106" s="2" t="s">
        <v>164</v>
      </c>
      <c r="D106" s="2" t="s">
        <v>253</v>
      </c>
      <c r="E106" s="6" t="s">
        <v>76</v>
      </c>
      <c r="F106" s="2" t="s">
        <v>1496</v>
      </c>
      <c r="G106" s="2" t="s">
        <v>1446</v>
      </c>
      <c r="H106" s="2">
        <v>90</v>
      </c>
      <c r="I106" s="2">
        <v>50</v>
      </c>
      <c r="J106" s="2" t="str">
        <f t="shared" si="21"/>
        <v>MINERIO</v>
      </c>
      <c r="K106" s="8">
        <v>0.51</v>
      </c>
      <c r="L106" s="11">
        <v>1.55</v>
      </c>
      <c r="M106" s="2">
        <v>0</v>
      </c>
      <c r="N106" s="2">
        <v>2095</v>
      </c>
      <c r="O106" s="2">
        <v>0</v>
      </c>
      <c r="P106" s="2">
        <v>490</v>
      </c>
      <c r="Q106" s="2">
        <f t="shared" si="11"/>
        <v>0</v>
      </c>
      <c r="R106" s="2">
        <f t="shared" si="12"/>
        <v>1</v>
      </c>
      <c r="S106" s="5">
        <v>0</v>
      </c>
      <c r="T106" s="5">
        <v>4</v>
      </c>
      <c r="U106" s="5">
        <v>1058</v>
      </c>
      <c r="V106" s="5">
        <v>312</v>
      </c>
      <c r="W106" s="5">
        <v>6</v>
      </c>
      <c r="X106" s="5">
        <v>24</v>
      </c>
      <c r="Y106" s="5">
        <f t="shared" si="13"/>
        <v>0</v>
      </c>
      <c r="Z106" s="5">
        <f t="shared" si="14"/>
        <v>2.911208151382824E-3</v>
      </c>
      <c r="AA106" s="5">
        <f t="shared" si="15"/>
        <v>0.77001455604075686</v>
      </c>
      <c r="AB106" s="5">
        <f t="shared" si="16"/>
        <v>0.22707423580786026</v>
      </c>
      <c r="AC106" s="5">
        <v>0</v>
      </c>
      <c r="AD106" s="3">
        <v>3</v>
      </c>
      <c r="AE106" s="3">
        <v>949</v>
      </c>
      <c r="AF106" s="3">
        <v>439</v>
      </c>
      <c r="AG106" s="3">
        <v>3</v>
      </c>
      <c r="AH106" s="3">
        <v>10</v>
      </c>
      <c r="AI106" s="1">
        <f t="shared" si="17"/>
        <v>0</v>
      </c>
      <c r="AJ106" s="1">
        <f t="shared" si="18"/>
        <v>4.2735042735042739E-3</v>
      </c>
      <c r="AK106" s="1">
        <f t="shared" si="19"/>
        <v>0.67592592592592593</v>
      </c>
      <c r="AL106" s="1">
        <f t="shared" si="20"/>
        <v>0.31980056980056981</v>
      </c>
    </row>
    <row r="107" spans="1:38">
      <c r="A107" s="2" t="s">
        <v>161</v>
      </c>
      <c r="B107" s="2" t="s">
        <v>105</v>
      </c>
      <c r="C107" s="2" t="s">
        <v>164</v>
      </c>
      <c r="D107" s="2" t="s">
        <v>314</v>
      </c>
      <c r="E107" s="6" t="s">
        <v>84</v>
      </c>
      <c r="F107" s="2" t="s">
        <v>1455</v>
      </c>
      <c r="G107" s="2" t="s">
        <v>1446</v>
      </c>
      <c r="H107" s="2">
        <v>151</v>
      </c>
      <c r="I107" s="2">
        <v>30</v>
      </c>
      <c r="J107" s="2" t="str">
        <f t="shared" si="21"/>
        <v>MINERIO</v>
      </c>
      <c r="K107" s="8">
        <v>0.48</v>
      </c>
      <c r="L107" s="11">
        <v>0.01</v>
      </c>
      <c r="M107" s="2">
        <v>0</v>
      </c>
      <c r="N107" s="2">
        <v>1384</v>
      </c>
      <c r="O107" s="2">
        <v>0</v>
      </c>
      <c r="P107" s="2">
        <v>348</v>
      </c>
      <c r="Q107" s="2">
        <f t="shared" si="11"/>
        <v>0</v>
      </c>
      <c r="R107" s="2">
        <f t="shared" si="12"/>
        <v>1</v>
      </c>
      <c r="S107" s="5">
        <v>30</v>
      </c>
      <c r="T107" s="5">
        <v>572</v>
      </c>
      <c r="U107" s="5">
        <v>320</v>
      </c>
      <c r="V107" s="5">
        <v>35</v>
      </c>
      <c r="W107" s="5">
        <v>17</v>
      </c>
      <c r="X107" s="5"/>
      <c r="Y107" s="5">
        <f t="shared" si="13"/>
        <v>3.1347962382445138E-2</v>
      </c>
      <c r="Z107" s="5">
        <f t="shared" si="14"/>
        <v>0.5977011494252874</v>
      </c>
      <c r="AA107" s="5">
        <f t="shared" si="15"/>
        <v>0.33437826541274818</v>
      </c>
      <c r="AB107" s="5">
        <f t="shared" si="16"/>
        <v>3.657262277951933E-2</v>
      </c>
      <c r="AC107" s="5">
        <v>0</v>
      </c>
      <c r="AD107" s="3">
        <v>22</v>
      </c>
      <c r="AE107" s="3">
        <v>508</v>
      </c>
      <c r="AF107" s="3">
        <v>410</v>
      </c>
      <c r="AG107" s="3">
        <v>22</v>
      </c>
      <c r="AH107" s="3">
        <v>11</v>
      </c>
      <c r="AI107" s="1">
        <f t="shared" si="17"/>
        <v>0</v>
      </c>
      <c r="AJ107" s="1">
        <f t="shared" si="18"/>
        <v>4.5220966084275435E-2</v>
      </c>
      <c r="AK107" s="1">
        <f t="shared" si="19"/>
        <v>0.52209660842754368</v>
      </c>
      <c r="AL107" s="1">
        <f t="shared" si="20"/>
        <v>0.43268242548818087</v>
      </c>
    </row>
    <row r="108" spans="1:38">
      <c r="A108" s="2" t="s">
        <v>161</v>
      </c>
      <c r="B108" s="2" t="s">
        <v>105</v>
      </c>
      <c r="C108" s="2" t="s">
        <v>164</v>
      </c>
      <c r="D108" s="2" t="s">
        <v>285</v>
      </c>
      <c r="E108" s="6" t="s">
        <v>79</v>
      </c>
      <c r="F108" s="2" t="s">
        <v>1496</v>
      </c>
      <c r="G108" s="2" t="s">
        <v>1446</v>
      </c>
      <c r="H108" s="2">
        <v>122</v>
      </c>
      <c r="I108" s="2">
        <v>40</v>
      </c>
      <c r="J108" s="2" t="str">
        <f t="shared" si="21"/>
        <v>ESTERIL</v>
      </c>
      <c r="K108" s="8">
        <v>0.38</v>
      </c>
      <c r="L108" s="11">
        <v>0.53</v>
      </c>
      <c r="M108" s="2">
        <v>47</v>
      </c>
      <c r="N108" s="2">
        <v>1159</v>
      </c>
      <c r="O108" s="2">
        <v>0</v>
      </c>
      <c r="P108" s="2">
        <v>400</v>
      </c>
      <c r="Q108" s="2">
        <f t="shared" si="11"/>
        <v>2.9265255292652552E-2</v>
      </c>
      <c r="R108" s="2">
        <f t="shared" si="12"/>
        <v>0.97073474470734744</v>
      </c>
      <c r="S108" s="5">
        <v>0</v>
      </c>
      <c r="T108" s="5">
        <v>70</v>
      </c>
      <c r="U108" s="5">
        <v>591</v>
      </c>
      <c r="V108" s="5">
        <v>78</v>
      </c>
      <c r="W108" s="5">
        <v>57</v>
      </c>
      <c r="X108" s="5">
        <v>27</v>
      </c>
      <c r="Y108" s="5">
        <f t="shared" si="13"/>
        <v>0</v>
      </c>
      <c r="Z108" s="5">
        <f t="shared" si="14"/>
        <v>9.4722598105548034E-2</v>
      </c>
      <c r="AA108" s="5">
        <f t="shared" si="15"/>
        <v>0.79972936400541272</v>
      </c>
      <c r="AB108" s="5">
        <f t="shared" si="16"/>
        <v>0.10554803788903924</v>
      </c>
      <c r="AC108" s="5">
        <v>0</v>
      </c>
      <c r="AD108" s="3">
        <v>46</v>
      </c>
      <c r="AE108" s="3">
        <v>613</v>
      </c>
      <c r="AF108" s="3">
        <v>107</v>
      </c>
      <c r="AG108" s="3">
        <v>39</v>
      </c>
      <c r="AH108" s="3">
        <v>18</v>
      </c>
      <c r="AI108" s="1">
        <f t="shared" si="17"/>
        <v>0</v>
      </c>
      <c r="AJ108" s="1">
        <f t="shared" si="18"/>
        <v>0.10328068043742406</v>
      </c>
      <c r="AK108" s="1">
        <f t="shared" si="19"/>
        <v>0.74483596597812884</v>
      </c>
      <c r="AL108" s="1">
        <f t="shared" si="20"/>
        <v>0.15188335358444716</v>
      </c>
    </row>
    <row r="109" spans="1:38">
      <c r="A109" s="2" t="s">
        <v>161</v>
      </c>
      <c r="B109" s="2" t="s">
        <v>105</v>
      </c>
      <c r="C109" s="2" t="s">
        <v>164</v>
      </c>
      <c r="D109" s="2" t="s">
        <v>293</v>
      </c>
      <c r="E109" s="6" t="s">
        <v>80</v>
      </c>
      <c r="F109" s="2" t="s">
        <v>6</v>
      </c>
      <c r="G109" s="2" t="s">
        <v>1445</v>
      </c>
      <c r="H109" s="2">
        <v>130</v>
      </c>
      <c r="I109" s="2">
        <v>75</v>
      </c>
      <c r="J109" s="2" t="str">
        <f t="shared" si="21"/>
        <v>MINERIO</v>
      </c>
      <c r="K109" s="8">
        <v>0.37</v>
      </c>
      <c r="L109" s="11">
        <v>11.3</v>
      </c>
      <c r="M109" s="2">
        <v>1953</v>
      </c>
      <c r="N109" s="2">
        <v>509</v>
      </c>
      <c r="O109" s="2">
        <v>0</v>
      </c>
      <c r="P109" s="2">
        <v>689</v>
      </c>
      <c r="Q109" s="2">
        <f t="shared" si="11"/>
        <v>0.61980323706759755</v>
      </c>
      <c r="R109" s="2">
        <f t="shared" si="12"/>
        <v>0.3801967629324024</v>
      </c>
      <c r="S109" s="5">
        <v>849</v>
      </c>
      <c r="T109" s="5">
        <v>236</v>
      </c>
      <c r="U109" s="5">
        <v>187</v>
      </c>
      <c r="V109" s="5">
        <v>81</v>
      </c>
      <c r="W109" s="5">
        <v>278</v>
      </c>
      <c r="X109" s="5">
        <v>17</v>
      </c>
      <c r="Y109" s="5">
        <f t="shared" si="13"/>
        <v>0.6274944567627494</v>
      </c>
      <c r="Z109" s="5">
        <f t="shared" si="14"/>
        <v>0.17442719881744273</v>
      </c>
      <c r="AA109" s="5">
        <f t="shared" si="15"/>
        <v>0.13821138211382114</v>
      </c>
      <c r="AB109" s="5">
        <f t="shared" si="16"/>
        <v>5.9866962305986697E-2</v>
      </c>
      <c r="AC109" s="5">
        <v>849</v>
      </c>
      <c r="AD109" s="3">
        <v>191</v>
      </c>
      <c r="AE109" s="3">
        <v>228</v>
      </c>
      <c r="AF109" s="3">
        <v>88</v>
      </c>
      <c r="AG109" s="3">
        <v>272</v>
      </c>
      <c r="AH109" s="3">
        <v>20</v>
      </c>
      <c r="AI109" s="1">
        <f t="shared" si="17"/>
        <v>0.62610619469026552</v>
      </c>
      <c r="AJ109" s="1">
        <f t="shared" si="18"/>
        <v>0.28094660194174759</v>
      </c>
      <c r="AK109" s="1">
        <f t="shared" si="19"/>
        <v>0.13834951456310679</v>
      </c>
      <c r="AL109" s="1">
        <f t="shared" si="20"/>
        <v>6.553398058252427E-2</v>
      </c>
    </row>
    <row r="110" spans="1:38">
      <c r="A110" s="2" t="s">
        <v>161</v>
      </c>
      <c r="B110" s="2" t="s">
        <v>105</v>
      </c>
      <c r="C110" s="2" t="s">
        <v>164</v>
      </c>
      <c r="D110" s="2" t="s">
        <v>414</v>
      </c>
      <c r="E110" s="6" t="s">
        <v>92</v>
      </c>
      <c r="F110" s="2" t="s">
        <v>91</v>
      </c>
      <c r="G110" s="2" t="s">
        <v>1446</v>
      </c>
      <c r="H110" s="2">
        <v>251</v>
      </c>
      <c r="I110" s="2">
        <v>40</v>
      </c>
      <c r="J110" s="2" t="str">
        <f t="shared" si="21"/>
        <v>ESTERIL</v>
      </c>
      <c r="K110" s="8">
        <v>0.36</v>
      </c>
      <c r="L110" s="11">
        <v>1.53</v>
      </c>
      <c r="M110" s="2">
        <v>26</v>
      </c>
      <c r="N110" s="2">
        <v>2735</v>
      </c>
      <c r="O110" s="2">
        <v>0</v>
      </c>
      <c r="P110" s="2">
        <v>564</v>
      </c>
      <c r="Q110" s="2">
        <f t="shared" si="11"/>
        <v>7.8195488721804519E-3</v>
      </c>
      <c r="R110" s="2">
        <f t="shared" si="12"/>
        <v>0.9921804511278195</v>
      </c>
      <c r="S110" s="5">
        <v>0</v>
      </c>
      <c r="T110" s="5">
        <v>107</v>
      </c>
      <c r="U110" s="5">
        <v>1262</v>
      </c>
      <c r="V110" s="5">
        <v>251</v>
      </c>
      <c r="W110" s="5">
        <v>106</v>
      </c>
      <c r="X110" s="5">
        <v>91</v>
      </c>
      <c r="Y110" s="5">
        <f t="shared" si="13"/>
        <v>0</v>
      </c>
      <c r="Z110" s="5">
        <f t="shared" si="14"/>
        <v>6.6049382716049376E-2</v>
      </c>
      <c r="AA110" s="5">
        <f t="shared" si="15"/>
        <v>0.77901234567901234</v>
      </c>
      <c r="AB110" s="5">
        <f t="shared" si="16"/>
        <v>0.15493827160493828</v>
      </c>
      <c r="AC110" s="5">
        <v>0</v>
      </c>
      <c r="AD110" s="3">
        <v>66</v>
      </c>
      <c r="AE110" s="3">
        <v>1242</v>
      </c>
      <c r="AF110" s="3">
        <v>374</v>
      </c>
      <c r="AG110" s="3">
        <v>66</v>
      </c>
      <c r="AH110" s="3">
        <v>66</v>
      </c>
      <c r="AI110" s="1">
        <f t="shared" si="17"/>
        <v>0</v>
      </c>
      <c r="AJ110" s="1">
        <f t="shared" si="18"/>
        <v>7.2767364939360535E-2</v>
      </c>
      <c r="AK110" s="1">
        <f t="shared" si="19"/>
        <v>0.68467475192943772</v>
      </c>
      <c r="AL110" s="1">
        <f t="shared" si="20"/>
        <v>0.24255788313120177</v>
      </c>
    </row>
    <row r="111" spans="1:38">
      <c r="A111" s="2" t="s">
        <v>161</v>
      </c>
      <c r="B111" s="2" t="s">
        <v>105</v>
      </c>
      <c r="C111" s="2" t="s">
        <v>164</v>
      </c>
      <c r="D111" s="2" t="s">
        <v>387</v>
      </c>
      <c r="E111" s="6" t="s">
        <v>13</v>
      </c>
      <c r="F111" s="2" t="s">
        <v>5</v>
      </c>
      <c r="G111" s="2" t="s">
        <v>1446</v>
      </c>
      <c r="H111" s="2">
        <v>224</v>
      </c>
      <c r="I111" s="2">
        <v>85</v>
      </c>
      <c r="J111" s="2" t="str">
        <f t="shared" si="21"/>
        <v>ESTERIL</v>
      </c>
      <c r="K111" s="8">
        <v>0.36</v>
      </c>
      <c r="L111" s="11">
        <v>2</v>
      </c>
      <c r="M111" s="2">
        <v>41</v>
      </c>
      <c r="N111" s="2">
        <v>4380</v>
      </c>
      <c r="O111" s="2">
        <v>0</v>
      </c>
      <c r="P111" s="2">
        <v>638</v>
      </c>
      <c r="Q111" s="2">
        <f t="shared" si="11"/>
        <v>8.1043684522632935E-3</v>
      </c>
      <c r="R111" s="2">
        <f t="shared" si="12"/>
        <v>0.99189563154773674</v>
      </c>
      <c r="S111" s="5">
        <v>0</v>
      </c>
      <c r="T111" s="5">
        <v>161</v>
      </c>
      <c r="U111" s="5">
        <v>2102</v>
      </c>
      <c r="V111" s="5">
        <v>293</v>
      </c>
      <c r="W111" s="5">
        <v>150</v>
      </c>
      <c r="X111" s="5">
        <v>139</v>
      </c>
      <c r="Y111" s="5">
        <f t="shared" si="13"/>
        <v>0</v>
      </c>
      <c r="Z111" s="5">
        <f t="shared" si="14"/>
        <v>6.2989045383411574E-2</v>
      </c>
      <c r="AA111" s="5">
        <f t="shared" si="15"/>
        <v>0.82237871674491392</v>
      </c>
      <c r="AB111" s="5">
        <f t="shared" si="16"/>
        <v>0.11463223787167449</v>
      </c>
      <c r="AC111" s="5">
        <v>0</v>
      </c>
      <c r="AD111" s="3">
        <v>108</v>
      </c>
      <c r="AE111" s="3">
        <v>2074</v>
      </c>
      <c r="AF111" s="3">
        <v>489</v>
      </c>
      <c r="AG111" s="3">
        <v>85</v>
      </c>
      <c r="AH111" s="3">
        <v>89</v>
      </c>
      <c r="AI111" s="1">
        <f t="shared" si="17"/>
        <v>0</v>
      </c>
      <c r="AJ111" s="1">
        <f t="shared" si="18"/>
        <v>6.7838312829525488E-2</v>
      </c>
      <c r="AK111" s="1">
        <f t="shared" si="19"/>
        <v>0.72899824253075574</v>
      </c>
      <c r="AL111" s="1">
        <f t="shared" si="20"/>
        <v>0.2031634446397188</v>
      </c>
    </row>
    <row r="112" spans="1:38">
      <c r="A112" s="2" t="s">
        <v>161</v>
      </c>
      <c r="B112" s="2" t="s">
        <v>105</v>
      </c>
      <c r="C112" s="2" t="s">
        <v>164</v>
      </c>
      <c r="D112" s="2" t="s">
        <v>423</v>
      </c>
      <c r="E112" s="6" t="s">
        <v>92</v>
      </c>
      <c r="F112" s="2" t="s">
        <v>91</v>
      </c>
      <c r="G112" s="2" t="s">
        <v>1446</v>
      </c>
      <c r="H112" s="2">
        <v>260</v>
      </c>
      <c r="I112" s="2">
        <v>65</v>
      </c>
      <c r="J112" s="2" t="str">
        <f t="shared" si="21"/>
        <v>ESTERIL</v>
      </c>
      <c r="K112" s="8">
        <v>0.34</v>
      </c>
      <c r="L112" s="11">
        <v>0.04</v>
      </c>
      <c r="M112" s="2">
        <v>0</v>
      </c>
      <c r="N112" s="2">
        <v>3270</v>
      </c>
      <c r="O112" s="2">
        <v>0</v>
      </c>
      <c r="P112" s="2">
        <v>593</v>
      </c>
      <c r="Q112" s="2">
        <f t="shared" si="11"/>
        <v>0</v>
      </c>
      <c r="R112" s="2">
        <f t="shared" si="12"/>
        <v>1</v>
      </c>
      <c r="S112" s="5">
        <v>0</v>
      </c>
      <c r="T112" s="5">
        <v>5</v>
      </c>
      <c r="U112" s="5">
        <v>1581</v>
      </c>
      <c r="V112" s="5">
        <v>481</v>
      </c>
      <c r="W112" s="5">
        <v>10</v>
      </c>
      <c r="X112" s="5">
        <v>71</v>
      </c>
      <c r="Y112" s="5">
        <f t="shared" si="13"/>
        <v>0</v>
      </c>
      <c r="Z112" s="5">
        <f t="shared" si="14"/>
        <v>2.4189646831156266E-3</v>
      </c>
      <c r="AA112" s="5">
        <f t="shared" si="15"/>
        <v>0.76487663280116114</v>
      </c>
      <c r="AB112" s="5">
        <f t="shared" si="16"/>
        <v>0.23270440251572327</v>
      </c>
      <c r="AC112" s="5">
        <v>0</v>
      </c>
      <c r="AD112" s="3">
        <v>3</v>
      </c>
      <c r="AE112" s="3">
        <v>1417</v>
      </c>
      <c r="AF112" s="3">
        <v>687</v>
      </c>
      <c r="AG112" s="3">
        <v>2</v>
      </c>
      <c r="AH112" s="3">
        <v>39</v>
      </c>
      <c r="AI112" s="1">
        <f t="shared" si="17"/>
        <v>0</v>
      </c>
      <c r="AJ112" s="1">
        <f t="shared" si="18"/>
        <v>2.3277467411545625E-3</v>
      </c>
      <c r="AK112" s="1">
        <f t="shared" si="19"/>
        <v>0.65968342644320299</v>
      </c>
      <c r="AL112" s="1">
        <f t="shared" si="20"/>
        <v>0.33798882681564246</v>
      </c>
    </row>
    <row r="113" spans="1:38">
      <c r="A113" s="2" t="s">
        <v>161</v>
      </c>
      <c r="B113" s="2" t="s">
        <v>105</v>
      </c>
      <c r="C113" s="2" t="s">
        <v>164</v>
      </c>
      <c r="D113" s="2" t="s">
        <v>361</v>
      </c>
      <c r="E113" s="6" t="s">
        <v>89</v>
      </c>
      <c r="F113" s="2" t="s">
        <v>6</v>
      </c>
      <c r="G113" s="2" t="s">
        <v>1445</v>
      </c>
      <c r="H113" s="2">
        <v>198</v>
      </c>
      <c r="I113" s="2">
        <v>50</v>
      </c>
      <c r="J113" s="2" t="str">
        <f t="shared" si="21"/>
        <v>MINERIO</v>
      </c>
      <c r="K113" s="8">
        <v>0.33</v>
      </c>
      <c r="L113" s="11">
        <v>0.08</v>
      </c>
      <c r="M113" s="2">
        <v>0</v>
      </c>
      <c r="N113" s="2">
        <v>2361</v>
      </c>
      <c r="O113" s="2">
        <v>0</v>
      </c>
      <c r="P113" s="2">
        <v>504</v>
      </c>
      <c r="Q113" s="2">
        <f t="shared" si="11"/>
        <v>0</v>
      </c>
      <c r="R113" s="2">
        <f t="shared" si="12"/>
        <v>1</v>
      </c>
      <c r="S113" s="5">
        <v>0</v>
      </c>
      <c r="T113" s="5">
        <v>0</v>
      </c>
      <c r="U113" s="5">
        <v>539</v>
      </c>
      <c r="V113" s="5">
        <v>1056</v>
      </c>
      <c r="W113" s="5">
        <v>0</v>
      </c>
      <c r="X113" s="5">
        <v>4</v>
      </c>
      <c r="Y113" s="5">
        <f t="shared" si="13"/>
        <v>0</v>
      </c>
      <c r="Z113" s="5">
        <f t="shared" si="14"/>
        <v>0</v>
      </c>
      <c r="AA113" s="5">
        <f t="shared" si="15"/>
        <v>0.33793103448275863</v>
      </c>
      <c r="AB113" s="5">
        <f t="shared" si="16"/>
        <v>0.66206896551724137</v>
      </c>
      <c r="AC113" s="5">
        <v>0</v>
      </c>
      <c r="AD113" s="3">
        <v>0</v>
      </c>
      <c r="AE113" s="3">
        <v>387</v>
      </c>
      <c r="AF113" s="3">
        <v>1209</v>
      </c>
      <c r="AG113" s="3">
        <v>0</v>
      </c>
      <c r="AH113" s="3">
        <v>3</v>
      </c>
      <c r="AI113" s="1">
        <f t="shared" si="17"/>
        <v>0</v>
      </c>
      <c r="AJ113" s="1">
        <f t="shared" si="18"/>
        <v>0</v>
      </c>
      <c r="AK113" s="1">
        <f t="shared" si="19"/>
        <v>0.24202626641651032</v>
      </c>
      <c r="AL113" s="1">
        <f t="shared" si="20"/>
        <v>0.75797373358348963</v>
      </c>
    </row>
    <row r="114" spans="1:38">
      <c r="A114" s="2" t="s">
        <v>161</v>
      </c>
      <c r="B114" s="2" t="s">
        <v>105</v>
      </c>
      <c r="C114" s="2" t="s">
        <v>164</v>
      </c>
      <c r="D114" s="2" t="s">
        <v>346</v>
      </c>
      <c r="E114" s="6" t="s">
        <v>22</v>
      </c>
      <c r="F114" s="2" t="s">
        <v>6</v>
      </c>
      <c r="G114" s="2" t="s">
        <v>1445</v>
      </c>
      <c r="H114" s="2">
        <v>183</v>
      </c>
      <c r="I114" s="2">
        <v>35</v>
      </c>
      <c r="J114" s="2" t="str">
        <f t="shared" si="21"/>
        <v>MINERIO</v>
      </c>
      <c r="K114" s="8">
        <v>0.31</v>
      </c>
      <c r="L114" s="11">
        <v>0.24</v>
      </c>
      <c r="M114" s="2">
        <v>0</v>
      </c>
      <c r="N114" s="2">
        <v>1806</v>
      </c>
      <c r="O114" s="2">
        <v>0</v>
      </c>
      <c r="P114" s="2">
        <v>458</v>
      </c>
      <c r="Q114" s="2">
        <f t="shared" si="11"/>
        <v>0</v>
      </c>
      <c r="R114" s="2">
        <f t="shared" si="12"/>
        <v>1</v>
      </c>
      <c r="S114" s="5">
        <v>0</v>
      </c>
      <c r="T114" s="5">
        <v>232</v>
      </c>
      <c r="U114" s="5">
        <v>674</v>
      </c>
      <c r="V114" s="5">
        <v>73</v>
      </c>
      <c r="W114" s="5">
        <v>215</v>
      </c>
      <c r="X114" s="5">
        <v>59</v>
      </c>
      <c r="Y114" s="5">
        <f t="shared" si="13"/>
        <v>0</v>
      </c>
      <c r="Z114" s="5">
        <f t="shared" si="14"/>
        <v>0.23697650663942799</v>
      </c>
      <c r="AA114" s="5">
        <f t="shared" si="15"/>
        <v>0.68845760980592441</v>
      </c>
      <c r="AB114" s="5">
        <f t="shared" si="16"/>
        <v>7.4565883554647605E-2</v>
      </c>
      <c r="AC114" s="5">
        <v>0</v>
      </c>
      <c r="AD114" s="3">
        <v>144</v>
      </c>
      <c r="AE114" s="3">
        <v>774</v>
      </c>
      <c r="AF114" s="3">
        <v>121</v>
      </c>
      <c r="AG114" s="3">
        <v>151</v>
      </c>
      <c r="AH114" s="3">
        <v>60</v>
      </c>
      <c r="AI114" s="1">
        <f t="shared" si="17"/>
        <v>0</v>
      </c>
      <c r="AJ114" s="1">
        <f t="shared" si="18"/>
        <v>0.23599999999999999</v>
      </c>
      <c r="AK114" s="1">
        <f t="shared" si="19"/>
        <v>0.61919999999999997</v>
      </c>
      <c r="AL114" s="1">
        <f t="shared" si="20"/>
        <v>0.14480000000000001</v>
      </c>
    </row>
    <row r="115" spans="1:38">
      <c r="A115" s="2" t="s">
        <v>161</v>
      </c>
      <c r="B115" s="2" t="s">
        <v>105</v>
      </c>
      <c r="C115" s="2" t="s">
        <v>164</v>
      </c>
      <c r="D115" s="2" t="s">
        <v>290</v>
      </c>
      <c r="E115" s="6" t="s">
        <v>80</v>
      </c>
      <c r="F115" s="2" t="s">
        <v>6</v>
      </c>
      <c r="G115" s="2" t="s">
        <v>1445</v>
      </c>
      <c r="H115" s="2">
        <v>127</v>
      </c>
      <c r="I115" s="2">
        <v>25</v>
      </c>
      <c r="J115" s="2" t="str">
        <f t="shared" si="21"/>
        <v>MINERIO</v>
      </c>
      <c r="K115" s="8">
        <v>0.3</v>
      </c>
      <c r="L115" s="11">
        <v>0.02</v>
      </c>
      <c r="M115" s="2">
        <v>11</v>
      </c>
      <c r="N115" s="2">
        <v>1349</v>
      </c>
      <c r="O115" s="2">
        <v>0</v>
      </c>
      <c r="P115" s="2">
        <v>381</v>
      </c>
      <c r="Q115" s="2">
        <f t="shared" si="11"/>
        <v>6.3182079264790351E-3</v>
      </c>
      <c r="R115" s="2">
        <f t="shared" si="12"/>
        <v>0.99368179207352092</v>
      </c>
      <c r="S115" s="5">
        <v>0</v>
      </c>
      <c r="T115" s="5">
        <v>0</v>
      </c>
      <c r="U115" s="5">
        <v>430</v>
      </c>
      <c r="V115" s="5">
        <v>486</v>
      </c>
      <c r="W115" s="5">
        <v>0</v>
      </c>
      <c r="X115" s="5">
        <v>6</v>
      </c>
      <c r="Y115" s="5">
        <f t="shared" si="13"/>
        <v>0</v>
      </c>
      <c r="Z115" s="5">
        <f t="shared" si="14"/>
        <v>0</v>
      </c>
      <c r="AA115" s="5">
        <f t="shared" si="15"/>
        <v>0.46943231441048033</v>
      </c>
      <c r="AB115" s="5">
        <f t="shared" si="16"/>
        <v>0.53056768558951961</v>
      </c>
      <c r="AC115" s="5">
        <v>0</v>
      </c>
      <c r="AD115" s="3">
        <v>0</v>
      </c>
      <c r="AE115" s="3">
        <v>356</v>
      </c>
      <c r="AF115" s="3">
        <v>566</v>
      </c>
      <c r="AG115" s="3">
        <v>0</v>
      </c>
      <c r="AH115" s="3">
        <v>0</v>
      </c>
      <c r="AI115" s="1">
        <f t="shared" si="17"/>
        <v>0</v>
      </c>
      <c r="AJ115" s="1">
        <f t="shared" si="18"/>
        <v>0</v>
      </c>
      <c r="AK115" s="1">
        <f t="shared" si="19"/>
        <v>0.38611713665943603</v>
      </c>
      <c r="AL115" s="1">
        <f t="shared" si="20"/>
        <v>0.61388286334056397</v>
      </c>
    </row>
    <row r="116" spans="1:38">
      <c r="A116" s="2" t="s">
        <v>161</v>
      </c>
      <c r="B116" s="2" t="s">
        <v>105</v>
      </c>
      <c r="C116" s="2" t="s">
        <v>164</v>
      </c>
      <c r="D116" s="2" t="s">
        <v>425</v>
      </c>
      <c r="E116" s="6" t="s">
        <v>92</v>
      </c>
      <c r="F116" s="2" t="s">
        <v>91</v>
      </c>
      <c r="G116" s="2" t="s">
        <v>1446</v>
      </c>
      <c r="H116" s="2">
        <v>262</v>
      </c>
      <c r="I116" s="2">
        <v>40</v>
      </c>
      <c r="J116" s="2" t="str">
        <f t="shared" si="21"/>
        <v>ESTERIL</v>
      </c>
      <c r="K116" s="8">
        <v>0.3</v>
      </c>
      <c r="L116" s="11">
        <v>0.26</v>
      </c>
      <c r="M116" s="2">
        <v>0</v>
      </c>
      <c r="N116" s="2">
        <v>2371</v>
      </c>
      <c r="O116" s="2">
        <v>0</v>
      </c>
      <c r="P116" s="2">
        <v>539</v>
      </c>
      <c r="Q116" s="2">
        <f t="shared" si="11"/>
        <v>0</v>
      </c>
      <c r="R116" s="2">
        <f t="shared" si="12"/>
        <v>1</v>
      </c>
      <c r="S116" s="5">
        <v>0</v>
      </c>
      <c r="T116" s="5">
        <v>38</v>
      </c>
      <c r="U116" s="5">
        <v>1212</v>
      </c>
      <c r="V116" s="5">
        <v>165</v>
      </c>
      <c r="W116" s="5">
        <v>63</v>
      </c>
      <c r="X116" s="5">
        <v>111</v>
      </c>
      <c r="Y116" s="5">
        <f t="shared" si="13"/>
        <v>0</v>
      </c>
      <c r="Z116" s="5">
        <f t="shared" si="14"/>
        <v>2.6855123674911659E-2</v>
      </c>
      <c r="AA116" s="5">
        <f t="shared" si="15"/>
        <v>0.85653710247349824</v>
      </c>
      <c r="AB116" s="5">
        <f t="shared" si="16"/>
        <v>0.1166077738515901</v>
      </c>
      <c r="AC116" s="5">
        <v>0</v>
      </c>
      <c r="AD116" s="3">
        <v>16</v>
      </c>
      <c r="AE116" s="3">
        <v>1230</v>
      </c>
      <c r="AF116" s="3">
        <v>259</v>
      </c>
      <c r="AG116" s="3">
        <v>16</v>
      </c>
      <c r="AH116" s="3">
        <v>68</v>
      </c>
      <c r="AI116" s="1">
        <f t="shared" si="17"/>
        <v>0</v>
      </c>
      <c r="AJ116" s="1">
        <f t="shared" si="18"/>
        <v>2.0138451856513532E-2</v>
      </c>
      <c r="AK116" s="1">
        <f t="shared" si="19"/>
        <v>0.77407174323473882</v>
      </c>
      <c r="AL116" s="1">
        <f t="shared" si="20"/>
        <v>0.20578980490874765</v>
      </c>
    </row>
    <row r="117" spans="1:38">
      <c r="A117" s="2" t="s">
        <v>161</v>
      </c>
      <c r="B117" s="2" t="s">
        <v>105</v>
      </c>
      <c r="C117" s="2" t="s">
        <v>164</v>
      </c>
      <c r="D117" s="2" t="s">
        <v>255</v>
      </c>
      <c r="E117" s="6" t="s">
        <v>76</v>
      </c>
      <c r="F117" s="2" t="s">
        <v>1496</v>
      </c>
      <c r="G117" s="2" t="s">
        <v>1446</v>
      </c>
      <c r="H117" s="2">
        <v>92</v>
      </c>
      <c r="I117" s="2">
        <v>10</v>
      </c>
      <c r="J117" s="2" t="str">
        <f t="shared" si="21"/>
        <v>ESTERIL</v>
      </c>
      <c r="K117" s="8">
        <v>0.3</v>
      </c>
      <c r="L117" s="11">
        <v>3.46</v>
      </c>
      <c r="M117" s="2">
        <v>18</v>
      </c>
      <c r="N117" s="2">
        <v>793</v>
      </c>
      <c r="O117" s="2">
        <v>0</v>
      </c>
      <c r="P117" s="2">
        <v>296</v>
      </c>
      <c r="Q117" s="2">
        <f t="shared" si="11"/>
        <v>1.6260162601626018E-2</v>
      </c>
      <c r="R117" s="2">
        <f t="shared" si="12"/>
        <v>0.98373983739837401</v>
      </c>
      <c r="S117" s="5">
        <v>0</v>
      </c>
      <c r="T117" s="5">
        <v>89</v>
      </c>
      <c r="U117" s="5">
        <v>321</v>
      </c>
      <c r="V117" s="5">
        <v>67</v>
      </c>
      <c r="W117" s="5">
        <v>73</v>
      </c>
      <c r="X117" s="5">
        <v>22</v>
      </c>
      <c r="Y117" s="5">
        <f t="shared" si="13"/>
        <v>0</v>
      </c>
      <c r="Z117" s="5">
        <f t="shared" si="14"/>
        <v>0.18658280922431866</v>
      </c>
      <c r="AA117" s="5">
        <f t="shared" si="15"/>
        <v>0.67295597484276726</v>
      </c>
      <c r="AB117" s="5">
        <f t="shared" si="16"/>
        <v>0.14046121593291405</v>
      </c>
      <c r="AC117" s="5">
        <v>0</v>
      </c>
      <c r="AD117" s="3">
        <v>69</v>
      </c>
      <c r="AE117" s="3">
        <v>327</v>
      </c>
      <c r="AF117" s="3">
        <v>101</v>
      </c>
      <c r="AG117" s="3">
        <v>57</v>
      </c>
      <c r="AH117" s="3">
        <v>17</v>
      </c>
      <c r="AI117" s="1">
        <f t="shared" si="17"/>
        <v>0</v>
      </c>
      <c r="AJ117" s="1">
        <f t="shared" si="18"/>
        <v>0.22066549912434325</v>
      </c>
      <c r="AK117" s="1">
        <f t="shared" si="19"/>
        <v>0.57267950963222414</v>
      </c>
      <c r="AL117" s="1">
        <f t="shared" si="20"/>
        <v>0.20665499124343256</v>
      </c>
    </row>
    <row r="118" spans="1:38">
      <c r="A118" s="2" t="s">
        <v>161</v>
      </c>
      <c r="B118" s="2" t="s">
        <v>105</v>
      </c>
      <c r="C118" s="2" t="s">
        <v>164</v>
      </c>
      <c r="D118" s="2" t="s">
        <v>345</v>
      </c>
      <c r="E118" s="6" t="s">
        <v>22</v>
      </c>
      <c r="F118" s="2" t="s">
        <v>6</v>
      </c>
      <c r="G118" s="2" t="s">
        <v>1445</v>
      </c>
      <c r="H118" s="2">
        <v>182</v>
      </c>
      <c r="I118" s="2">
        <v>80</v>
      </c>
      <c r="J118" s="2" t="str">
        <f t="shared" si="21"/>
        <v>MINERIO</v>
      </c>
      <c r="K118" s="8">
        <v>0.28999999999999998</v>
      </c>
      <c r="L118" s="11">
        <v>0.06</v>
      </c>
      <c r="M118" s="2">
        <v>0</v>
      </c>
      <c r="N118" s="2">
        <v>3108</v>
      </c>
      <c r="O118" s="2">
        <v>0</v>
      </c>
      <c r="P118" s="2">
        <v>554</v>
      </c>
      <c r="Q118" s="2">
        <f t="shared" si="11"/>
        <v>0</v>
      </c>
      <c r="R118" s="2">
        <f t="shared" si="12"/>
        <v>1</v>
      </c>
      <c r="S118" s="5">
        <v>0</v>
      </c>
      <c r="T118" s="5">
        <v>148</v>
      </c>
      <c r="U118" s="5">
        <v>1528</v>
      </c>
      <c r="V118" s="5">
        <v>80</v>
      </c>
      <c r="W118" s="5">
        <v>202</v>
      </c>
      <c r="X118" s="5">
        <v>127</v>
      </c>
      <c r="Y118" s="5">
        <f t="shared" si="13"/>
        <v>0</v>
      </c>
      <c r="Z118" s="5">
        <f t="shared" si="14"/>
        <v>8.4282460136674259E-2</v>
      </c>
      <c r="AA118" s="5">
        <f t="shared" si="15"/>
        <v>0.87015945330296129</v>
      </c>
      <c r="AB118" s="5">
        <f t="shared" si="16"/>
        <v>4.5558086560364468E-2</v>
      </c>
      <c r="AC118" s="5">
        <v>0</v>
      </c>
      <c r="AD118" s="3">
        <v>63</v>
      </c>
      <c r="AE118" s="3">
        <v>1673</v>
      </c>
      <c r="AF118" s="3">
        <v>149</v>
      </c>
      <c r="AG118" s="3">
        <v>90</v>
      </c>
      <c r="AH118" s="3">
        <v>109</v>
      </c>
      <c r="AI118" s="1">
        <f t="shared" si="17"/>
        <v>0</v>
      </c>
      <c r="AJ118" s="1">
        <f t="shared" si="18"/>
        <v>7.3416506717850286E-2</v>
      </c>
      <c r="AK118" s="1">
        <f t="shared" si="19"/>
        <v>0.80278310940499042</v>
      </c>
      <c r="AL118" s="1">
        <f t="shared" si="20"/>
        <v>0.1238003838771593</v>
      </c>
    </row>
    <row r="119" spans="1:38">
      <c r="A119" s="2" t="s">
        <v>161</v>
      </c>
      <c r="B119" s="2" t="s">
        <v>105</v>
      </c>
      <c r="C119" s="2" t="s">
        <v>164</v>
      </c>
      <c r="D119" s="2" t="s">
        <v>362</v>
      </c>
      <c r="E119" s="6" t="s">
        <v>89</v>
      </c>
      <c r="F119" s="2" t="s">
        <v>6</v>
      </c>
      <c r="G119" s="2" t="s">
        <v>1445</v>
      </c>
      <c r="H119" s="2">
        <v>199</v>
      </c>
      <c r="I119" s="2">
        <v>65</v>
      </c>
      <c r="J119" s="2" t="str">
        <f t="shared" si="21"/>
        <v>MINERIO</v>
      </c>
      <c r="K119" s="8">
        <v>0.27</v>
      </c>
      <c r="L119" s="11">
        <v>0.28999999999999998</v>
      </c>
      <c r="M119" s="2">
        <v>0</v>
      </c>
      <c r="N119" s="2">
        <v>2405</v>
      </c>
      <c r="O119" s="2">
        <v>0</v>
      </c>
      <c r="P119" s="2">
        <v>494</v>
      </c>
      <c r="Q119" s="2">
        <f t="shared" si="11"/>
        <v>0</v>
      </c>
      <c r="R119" s="2">
        <f t="shared" si="12"/>
        <v>1</v>
      </c>
      <c r="S119" s="5">
        <v>0</v>
      </c>
      <c r="T119" s="5">
        <v>12</v>
      </c>
      <c r="U119" s="5">
        <v>453</v>
      </c>
      <c r="V119" s="5">
        <v>1190</v>
      </c>
      <c r="W119" s="5">
        <v>7</v>
      </c>
      <c r="X119" s="5">
        <v>3</v>
      </c>
      <c r="Y119" s="5">
        <f t="shared" si="13"/>
        <v>0</v>
      </c>
      <c r="Z119" s="5">
        <f t="shared" si="14"/>
        <v>7.2507552870090634E-3</v>
      </c>
      <c r="AA119" s="5">
        <f t="shared" si="15"/>
        <v>0.27371601208459212</v>
      </c>
      <c r="AB119" s="5">
        <f t="shared" si="16"/>
        <v>0.7190332326283988</v>
      </c>
      <c r="AC119" s="5">
        <v>0</v>
      </c>
      <c r="AD119" s="3">
        <v>10</v>
      </c>
      <c r="AE119" s="3">
        <v>307</v>
      </c>
      <c r="AF119" s="3">
        <v>1336</v>
      </c>
      <c r="AG119" s="3">
        <v>8</v>
      </c>
      <c r="AH119" s="3">
        <v>4</v>
      </c>
      <c r="AI119" s="1">
        <f t="shared" si="17"/>
        <v>0</v>
      </c>
      <c r="AJ119" s="1">
        <f t="shared" si="18"/>
        <v>1.0810810810810811E-2</v>
      </c>
      <c r="AK119" s="1">
        <f t="shared" si="19"/>
        <v>0.1843843843843844</v>
      </c>
      <c r="AL119" s="1">
        <f t="shared" si="20"/>
        <v>0.80480480480480476</v>
      </c>
    </row>
    <row r="120" spans="1:38">
      <c r="A120" s="2" t="s">
        <v>161</v>
      </c>
      <c r="B120" s="2" t="s">
        <v>105</v>
      </c>
      <c r="C120" s="2" t="s">
        <v>164</v>
      </c>
      <c r="D120" s="2" t="s">
        <v>412</v>
      </c>
      <c r="E120" s="6" t="s">
        <v>21</v>
      </c>
      <c r="F120" s="2" t="s">
        <v>5</v>
      </c>
      <c r="G120" s="2" t="s">
        <v>1446</v>
      </c>
      <c r="H120" s="2">
        <v>249</v>
      </c>
      <c r="I120" s="2">
        <v>165</v>
      </c>
      <c r="J120" s="2" t="str">
        <f t="shared" si="21"/>
        <v>ESTERIL</v>
      </c>
      <c r="K120" s="8">
        <v>0.25</v>
      </c>
      <c r="L120" s="11">
        <v>0.89</v>
      </c>
      <c r="M120" s="2">
        <v>592</v>
      </c>
      <c r="N120" s="2">
        <v>5903</v>
      </c>
      <c r="O120" s="2">
        <v>0</v>
      </c>
      <c r="P120" s="2">
        <v>801</v>
      </c>
      <c r="Q120" s="2">
        <f t="shared" si="11"/>
        <v>8.1140350877192985E-2</v>
      </c>
      <c r="R120" s="2">
        <f t="shared" si="12"/>
        <v>0.91885964912280704</v>
      </c>
      <c r="S120" s="5">
        <v>0</v>
      </c>
      <c r="T120" s="5">
        <v>197</v>
      </c>
      <c r="U120" s="5">
        <v>3187</v>
      </c>
      <c r="V120" s="5">
        <v>390</v>
      </c>
      <c r="W120" s="5">
        <v>184</v>
      </c>
      <c r="X120" s="5">
        <v>183</v>
      </c>
      <c r="Y120" s="5">
        <f t="shared" si="13"/>
        <v>0</v>
      </c>
      <c r="Z120" s="5">
        <f t="shared" si="14"/>
        <v>5.2199258081611022E-2</v>
      </c>
      <c r="AA120" s="5">
        <f t="shared" si="15"/>
        <v>0.84446210916799147</v>
      </c>
      <c r="AB120" s="5">
        <f t="shared" si="16"/>
        <v>0.10333863275039745</v>
      </c>
      <c r="AC120" s="5">
        <v>0</v>
      </c>
      <c r="AD120" s="3">
        <v>113</v>
      </c>
      <c r="AE120" s="3">
        <v>3135</v>
      </c>
      <c r="AF120" s="3">
        <v>647</v>
      </c>
      <c r="AG120" s="3">
        <v>101</v>
      </c>
      <c r="AH120" s="3">
        <v>145</v>
      </c>
      <c r="AI120" s="1">
        <f t="shared" si="17"/>
        <v>0</v>
      </c>
      <c r="AJ120" s="1">
        <f t="shared" si="18"/>
        <v>5.1678338565563871E-2</v>
      </c>
      <c r="AK120" s="1">
        <f t="shared" si="19"/>
        <v>0.7570635112291717</v>
      </c>
      <c r="AL120" s="1">
        <f t="shared" si="20"/>
        <v>0.19125815020526443</v>
      </c>
    </row>
    <row r="121" spans="1:38">
      <c r="A121" s="2" t="s">
        <v>161</v>
      </c>
      <c r="B121" s="2" t="s">
        <v>105</v>
      </c>
      <c r="C121" s="2" t="s">
        <v>164</v>
      </c>
      <c r="D121" s="2" t="s">
        <v>222</v>
      </c>
      <c r="E121" s="6" t="s">
        <v>73</v>
      </c>
      <c r="F121" s="2" t="s">
        <v>1496</v>
      </c>
      <c r="G121" s="2" t="s">
        <v>1446</v>
      </c>
      <c r="H121" s="2">
        <v>58</v>
      </c>
      <c r="I121" s="2">
        <v>65</v>
      </c>
      <c r="J121" s="2" t="str">
        <f t="shared" si="21"/>
        <v>ESTERIL</v>
      </c>
      <c r="K121" s="9">
        <v>0.25</v>
      </c>
      <c r="L121" s="10">
        <v>0.82</v>
      </c>
      <c r="M121" s="2">
        <v>257</v>
      </c>
      <c r="N121" s="2">
        <v>3290</v>
      </c>
      <c r="O121" s="2">
        <v>0</v>
      </c>
      <c r="P121" s="2">
        <v>623</v>
      </c>
      <c r="Q121" s="2">
        <f t="shared" si="11"/>
        <v>6.1630695443645085E-2</v>
      </c>
      <c r="R121" s="2">
        <f t="shared" si="12"/>
        <v>0.93836930455635492</v>
      </c>
      <c r="S121" s="5">
        <v>0</v>
      </c>
      <c r="T121" s="5">
        <v>21</v>
      </c>
      <c r="U121" s="5">
        <v>1348</v>
      </c>
      <c r="V121" s="5">
        <v>842</v>
      </c>
      <c r="W121" s="5">
        <v>17</v>
      </c>
      <c r="X121" s="5">
        <v>61</v>
      </c>
      <c r="Y121" s="5">
        <f t="shared" si="13"/>
        <v>0</v>
      </c>
      <c r="Z121" s="5">
        <f t="shared" si="14"/>
        <v>9.497964721845319E-3</v>
      </c>
      <c r="AA121" s="5">
        <f t="shared" si="15"/>
        <v>0.60967887833559475</v>
      </c>
      <c r="AB121" s="5">
        <f t="shared" si="16"/>
        <v>0.38082315694255992</v>
      </c>
      <c r="AC121" s="2">
        <v>0</v>
      </c>
      <c r="AD121" s="3">
        <v>4</v>
      </c>
      <c r="AE121" s="3">
        <v>1161</v>
      </c>
      <c r="AF121" s="3">
        <v>1066</v>
      </c>
      <c r="AG121" s="3">
        <v>5</v>
      </c>
      <c r="AH121" s="3">
        <v>53</v>
      </c>
      <c r="AI121" s="1">
        <f t="shared" si="17"/>
        <v>0</v>
      </c>
      <c r="AJ121" s="1">
        <f t="shared" si="18"/>
        <v>3.9318479685452159E-3</v>
      </c>
      <c r="AK121" s="1">
        <f t="shared" si="19"/>
        <v>0.50720838794233292</v>
      </c>
      <c r="AL121" s="1">
        <f t="shared" si="20"/>
        <v>0.48885976408912191</v>
      </c>
    </row>
    <row r="122" spans="1:38">
      <c r="A122" s="2" t="s">
        <v>161</v>
      </c>
      <c r="B122" s="2" t="s">
        <v>105</v>
      </c>
      <c r="C122" s="2" t="s">
        <v>164</v>
      </c>
      <c r="D122" s="2" t="s">
        <v>167</v>
      </c>
      <c r="E122" s="6" t="s">
        <v>67</v>
      </c>
      <c r="F122" s="2" t="s">
        <v>1455</v>
      </c>
      <c r="G122" s="2" t="s">
        <v>1446</v>
      </c>
      <c r="H122" s="2">
        <v>3</v>
      </c>
      <c r="I122" s="2">
        <v>25</v>
      </c>
      <c r="J122" s="2" t="str">
        <f t="shared" si="21"/>
        <v>ESTERIL</v>
      </c>
      <c r="K122" s="8">
        <v>0.24</v>
      </c>
      <c r="L122" s="11">
        <v>0.22</v>
      </c>
      <c r="M122" s="2">
        <v>0</v>
      </c>
      <c r="N122" s="2">
        <v>1442</v>
      </c>
      <c r="O122" s="2">
        <v>0</v>
      </c>
      <c r="P122" s="2">
        <v>415</v>
      </c>
      <c r="Q122" s="2">
        <f t="shared" si="11"/>
        <v>0</v>
      </c>
      <c r="R122" s="2">
        <f t="shared" si="12"/>
        <v>1</v>
      </c>
      <c r="S122" s="5">
        <v>0</v>
      </c>
      <c r="T122" s="5">
        <v>71</v>
      </c>
      <c r="U122" s="5">
        <v>608</v>
      </c>
      <c r="V122" s="5">
        <v>104</v>
      </c>
      <c r="W122" s="5">
        <v>106</v>
      </c>
      <c r="X122" s="5">
        <v>72</v>
      </c>
      <c r="Y122" s="5">
        <f t="shared" si="13"/>
        <v>0</v>
      </c>
      <c r="Z122" s="5">
        <f t="shared" si="14"/>
        <v>9.0676883780332063E-2</v>
      </c>
      <c r="AA122" s="5">
        <f t="shared" si="15"/>
        <v>0.77650063856960405</v>
      </c>
      <c r="AB122" s="5">
        <f t="shared" si="16"/>
        <v>0.13282247765006386</v>
      </c>
      <c r="AC122" s="5">
        <v>0</v>
      </c>
      <c r="AD122" s="7">
        <v>37</v>
      </c>
      <c r="AE122" s="7">
        <v>621</v>
      </c>
      <c r="AF122" s="7">
        <v>183</v>
      </c>
      <c r="AG122" s="7">
        <v>57</v>
      </c>
      <c r="AH122" s="3">
        <v>63</v>
      </c>
      <c r="AI122" s="1">
        <f t="shared" si="17"/>
        <v>0</v>
      </c>
      <c r="AJ122" s="1">
        <f t="shared" si="18"/>
        <v>9.7814776274713841E-2</v>
      </c>
      <c r="AK122" s="1">
        <f t="shared" si="19"/>
        <v>0.64620187304890742</v>
      </c>
      <c r="AL122" s="1">
        <f t="shared" si="20"/>
        <v>0.25598335067637878</v>
      </c>
    </row>
    <row r="123" spans="1:38">
      <c r="A123" s="2" t="s">
        <v>161</v>
      </c>
      <c r="B123" s="2" t="s">
        <v>105</v>
      </c>
      <c r="C123" s="2" t="s">
        <v>164</v>
      </c>
      <c r="D123" s="2" t="s">
        <v>187</v>
      </c>
      <c r="E123" s="6" t="s">
        <v>70</v>
      </c>
      <c r="F123" s="2" t="s">
        <v>1496</v>
      </c>
      <c r="G123" s="2" t="s">
        <v>1446</v>
      </c>
      <c r="H123" s="2">
        <v>23</v>
      </c>
      <c r="I123" s="2">
        <v>60</v>
      </c>
      <c r="J123" s="2" t="str">
        <f t="shared" si="21"/>
        <v>ESTERIL</v>
      </c>
      <c r="K123" s="9">
        <v>0.24</v>
      </c>
      <c r="L123" s="10">
        <v>1.08</v>
      </c>
      <c r="M123" s="2">
        <v>3</v>
      </c>
      <c r="N123" s="2">
        <v>3227</v>
      </c>
      <c r="O123" s="2">
        <v>0</v>
      </c>
      <c r="P123" s="2">
        <v>579</v>
      </c>
      <c r="Q123" s="2">
        <f t="shared" si="11"/>
        <v>7.8760829614071934E-4</v>
      </c>
      <c r="R123" s="2">
        <f t="shared" si="12"/>
        <v>0.99921239170385923</v>
      </c>
      <c r="S123" s="5">
        <v>0</v>
      </c>
      <c r="T123" s="5">
        <v>27</v>
      </c>
      <c r="U123" s="5">
        <v>1428</v>
      </c>
      <c r="V123" s="5">
        <v>520</v>
      </c>
      <c r="W123" s="5">
        <v>36</v>
      </c>
      <c r="X123" s="5">
        <v>77</v>
      </c>
      <c r="Y123" s="5">
        <f t="shared" si="13"/>
        <v>0</v>
      </c>
      <c r="Z123" s="5">
        <f t="shared" si="14"/>
        <v>1.3670886075949367E-2</v>
      </c>
      <c r="AA123" s="5">
        <f t="shared" si="15"/>
        <v>0.72303797468354425</v>
      </c>
      <c r="AB123" s="5">
        <f t="shared" si="16"/>
        <v>0.26329113924050634</v>
      </c>
      <c r="AC123" s="2">
        <v>0</v>
      </c>
      <c r="AD123" s="3">
        <v>11</v>
      </c>
      <c r="AE123" s="3">
        <v>1313</v>
      </c>
      <c r="AF123" s="3">
        <v>692</v>
      </c>
      <c r="AG123" s="3">
        <v>15</v>
      </c>
      <c r="AH123" s="3">
        <v>55</v>
      </c>
      <c r="AI123" s="1">
        <f t="shared" si="17"/>
        <v>0</v>
      </c>
      <c r="AJ123" s="1">
        <f t="shared" si="18"/>
        <v>1.2464046021093002E-2</v>
      </c>
      <c r="AK123" s="1">
        <f t="shared" si="19"/>
        <v>0.6294343240651965</v>
      </c>
      <c r="AL123" s="1">
        <f t="shared" si="20"/>
        <v>0.35810162991371047</v>
      </c>
    </row>
    <row r="124" spans="1:38">
      <c r="A124" s="2" t="s">
        <v>161</v>
      </c>
      <c r="B124" s="2" t="s">
        <v>105</v>
      </c>
      <c r="C124" s="2" t="s">
        <v>164</v>
      </c>
      <c r="D124" s="2" t="s">
        <v>380</v>
      </c>
      <c r="E124" s="6" t="s">
        <v>5</v>
      </c>
      <c r="F124" s="2" t="s">
        <v>5</v>
      </c>
      <c r="G124" s="2" t="s">
        <v>1446</v>
      </c>
      <c r="H124" s="2">
        <v>217</v>
      </c>
      <c r="I124" s="2">
        <v>115</v>
      </c>
      <c r="J124" s="2" t="str">
        <f t="shared" si="21"/>
        <v>ESTERIL</v>
      </c>
      <c r="K124" s="8">
        <v>0.23</v>
      </c>
      <c r="L124" s="11">
        <v>0.06</v>
      </c>
      <c r="M124" s="2">
        <v>69</v>
      </c>
      <c r="N124" s="2">
        <v>3727</v>
      </c>
      <c r="O124" s="2">
        <v>0</v>
      </c>
      <c r="P124" s="2">
        <v>618</v>
      </c>
      <c r="Q124" s="2">
        <f t="shared" si="11"/>
        <v>1.5632079746261893E-2</v>
      </c>
      <c r="R124" s="2">
        <f t="shared" si="12"/>
        <v>0.98436792025373809</v>
      </c>
      <c r="S124" s="5">
        <v>0</v>
      </c>
      <c r="T124" s="5">
        <v>33</v>
      </c>
      <c r="U124" s="5">
        <v>2122</v>
      </c>
      <c r="V124" s="5">
        <v>163</v>
      </c>
      <c r="W124" s="5">
        <v>43</v>
      </c>
      <c r="X124" s="5">
        <v>105</v>
      </c>
      <c r="Y124" s="5">
        <f t="shared" si="13"/>
        <v>0</v>
      </c>
      <c r="Z124" s="5">
        <f t="shared" si="14"/>
        <v>1.4236410698878344E-2</v>
      </c>
      <c r="AA124" s="5">
        <f t="shared" si="15"/>
        <v>0.91544434857635892</v>
      </c>
      <c r="AB124" s="5">
        <f t="shared" si="16"/>
        <v>7.0319240724762727E-2</v>
      </c>
      <c r="AC124" s="5">
        <v>0</v>
      </c>
      <c r="AD124" s="3">
        <v>13</v>
      </c>
      <c r="AE124" s="3">
        <v>2119</v>
      </c>
      <c r="AF124" s="3">
        <v>264</v>
      </c>
      <c r="AG124" s="3">
        <v>11</v>
      </c>
      <c r="AH124" s="3">
        <v>59</v>
      </c>
      <c r="AI124" s="1">
        <f t="shared" si="17"/>
        <v>0</v>
      </c>
      <c r="AJ124" s="1">
        <f t="shared" si="18"/>
        <v>9.7323600973236012E-3</v>
      </c>
      <c r="AK124" s="1">
        <f t="shared" si="19"/>
        <v>0.8592862935928629</v>
      </c>
      <c r="AL124" s="1">
        <f t="shared" si="20"/>
        <v>0.13098134630981345</v>
      </c>
    </row>
    <row r="125" spans="1:38">
      <c r="A125" s="2" t="s">
        <v>161</v>
      </c>
      <c r="B125" s="2" t="s">
        <v>105</v>
      </c>
      <c r="C125" s="2" t="s">
        <v>164</v>
      </c>
      <c r="D125" s="2" t="s">
        <v>384</v>
      </c>
      <c r="E125" s="6" t="s">
        <v>13</v>
      </c>
      <c r="F125" s="2" t="s">
        <v>5</v>
      </c>
      <c r="G125" s="2" t="s">
        <v>1446</v>
      </c>
      <c r="H125" s="2">
        <v>221</v>
      </c>
      <c r="I125" s="2">
        <v>85</v>
      </c>
      <c r="J125" s="2" t="str">
        <f t="shared" si="21"/>
        <v>ESTERIL</v>
      </c>
      <c r="K125" s="8">
        <v>0.23</v>
      </c>
      <c r="L125" s="11">
        <v>1.1399999999999999</v>
      </c>
      <c r="M125" s="2">
        <v>90</v>
      </c>
      <c r="N125" s="2">
        <v>2786</v>
      </c>
      <c r="O125" s="2">
        <v>0</v>
      </c>
      <c r="P125" s="2">
        <v>643</v>
      </c>
      <c r="Q125" s="2">
        <f t="shared" si="11"/>
        <v>2.557544757033248E-2</v>
      </c>
      <c r="R125" s="2">
        <f t="shared" si="12"/>
        <v>0.97442455242966752</v>
      </c>
      <c r="S125" s="5">
        <v>0</v>
      </c>
      <c r="T125" s="5">
        <v>37</v>
      </c>
      <c r="U125" s="5">
        <v>1374</v>
      </c>
      <c r="V125" s="5">
        <v>443</v>
      </c>
      <c r="W125" s="5">
        <v>37</v>
      </c>
      <c r="X125" s="5">
        <v>20</v>
      </c>
      <c r="Y125" s="5">
        <f t="shared" si="13"/>
        <v>0</v>
      </c>
      <c r="Z125" s="5">
        <f t="shared" si="14"/>
        <v>1.9956850053937433E-2</v>
      </c>
      <c r="AA125" s="5">
        <f t="shared" si="15"/>
        <v>0.74110032362459544</v>
      </c>
      <c r="AB125" s="5">
        <f t="shared" si="16"/>
        <v>0.2389428263214671</v>
      </c>
      <c r="AC125" s="5">
        <v>0</v>
      </c>
      <c r="AD125" s="3">
        <v>23</v>
      </c>
      <c r="AE125" s="3">
        <v>1218</v>
      </c>
      <c r="AF125" s="3">
        <v>630</v>
      </c>
      <c r="AG125" s="3">
        <v>27</v>
      </c>
      <c r="AH125" s="3">
        <v>13</v>
      </c>
      <c r="AI125" s="1">
        <f t="shared" si="17"/>
        <v>0</v>
      </c>
      <c r="AJ125" s="1">
        <f t="shared" si="18"/>
        <v>2.6164311878597593E-2</v>
      </c>
      <c r="AK125" s="1">
        <f t="shared" si="19"/>
        <v>0.63736263736263732</v>
      </c>
      <c r="AL125" s="1">
        <f t="shared" si="20"/>
        <v>0.33647305075876505</v>
      </c>
    </row>
    <row r="126" spans="1:38">
      <c r="A126" s="2" t="s">
        <v>161</v>
      </c>
      <c r="B126" s="2" t="s">
        <v>105</v>
      </c>
      <c r="C126" s="2" t="s">
        <v>164</v>
      </c>
      <c r="D126" s="2" t="s">
        <v>382</v>
      </c>
      <c r="E126" s="6" t="s">
        <v>13</v>
      </c>
      <c r="F126" s="2" t="s">
        <v>5</v>
      </c>
      <c r="G126" s="2" t="s">
        <v>1446</v>
      </c>
      <c r="H126" s="2">
        <v>219</v>
      </c>
      <c r="I126" s="2">
        <v>65</v>
      </c>
      <c r="J126" s="2" t="str">
        <f t="shared" si="21"/>
        <v>ESTERIL</v>
      </c>
      <c r="K126" s="8">
        <v>0.22</v>
      </c>
      <c r="L126" s="11">
        <v>0.18</v>
      </c>
      <c r="M126" s="2">
        <v>0</v>
      </c>
      <c r="N126" s="2">
        <v>4369</v>
      </c>
      <c r="O126" s="2">
        <v>0</v>
      </c>
      <c r="P126" s="2">
        <v>653</v>
      </c>
      <c r="Q126" s="2">
        <f t="shared" si="11"/>
        <v>0</v>
      </c>
      <c r="R126" s="2">
        <f t="shared" si="12"/>
        <v>1</v>
      </c>
      <c r="S126" s="5">
        <v>0</v>
      </c>
      <c r="T126" s="5">
        <v>61</v>
      </c>
      <c r="U126" s="5">
        <v>2177</v>
      </c>
      <c r="V126" s="5">
        <v>359</v>
      </c>
      <c r="W126" s="5">
        <v>71</v>
      </c>
      <c r="X126" s="5">
        <v>140</v>
      </c>
      <c r="Y126" s="5">
        <f t="shared" si="13"/>
        <v>0</v>
      </c>
      <c r="Z126" s="5">
        <f t="shared" si="14"/>
        <v>2.3488640739314594E-2</v>
      </c>
      <c r="AA126" s="5">
        <f t="shared" si="15"/>
        <v>0.83827493261455521</v>
      </c>
      <c r="AB126" s="5">
        <f t="shared" si="16"/>
        <v>0.13823642664613014</v>
      </c>
      <c r="AC126" s="5">
        <v>0</v>
      </c>
      <c r="AD126" s="3">
        <v>31</v>
      </c>
      <c r="AE126" s="3">
        <v>2075</v>
      </c>
      <c r="AF126" s="3">
        <v>586</v>
      </c>
      <c r="AG126" s="3">
        <v>28</v>
      </c>
      <c r="AH126" s="3">
        <v>87</v>
      </c>
      <c r="AI126" s="1">
        <f t="shared" si="17"/>
        <v>0</v>
      </c>
      <c r="AJ126" s="1">
        <f t="shared" si="18"/>
        <v>2.101888136800855E-2</v>
      </c>
      <c r="AK126" s="1">
        <f t="shared" si="19"/>
        <v>0.73922337014606343</v>
      </c>
      <c r="AL126" s="1">
        <f t="shared" si="20"/>
        <v>0.23975774848592804</v>
      </c>
    </row>
    <row r="127" spans="1:38">
      <c r="A127" s="2" t="s">
        <v>161</v>
      </c>
      <c r="B127" s="2" t="s">
        <v>105</v>
      </c>
      <c r="C127" s="2" t="s">
        <v>164</v>
      </c>
      <c r="D127" s="2" t="s">
        <v>258</v>
      </c>
      <c r="E127" s="6" t="s">
        <v>77</v>
      </c>
      <c r="F127" s="2" t="s">
        <v>1496</v>
      </c>
      <c r="G127" s="2" t="s">
        <v>1446</v>
      </c>
      <c r="H127" s="2">
        <v>95</v>
      </c>
      <c r="I127" s="2">
        <v>10</v>
      </c>
      <c r="J127" s="2" t="str">
        <f t="shared" si="21"/>
        <v>ESTERIL</v>
      </c>
      <c r="K127" s="8">
        <v>0.22</v>
      </c>
      <c r="L127" s="11">
        <v>0.11</v>
      </c>
      <c r="M127" s="2">
        <v>9</v>
      </c>
      <c r="N127" s="2">
        <v>3229</v>
      </c>
      <c r="O127" s="2">
        <v>0</v>
      </c>
      <c r="P127" s="2">
        <v>598</v>
      </c>
      <c r="Q127" s="2">
        <f t="shared" si="11"/>
        <v>2.3461939520333683E-3</v>
      </c>
      <c r="R127" s="2">
        <f t="shared" si="12"/>
        <v>0.99765380604796661</v>
      </c>
      <c r="S127" s="5">
        <v>0</v>
      </c>
      <c r="T127" s="5">
        <v>24</v>
      </c>
      <c r="U127" s="5">
        <v>1605</v>
      </c>
      <c r="V127" s="5">
        <v>414</v>
      </c>
      <c r="W127" s="5">
        <v>26</v>
      </c>
      <c r="X127" s="5">
        <v>52</v>
      </c>
      <c r="Y127" s="5">
        <f t="shared" si="13"/>
        <v>0</v>
      </c>
      <c r="Z127" s="5">
        <f t="shared" si="14"/>
        <v>1.1747430249632892E-2</v>
      </c>
      <c r="AA127" s="5">
        <f t="shared" si="15"/>
        <v>0.78560939794419971</v>
      </c>
      <c r="AB127" s="5">
        <f t="shared" si="16"/>
        <v>0.20264317180616739</v>
      </c>
      <c r="AC127" s="5">
        <v>0</v>
      </c>
      <c r="AD127" s="3">
        <v>6</v>
      </c>
      <c r="AE127" s="3">
        <v>1448</v>
      </c>
      <c r="AF127" s="3">
        <v>621</v>
      </c>
      <c r="AG127" s="3">
        <v>13</v>
      </c>
      <c r="AH127" s="3">
        <v>33</v>
      </c>
      <c r="AI127" s="1">
        <f t="shared" si="17"/>
        <v>0</v>
      </c>
      <c r="AJ127" s="1">
        <f t="shared" si="18"/>
        <v>8.9580386610089574E-3</v>
      </c>
      <c r="AK127" s="1">
        <f t="shared" si="19"/>
        <v>0.6826968411126827</v>
      </c>
      <c r="AL127" s="1">
        <f t="shared" si="20"/>
        <v>0.30834512022630833</v>
      </c>
    </row>
    <row r="128" spans="1:38">
      <c r="A128" s="2" t="s">
        <v>161</v>
      </c>
      <c r="B128" s="2" t="s">
        <v>105</v>
      </c>
      <c r="C128" s="2" t="s">
        <v>164</v>
      </c>
      <c r="D128" s="2" t="s">
        <v>256</v>
      </c>
      <c r="E128" s="6" t="s">
        <v>76</v>
      </c>
      <c r="F128" s="2" t="s">
        <v>1496</v>
      </c>
      <c r="G128" s="2" t="s">
        <v>1446</v>
      </c>
      <c r="H128" s="2">
        <v>93</v>
      </c>
      <c r="I128" s="2">
        <v>70</v>
      </c>
      <c r="J128" s="2" t="str">
        <f t="shared" si="21"/>
        <v>ESTERIL</v>
      </c>
      <c r="K128" s="8">
        <v>0.22</v>
      </c>
      <c r="L128" s="11">
        <v>0.44</v>
      </c>
      <c r="M128" s="2">
        <v>36</v>
      </c>
      <c r="N128" s="2">
        <v>2565</v>
      </c>
      <c r="O128" s="2">
        <v>0</v>
      </c>
      <c r="P128" s="2">
        <v>641</v>
      </c>
      <c r="Q128" s="2">
        <f t="shared" si="11"/>
        <v>1.1104256631708822E-2</v>
      </c>
      <c r="R128" s="2">
        <f t="shared" si="12"/>
        <v>0.98889574336829122</v>
      </c>
      <c r="S128" s="5">
        <v>0</v>
      </c>
      <c r="T128" s="5">
        <v>14</v>
      </c>
      <c r="U128" s="5">
        <v>1385</v>
      </c>
      <c r="V128" s="5">
        <v>285</v>
      </c>
      <c r="W128" s="5">
        <v>9</v>
      </c>
      <c r="X128" s="5">
        <v>40</v>
      </c>
      <c r="Y128" s="5">
        <f t="shared" si="13"/>
        <v>0</v>
      </c>
      <c r="Z128" s="5">
        <f t="shared" si="14"/>
        <v>8.3135391923990498E-3</v>
      </c>
      <c r="AA128" s="5">
        <f t="shared" si="15"/>
        <v>0.82244655581947745</v>
      </c>
      <c r="AB128" s="5">
        <f t="shared" si="16"/>
        <v>0.16923990498812352</v>
      </c>
      <c r="AC128" s="5">
        <v>0</v>
      </c>
      <c r="AD128" s="3">
        <v>8</v>
      </c>
      <c r="AE128" s="3">
        <v>1284</v>
      </c>
      <c r="AF128" s="3">
        <v>416</v>
      </c>
      <c r="AG128" s="3">
        <v>4</v>
      </c>
      <c r="AH128" s="3">
        <v>21</v>
      </c>
      <c r="AI128" s="1">
        <f t="shared" si="17"/>
        <v>0</v>
      </c>
      <c r="AJ128" s="1">
        <f t="shared" si="18"/>
        <v>6.9244085401038661E-3</v>
      </c>
      <c r="AK128" s="1">
        <f t="shared" si="19"/>
        <v>0.74091171379111365</v>
      </c>
      <c r="AL128" s="1">
        <f t="shared" si="20"/>
        <v>0.25216387766878245</v>
      </c>
    </row>
    <row r="129" spans="1:38">
      <c r="A129" s="2" t="s">
        <v>161</v>
      </c>
      <c r="B129" s="2" t="s">
        <v>105</v>
      </c>
      <c r="C129" s="2" t="s">
        <v>164</v>
      </c>
      <c r="D129" s="2" t="s">
        <v>276</v>
      </c>
      <c r="E129" s="6" t="s">
        <v>6</v>
      </c>
      <c r="F129" s="2" t="s">
        <v>6</v>
      </c>
      <c r="G129" s="2" t="s">
        <v>1445</v>
      </c>
      <c r="H129" s="2">
        <v>113</v>
      </c>
      <c r="I129" s="2">
        <v>10</v>
      </c>
      <c r="J129" s="2" t="str">
        <f t="shared" si="21"/>
        <v>MINERIO</v>
      </c>
      <c r="K129" s="8">
        <v>0.21</v>
      </c>
      <c r="L129" s="11">
        <v>0</v>
      </c>
      <c r="M129" s="2">
        <v>0</v>
      </c>
      <c r="N129" s="2">
        <v>450</v>
      </c>
      <c r="O129" s="2">
        <v>0</v>
      </c>
      <c r="P129" s="2">
        <v>232</v>
      </c>
      <c r="Q129" s="2">
        <f t="shared" si="11"/>
        <v>0</v>
      </c>
      <c r="R129" s="2">
        <f t="shared" si="12"/>
        <v>1</v>
      </c>
      <c r="S129" s="5">
        <v>0</v>
      </c>
      <c r="T129" s="5">
        <v>7</v>
      </c>
      <c r="U129" s="5">
        <v>95</v>
      </c>
      <c r="V129" s="5">
        <v>221</v>
      </c>
      <c r="W129" s="5">
        <v>10</v>
      </c>
      <c r="X129" s="5">
        <v>3</v>
      </c>
      <c r="Y129" s="5">
        <f t="shared" si="13"/>
        <v>0</v>
      </c>
      <c r="Z129" s="5">
        <f t="shared" si="14"/>
        <v>2.1671826625386997E-2</v>
      </c>
      <c r="AA129" s="5">
        <f t="shared" si="15"/>
        <v>0.29411764705882354</v>
      </c>
      <c r="AB129" s="5">
        <f t="shared" si="16"/>
        <v>0.68421052631578949</v>
      </c>
      <c r="AC129" s="5">
        <v>0</v>
      </c>
      <c r="AD129" s="3">
        <v>2</v>
      </c>
      <c r="AE129" s="3">
        <v>73</v>
      </c>
      <c r="AF129" s="3">
        <v>250</v>
      </c>
      <c r="AG129" s="3">
        <v>6</v>
      </c>
      <c r="AH129" s="3">
        <v>4</v>
      </c>
      <c r="AI129" s="1">
        <f t="shared" si="17"/>
        <v>0</v>
      </c>
      <c r="AJ129" s="1">
        <f t="shared" si="18"/>
        <v>2.3880597014925373E-2</v>
      </c>
      <c r="AK129" s="1">
        <f t="shared" si="19"/>
        <v>0.21791044776119403</v>
      </c>
      <c r="AL129" s="1">
        <f t="shared" si="20"/>
        <v>0.75820895522388054</v>
      </c>
    </row>
    <row r="130" spans="1:38">
      <c r="A130" s="2" t="s">
        <v>161</v>
      </c>
      <c r="B130" s="2" t="s">
        <v>105</v>
      </c>
      <c r="C130" s="2" t="s">
        <v>164</v>
      </c>
      <c r="D130" s="2" t="s">
        <v>250</v>
      </c>
      <c r="E130" s="6" t="s">
        <v>76</v>
      </c>
      <c r="F130" s="2" t="s">
        <v>1496</v>
      </c>
      <c r="G130" s="2" t="s">
        <v>1446</v>
      </c>
      <c r="H130" s="2">
        <v>87</v>
      </c>
      <c r="I130" s="2">
        <v>70</v>
      </c>
      <c r="J130" s="2" t="str">
        <f t="shared" si="21"/>
        <v>ESTERIL</v>
      </c>
      <c r="K130" s="9">
        <v>0.2</v>
      </c>
      <c r="L130" s="10">
        <v>0.1</v>
      </c>
      <c r="M130" s="2">
        <v>51</v>
      </c>
      <c r="N130" s="2">
        <v>2902</v>
      </c>
      <c r="O130" s="2">
        <v>0</v>
      </c>
      <c r="P130" s="2">
        <v>534</v>
      </c>
      <c r="Q130" s="2">
        <f t="shared" ref="Q130:Q193" si="22">(M130+O130)/(M130+N130+O130+P130)</f>
        <v>1.4625752796099799E-2</v>
      </c>
      <c r="R130" s="2">
        <f t="shared" ref="R130:R193" si="23">(N130+P130)/(M130+N130+O130+P130)</f>
        <v>0.98537424720390021</v>
      </c>
      <c r="S130" s="5">
        <v>0</v>
      </c>
      <c r="T130" s="5">
        <v>19</v>
      </c>
      <c r="U130" s="5">
        <v>1548</v>
      </c>
      <c r="V130" s="5">
        <v>269</v>
      </c>
      <c r="W130" s="5">
        <v>29</v>
      </c>
      <c r="X130" s="5">
        <v>69</v>
      </c>
      <c r="Y130" s="5">
        <f t="shared" ref="Y130:Y193" si="24">S130/($S130+$T130+$U130+$V130)</f>
        <v>0</v>
      </c>
      <c r="Z130" s="5">
        <f t="shared" ref="Z130:Z193" si="25">T130/($S130+$T130+$U130+$V130)</f>
        <v>1.0348583877995643E-2</v>
      </c>
      <c r="AA130" s="5">
        <f t="shared" ref="AA130:AA193" si="26">U130/($S130+$T130+$U130+$V130)</f>
        <v>0.84313725490196079</v>
      </c>
      <c r="AB130" s="5">
        <f t="shared" ref="AB130:AB193" si="27">V130/($S130+$T130+$U130+$V130)</f>
        <v>0.14651416122004357</v>
      </c>
      <c r="AC130" s="5">
        <v>0</v>
      </c>
      <c r="AD130" s="3">
        <v>7</v>
      </c>
      <c r="AE130" s="3">
        <v>1447</v>
      </c>
      <c r="AF130" s="3">
        <v>420</v>
      </c>
      <c r="AG130" s="3">
        <v>15</v>
      </c>
      <c r="AH130" s="3">
        <v>45</v>
      </c>
      <c r="AI130" s="1">
        <f t="shared" ref="AI130:AI193" si="28">AC130/($AC130+$AD130+$AE130+$AF130)</f>
        <v>0</v>
      </c>
      <c r="AJ130" s="1">
        <f t="shared" ref="AJ130:AJ193" si="29">(AD130+AG130)/($AC130+$AD130+$AE130+$AF130+AG130+AH130)</f>
        <v>1.1375387797311272E-2</v>
      </c>
      <c r="AK130" s="1">
        <f t="shared" ref="AK130:AK193" si="30">AE130/($AC130+$AD130+$AE130+$AF130+AG130+AH130)</f>
        <v>0.74819027921406411</v>
      </c>
      <c r="AL130" s="1">
        <f t="shared" ref="AL130:AL193" si="31">(AH130+AF130)/($AC130+$AD130+$AE130+$AF130+AH130+AG130)</f>
        <v>0.2404343329886246</v>
      </c>
    </row>
    <row r="131" spans="1:38">
      <c r="A131" s="2" t="s">
        <v>161</v>
      </c>
      <c r="B131" s="2" t="s">
        <v>105</v>
      </c>
      <c r="C131" s="2" t="s">
        <v>164</v>
      </c>
      <c r="D131" s="2" t="s">
        <v>257</v>
      </c>
      <c r="E131" s="6" t="s">
        <v>77</v>
      </c>
      <c r="F131" s="2" t="s">
        <v>1496</v>
      </c>
      <c r="G131" s="2" t="s">
        <v>1446</v>
      </c>
      <c r="H131" s="2">
        <v>94</v>
      </c>
      <c r="I131" s="2">
        <v>75</v>
      </c>
      <c r="J131" s="2" t="str">
        <f t="shared" ref="J131:J194" si="32">IF(OR(G131="MINERIO",K131 &gt;0.4),"MINERIO","ESTERIL")</f>
        <v>ESTERIL</v>
      </c>
      <c r="K131" s="8">
        <v>0.19</v>
      </c>
      <c r="L131" s="11">
        <v>0.92</v>
      </c>
      <c r="M131" s="2">
        <v>259</v>
      </c>
      <c r="N131" s="2">
        <v>3417</v>
      </c>
      <c r="O131" s="2">
        <v>0</v>
      </c>
      <c r="P131" s="2">
        <v>610</v>
      </c>
      <c r="Q131" s="2">
        <f t="shared" si="22"/>
        <v>6.0429304713019133E-2</v>
      </c>
      <c r="R131" s="2">
        <f t="shared" si="23"/>
        <v>0.93957069528698089</v>
      </c>
      <c r="S131" s="5">
        <v>0</v>
      </c>
      <c r="T131" s="5">
        <v>166</v>
      </c>
      <c r="U131" s="5">
        <v>1566</v>
      </c>
      <c r="V131" s="5">
        <v>303</v>
      </c>
      <c r="W131" s="5">
        <v>206</v>
      </c>
      <c r="X131" s="5">
        <v>152</v>
      </c>
      <c r="Y131" s="5">
        <f t="shared" si="24"/>
        <v>0</v>
      </c>
      <c r="Z131" s="5">
        <f t="shared" si="25"/>
        <v>8.1572481572481578E-2</v>
      </c>
      <c r="AA131" s="5">
        <f t="shared" si="26"/>
        <v>0.76953316953316953</v>
      </c>
      <c r="AB131" s="5">
        <f t="shared" si="27"/>
        <v>0.14889434889434888</v>
      </c>
      <c r="AC131" s="5">
        <v>0</v>
      </c>
      <c r="AD131" s="3">
        <v>78</v>
      </c>
      <c r="AE131" s="3">
        <v>1630</v>
      </c>
      <c r="AF131" s="3">
        <v>459</v>
      </c>
      <c r="AG131" s="3">
        <v>96</v>
      </c>
      <c r="AH131" s="3">
        <v>130</v>
      </c>
      <c r="AI131" s="1">
        <f t="shared" si="28"/>
        <v>0</v>
      </c>
      <c r="AJ131" s="1">
        <f t="shared" si="29"/>
        <v>7.2712076890931884E-2</v>
      </c>
      <c r="AK131" s="1">
        <f t="shared" si="30"/>
        <v>0.68115336397826998</v>
      </c>
      <c r="AL131" s="1">
        <f t="shared" si="31"/>
        <v>0.24613455913079815</v>
      </c>
    </row>
    <row r="132" spans="1:38">
      <c r="A132" s="2" t="s">
        <v>161</v>
      </c>
      <c r="B132" s="2" t="s">
        <v>105</v>
      </c>
      <c r="C132" s="2" t="s">
        <v>164</v>
      </c>
      <c r="D132" s="2" t="s">
        <v>223</v>
      </c>
      <c r="E132" s="6" t="s">
        <v>73</v>
      </c>
      <c r="F132" s="2" t="s">
        <v>1496</v>
      </c>
      <c r="G132" s="2" t="s">
        <v>1446</v>
      </c>
      <c r="H132" s="2">
        <v>59</v>
      </c>
      <c r="I132" s="2">
        <v>35</v>
      </c>
      <c r="J132" s="2" t="str">
        <f t="shared" si="32"/>
        <v>ESTERIL</v>
      </c>
      <c r="K132" s="9">
        <v>0.19</v>
      </c>
      <c r="L132" s="10">
        <v>1.04</v>
      </c>
      <c r="M132" s="2">
        <v>0</v>
      </c>
      <c r="N132" s="2">
        <v>1527</v>
      </c>
      <c r="O132" s="2">
        <v>0</v>
      </c>
      <c r="P132" s="2">
        <v>395</v>
      </c>
      <c r="Q132" s="2">
        <f t="shared" si="22"/>
        <v>0</v>
      </c>
      <c r="R132" s="2">
        <f t="shared" si="23"/>
        <v>1</v>
      </c>
      <c r="S132" s="5">
        <v>0</v>
      </c>
      <c r="T132" s="5">
        <v>2</v>
      </c>
      <c r="U132" s="5">
        <v>456</v>
      </c>
      <c r="V132" s="5">
        <v>543</v>
      </c>
      <c r="W132" s="5">
        <v>3</v>
      </c>
      <c r="X132" s="5">
        <v>14</v>
      </c>
      <c r="Y132" s="5">
        <f t="shared" si="24"/>
        <v>0</v>
      </c>
      <c r="Z132" s="5">
        <f t="shared" si="25"/>
        <v>1.998001998001998E-3</v>
      </c>
      <c r="AA132" s="5">
        <f t="shared" si="26"/>
        <v>0.45554445554445555</v>
      </c>
      <c r="AB132" s="5">
        <f t="shared" si="27"/>
        <v>0.54245754245754241</v>
      </c>
      <c r="AC132" s="2">
        <v>0</v>
      </c>
      <c r="AD132" s="3">
        <v>1</v>
      </c>
      <c r="AE132" s="3">
        <v>363</v>
      </c>
      <c r="AF132" s="3">
        <v>643</v>
      </c>
      <c r="AG132" s="3">
        <v>1</v>
      </c>
      <c r="AH132" s="3">
        <v>9</v>
      </c>
      <c r="AI132" s="1">
        <f t="shared" si="28"/>
        <v>0</v>
      </c>
      <c r="AJ132" s="1">
        <f t="shared" si="29"/>
        <v>1.9665683382497543E-3</v>
      </c>
      <c r="AK132" s="1">
        <f t="shared" si="30"/>
        <v>0.35693215339233036</v>
      </c>
      <c r="AL132" s="1">
        <f t="shared" si="31"/>
        <v>0.64110127826941987</v>
      </c>
    </row>
    <row r="133" spans="1:38">
      <c r="A133" s="2" t="s">
        <v>161</v>
      </c>
      <c r="B133" s="2" t="s">
        <v>105</v>
      </c>
      <c r="C133" s="2" t="s">
        <v>164</v>
      </c>
      <c r="D133" s="2" t="s">
        <v>367</v>
      </c>
      <c r="E133" s="6" t="s">
        <v>5</v>
      </c>
      <c r="F133" s="2" t="s">
        <v>5</v>
      </c>
      <c r="G133" s="2" t="s">
        <v>1446</v>
      </c>
      <c r="H133" s="2">
        <v>204</v>
      </c>
      <c r="I133" s="2">
        <v>95</v>
      </c>
      <c r="J133" s="2" t="str">
        <f t="shared" si="32"/>
        <v>ESTERIL</v>
      </c>
      <c r="K133" s="8">
        <v>0.18000000000000002</v>
      </c>
      <c r="L133" s="11">
        <v>0.2</v>
      </c>
      <c r="M133" s="2">
        <v>39</v>
      </c>
      <c r="N133" s="2">
        <v>4195</v>
      </c>
      <c r="O133" s="2">
        <v>0</v>
      </c>
      <c r="P133" s="2">
        <v>727</v>
      </c>
      <c r="Q133" s="2">
        <f t="shared" si="22"/>
        <v>7.861318282604314E-3</v>
      </c>
      <c r="R133" s="2">
        <f t="shared" si="23"/>
        <v>0.99213868171739572</v>
      </c>
      <c r="S133" s="5">
        <v>0</v>
      </c>
      <c r="T133" s="5">
        <v>47</v>
      </c>
      <c r="U133" s="5">
        <v>2125</v>
      </c>
      <c r="V133" s="5">
        <v>430</v>
      </c>
      <c r="W133" s="5">
        <v>49</v>
      </c>
      <c r="X133" s="5">
        <v>106</v>
      </c>
      <c r="Y133" s="5">
        <f t="shared" si="24"/>
        <v>0</v>
      </c>
      <c r="Z133" s="5">
        <f t="shared" si="25"/>
        <v>1.8063028439661798E-2</v>
      </c>
      <c r="AA133" s="5">
        <f t="shared" si="26"/>
        <v>0.81667947732513446</v>
      </c>
      <c r="AB133" s="5">
        <f t="shared" si="27"/>
        <v>0.16525749423520369</v>
      </c>
      <c r="AC133" s="5">
        <v>0</v>
      </c>
      <c r="AD133" s="3">
        <v>23</v>
      </c>
      <c r="AE133" s="3">
        <v>1973</v>
      </c>
      <c r="AF133" s="3">
        <v>670</v>
      </c>
      <c r="AG133" s="3">
        <v>28</v>
      </c>
      <c r="AH133" s="3">
        <v>63</v>
      </c>
      <c r="AI133" s="1">
        <f t="shared" si="28"/>
        <v>0</v>
      </c>
      <c r="AJ133" s="1">
        <f t="shared" si="29"/>
        <v>1.8498367791077257E-2</v>
      </c>
      <c r="AK133" s="1">
        <f t="shared" si="30"/>
        <v>0.71563293434893005</v>
      </c>
      <c r="AL133" s="1">
        <f t="shared" si="31"/>
        <v>0.26586869785999273</v>
      </c>
    </row>
    <row r="134" spans="1:38">
      <c r="A134" s="2" t="s">
        <v>161</v>
      </c>
      <c r="B134" s="2" t="s">
        <v>105</v>
      </c>
      <c r="C134" s="2" t="s">
        <v>164</v>
      </c>
      <c r="D134" s="2" t="s">
        <v>371</v>
      </c>
      <c r="E134" s="6" t="s">
        <v>5</v>
      </c>
      <c r="F134" s="2" t="s">
        <v>5</v>
      </c>
      <c r="G134" s="2" t="s">
        <v>1446</v>
      </c>
      <c r="H134" s="2">
        <v>208</v>
      </c>
      <c r="I134" s="2">
        <v>55</v>
      </c>
      <c r="J134" s="2" t="str">
        <f t="shared" si="32"/>
        <v>ESTERIL</v>
      </c>
      <c r="K134" s="8">
        <v>0.18</v>
      </c>
      <c r="L134" s="11">
        <v>0.02</v>
      </c>
      <c r="M134" s="2">
        <v>0</v>
      </c>
      <c r="N134" s="2">
        <v>2791</v>
      </c>
      <c r="O134" s="2">
        <v>0</v>
      </c>
      <c r="P134" s="2">
        <v>499</v>
      </c>
      <c r="Q134" s="2">
        <f t="shared" si="22"/>
        <v>0</v>
      </c>
      <c r="R134" s="2">
        <f t="shared" si="23"/>
        <v>1</v>
      </c>
      <c r="S134" s="5">
        <v>0</v>
      </c>
      <c r="T134" s="5">
        <v>16</v>
      </c>
      <c r="U134" s="5">
        <v>1445</v>
      </c>
      <c r="V134" s="5">
        <v>289</v>
      </c>
      <c r="W134" s="5">
        <v>18</v>
      </c>
      <c r="X134" s="5">
        <v>65</v>
      </c>
      <c r="Y134" s="5">
        <f t="shared" si="24"/>
        <v>0</v>
      </c>
      <c r="Z134" s="5">
        <f t="shared" si="25"/>
        <v>9.1428571428571435E-3</v>
      </c>
      <c r="AA134" s="5">
        <f t="shared" si="26"/>
        <v>0.82571428571428573</v>
      </c>
      <c r="AB134" s="5">
        <f t="shared" si="27"/>
        <v>0.16514285714285715</v>
      </c>
      <c r="AC134" s="5">
        <v>0</v>
      </c>
      <c r="AD134" s="3">
        <v>3</v>
      </c>
      <c r="AE134" s="3">
        <v>1358</v>
      </c>
      <c r="AF134" s="3">
        <v>435</v>
      </c>
      <c r="AG134" s="3">
        <v>3</v>
      </c>
      <c r="AH134" s="3">
        <v>34</v>
      </c>
      <c r="AI134" s="1">
        <f t="shared" si="28"/>
        <v>0</v>
      </c>
      <c r="AJ134" s="1">
        <f t="shared" si="29"/>
        <v>3.2733224222585926E-3</v>
      </c>
      <c r="AK134" s="1">
        <f t="shared" si="30"/>
        <v>0.7408619749045281</v>
      </c>
      <c r="AL134" s="1">
        <f t="shared" si="31"/>
        <v>0.25586470267321332</v>
      </c>
    </row>
    <row r="135" spans="1:38">
      <c r="A135" s="2" t="s">
        <v>161</v>
      </c>
      <c r="B135" s="2" t="s">
        <v>105</v>
      </c>
      <c r="C135" s="2" t="s">
        <v>164</v>
      </c>
      <c r="D135" s="2" t="s">
        <v>287</v>
      </c>
      <c r="E135" s="6" t="s">
        <v>80</v>
      </c>
      <c r="F135" s="2" t="s">
        <v>6</v>
      </c>
      <c r="G135" s="2" t="s">
        <v>1445</v>
      </c>
      <c r="H135" s="2">
        <v>124</v>
      </c>
      <c r="I135" s="2">
        <v>55</v>
      </c>
      <c r="J135" s="2" t="str">
        <f t="shared" si="32"/>
        <v>MINERIO</v>
      </c>
      <c r="K135" s="8">
        <v>0.18</v>
      </c>
      <c r="L135" s="11">
        <v>0</v>
      </c>
      <c r="M135" s="2">
        <v>130</v>
      </c>
      <c r="N135" s="2">
        <v>1861</v>
      </c>
      <c r="O135" s="2">
        <v>0</v>
      </c>
      <c r="P135" s="2">
        <v>544</v>
      </c>
      <c r="Q135" s="2">
        <f t="shared" si="22"/>
        <v>5.128205128205128E-2</v>
      </c>
      <c r="R135" s="2">
        <f t="shared" si="23"/>
        <v>0.94871794871794868</v>
      </c>
      <c r="S135" s="5">
        <v>0</v>
      </c>
      <c r="T135" s="5">
        <v>22</v>
      </c>
      <c r="U135" s="5">
        <v>1009</v>
      </c>
      <c r="V135" s="5">
        <v>266</v>
      </c>
      <c r="W135" s="5">
        <v>30</v>
      </c>
      <c r="X135" s="5">
        <v>48</v>
      </c>
      <c r="Y135" s="5">
        <f t="shared" si="24"/>
        <v>0</v>
      </c>
      <c r="Z135" s="5">
        <f t="shared" si="25"/>
        <v>1.6962220508866616E-2</v>
      </c>
      <c r="AA135" s="5">
        <f t="shared" si="26"/>
        <v>0.77794911333847339</v>
      </c>
      <c r="AB135" s="5">
        <f t="shared" si="27"/>
        <v>0.20508866615265997</v>
      </c>
      <c r="AC135" s="5">
        <v>0</v>
      </c>
      <c r="AD135" s="3">
        <v>15</v>
      </c>
      <c r="AE135" s="3">
        <v>934</v>
      </c>
      <c r="AF135" s="3">
        <v>371</v>
      </c>
      <c r="AG135" s="3">
        <v>20</v>
      </c>
      <c r="AH135" s="3">
        <v>35</v>
      </c>
      <c r="AI135" s="1">
        <f t="shared" si="28"/>
        <v>0</v>
      </c>
      <c r="AJ135" s="1">
        <f t="shared" si="29"/>
        <v>2.5454545454545455E-2</v>
      </c>
      <c r="AK135" s="1">
        <f t="shared" si="30"/>
        <v>0.67927272727272725</v>
      </c>
      <c r="AL135" s="1">
        <f t="shared" si="31"/>
        <v>0.2952727272727273</v>
      </c>
    </row>
    <row r="136" spans="1:38">
      <c r="A136" s="2" t="s">
        <v>161</v>
      </c>
      <c r="B136" s="2" t="s">
        <v>105</v>
      </c>
      <c r="C136" s="2" t="s">
        <v>164</v>
      </c>
      <c r="D136" s="2" t="s">
        <v>363</v>
      </c>
      <c r="E136" s="6" t="s">
        <v>90</v>
      </c>
      <c r="F136" s="2" t="s">
        <v>1496</v>
      </c>
      <c r="G136" s="2" t="s">
        <v>1446</v>
      </c>
      <c r="H136" s="2">
        <v>200</v>
      </c>
      <c r="I136" s="2">
        <v>120</v>
      </c>
      <c r="J136" s="2" t="str">
        <f t="shared" si="32"/>
        <v>ESTERIL</v>
      </c>
      <c r="K136" s="8">
        <v>0.18</v>
      </c>
      <c r="L136" s="11">
        <v>0.22</v>
      </c>
      <c r="M136" s="2">
        <v>0</v>
      </c>
      <c r="N136" s="2">
        <v>4537</v>
      </c>
      <c r="O136" s="2">
        <v>0</v>
      </c>
      <c r="P136" s="2">
        <v>684</v>
      </c>
      <c r="Q136" s="2">
        <f t="shared" si="22"/>
        <v>0</v>
      </c>
      <c r="R136" s="2">
        <f t="shared" si="23"/>
        <v>1</v>
      </c>
      <c r="S136" s="5">
        <v>0</v>
      </c>
      <c r="T136" s="5">
        <v>12</v>
      </c>
      <c r="U136" s="5">
        <v>2157</v>
      </c>
      <c r="V136" s="5">
        <v>780</v>
      </c>
      <c r="W136" s="5">
        <v>19</v>
      </c>
      <c r="X136" s="5">
        <v>43</v>
      </c>
      <c r="Y136" s="5">
        <f t="shared" si="24"/>
        <v>0</v>
      </c>
      <c r="Z136" s="5">
        <f t="shared" si="25"/>
        <v>4.0691759918616479E-3</v>
      </c>
      <c r="AA136" s="5">
        <f t="shared" si="26"/>
        <v>0.73143438453713128</v>
      </c>
      <c r="AB136" s="5">
        <f t="shared" si="27"/>
        <v>0.26449643947100709</v>
      </c>
      <c r="AC136" s="5">
        <v>0</v>
      </c>
      <c r="AD136" s="3">
        <v>7</v>
      </c>
      <c r="AE136" s="3">
        <v>1867</v>
      </c>
      <c r="AF136" s="3">
        <v>1101</v>
      </c>
      <c r="AG136" s="3">
        <v>9</v>
      </c>
      <c r="AH136" s="3">
        <v>27</v>
      </c>
      <c r="AI136" s="1">
        <f t="shared" si="28"/>
        <v>0</v>
      </c>
      <c r="AJ136" s="1">
        <f t="shared" si="29"/>
        <v>5.3138492195283962E-3</v>
      </c>
      <c r="AK136" s="1">
        <f t="shared" si="30"/>
        <v>0.62005978080371971</v>
      </c>
      <c r="AL136" s="1">
        <f t="shared" si="31"/>
        <v>0.37462636997675192</v>
      </c>
    </row>
    <row r="137" spans="1:38">
      <c r="A137" s="2" t="s">
        <v>161</v>
      </c>
      <c r="B137" s="2" t="s">
        <v>105</v>
      </c>
      <c r="C137" s="2" t="s">
        <v>164</v>
      </c>
      <c r="D137" s="2" t="s">
        <v>269</v>
      </c>
      <c r="E137" s="6" t="s">
        <v>78</v>
      </c>
      <c r="F137" s="2" t="s">
        <v>1496</v>
      </c>
      <c r="G137" s="2" t="s">
        <v>1446</v>
      </c>
      <c r="H137" s="2">
        <v>106</v>
      </c>
      <c r="I137" s="2">
        <v>30</v>
      </c>
      <c r="J137" s="2" t="str">
        <f t="shared" si="32"/>
        <v>ESTERIL</v>
      </c>
      <c r="K137" s="8">
        <v>0.18</v>
      </c>
      <c r="L137" s="11">
        <v>0.41</v>
      </c>
      <c r="M137" s="2">
        <v>0</v>
      </c>
      <c r="N137" s="2">
        <v>1501</v>
      </c>
      <c r="O137" s="2">
        <v>0</v>
      </c>
      <c r="P137" s="2">
        <v>395</v>
      </c>
      <c r="Q137" s="2">
        <f t="shared" si="22"/>
        <v>0</v>
      </c>
      <c r="R137" s="2">
        <f t="shared" si="23"/>
        <v>1</v>
      </c>
      <c r="S137" s="5">
        <v>0</v>
      </c>
      <c r="T137" s="5">
        <v>13</v>
      </c>
      <c r="U137" s="5">
        <v>794</v>
      </c>
      <c r="V137" s="5">
        <v>133</v>
      </c>
      <c r="W137" s="5">
        <v>19</v>
      </c>
      <c r="X137" s="5">
        <v>58</v>
      </c>
      <c r="Y137" s="5">
        <f t="shared" si="24"/>
        <v>0</v>
      </c>
      <c r="Z137" s="5">
        <f t="shared" si="25"/>
        <v>1.3829787234042552E-2</v>
      </c>
      <c r="AA137" s="5">
        <f t="shared" si="26"/>
        <v>0.84468085106382984</v>
      </c>
      <c r="AB137" s="5">
        <f t="shared" si="27"/>
        <v>0.14148936170212767</v>
      </c>
      <c r="AC137" s="5">
        <v>0</v>
      </c>
      <c r="AD137" s="3">
        <v>6</v>
      </c>
      <c r="AE137" s="3">
        <v>754</v>
      </c>
      <c r="AF137" s="3">
        <v>207</v>
      </c>
      <c r="AG137" s="3">
        <v>12</v>
      </c>
      <c r="AH137" s="3">
        <v>38</v>
      </c>
      <c r="AI137" s="1">
        <f t="shared" si="28"/>
        <v>0</v>
      </c>
      <c r="AJ137" s="1">
        <f t="shared" si="29"/>
        <v>1.7699115044247787E-2</v>
      </c>
      <c r="AK137" s="1">
        <f t="shared" si="30"/>
        <v>0.74139626352015731</v>
      </c>
      <c r="AL137" s="1">
        <f t="shared" si="31"/>
        <v>0.24090462143559488</v>
      </c>
    </row>
    <row r="138" spans="1:38">
      <c r="A138" s="2" t="s">
        <v>161</v>
      </c>
      <c r="B138" s="2" t="s">
        <v>105</v>
      </c>
      <c r="C138" s="2" t="s">
        <v>164</v>
      </c>
      <c r="D138" s="2" t="s">
        <v>312</v>
      </c>
      <c r="E138" s="6" t="s">
        <v>84</v>
      </c>
      <c r="F138" s="2" t="s">
        <v>1455</v>
      </c>
      <c r="G138" s="2" t="s">
        <v>1446</v>
      </c>
      <c r="H138" s="2">
        <v>149</v>
      </c>
      <c r="I138" s="2">
        <v>75</v>
      </c>
      <c r="J138" s="2" t="str">
        <f t="shared" si="32"/>
        <v>ESTERIL</v>
      </c>
      <c r="K138" s="8">
        <v>0.17</v>
      </c>
      <c r="L138" s="11">
        <v>0</v>
      </c>
      <c r="M138" s="2">
        <v>0</v>
      </c>
      <c r="N138" s="2">
        <v>2582</v>
      </c>
      <c r="O138" s="2">
        <v>0</v>
      </c>
      <c r="P138" s="2">
        <v>490</v>
      </c>
      <c r="Q138" s="2">
        <f t="shared" si="22"/>
        <v>0</v>
      </c>
      <c r="R138" s="2">
        <f t="shared" si="23"/>
        <v>1</v>
      </c>
      <c r="S138" s="5">
        <v>185</v>
      </c>
      <c r="T138" s="5">
        <v>1173</v>
      </c>
      <c r="U138" s="5">
        <v>71</v>
      </c>
      <c r="V138" s="5">
        <v>205</v>
      </c>
      <c r="W138" s="5">
        <v>108</v>
      </c>
      <c r="X138" s="5"/>
      <c r="Y138" s="5">
        <f t="shared" si="24"/>
        <v>0.11321909424724602</v>
      </c>
      <c r="Z138" s="5">
        <f t="shared" si="25"/>
        <v>0.71787025703794372</v>
      </c>
      <c r="AA138" s="5">
        <f t="shared" si="26"/>
        <v>4.3451652386780906E-2</v>
      </c>
      <c r="AB138" s="5">
        <f t="shared" si="27"/>
        <v>0.12545899632802937</v>
      </c>
      <c r="AC138" s="5">
        <v>0</v>
      </c>
      <c r="AD138" s="3">
        <v>102</v>
      </c>
      <c r="AE138" s="3">
        <v>1332</v>
      </c>
      <c r="AF138" s="3">
        <v>107</v>
      </c>
      <c r="AG138" s="3">
        <v>109</v>
      </c>
      <c r="AH138" s="3">
        <v>92</v>
      </c>
      <c r="AI138" s="1">
        <f t="shared" si="28"/>
        <v>0</v>
      </c>
      <c r="AJ138" s="1">
        <f t="shared" si="29"/>
        <v>0.12112514351320322</v>
      </c>
      <c r="AK138" s="1">
        <f t="shared" si="30"/>
        <v>0.76463834672789899</v>
      </c>
      <c r="AL138" s="1">
        <f t="shared" si="31"/>
        <v>0.11423650975889782</v>
      </c>
    </row>
    <row r="139" spans="1:38">
      <c r="A139" s="2" t="s">
        <v>161</v>
      </c>
      <c r="B139" s="2" t="s">
        <v>105</v>
      </c>
      <c r="C139" s="2" t="s">
        <v>164</v>
      </c>
      <c r="D139" s="2" t="s">
        <v>188</v>
      </c>
      <c r="E139" s="6" t="s">
        <v>70</v>
      </c>
      <c r="F139" s="2" t="s">
        <v>1496</v>
      </c>
      <c r="G139" s="2" t="s">
        <v>1446</v>
      </c>
      <c r="H139" s="2">
        <v>24</v>
      </c>
      <c r="I139" s="2">
        <v>90</v>
      </c>
      <c r="J139" s="2" t="str">
        <f t="shared" si="32"/>
        <v>ESTERIL</v>
      </c>
      <c r="K139" s="9">
        <v>0.16</v>
      </c>
      <c r="L139" s="10">
        <v>0.49</v>
      </c>
      <c r="M139" s="2">
        <v>112</v>
      </c>
      <c r="N139" s="2">
        <v>2854</v>
      </c>
      <c r="O139" s="2">
        <v>0</v>
      </c>
      <c r="P139" s="2">
        <v>554</v>
      </c>
      <c r="Q139" s="2">
        <f t="shared" si="22"/>
        <v>3.1818181818181815E-2</v>
      </c>
      <c r="R139" s="2">
        <f t="shared" si="23"/>
        <v>0.96818181818181814</v>
      </c>
      <c r="S139" s="5">
        <v>0</v>
      </c>
      <c r="T139" s="5">
        <v>283</v>
      </c>
      <c r="U139" s="5">
        <v>709</v>
      </c>
      <c r="V139" s="5">
        <v>71</v>
      </c>
      <c r="W139" s="5">
        <v>220</v>
      </c>
      <c r="X139" s="5">
        <v>70</v>
      </c>
      <c r="Y139" s="5">
        <f t="shared" si="24"/>
        <v>0</v>
      </c>
      <c r="Z139" s="5">
        <f t="shared" si="25"/>
        <v>0.2662276575729069</v>
      </c>
      <c r="AA139" s="5">
        <f t="shared" si="26"/>
        <v>0.66698024459078076</v>
      </c>
      <c r="AB139" s="5">
        <f t="shared" si="27"/>
        <v>6.679209783631232E-2</v>
      </c>
      <c r="AC139" s="2">
        <v>3</v>
      </c>
      <c r="AD139" s="3">
        <v>198</v>
      </c>
      <c r="AE139" s="3">
        <v>813</v>
      </c>
      <c r="AF139" s="3">
        <v>114</v>
      </c>
      <c r="AG139" s="3">
        <v>158</v>
      </c>
      <c r="AH139" s="3">
        <v>68</v>
      </c>
      <c r="AI139" s="1">
        <f t="shared" si="28"/>
        <v>2.6595744680851063E-3</v>
      </c>
      <c r="AJ139" s="1">
        <f t="shared" si="29"/>
        <v>0.26292466765140327</v>
      </c>
      <c r="AK139" s="1">
        <f t="shared" si="30"/>
        <v>0.60044313146233386</v>
      </c>
      <c r="AL139" s="1">
        <f t="shared" si="31"/>
        <v>0.13441654357459379</v>
      </c>
    </row>
    <row r="140" spans="1:38">
      <c r="A140" s="2" t="s">
        <v>161</v>
      </c>
      <c r="B140" s="2" t="s">
        <v>105</v>
      </c>
      <c r="C140" s="2" t="s">
        <v>164</v>
      </c>
      <c r="D140" s="2" t="s">
        <v>239</v>
      </c>
      <c r="E140" s="6" t="s">
        <v>75</v>
      </c>
      <c r="F140" s="2" t="s">
        <v>1496</v>
      </c>
      <c r="G140" s="2" t="s">
        <v>1446</v>
      </c>
      <c r="H140" s="2">
        <v>76</v>
      </c>
      <c r="I140" s="2">
        <v>50</v>
      </c>
      <c r="J140" s="2" t="str">
        <f t="shared" si="32"/>
        <v>ESTERIL</v>
      </c>
      <c r="K140" s="9">
        <v>0.16</v>
      </c>
      <c r="L140" s="10">
        <v>0.77</v>
      </c>
      <c r="M140" s="2">
        <v>75</v>
      </c>
      <c r="N140" s="2">
        <v>1846</v>
      </c>
      <c r="O140" s="2">
        <v>0</v>
      </c>
      <c r="P140" s="2">
        <v>430</v>
      </c>
      <c r="Q140" s="2">
        <f t="shared" si="22"/>
        <v>3.1901318587834966E-2</v>
      </c>
      <c r="R140" s="2">
        <f t="shared" si="23"/>
        <v>0.96809868141216504</v>
      </c>
      <c r="S140" s="5">
        <v>0</v>
      </c>
      <c r="T140" s="5">
        <v>14</v>
      </c>
      <c r="U140" s="5">
        <v>715</v>
      </c>
      <c r="V140" s="5">
        <v>486</v>
      </c>
      <c r="W140" s="5">
        <v>14</v>
      </c>
      <c r="X140" s="5">
        <v>34</v>
      </c>
      <c r="Y140" s="5">
        <f t="shared" si="24"/>
        <v>0</v>
      </c>
      <c r="Z140" s="5">
        <f t="shared" si="25"/>
        <v>1.1522633744855968E-2</v>
      </c>
      <c r="AA140" s="5">
        <f t="shared" si="26"/>
        <v>0.58847736625514402</v>
      </c>
      <c r="AB140" s="5">
        <f t="shared" si="27"/>
        <v>0.4</v>
      </c>
      <c r="AC140" s="5">
        <v>0</v>
      </c>
      <c r="AD140" s="3">
        <v>4</v>
      </c>
      <c r="AE140" s="3">
        <v>597</v>
      </c>
      <c r="AF140" s="3">
        <v>627</v>
      </c>
      <c r="AG140" s="3">
        <v>7</v>
      </c>
      <c r="AH140" s="3">
        <v>28</v>
      </c>
      <c r="AI140" s="1">
        <f t="shared" si="28"/>
        <v>0</v>
      </c>
      <c r="AJ140" s="1">
        <f t="shared" si="29"/>
        <v>8.7094220110847196E-3</v>
      </c>
      <c r="AK140" s="1">
        <f t="shared" si="30"/>
        <v>0.47268408551068886</v>
      </c>
      <c r="AL140" s="1">
        <f t="shared" si="31"/>
        <v>0.51860649247822643</v>
      </c>
    </row>
    <row r="141" spans="1:38">
      <c r="A141" s="2" t="s">
        <v>161</v>
      </c>
      <c r="B141" s="2" t="s">
        <v>105</v>
      </c>
      <c r="C141" s="2" t="s">
        <v>164</v>
      </c>
      <c r="D141" s="2" t="s">
        <v>302</v>
      </c>
      <c r="E141" s="6" t="s">
        <v>82</v>
      </c>
      <c r="F141" s="2" t="s">
        <v>1455</v>
      </c>
      <c r="G141" s="2" t="s">
        <v>1446</v>
      </c>
      <c r="H141" s="2">
        <v>139</v>
      </c>
      <c r="I141" s="2">
        <v>50</v>
      </c>
      <c r="J141" s="2" t="str">
        <f t="shared" si="32"/>
        <v>ESTERIL</v>
      </c>
      <c r="K141" s="8">
        <v>0.15</v>
      </c>
      <c r="L141" s="11">
        <v>0.01</v>
      </c>
      <c r="M141" s="2">
        <v>44</v>
      </c>
      <c r="N141" s="2">
        <v>2298</v>
      </c>
      <c r="O141" s="2">
        <v>0</v>
      </c>
      <c r="P141" s="2">
        <v>638</v>
      </c>
      <c r="Q141" s="2">
        <f t="shared" si="22"/>
        <v>1.4765100671140939E-2</v>
      </c>
      <c r="R141" s="2">
        <f t="shared" si="23"/>
        <v>0.9852348993288591</v>
      </c>
      <c r="S141" s="5">
        <v>0</v>
      </c>
      <c r="T141" s="5">
        <v>8</v>
      </c>
      <c r="U141" s="5">
        <v>1181</v>
      </c>
      <c r="V141" s="5">
        <v>337</v>
      </c>
      <c r="W141" s="5">
        <v>14</v>
      </c>
      <c r="X141" s="5">
        <v>62</v>
      </c>
      <c r="Y141" s="5">
        <f t="shared" si="24"/>
        <v>0</v>
      </c>
      <c r="Z141" s="5">
        <f t="shared" si="25"/>
        <v>5.2424639580602884E-3</v>
      </c>
      <c r="AA141" s="5">
        <f t="shared" si="26"/>
        <v>0.77391874180865006</v>
      </c>
      <c r="AB141" s="5">
        <f t="shared" si="27"/>
        <v>0.22083879423328964</v>
      </c>
      <c r="AC141" s="5">
        <v>0</v>
      </c>
      <c r="AD141" s="3">
        <v>3</v>
      </c>
      <c r="AE141" s="3">
        <v>1076</v>
      </c>
      <c r="AF141" s="3">
        <v>481</v>
      </c>
      <c r="AG141" s="3">
        <v>3</v>
      </c>
      <c r="AH141" s="3">
        <v>39</v>
      </c>
      <c r="AI141" s="1">
        <f t="shared" si="28"/>
        <v>0</v>
      </c>
      <c r="AJ141" s="1">
        <f t="shared" si="29"/>
        <v>3.7453183520599251E-3</v>
      </c>
      <c r="AK141" s="1">
        <f t="shared" si="30"/>
        <v>0.67166042446941321</v>
      </c>
      <c r="AL141" s="1">
        <f t="shared" si="31"/>
        <v>0.32459425717852686</v>
      </c>
    </row>
    <row r="142" spans="1:38">
      <c r="A142" s="2" t="s">
        <v>161</v>
      </c>
      <c r="B142" s="2" t="s">
        <v>105</v>
      </c>
      <c r="C142" s="2" t="s">
        <v>164</v>
      </c>
      <c r="D142" s="2" t="s">
        <v>373</v>
      </c>
      <c r="E142" s="6" t="s">
        <v>5</v>
      </c>
      <c r="F142" s="2" t="s">
        <v>5</v>
      </c>
      <c r="G142" s="2" t="s">
        <v>1446</v>
      </c>
      <c r="H142" s="2">
        <v>210</v>
      </c>
      <c r="I142" s="2">
        <v>30</v>
      </c>
      <c r="J142" s="2" t="str">
        <f t="shared" si="32"/>
        <v>ESTERIL</v>
      </c>
      <c r="K142" s="8">
        <v>0.15</v>
      </c>
      <c r="L142" s="11">
        <v>0.03</v>
      </c>
      <c r="M142" s="2">
        <v>0</v>
      </c>
      <c r="N142" s="2">
        <v>2531</v>
      </c>
      <c r="O142" s="2">
        <v>0</v>
      </c>
      <c r="P142" s="2">
        <v>554</v>
      </c>
      <c r="Q142" s="2">
        <f t="shared" si="22"/>
        <v>0</v>
      </c>
      <c r="R142" s="2">
        <f t="shared" si="23"/>
        <v>1</v>
      </c>
      <c r="S142" s="5">
        <v>0</v>
      </c>
      <c r="T142" s="5">
        <v>67</v>
      </c>
      <c r="U142" s="5">
        <v>1190</v>
      </c>
      <c r="V142" s="5">
        <v>225</v>
      </c>
      <c r="W142" s="5">
        <v>83</v>
      </c>
      <c r="X142" s="5">
        <v>104</v>
      </c>
      <c r="Y142" s="5">
        <f t="shared" si="24"/>
        <v>0</v>
      </c>
      <c r="Z142" s="5">
        <f t="shared" si="25"/>
        <v>4.520917678812416E-2</v>
      </c>
      <c r="AA142" s="5">
        <f t="shared" si="26"/>
        <v>0.80296896086369773</v>
      </c>
      <c r="AB142" s="5">
        <f t="shared" si="27"/>
        <v>0.15182186234817813</v>
      </c>
      <c r="AC142" s="5">
        <v>0</v>
      </c>
      <c r="AD142" s="3">
        <v>27</v>
      </c>
      <c r="AE142" s="3">
        <v>1196</v>
      </c>
      <c r="AF142" s="3">
        <v>327</v>
      </c>
      <c r="AG142" s="3">
        <v>35</v>
      </c>
      <c r="AH142" s="3">
        <v>82</v>
      </c>
      <c r="AI142" s="1">
        <f t="shared" si="28"/>
        <v>0</v>
      </c>
      <c r="AJ142" s="1">
        <f t="shared" si="29"/>
        <v>3.7192561487702461E-2</v>
      </c>
      <c r="AK142" s="1">
        <f t="shared" si="30"/>
        <v>0.71745650869826039</v>
      </c>
      <c r="AL142" s="1">
        <f t="shared" si="31"/>
        <v>0.24535092981403719</v>
      </c>
    </row>
    <row r="143" spans="1:38">
      <c r="A143" s="2" t="s">
        <v>161</v>
      </c>
      <c r="B143" s="2" t="s">
        <v>105</v>
      </c>
      <c r="C143" s="2" t="s">
        <v>164</v>
      </c>
      <c r="D143" s="2" t="s">
        <v>376</v>
      </c>
      <c r="E143" s="6" t="s">
        <v>5</v>
      </c>
      <c r="F143" s="2" t="s">
        <v>5</v>
      </c>
      <c r="G143" s="2" t="s">
        <v>1446</v>
      </c>
      <c r="H143" s="2">
        <v>213</v>
      </c>
      <c r="I143" s="2">
        <v>50</v>
      </c>
      <c r="J143" s="2" t="str">
        <f t="shared" si="32"/>
        <v>ESTERIL</v>
      </c>
      <c r="K143" s="8">
        <v>0.15</v>
      </c>
      <c r="L143" s="11">
        <v>7.0000000000000007E-2</v>
      </c>
      <c r="M143" s="2">
        <v>0</v>
      </c>
      <c r="N143" s="2">
        <v>2801</v>
      </c>
      <c r="O143" s="2">
        <v>0</v>
      </c>
      <c r="P143" s="2">
        <v>567</v>
      </c>
      <c r="Q143" s="2">
        <f t="shared" si="22"/>
        <v>0</v>
      </c>
      <c r="R143" s="2">
        <f t="shared" si="23"/>
        <v>1</v>
      </c>
      <c r="S143" s="5">
        <v>0</v>
      </c>
      <c r="T143" s="5">
        <v>9</v>
      </c>
      <c r="U143" s="5">
        <v>1450</v>
      </c>
      <c r="V143" s="5">
        <v>274</v>
      </c>
      <c r="W143" s="5">
        <v>25</v>
      </c>
      <c r="X143" s="5">
        <v>80</v>
      </c>
      <c r="Y143" s="5">
        <f t="shared" si="24"/>
        <v>0</v>
      </c>
      <c r="Z143" s="5">
        <f t="shared" si="25"/>
        <v>5.1933064050779E-3</v>
      </c>
      <c r="AA143" s="5">
        <f t="shared" si="26"/>
        <v>0.83669936526255051</v>
      </c>
      <c r="AB143" s="5">
        <f t="shared" si="27"/>
        <v>0.15810732833237162</v>
      </c>
      <c r="AC143" s="5">
        <v>0</v>
      </c>
      <c r="AD143" s="3">
        <v>4</v>
      </c>
      <c r="AE143" s="3">
        <v>1349</v>
      </c>
      <c r="AF143" s="3">
        <v>432</v>
      </c>
      <c r="AG143" s="3">
        <v>8</v>
      </c>
      <c r="AH143" s="3">
        <v>45</v>
      </c>
      <c r="AI143" s="1">
        <f t="shared" si="28"/>
        <v>0</v>
      </c>
      <c r="AJ143" s="1">
        <f t="shared" si="29"/>
        <v>6.5288356909684441E-3</v>
      </c>
      <c r="AK143" s="1">
        <f t="shared" si="30"/>
        <v>0.73394994559303595</v>
      </c>
      <c r="AL143" s="1">
        <f t="shared" si="31"/>
        <v>0.25952121871599565</v>
      </c>
    </row>
    <row r="144" spans="1:38">
      <c r="A144" s="2" t="s">
        <v>161</v>
      </c>
      <c r="B144" s="2" t="s">
        <v>105</v>
      </c>
      <c r="C144" s="2" t="s">
        <v>164</v>
      </c>
      <c r="D144" s="2" t="s">
        <v>306</v>
      </c>
      <c r="E144" s="6" t="s">
        <v>82</v>
      </c>
      <c r="F144" s="2" t="s">
        <v>1455</v>
      </c>
      <c r="G144" s="2" t="s">
        <v>1446</v>
      </c>
      <c r="H144" s="2">
        <v>143</v>
      </c>
      <c r="I144" s="2">
        <v>65</v>
      </c>
      <c r="J144" s="2" t="str">
        <f t="shared" si="32"/>
        <v>ESTERIL</v>
      </c>
      <c r="K144" s="8">
        <v>0.15</v>
      </c>
      <c r="L144" s="11">
        <v>0.34</v>
      </c>
      <c r="M144" s="2">
        <v>11</v>
      </c>
      <c r="N144" s="2">
        <v>3169</v>
      </c>
      <c r="O144" s="2">
        <v>0</v>
      </c>
      <c r="P144" s="2">
        <v>653</v>
      </c>
      <c r="Q144" s="2">
        <f t="shared" si="22"/>
        <v>2.8698147665014349E-3</v>
      </c>
      <c r="R144" s="2">
        <f t="shared" si="23"/>
        <v>0.99713018523349861</v>
      </c>
      <c r="S144" s="5">
        <v>0</v>
      </c>
      <c r="T144" s="5">
        <v>2</v>
      </c>
      <c r="U144" s="5">
        <v>1357</v>
      </c>
      <c r="V144" s="5">
        <v>707</v>
      </c>
      <c r="W144" s="5">
        <v>2</v>
      </c>
      <c r="X144" s="5">
        <v>30</v>
      </c>
      <c r="Y144" s="5">
        <f t="shared" si="24"/>
        <v>0</v>
      </c>
      <c r="Z144" s="5">
        <f t="shared" si="25"/>
        <v>9.6805421103581804E-4</v>
      </c>
      <c r="AA144" s="5">
        <f t="shared" si="26"/>
        <v>0.65682478218780249</v>
      </c>
      <c r="AB144" s="5">
        <f t="shared" si="27"/>
        <v>0.34220716360116166</v>
      </c>
      <c r="AC144" s="5">
        <v>0</v>
      </c>
      <c r="AD144" s="3">
        <v>2</v>
      </c>
      <c r="AE144" s="3">
        <v>1110</v>
      </c>
      <c r="AF144" s="3">
        <v>969</v>
      </c>
      <c r="AG144" s="3">
        <v>2</v>
      </c>
      <c r="AH144" s="3">
        <v>15</v>
      </c>
      <c r="AI144" s="1">
        <f t="shared" si="28"/>
        <v>0</v>
      </c>
      <c r="AJ144" s="1">
        <f t="shared" si="29"/>
        <v>1.9065776930409914E-3</v>
      </c>
      <c r="AK144" s="1">
        <f t="shared" si="30"/>
        <v>0.52907530981887507</v>
      </c>
      <c r="AL144" s="1">
        <f t="shared" si="31"/>
        <v>0.46901811248808389</v>
      </c>
    </row>
    <row r="145" spans="1:38">
      <c r="A145" s="2" t="s">
        <v>161</v>
      </c>
      <c r="B145" s="2" t="s">
        <v>105</v>
      </c>
      <c r="C145" s="2" t="s">
        <v>164</v>
      </c>
      <c r="D145" s="2" t="s">
        <v>307</v>
      </c>
      <c r="E145" s="6" t="s">
        <v>82</v>
      </c>
      <c r="F145" s="2" t="s">
        <v>1455</v>
      </c>
      <c r="G145" s="2" t="s">
        <v>1446</v>
      </c>
      <c r="H145" s="2">
        <v>144</v>
      </c>
      <c r="I145" s="2">
        <v>25</v>
      </c>
      <c r="J145" s="2" t="str">
        <f t="shared" si="32"/>
        <v>ESTERIL</v>
      </c>
      <c r="K145" s="8">
        <v>0.14000000000000001</v>
      </c>
      <c r="L145" s="11">
        <v>0.25</v>
      </c>
      <c r="M145" s="2">
        <v>0</v>
      </c>
      <c r="N145" s="2">
        <v>1463</v>
      </c>
      <c r="O145" s="2">
        <v>0</v>
      </c>
      <c r="P145" s="2">
        <v>400</v>
      </c>
      <c r="Q145" s="2">
        <f t="shared" si="22"/>
        <v>0</v>
      </c>
      <c r="R145" s="2">
        <f t="shared" si="23"/>
        <v>1</v>
      </c>
      <c r="S145" s="5">
        <v>0</v>
      </c>
      <c r="T145" s="5">
        <v>11</v>
      </c>
      <c r="U145" s="5">
        <v>756</v>
      </c>
      <c r="V145" s="5">
        <v>164</v>
      </c>
      <c r="W145" s="5">
        <v>15</v>
      </c>
      <c r="X145" s="5">
        <v>44</v>
      </c>
      <c r="Y145" s="5">
        <f t="shared" si="24"/>
        <v>0</v>
      </c>
      <c r="Z145" s="5">
        <f t="shared" si="25"/>
        <v>1.1815252416756176E-2</v>
      </c>
      <c r="AA145" s="5">
        <f t="shared" si="26"/>
        <v>0.81203007518796988</v>
      </c>
      <c r="AB145" s="5">
        <f t="shared" si="27"/>
        <v>0.17615467239527391</v>
      </c>
      <c r="AC145" s="5">
        <v>0</v>
      </c>
      <c r="AD145" s="3">
        <v>0</v>
      </c>
      <c r="AE145" s="3">
        <v>705</v>
      </c>
      <c r="AF145" s="3">
        <v>256</v>
      </c>
      <c r="AG145" s="3">
        <v>2</v>
      </c>
      <c r="AH145" s="3">
        <v>27</v>
      </c>
      <c r="AI145" s="1">
        <f t="shared" si="28"/>
        <v>0</v>
      </c>
      <c r="AJ145" s="1">
        <f t="shared" si="29"/>
        <v>2.0202020202020202E-3</v>
      </c>
      <c r="AK145" s="1">
        <f t="shared" si="30"/>
        <v>0.71212121212121215</v>
      </c>
      <c r="AL145" s="1">
        <f t="shared" si="31"/>
        <v>0.28585858585858587</v>
      </c>
    </row>
    <row r="146" spans="1:38">
      <c r="A146" s="2" t="s">
        <v>161</v>
      </c>
      <c r="B146" s="2" t="s">
        <v>105</v>
      </c>
      <c r="C146" s="2" t="s">
        <v>164</v>
      </c>
      <c r="D146" s="2" t="s">
        <v>183</v>
      </c>
      <c r="E146" s="6" t="s">
        <v>69</v>
      </c>
      <c r="F146" s="2" t="s">
        <v>1455</v>
      </c>
      <c r="G146" s="2" t="s">
        <v>1446</v>
      </c>
      <c r="H146" s="2">
        <v>19</v>
      </c>
      <c r="I146" s="2">
        <v>70</v>
      </c>
      <c r="J146" s="2" t="str">
        <f t="shared" si="32"/>
        <v>ESTERIL</v>
      </c>
      <c r="K146" s="9">
        <v>0.14000000000000001</v>
      </c>
      <c r="L146" s="10">
        <v>0.46</v>
      </c>
      <c r="M146" s="2">
        <v>216</v>
      </c>
      <c r="N146" s="2">
        <v>2017</v>
      </c>
      <c r="O146" s="2">
        <v>0</v>
      </c>
      <c r="P146" s="2">
        <v>504</v>
      </c>
      <c r="Q146" s="2">
        <f t="shared" si="22"/>
        <v>7.8918523931311657E-2</v>
      </c>
      <c r="R146" s="2">
        <f t="shared" si="23"/>
        <v>0.9210814760686884</v>
      </c>
      <c r="S146" s="5">
        <v>0</v>
      </c>
      <c r="T146" s="5">
        <v>21</v>
      </c>
      <c r="U146" s="5">
        <v>1091</v>
      </c>
      <c r="V146" s="5">
        <v>303</v>
      </c>
      <c r="W146" s="5">
        <v>36</v>
      </c>
      <c r="X146" s="5">
        <v>46</v>
      </c>
      <c r="Y146" s="5">
        <f t="shared" si="24"/>
        <v>0</v>
      </c>
      <c r="Z146" s="5">
        <f t="shared" si="25"/>
        <v>1.4840989399293287E-2</v>
      </c>
      <c r="AA146" s="5">
        <f t="shared" si="26"/>
        <v>0.77102473498233215</v>
      </c>
      <c r="AB146" s="5">
        <f t="shared" si="27"/>
        <v>0.21413427561837456</v>
      </c>
      <c r="AC146" s="2">
        <v>0</v>
      </c>
      <c r="AD146" s="3">
        <v>11</v>
      </c>
      <c r="AE146" s="3">
        <v>989</v>
      </c>
      <c r="AF146" s="3">
        <v>433</v>
      </c>
      <c r="AG146" s="3">
        <v>25</v>
      </c>
      <c r="AH146" s="3">
        <v>37</v>
      </c>
      <c r="AI146" s="1">
        <f t="shared" si="28"/>
        <v>0</v>
      </c>
      <c r="AJ146" s="1">
        <f t="shared" si="29"/>
        <v>2.4080267558528427E-2</v>
      </c>
      <c r="AK146" s="1">
        <f t="shared" si="30"/>
        <v>0.66153846153846152</v>
      </c>
      <c r="AL146" s="1">
        <f t="shared" si="31"/>
        <v>0.31438127090301005</v>
      </c>
    </row>
    <row r="147" spans="1:38">
      <c r="A147" s="2" t="s">
        <v>161</v>
      </c>
      <c r="B147" s="2" t="s">
        <v>105</v>
      </c>
      <c r="C147" s="2" t="s">
        <v>164</v>
      </c>
      <c r="D147" s="2" t="s">
        <v>264</v>
      </c>
      <c r="E147" s="6" t="s">
        <v>77</v>
      </c>
      <c r="F147" s="2" t="s">
        <v>1496</v>
      </c>
      <c r="G147" s="2" t="s">
        <v>1446</v>
      </c>
      <c r="H147" s="2">
        <v>101</v>
      </c>
      <c r="I147" s="2">
        <v>85</v>
      </c>
      <c r="J147" s="2" t="str">
        <f t="shared" si="32"/>
        <v>ESTERIL</v>
      </c>
      <c r="K147" s="8">
        <v>0.14000000000000001</v>
      </c>
      <c r="L147" s="11">
        <v>0.08</v>
      </c>
      <c r="M147" s="2">
        <v>97</v>
      </c>
      <c r="N147" s="2">
        <v>2658</v>
      </c>
      <c r="O147" s="2">
        <v>0</v>
      </c>
      <c r="P147" s="2">
        <v>658</v>
      </c>
      <c r="Q147" s="2">
        <f t="shared" si="22"/>
        <v>2.8420744213302079E-2</v>
      </c>
      <c r="R147" s="2">
        <f t="shared" si="23"/>
        <v>0.9715792557866979</v>
      </c>
      <c r="S147" s="5">
        <v>0</v>
      </c>
      <c r="T147" s="5">
        <v>1</v>
      </c>
      <c r="U147" s="5">
        <v>1033</v>
      </c>
      <c r="V147" s="5">
        <v>805</v>
      </c>
      <c r="W147" s="5">
        <v>2</v>
      </c>
      <c r="X147" s="5">
        <v>31</v>
      </c>
      <c r="Y147" s="5">
        <f t="shared" si="24"/>
        <v>0</v>
      </c>
      <c r="Z147" s="5">
        <f t="shared" si="25"/>
        <v>5.4377379010331697E-4</v>
      </c>
      <c r="AA147" s="5">
        <f t="shared" si="26"/>
        <v>0.56171832517672649</v>
      </c>
      <c r="AB147" s="5">
        <f t="shared" si="27"/>
        <v>0.43773790103317017</v>
      </c>
      <c r="AC147" s="5">
        <v>0</v>
      </c>
      <c r="AD147" s="3">
        <v>1</v>
      </c>
      <c r="AE147" s="3">
        <v>846</v>
      </c>
      <c r="AF147" s="3">
        <v>1005</v>
      </c>
      <c r="AG147" s="3">
        <v>2</v>
      </c>
      <c r="AH147" s="3">
        <v>18</v>
      </c>
      <c r="AI147" s="1">
        <f t="shared" si="28"/>
        <v>0</v>
      </c>
      <c r="AJ147" s="1">
        <f t="shared" si="29"/>
        <v>1.6025641025641025E-3</v>
      </c>
      <c r="AK147" s="1">
        <f t="shared" si="30"/>
        <v>0.45192307692307693</v>
      </c>
      <c r="AL147" s="1">
        <f t="shared" si="31"/>
        <v>0.54647435897435892</v>
      </c>
    </row>
    <row r="148" spans="1:38">
      <c r="A148" s="2" t="s">
        <v>161</v>
      </c>
      <c r="B148" s="2" t="s">
        <v>105</v>
      </c>
      <c r="C148" s="2" t="s">
        <v>164</v>
      </c>
      <c r="D148" s="2" t="s">
        <v>263</v>
      </c>
      <c r="E148" s="6" t="s">
        <v>77</v>
      </c>
      <c r="F148" s="2" t="s">
        <v>1496</v>
      </c>
      <c r="G148" s="2" t="s">
        <v>1446</v>
      </c>
      <c r="H148" s="2">
        <v>100</v>
      </c>
      <c r="I148" s="2">
        <v>35</v>
      </c>
      <c r="J148" s="2" t="str">
        <f t="shared" si="32"/>
        <v>ESTERIL</v>
      </c>
      <c r="K148" s="8">
        <v>0.14000000000000001</v>
      </c>
      <c r="L148" s="11">
        <v>0.09</v>
      </c>
      <c r="M148" s="2">
        <v>69</v>
      </c>
      <c r="N148" s="2">
        <v>1265</v>
      </c>
      <c r="O148" s="2">
        <v>0</v>
      </c>
      <c r="P148" s="2">
        <v>391</v>
      </c>
      <c r="Q148" s="2">
        <f t="shared" si="22"/>
        <v>0.04</v>
      </c>
      <c r="R148" s="2">
        <f t="shared" si="23"/>
        <v>0.96</v>
      </c>
      <c r="S148" s="5">
        <v>0</v>
      </c>
      <c r="T148" s="5">
        <v>14</v>
      </c>
      <c r="U148" s="5">
        <v>644</v>
      </c>
      <c r="V148" s="5">
        <v>211</v>
      </c>
      <c r="W148" s="5">
        <v>19</v>
      </c>
      <c r="X148" s="5">
        <v>29</v>
      </c>
      <c r="Y148" s="5">
        <f t="shared" si="24"/>
        <v>0</v>
      </c>
      <c r="Z148" s="5">
        <f t="shared" si="25"/>
        <v>1.611047180667434E-2</v>
      </c>
      <c r="AA148" s="5">
        <f t="shared" si="26"/>
        <v>0.7410817031070196</v>
      </c>
      <c r="AB148" s="5">
        <f t="shared" si="27"/>
        <v>0.24280782508630611</v>
      </c>
      <c r="AC148" s="5">
        <v>0</v>
      </c>
      <c r="AD148" s="3">
        <v>6</v>
      </c>
      <c r="AE148" s="3">
        <v>581</v>
      </c>
      <c r="AF148" s="3">
        <v>302</v>
      </c>
      <c r="AG148" s="3">
        <v>7</v>
      </c>
      <c r="AH148" s="3">
        <v>21</v>
      </c>
      <c r="AI148" s="1">
        <f t="shared" si="28"/>
        <v>0</v>
      </c>
      <c r="AJ148" s="1">
        <f t="shared" si="29"/>
        <v>1.4176663031624863E-2</v>
      </c>
      <c r="AK148" s="1">
        <f t="shared" si="30"/>
        <v>0.63358778625954193</v>
      </c>
      <c r="AL148" s="1">
        <f t="shared" si="31"/>
        <v>0.35223555070883317</v>
      </c>
    </row>
    <row r="149" spans="1:38">
      <c r="A149" s="2" t="s">
        <v>161</v>
      </c>
      <c r="B149" s="2" t="s">
        <v>105</v>
      </c>
      <c r="C149" s="2" t="s">
        <v>164</v>
      </c>
      <c r="D149" s="2" t="s">
        <v>326</v>
      </c>
      <c r="E149" s="6" t="s">
        <v>84</v>
      </c>
      <c r="F149" s="2" t="s">
        <v>1455</v>
      </c>
      <c r="G149" s="2" t="s">
        <v>1446</v>
      </c>
      <c r="H149" s="2">
        <v>163</v>
      </c>
      <c r="I149" s="2">
        <v>35</v>
      </c>
      <c r="J149" s="2" t="str">
        <f t="shared" si="32"/>
        <v>ESTERIL</v>
      </c>
      <c r="K149" s="8">
        <v>0.13</v>
      </c>
      <c r="L149" s="11">
        <v>0.11</v>
      </c>
      <c r="M149" s="2">
        <v>0</v>
      </c>
      <c r="N149" s="2">
        <v>1321</v>
      </c>
      <c r="O149" s="2">
        <v>0</v>
      </c>
      <c r="P149" s="2">
        <v>400</v>
      </c>
      <c r="Q149" s="2">
        <f t="shared" si="22"/>
        <v>0</v>
      </c>
      <c r="R149" s="2">
        <f t="shared" si="23"/>
        <v>1</v>
      </c>
      <c r="S149" s="5">
        <v>1</v>
      </c>
      <c r="T149" s="5">
        <v>598</v>
      </c>
      <c r="U149" s="5">
        <v>363</v>
      </c>
      <c r="V149" s="5">
        <v>4</v>
      </c>
      <c r="W149" s="5">
        <v>21</v>
      </c>
      <c r="X149" s="5"/>
      <c r="Y149" s="5">
        <f t="shared" si="24"/>
        <v>1.0351966873706005E-3</v>
      </c>
      <c r="Z149" s="5">
        <f t="shared" si="25"/>
        <v>0.61904761904761907</v>
      </c>
      <c r="AA149" s="5">
        <f t="shared" si="26"/>
        <v>0.37577639751552794</v>
      </c>
      <c r="AB149" s="5">
        <f t="shared" si="27"/>
        <v>4.140786749482402E-3</v>
      </c>
      <c r="AC149" s="5">
        <v>0</v>
      </c>
      <c r="AD149" s="3">
        <v>0</v>
      </c>
      <c r="AE149" s="3">
        <v>471</v>
      </c>
      <c r="AF149" s="3">
        <v>499</v>
      </c>
      <c r="AG149" s="3">
        <v>1</v>
      </c>
      <c r="AH149" s="3">
        <v>16</v>
      </c>
      <c r="AI149" s="1">
        <f t="shared" si="28"/>
        <v>0</v>
      </c>
      <c r="AJ149" s="1">
        <f t="shared" si="29"/>
        <v>1.0131712259371835E-3</v>
      </c>
      <c r="AK149" s="1">
        <f t="shared" si="30"/>
        <v>0.47720364741641336</v>
      </c>
      <c r="AL149" s="1">
        <f t="shared" si="31"/>
        <v>0.52178318135764945</v>
      </c>
    </row>
    <row r="150" spans="1:38">
      <c r="A150" s="2" t="s">
        <v>161</v>
      </c>
      <c r="B150" s="2" t="s">
        <v>105</v>
      </c>
      <c r="C150" s="2" t="s">
        <v>164</v>
      </c>
      <c r="D150" s="2" t="s">
        <v>422</v>
      </c>
      <c r="E150" s="6" t="s">
        <v>92</v>
      </c>
      <c r="F150" s="2" t="s">
        <v>91</v>
      </c>
      <c r="G150" s="2" t="s">
        <v>1446</v>
      </c>
      <c r="H150" s="2">
        <v>259</v>
      </c>
      <c r="I150" s="2">
        <v>45</v>
      </c>
      <c r="J150" s="2" t="str">
        <f t="shared" si="32"/>
        <v>ESTERIL</v>
      </c>
      <c r="K150" s="8">
        <v>0.13</v>
      </c>
      <c r="L150" s="11">
        <v>1.37</v>
      </c>
      <c r="M150" s="2">
        <v>51</v>
      </c>
      <c r="N150" s="2">
        <v>1407</v>
      </c>
      <c r="O150" s="2">
        <v>0</v>
      </c>
      <c r="P150" s="2">
        <v>475</v>
      </c>
      <c r="Q150" s="2">
        <f t="shared" si="22"/>
        <v>2.6383859286083809E-2</v>
      </c>
      <c r="R150" s="2">
        <f t="shared" si="23"/>
        <v>0.97361614071391622</v>
      </c>
      <c r="S150" s="5">
        <v>0</v>
      </c>
      <c r="T150" s="5">
        <v>19</v>
      </c>
      <c r="U150" s="5">
        <v>732</v>
      </c>
      <c r="V150" s="5">
        <v>218</v>
      </c>
      <c r="W150" s="5">
        <v>22</v>
      </c>
      <c r="X150" s="5">
        <v>43</v>
      </c>
      <c r="Y150" s="5">
        <f t="shared" si="24"/>
        <v>0</v>
      </c>
      <c r="Z150" s="5">
        <f t="shared" si="25"/>
        <v>1.9607843137254902E-2</v>
      </c>
      <c r="AA150" s="5">
        <f t="shared" si="26"/>
        <v>0.7554179566563467</v>
      </c>
      <c r="AB150" s="5">
        <f t="shared" si="27"/>
        <v>0.22497420020639836</v>
      </c>
      <c r="AC150" s="5">
        <v>0</v>
      </c>
      <c r="AD150" s="3">
        <v>9</v>
      </c>
      <c r="AE150" s="3">
        <v>684</v>
      </c>
      <c r="AF150" s="3">
        <v>301</v>
      </c>
      <c r="AG150" s="3">
        <v>12</v>
      </c>
      <c r="AH150" s="3">
        <v>28</v>
      </c>
      <c r="AI150" s="1">
        <f t="shared" si="28"/>
        <v>0</v>
      </c>
      <c r="AJ150" s="1">
        <f t="shared" si="29"/>
        <v>2.0309477756286266E-2</v>
      </c>
      <c r="AK150" s="1">
        <f t="shared" si="30"/>
        <v>0.66150870406189555</v>
      </c>
      <c r="AL150" s="1">
        <f t="shared" si="31"/>
        <v>0.31818181818181818</v>
      </c>
    </row>
    <row r="151" spans="1:38">
      <c r="A151" s="2" t="s">
        <v>161</v>
      </c>
      <c r="B151" s="2" t="s">
        <v>105</v>
      </c>
      <c r="C151" s="2" t="s">
        <v>164</v>
      </c>
      <c r="D151" s="2" t="s">
        <v>294</v>
      </c>
      <c r="E151" s="6" t="s">
        <v>81</v>
      </c>
      <c r="F151" s="2" t="s">
        <v>1496</v>
      </c>
      <c r="G151" s="2" t="s">
        <v>1446</v>
      </c>
      <c r="H151" s="2">
        <v>131</v>
      </c>
      <c r="I151" s="2">
        <v>95</v>
      </c>
      <c r="J151" s="2" t="str">
        <f t="shared" si="32"/>
        <v>ESTERIL</v>
      </c>
      <c r="K151" s="8">
        <v>0.13</v>
      </c>
      <c r="L151" s="11">
        <v>0.43</v>
      </c>
      <c r="M151" s="2">
        <v>62</v>
      </c>
      <c r="N151" s="2">
        <v>3082</v>
      </c>
      <c r="O151" s="2">
        <v>0</v>
      </c>
      <c r="P151" s="2">
        <v>671</v>
      </c>
      <c r="Q151" s="2">
        <f t="shared" si="22"/>
        <v>1.6251638269986893E-2</v>
      </c>
      <c r="R151" s="2">
        <f t="shared" si="23"/>
        <v>0.98374836173001312</v>
      </c>
      <c r="S151" s="5">
        <v>0</v>
      </c>
      <c r="T151" s="5">
        <v>13</v>
      </c>
      <c r="U151" s="5">
        <v>1626</v>
      </c>
      <c r="V151" s="5">
        <v>394</v>
      </c>
      <c r="W151" s="5">
        <v>12</v>
      </c>
      <c r="X151" s="5">
        <v>48</v>
      </c>
      <c r="Y151" s="5">
        <f t="shared" si="24"/>
        <v>0</v>
      </c>
      <c r="Z151" s="5">
        <f t="shared" si="25"/>
        <v>6.3944909001475651E-3</v>
      </c>
      <c r="AA151" s="5">
        <f t="shared" si="26"/>
        <v>0.7998032464338416</v>
      </c>
      <c r="AB151" s="5">
        <f t="shared" si="27"/>
        <v>0.19380226266601083</v>
      </c>
      <c r="AC151" s="5">
        <v>0</v>
      </c>
      <c r="AD151" s="3">
        <v>6</v>
      </c>
      <c r="AE151" s="3">
        <v>1463</v>
      </c>
      <c r="AF151" s="3">
        <v>591</v>
      </c>
      <c r="AG151" s="3">
        <v>7</v>
      </c>
      <c r="AH151" s="3">
        <v>26</v>
      </c>
      <c r="AI151" s="1">
        <f t="shared" si="28"/>
        <v>0</v>
      </c>
      <c r="AJ151" s="1">
        <f t="shared" si="29"/>
        <v>6.2111801242236021E-3</v>
      </c>
      <c r="AK151" s="1">
        <f t="shared" si="30"/>
        <v>0.69899665551839463</v>
      </c>
      <c r="AL151" s="1">
        <f t="shared" si="31"/>
        <v>0.29479216435738176</v>
      </c>
    </row>
    <row r="152" spans="1:38">
      <c r="A152" s="2" t="s">
        <v>161</v>
      </c>
      <c r="B152" s="2" t="s">
        <v>105</v>
      </c>
      <c r="C152" s="2" t="s">
        <v>164</v>
      </c>
      <c r="D152" s="2" t="s">
        <v>305</v>
      </c>
      <c r="E152" s="6" t="s">
        <v>82</v>
      </c>
      <c r="F152" s="2" t="s">
        <v>1455</v>
      </c>
      <c r="G152" s="2" t="s">
        <v>1446</v>
      </c>
      <c r="H152" s="2">
        <v>142</v>
      </c>
      <c r="I152" s="2">
        <v>60</v>
      </c>
      <c r="J152" s="2" t="str">
        <f t="shared" si="32"/>
        <v>ESTERIL</v>
      </c>
      <c r="K152" s="8">
        <v>0.12</v>
      </c>
      <c r="L152" s="11">
        <v>0.06</v>
      </c>
      <c r="M152" s="2">
        <v>26</v>
      </c>
      <c r="N152" s="2">
        <v>1994</v>
      </c>
      <c r="O152" s="2">
        <v>0</v>
      </c>
      <c r="P152" s="2">
        <v>471</v>
      </c>
      <c r="Q152" s="2">
        <f t="shared" si="22"/>
        <v>1.0437575270975512E-2</v>
      </c>
      <c r="R152" s="2">
        <f t="shared" si="23"/>
        <v>0.98956242472902445</v>
      </c>
      <c r="S152" s="5">
        <v>0</v>
      </c>
      <c r="T152" s="5">
        <v>39</v>
      </c>
      <c r="U152" s="5">
        <v>1075</v>
      </c>
      <c r="V152" s="5">
        <v>95</v>
      </c>
      <c r="W152" s="5">
        <v>62</v>
      </c>
      <c r="X152" s="5">
        <v>74</v>
      </c>
      <c r="Y152" s="5">
        <f t="shared" si="24"/>
        <v>0</v>
      </c>
      <c r="Z152" s="5">
        <f t="shared" si="25"/>
        <v>3.2258064516129031E-2</v>
      </c>
      <c r="AA152" s="5">
        <f t="shared" si="26"/>
        <v>0.88916459884201815</v>
      </c>
      <c r="AB152" s="5">
        <f t="shared" si="27"/>
        <v>7.8577336641852777E-2</v>
      </c>
      <c r="AC152" s="5">
        <v>0</v>
      </c>
      <c r="AD152" s="3">
        <v>17</v>
      </c>
      <c r="AE152" s="3">
        <v>1123</v>
      </c>
      <c r="AF152" s="3">
        <v>131</v>
      </c>
      <c r="AG152" s="3">
        <v>26</v>
      </c>
      <c r="AH152" s="3">
        <v>48</v>
      </c>
      <c r="AI152" s="1">
        <f t="shared" si="28"/>
        <v>0</v>
      </c>
      <c r="AJ152" s="1">
        <f t="shared" si="29"/>
        <v>3.197026022304833E-2</v>
      </c>
      <c r="AK152" s="1">
        <f t="shared" si="30"/>
        <v>0.83494423791821559</v>
      </c>
      <c r="AL152" s="1">
        <f t="shared" si="31"/>
        <v>0.13308550185873605</v>
      </c>
    </row>
    <row r="153" spans="1:38">
      <c r="A153" s="2" t="s">
        <v>161</v>
      </c>
      <c r="B153" s="2" t="s">
        <v>105</v>
      </c>
      <c r="C153" s="2" t="s">
        <v>164</v>
      </c>
      <c r="D153" s="2" t="s">
        <v>354</v>
      </c>
      <c r="E153" s="6" t="s">
        <v>87</v>
      </c>
      <c r="F153" s="2" t="s">
        <v>6</v>
      </c>
      <c r="G153" s="2" t="s">
        <v>1445</v>
      </c>
      <c r="H153" s="2">
        <v>191</v>
      </c>
      <c r="I153" s="2">
        <v>25</v>
      </c>
      <c r="J153" s="2" t="str">
        <f t="shared" si="32"/>
        <v>MINERIO</v>
      </c>
      <c r="K153" s="8">
        <v>0.12</v>
      </c>
      <c r="L153" s="11">
        <v>0</v>
      </c>
      <c r="M153" s="2">
        <v>0</v>
      </c>
      <c r="N153" s="2">
        <v>867</v>
      </c>
      <c r="O153" s="2">
        <v>0</v>
      </c>
      <c r="P153" s="2">
        <v>326</v>
      </c>
      <c r="Q153" s="2">
        <f t="shared" si="22"/>
        <v>0</v>
      </c>
      <c r="R153" s="2">
        <f t="shared" si="23"/>
        <v>1</v>
      </c>
      <c r="S153" s="5">
        <v>0</v>
      </c>
      <c r="T153" s="5">
        <v>41</v>
      </c>
      <c r="U153" s="5">
        <v>348</v>
      </c>
      <c r="V153" s="5">
        <v>200</v>
      </c>
      <c r="W153" s="5">
        <v>33</v>
      </c>
      <c r="X153" s="5">
        <v>15</v>
      </c>
      <c r="Y153" s="5">
        <f t="shared" si="24"/>
        <v>0</v>
      </c>
      <c r="Z153" s="5">
        <f t="shared" si="25"/>
        <v>6.9609507640067916E-2</v>
      </c>
      <c r="AA153" s="5">
        <f t="shared" si="26"/>
        <v>0.5908319185059423</v>
      </c>
      <c r="AB153" s="5">
        <f t="shared" si="27"/>
        <v>0.3395585738539898</v>
      </c>
      <c r="AC153" s="5">
        <v>0</v>
      </c>
      <c r="AD153" s="3">
        <v>21</v>
      </c>
      <c r="AE153" s="3">
        <v>315</v>
      </c>
      <c r="AF153" s="3">
        <v>267</v>
      </c>
      <c r="AG153" s="3">
        <v>21</v>
      </c>
      <c r="AH153" s="3">
        <v>13</v>
      </c>
      <c r="AI153" s="1">
        <f t="shared" si="28"/>
        <v>0</v>
      </c>
      <c r="AJ153" s="1">
        <f t="shared" si="29"/>
        <v>6.5934065934065936E-2</v>
      </c>
      <c r="AK153" s="1">
        <f t="shared" si="30"/>
        <v>0.49450549450549453</v>
      </c>
      <c r="AL153" s="1">
        <f t="shared" si="31"/>
        <v>0.43956043956043955</v>
      </c>
    </row>
    <row r="154" spans="1:38">
      <c r="A154" s="2" t="s">
        <v>161</v>
      </c>
      <c r="B154" s="2" t="s">
        <v>105</v>
      </c>
      <c r="C154" s="2" t="s">
        <v>164</v>
      </c>
      <c r="D154" s="2" t="s">
        <v>296</v>
      </c>
      <c r="E154" s="6" t="s">
        <v>81</v>
      </c>
      <c r="F154" s="2" t="s">
        <v>1496</v>
      </c>
      <c r="G154" s="2" t="s">
        <v>1446</v>
      </c>
      <c r="H154" s="2">
        <v>133</v>
      </c>
      <c r="I154" s="2">
        <v>60</v>
      </c>
      <c r="J154" s="2" t="str">
        <f t="shared" si="32"/>
        <v>ESTERIL</v>
      </c>
      <c r="K154" s="8">
        <v>0.12</v>
      </c>
      <c r="L154" s="11">
        <v>0.22</v>
      </c>
      <c r="M154" s="2">
        <v>0</v>
      </c>
      <c r="N154" s="2">
        <v>2286</v>
      </c>
      <c r="O154" s="2">
        <v>0</v>
      </c>
      <c r="P154" s="2">
        <v>494</v>
      </c>
      <c r="Q154" s="2">
        <f t="shared" si="22"/>
        <v>0</v>
      </c>
      <c r="R154" s="2">
        <f t="shared" si="23"/>
        <v>1</v>
      </c>
      <c r="S154" s="5">
        <v>0</v>
      </c>
      <c r="T154" s="5">
        <v>4</v>
      </c>
      <c r="U154" s="5">
        <v>1162</v>
      </c>
      <c r="V154" s="5">
        <v>302</v>
      </c>
      <c r="W154" s="5">
        <v>9</v>
      </c>
      <c r="X154" s="5">
        <v>32</v>
      </c>
      <c r="Y154" s="5">
        <f t="shared" si="24"/>
        <v>0</v>
      </c>
      <c r="Z154" s="5">
        <f t="shared" si="25"/>
        <v>2.7247956403269754E-3</v>
      </c>
      <c r="AA154" s="5">
        <f t="shared" si="26"/>
        <v>0.79155313351498635</v>
      </c>
      <c r="AB154" s="5">
        <f t="shared" si="27"/>
        <v>0.20572207084468666</v>
      </c>
      <c r="AC154" s="5">
        <v>0</v>
      </c>
      <c r="AD154" s="3">
        <v>0</v>
      </c>
      <c r="AE154" s="3">
        <v>1058</v>
      </c>
      <c r="AF154" s="3">
        <v>435</v>
      </c>
      <c r="AG154" s="3">
        <v>0</v>
      </c>
      <c r="AH154" s="3">
        <v>16</v>
      </c>
      <c r="AI154" s="1">
        <f t="shared" si="28"/>
        <v>0</v>
      </c>
      <c r="AJ154" s="1">
        <f t="shared" si="29"/>
        <v>0</v>
      </c>
      <c r="AK154" s="1">
        <f t="shared" si="30"/>
        <v>0.70112657388999333</v>
      </c>
      <c r="AL154" s="1">
        <f t="shared" si="31"/>
        <v>0.29887342611000661</v>
      </c>
    </row>
    <row r="155" spans="1:38">
      <c r="A155" s="2" t="s">
        <v>161</v>
      </c>
      <c r="B155" s="2" t="s">
        <v>105</v>
      </c>
      <c r="C155" s="2" t="s">
        <v>164</v>
      </c>
      <c r="D155" s="2" t="s">
        <v>224</v>
      </c>
      <c r="E155" s="6" t="s">
        <v>73</v>
      </c>
      <c r="F155" s="2" t="s">
        <v>1496</v>
      </c>
      <c r="G155" s="2" t="s">
        <v>1446</v>
      </c>
      <c r="H155" s="2">
        <v>60</v>
      </c>
      <c r="I155" s="2">
        <v>20</v>
      </c>
      <c r="J155" s="2" t="str">
        <f t="shared" si="32"/>
        <v>ESTERIL</v>
      </c>
      <c r="K155" s="9">
        <v>0.12</v>
      </c>
      <c r="L155" s="10">
        <v>0.66</v>
      </c>
      <c r="M155" s="2">
        <v>8</v>
      </c>
      <c r="N155" s="2">
        <v>1283</v>
      </c>
      <c r="O155" s="2">
        <v>0</v>
      </c>
      <c r="P155" s="2">
        <v>361</v>
      </c>
      <c r="Q155" s="2">
        <f t="shared" si="22"/>
        <v>4.8426150121065378E-3</v>
      </c>
      <c r="R155" s="2">
        <f t="shared" si="23"/>
        <v>0.99515738498789341</v>
      </c>
      <c r="S155" s="5">
        <v>0</v>
      </c>
      <c r="T155" s="5">
        <v>0</v>
      </c>
      <c r="U155" s="5">
        <v>349</v>
      </c>
      <c r="V155" s="5">
        <v>496</v>
      </c>
      <c r="W155" s="5">
        <v>0</v>
      </c>
      <c r="X155" s="5">
        <v>9</v>
      </c>
      <c r="Y155" s="5">
        <f t="shared" si="24"/>
        <v>0</v>
      </c>
      <c r="Z155" s="5">
        <f t="shared" si="25"/>
        <v>0</v>
      </c>
      <c r="AA155" s="5">
        <f t="shared" si="26"/>
        <v>0.41301775147928993</v>
      </c>
      <c r="AB155" s="5">
        <f t="shared" si="27"/>
        <v>0.58698224852071001</v>
      </c>
      <c r="AC155" s="2">
        <v>0</v>
      </c>
      <c r="AD155" s="3">
        <v>0</v>
      </c>
      <c r="AE155" s="3">
        <v>254</v>
      </c>
      <c r="AF155" s="3">
        <v>595</v>
      </c>
      <c r="AG155" s="3">
        <v>0</v>
      </c>
      <c r="AH155" s="3">
        <v>5</v>
      </c>
      <c r="AI155" s="1">
        <f t="shared" si="28"/>
        <v>0</v>
      </c>
      <c r="AJ155" s="1">
        <f t="shared" si="29"/>
        <v>0</v>
      </c>
      <c r="AK155" s="1">
        <f t="shared" si="30"/>
        <v>0.29742388758782201</v>
      </c>
      <c r="AL155" s="1">
        <f t="shared" si="31"/>
        <v>0.70257611241217799</v>
      </c>
    </row>
    <row r="156" spans="1:38">
      <c r="A156" s="2" t="s">
        <v>161</v>
      </c>
      <c r="B156" s="2" t="s">
        <v>105</v>
      </c>
      <c r="C156" s="2" t="s">
        <v>164</v>
      </c>
      <c r="D156" s="2" t="s">
        <v>347</v>
      </c>
      <c r="E156" s="6" t="s">
        <v>22</v>
      </c>
      <c r="F156" s="2" t="s">
        <v>6</v>
      </c>
      <c r="G156" s="2" t="s">
        <v>1445</v>
      </c>
      <c r="H156" s="2">
        <v>184</v>
      </c>
      <c r="I156" s="2">
        <v>35</v>
      </c>
      <c r="J156" s="2" t="str">
        <f t="shared" si="32"/>
        <v>MINERIO</v>
      </c>
      <c r="K156" s="8">
        <v>0.11</v>
      </c>
      <c r="L156" s="11">
        <v>0.18</v>
      </c>
      <c r="M156" s="2">
        <v>0</v>
      </c>
      <c r="N156" s="2">
        <v>1258</v>
      </c>
      <c r="O156" s="2">
        <v>0</v>
      </c>
      <c r="P156" s="2">
        <v>326</v>
      </c>
      <c r="Q156" s="2">
        <f t="shared" si="22"/>
        <v>0</v>
      </c>
      <c r="R156" s="2">
        <f t="shared" si="23"/>
        <v>1</v>
      </c>
      <c r="S156" s="5">
        <v>0</v>
      </c>
      <c r="T156" s="5">
        <v>58</v>
      </c>
      <c r="U156" s="5">
        <v>638</v>
      </c>
      <c r="V156" s="5">
        <v>62</v>
      </c>
      <c r="W156" s="5">
        <v>66</v>
      </c>
      <c r="X156" s="5">
        <v>54</v>
      </c>
      <c r="Y156" s="5">
        <f t="shared" si="24"/>
        <v>0</v>
      </c>
      <c r="Z156" s="5">
        <f t="shared" si="25"/>
        <v>7.6517150395778361E-2</v>
      </c>
      <c r="AA156" s="5">
        <f t="shared" si="26"/>
        <v>0.84168865435356199</v>
      </c>
      <c r="AB156" s="5">
        <f t="shared" si="27"/>
        <v>8.1794195250659632E-2</v>
      </c>
      <c r="AC156" s="5">
        <v>0</v>
      </c>
      <c r="AD156" s="3">
        <v>35</v>
      </c>
      <c r="AE156" s="3">
        <v>680</v>
      </c>
      <c r="AF156" s="3">
        <v>99</v>
      </c>
      <c r="AG156" s="3">
        <v>29</v>
      </c>
      <c r="AH156" s="3">
        <v>35</v>
      </c>
      <c r="AI156" s="1">
        <f t="shared" si="28"/>
        <v>0</v>
      </c>
      <c r="AJ156" s="1">
        <f t="shared" si="29"/>
        <v>7.289293849658314E-2</v>
      </c>
      <c r="AK156" s="1">
        <f t="shared" si="30"/>
        <v>0.7744874715261959</v>
      </c>
      <c r="AL156" s="1">
        <f t="shared" si="31"/>
        <v>0.15261958997722094</v>
      </c>
    </row>
    <row r="157" spans="1:38">
      <c r="A157" s="2" t="s">
        <v>161</v>
      </c>
      <c r="B157" s="2" t="s">
        <v>105</v>
      </c>
      <c r="C157" s="2" t="s">
        <v>164</v>
      </c>
      <c r="D157" s="2" t="s">
        <v>251</v>
      </c>
      <c r="E157" s="6" t="s">
        <v>76</v>
      </c>
      <c r="F157" s="2" t="s">
        <v>1496</v>
      </c>
      <c r="G157" s="2" t="s">
        <v>1446</v>
      </c>
      <c r="H157" s="2">
        <v>88</v>
      </c>
      <c r="I157" s="2">
        <v>25</v>
      </c>
      <c r="J157" s="2" t="str">
        <f t="shared" si="32"/>
        <v>ESTERIL</v>
      </c>
      <c r="K157" s="9">
        <v>0.11</v>
      </c>
      <c r="L157" s="10">
        <v>0.28000000000000003</v>
      </c>
      <c r="M157" s="2">
        <v>47</v>
      </c>
      <c r="N157" s="2">
        <v>1280</v>
      </c>
      <c r="O157" s="2">
        <v>0</v>
      </c>
      <c r="P157" s="2">
        <v>361</v>
      </c>
      <c r="Q157" s="2">
        <f t="shared" si="22"/>
        <v>2.7843601895734597E-2</v>
      </c>
      <c r="R157" s="2">
        <f t="shared" si="23"/>
        <v>0.97215639810426535</v>
      </c>
      <c r="S157" s="5">
        <v>0</v>
      </c>
      <c r="T157" s="5">
        <v>13</v>
      </c>
      <c r="U157" s="5">
        <v>653</v>
      </c>
      <c r="V157" s="5">
        <v>191</v>
      </c>
      <c r="W157" s="5">
        <v>21</v>
      </c>
      <c r="X157" s="5">
        <v>27</v>
      </c>
      <c r="Y157" s="5">
        <f t="shared" si="24"/>
        <v>0</v>
      </c>
      <c r="Z157" s="5">
        <f t="shared" si="25"/>
        <v>1.5169194865810968E-2</v>
      </c>
      <c r="AA157" s="5">
        <f t="shared" si="26"/>
        <v>0.76196032672112024</v>
      </c>
      <c r="AB157" s="5">
        <f t="shared" si="27"/>
        <v>0.22287047841306884</v>
      </c>
      <c r="AC157" s="5">
        <v>0</v>
      </c>
      <c r="AD157" s="3">
        <v>7</v>
      </c>
      <c r="AE157" s="3">
        <v>600</v>
      </c>
      <c r="AF157" s="3">
        <v>266</v>
      </c>
      <c r="AG157" s="3">
        <v>9</v>
      </c>
      <c r="AH157" s="3">
        <v>21</v>
      </c>
      <c r="AI157" s="1">
        <f t="shared" si="28"/>
        <v>0</v>
      </c>
      <c r="AJ157" s="1">
        <f t="shared" si="29"/>
        <v>1.7718715393133997E-2</v>
      </c>
      <c r="AK157" s="1">
        <f t="shared" si="30"/>
        <v>0.66445182724252494</v>
      </c>
      <c r="AL157" s="1">
        <f t="shared" si="31"/>
        <v>0.31782945736434109</v>
      </c>
    </row>
    <row r="158" spans="1:38">
      <c r="A158" s="2" t="s">
        <v>161</v>
      </c>
      <c r="B158" s="2" t="s">
        <v>105</v>
      </c>
      <c r="C158" s="2" t="s">
        <v>164</v>
      </c>
      <c r="D158" s="2" t="s">
        <v>421</v>
      </c>
      <c r="E158" s="6" t="s">
        <v>92</v>
      </c>
      <c r="F158" s="2" t="s">
        <v>91</v>
      </c>
      <c r="G158" s="2" t="s">
        <v>1446</v>
      </c>
      <c r="H158" s="2">
        <v>258</v>
      </c>
      <c r="I158" s="2">
        <v>50</v>
      </c>
      <c r="J158" s="2" t="str">
        <f t="shared" si="32"/>
        <v>ESTERIL</v>
      </c>
      <c r="K158" s="8">
        <v>0.1</v>
      </c>
      <c r="L158" s="11">
        <v>7.0000000000000007E-2</v>
      </c>
      <c r="M158" s="2">
        <v>0</v>
      </c>
      <c r="N158" s="2">
        <v>3577</v>
      </c>
      <c r="O158" s="2">
        <v>0</v>
      </c>
      <c r="P158" s="2">
        <v>658</v>
      </c>
      <c r="Q158" s="2">
        <f t="shared" si="22"/>
        <v>0</v>
      </c>
      <c r="R158" s="2">
        <f t="shared" si="23"/>
        <v>1</v>
      </c>
      <c r="S158" s="5">
        <v>0</v>
      </c>
      <c r="T158" s="5">
        <v>13</v>
      </c>
      <c r="U158" s="5">
        <v>1689</v>
      </c>
      <c r="V158" s="5">
        <v>546</v>
      </c>
      <c r="W158" s="5">
        <v>10</v>
      </c>
      <c r="X158" s="5">
        <v>68</v>
      </c>
      <c r="Y158" s="5">
        <f t="shared" si="24"/>
        <v>0</v>
      </c>
      <c r="Z158" s="5">
        <f t="shared" si="25"/>
        <v>5.7829181494661918E-3</v>
      </c>
      <c r="AA158" s="5">
        <f t="shared" si="26"/>
        <v>0.75133451957295372</v>
      </c>
      <c r="AB158" s="5">
        <f t="shared" si="27"/>
        <v>0.24288256227758007</v>
      </c>
      <c r="AC158" s="5">
        <v>0</v>
      </c>
      <c r="AD158" s="3">
        <v>11</v>
      </c>
      <c r="AE158" s="3">
        <v>1534</v>
      </c>
      <c r="AF158" s="3">
        <v>747</v>
      </c>
      <c r="AG158" s="3">
        <v>6</v>
      </c>
      <c r="AH158" s="3">
        <v>28</v>
      </c>
      <c r="AI158" s="1">
        <f t="shared" si="28"/>
        <v>0</v>
      </c>
      <c r="AJ158" s="1">
        <f t="shared" si="29"/>
        <v>7.3086844368013756E-3</v>
      </c>
      <c r="AK158" s="1">
        <f t="shared" si="30"/>
        <v>0.65950128976784184</v>
      </c>
      <c r="AL158" s="1">
        <f t="shared" si="31"/>
        <v>0.33319002579535684</v>
      </c>
    </row>
    <row r="159" spans="1:38">
      <c r="A159" s="2" t="s">
        <v>161</v>
      </c>
      <c r="B159" s="2" t="s">
        <v>105</v>
      </c>
      <c r="C159" s="2" t="s">
        <v>164</v>
      </c>
      <c r="D159" s="2" t="s">
        <v>261</v>
      </c>
      <c r="E159" s="6" t="s">
        <v>77</v>
      </c>
      <c r="F159" s="2" t="s">
        <v>1496</v>
      </c>
      <c r="G159" s="2" t="s">
        <v>1446</v>
      </c>
      <c r="H159" s="2">
        <v>98</v>
      </c>
      <c r="I159" s="2">
        <v>25</v>
      </c>
      <c r="J159" s="2" t="str">
        <f t="shared" si="32"/>
        <v>ESTERIL</v>
      </c>
      <c r="K159" s="8">
        <v>0.1</v>
      </c>
      <c r="L159" s="11">
        <v>0.01</v>
      </c>
      <c r="M159" s="2">
        <v>21</v>
      </c>
      <c r="N159" s="2">
        <v>1480</v>
      </c>
      <c r="O159" s="2">
        <v>0</v>
      </c>
      <c r="P159" s="2">
        <v>445</v>
      </c>
      <c r="Q159" s="2">
        <f t="shared" si="22"/>
        <v>1.0791366906474821E-2</v>
      </c>
      <c r="R159" s="2">
        <f t="shared" si="23"/>
        <v>0.98920863309352514</v>
      </c>
      <c r="S159" s="5">
        <v>0</v>
      </c>
      <c r="T159" s="5">
        <v>27</v>
      </c>
      <c r="U159" s="5">
        <v>783</v>
      </c>
      <c r="V159" s="5">
        <v>110</v>
      </c>
      <c r="W159" s="5">
        <v>32</v>
      </c>
      <c r="X159" s="5">
        <v>72</v>
      </c>
      <c r="Y159" s="5">
        <f t="shared" si="24"/>
        <v>0</v>
      </c>
      <c r="Z159" s="5">
        <f t="shared" si="25"/>
        <v>2.9347826086956522E-2</v>
      </c>
      <c r="AA159" s="5">
        <f t="shared" si="26"/>
        <v>0.85108695652173916</v>
      </c>
      <c r="AB159" s="5">
        <f t="shared" si="27"/>
        <v>0.11956521739130435</v>
      </c>
      <c r="AC159" s="5">
        <v>0</v>
      </c>
      <c r="AD159" s="3">
        <v>10</v>
      </c>
      <c r="AE159" s="3">
        <v>776</v>
      </c>
      <c r="AF159" s="3">
        <v>172</v>
      </c>
      <c r="AG159" s="3">
        <v>17</v>
      </c>
      <c r="AH159" s="3">
        <v>49</v>
      </c>
      <c r="AI159" s="1">
        <f t="shared" si="28"/>
        <v>0</v>
      </c>
      <c r="AJ159" s="1">
        <f t="shared" si="29"/>
        <v>2.63671875E-2</v>
      </c>
      <c r="AK159" s="1">
        <f t="shared" si="30"/>
        <v>0.7578125</v>
      </c>
      <c r="AL159" s="1">
        <f t="shared" si="31"/>
        <v>0.2158203125</v>
      </c>
    </row>
    <row r="160" spans="1:38">
      <c r="A160" s="2" t="s">
        <v>161</v>
      </c>
      <c r="B160" s="2" t="s">
        <v>105</v>
      </c>
      <c r="C160" s="2" t="s">
        <v>164</v>
      </c>
      <c r="D160" s="2" t="s">
        <v>267</v>
      </c>
      <c r="E160" s="6" t="s">
        <v>78</v>
      </c>
      <c r="F160" s="2" t="s">
        <v>1496</v>
      </c>
      <c r="G160" s="2" t="s">
        <v>1446</v>
      </c>
      <c r="H160" s="2">
        <v>104</v>
      </c>
      <c r="I160" s="2">
        <v>50</v>
      </c>
      <c r="J160" s="2" t="str">
        <f t="shared" si="32"/>
        <v>ESTERIL</v>
      </c>
      <c r="K160" s="8">
        <v>0.1</v>
      </c>
      <c r="L160" s="11">
        <v>0.06</v>
      </c>
      <c r="M160" s="2">
        <v>54</v>
      </c>
      <c r="N160" s="2">
        <v>2288</v>
      </c>
      <c r="O160" s="2">
        <v>0</v>
      </c>
      <c r="P160" s="2">
        <v>514</v>
      </c>
      <c r="Q160" s="2">
        <f t="shared" si="22"/>
        <v>1.8907563025210083E-2</v>
      </c>
      <c r="R160" s="2">
        <f t="shared" si="23"/>
        <v>0.98109243697478987</v>
      </c>
      <c r="S160" s="5">
        <v>0</v>
      </c>
      <c r="T160" s="5">
        <v>25</v>
      </c>
      <c r="U160" s="5">
        <v>1121</v>
      </c>
      <c r="V160" s="5">
        <v>336</v>
      </c>
      <c r="W160" s="5">
        <v>19</v>
      </c>
      <c r="X160" s="5">
        <v>53</v>
      </c>
      <c r="Y160" s="5">
        <f t="shared" si="24"/>
        <v>0</v>
      </c>
      <c r="Z160" s="5">
        <f t="shared" si="25"/>
        <v>1.6869095816464237E-2</v>
      </c>
      <c r="AA160" s="5">
        <f t="shared" si="26"/>
        <v>0.75641025641025639</v>
      </c>
      <c r="AB160" s="5">
        <f t="shared" si="27"/>
        <v>0.22672064777327935</v>
      </c>
      <c r="AC160" s="5">
        <v>0</v>
      </c>
      <c r="AD160" s="3">
        <v>8</v>
      </c>
      <c r="AE160" s="3">
        <v>1042</v>
      </c>
      <c r="AF160" s="3">
        <v>460</v>
      </c>
      <c r="AG160" s="3">
        <v>8</v>
      </c>
      <c r="AH160" s="3">
        <v>36</v>
      </c>
      <c r="AI160" s="1">
        <f t="shared" si="28"/>
        <v>0</v>
      </c>
      <c r="AJ160" s="1">
        <f t="shared" si="29"/>
        <v>1.0296010296010296E-2</v>
      </c>
      <c r="AK160" s="1">
        <f t="shared" si="30"/>
        <v>0.67052767052767048</v>
      </c>
      <c r="AL160" s="1">
        <f t="shared" si="31"/>
        <v>0.31917631917631917</v>
      </c>
    </row>
    <row r="161" spans="1:38">
      <c r="A161" s="2" t="s">
        <v>161</v>
      </c>
      <c r="B161" s="2" t="s">
        <v>105</v>
      </c>
      <c r="C161" s="2" t="s">
        <v>164</v>
      </c>
      <c r="D161" s="2" t="s">
        <v>259</v>
      </c>
      <c r="E161" s="6" t="s">
        <v>77</v>
      </c>
      <c r="F161" s="2" t="s">
        <v>1496</v>
      </c>
      <c r="G161" s="2" t="s">
        <v>1446</v>
      </c>
      <c r="H161" s="2">
        <v>96</v>
      </c>
      <c r="I161" s="2">
        <v>35</v>
      </c>
      <c r="J161" s="2" t="str">
        <f t="shared" si="32"/>
        <v>ESTERIL</v>
      </c>
      <c r="K161" s="8">
        <v>0.1</v>
      </c>
      <c r="L161" s="11">
        <v>0.18</v>
      </c>
      <c r="M161" s="2">
        <v>3</v>
      </c>
      <c r="N161" s="2">
        <v>1527</v>
      </c>
      <c r="O161" s="2">
        <v>0</v>
      </c>
      <c r="P161" s="2">
        <v>395</v>
      </c>
      <c r="Q161" s="2">
        <f t="shared" si="22"/>
        <v>1.5584415584415584E-3</v>
      </c>
      <c r="R161" s="2">
        <f t="shared" si="23"/>
        <v>0.99844155844155846</v>
      </c>
      <c r="S161" s="5">
        <v>0</v>
      </c>
      <c r="T161" s="5">
        <v>11</v>
      </c>
      <c r="U161" s="5">
        <v>725</v>
      </c>
      <c r="V161" s="5">
        <v>233</v>
      </c>
      <c r="W161" s="5">
        <v>15</v>
      </c>
      <c r="X161" s="5">
        <v>43</v>
      </c>
      <c r="Y161" s="5">
        <f t="shared" si="24"/>
        <v>0</v>
      </c>
      <c r="Z161" s="5">
        <f t="shared" si="25"/>
        <v>1.1351909184726523E-2</v>
      </c>
      <c r="AA161" s="5">
        <f t="shared" si="26"/>
        <v>0.74819401444788447</v>
      </c>
      <c r="AB161" s="5">
        <f t="shared" si="27"/>
        <v>0.24045407636738905</v>
      </c>
      <c r="AC161" s="5">
        <v>0</v>
      </c>
      <c r="AD161" s="3">
        <v>2</v>
      </c>
      <c r="AE161" s="3">
        <v>668</v>
      </c>
      <c r="AF161" s="3">
        <v>325</v>
      </c>
      <c r="AG161" s="3">
        <v>4</v>
      </c>
      <c r="AH161" s="3">
        <v>28</v>
      </c>
      <c r="AI161" s="1">
        <f t="shared" si="28"/>
        <v>0</v>
      </c>
      <c r="AJ161" s="1">
        <f t="shared" si="29"/>
        <v>5.8422590068159686E-3</v>
      </c>
      <c r="AK161" s="1">
        <f t="shared" si="30"/>
        <v>0.65043816942551125</v>
      </c>
      <c r="AL161" s="1">
        <f t="shared" si="31"/>
        <v>0.34371957156767285</v>
      </c>
    </row>
    <row r="162" spans="1:38">
      <c r="A162" s="2" t="s">
        <v>161</v>
      </c>
      <c r="B162" s="2" t="s">
        <v>105</v>
      </c>
      <c r="C162" s="2" t="s">
        <v>164</v>
      </c>
      <c r="D162" s="2" t="s">
        <v>420</v>
      </c>
      <c r="E162" s="6" t="s">
        <v>92</v>
      </c>
      <c r="F162" s="2" t="s">
        <v>91</v>
      </c>
      <c r="G162" s="2" t="s">
        <v>1446</v>
      </c>
      <c r="H162" s="2">
        <v>257</v>
      </c>
      <c r="I162" s="2">
        <v>95</v>
      </c>
      <c r="J162" s="2" t="str">
        <f t="shared" si="32"/>
        <v>ESTERIL</v>
      </c>
      <c r="K162" s="8">
        <v>0.09</v>
      </c>
      <c r="L162" s="11">
        <v>0.04</v>
      </c>
      <c r="M162" s="2">
        <v>49</v>
      </c>
      <c r="N162" s="2">
        <v>3364</v>
      </c>
      <c r="O162" s="2">
        <v>0</v>
      </c>
      <c r="P162" s="2">
        <v>719</v>
      </c>
      <c r="Q162" s="2">
        <f t="shared" si="22"/>
        <v>1.1858664085188771E-2</v>
      </c>
      <c r="R162" s="2">
        <f t="shared" si="23"/>
        <v>0.98814133591481124</v>
      </c>
      <c r="S162" s="5">
        <v>0</v>
      </c>
      <c r="T162" s="5">
        <v>25</v>
      </c>
      <c r="U162" s="5">
        <v>1813</v>
      </c>
      <c r="V162" s="5">
        <v>349</v>
      </c>
      <c r="W162" s="5">
        <v>21</v>
      </c>
      <c r="X162" s="5">
        <v>53</v>
      </c>
      <c r="Y162" s="5">
        <f t="shared" si="24"/>
        <v>0</v>
      </c>
      <c r="Z162" s="5">
        <f t="shared" si="25"/>
        <v>1.1431184270690443E-2</v>
      </c>
      <c r="AA162" s="5">
        <f t="shared" si="26"/>
        <v>0.82898948331047095</v>
      </c>
      <c r="AB162" s="5">
        <f t="shared" si="27"/>
        <v>0.15957933241883859</v>
      </c>
      <c r="AC162" s="5">
        <v>0</v>
      </c>
      <c r="AD162" s="3">
        <v>7</v>
      </c>
      <c r="AE162" s="3">
        <v>1689</v>
      </c>
      <c r="AF162" s="3">
        <v>526</v>
      </c>
      <c r="AG162" s="3">
        <v>6</v>
      </c>
      <c r="AH162" s="3">
        <v>33</v>
      </c>
      <c r="AI162" s="1">
        <f t="shared" si="28"/>
        <v>0</v>
      </c>
      <c r="AJ162" s="1">
        <f t="shared" si="29"/>
        <v>5.7496682883679791E-3</v>
      </c>
      <c r="AK162" s="1">
        <f t="shared" si="30"/>
        <v>0.74701459531180892</v>
      </c>
      <c r="AL162" s="1">
        <f t="shared" si="31"/>
        <v>0.24723573639982308</v>
      </c>
    </row>
    <row r="163" spans="1:38">
      <c r="A163" s="2" t="s">
        <v>161</v>
      </c>
      <c r="B163" s="2" t="s">
        <v>105</v>
      </c>
      <c r="C163" s="2" t="s">
        <v>164</v>
      </c>
      <c r="D163" s="2" t="s">
        <v>277</v>
      </c>
      <c r="E163" s="6" t="s">
        <v>6</v>
      </c>
      <c r="F163" s="2" t="s">
        <v>6</v>
      </c>
      <c r="G163" s="2" t="s">
        <v>1445</v>
      </c>
      <c r="H163" s="2">
        <v>114</v>
      </c>
      <c r="I163" s="2">
        <v>5</v>
      </c>
      <c r="J163" s="2" t="str">
        <f t="shared" si="32"/>
        <v>MINERIO</v>
      </c>
      <c r="K163" s="8">
        <v>0.09</v>
      </c>
      <c r="L163" s="11">
        <v>0</v>
      </c>
      <c r="M163" s="2">
        <v>0</v>
      </c>
      <c r="N163" s="2">
        <v>325</v>
      </c>
      <c r="O163" s="2">
        <v>0</v>
      </c>
      <c r="P163" s="2">
        <v>212</v>
      </c>
      <c r="Q163" s="2">
        <f t="shared" si="22"/>
        <v>0</v>
      </c>
      <c r="R163" s="2">
        <f t="shared" si="23"/>
        <v>1</v>
      </c>
      <c r="S163" s="5">
        <v>0</v>
      </c>
      <c r="T163" s="5">
        <v>0</v>
      </c>
      <c r="U163" s="5">
        <v>88</v>
      </c>
      <c r="V163" s="5">
        <v>165</v>
      </c>
      <c r="W163" s="5">
        <v>0</v>
      </c>
      <c r="X163" s="5">
        <v>0</v>
      </c>
      <c r="Y163" s="5">
        <f t="shared" si="24"/>
        <v>0</v>
      </c>
      <c r="Z163" s="5">
        <f t="shared" si="25"/>
        <v>0</v>
      </c>
      <c r="AA163" s="5">
        <f t="shared" si="26"/>
        <v>0.34782608695652173</v>
      </c>
      <c r="AB163" s="5">
        <f t="shared" si="27"/>
        <v>0.65217391304347827</v>
      </c>
      <c r="AC163" s="5">
        <v>0</v>
      </c>
      <c r="AD163" s="3">
        <v>0</v>
      </c>
      <c r="AE163" s="3">
        <v>64</v>
      </c>
      <c r="AF163" s="3">
        <v>189</v>
      </c>
      <c r="AG163" s="3">
        <v>0</v>
      </c>
      <c r="AH163" s="3">
        <v>0</v>
      </c>
      <c r="AI163" s="1">
        <f t="shared" si="28"/>
        <v>0</v>
      </c>
      <c r="AJ163" s="1">
        <f t="shared" si="29"/>
        <v>0</v>
      </c>
      <c r="AK163" s="1">
        <f t="shared" si="30"/>
        <v>0.25296442687747034</v>
      </c>
      <c r="AL163" s="1">
        <f t="shared" si="31"/>
        <v>0.74703557312252966</v>
      </c>
    </row>
    <row r="164" spans="1:38">
      <c r="A164" s="2" t="s">
        <v>161</v>
      </c>
      <c r="B164" s="2" t="s">
        <v>105</v>
      </c>
      <c r="C164" s="2" t="s">
        <v>164</v>
      </c>
      <c r="D164" s="2" t="s">
        <v>299</v>
      </c>
      <c r="E164" s="6" t="s">
        <v>81</v>
      </c>
      <c r="F164" s="2" t="s">
        <v>1496</v>
      </c>
      <c r="G164" s="2" t="s">
        <v>1446</v>
      </c>
      <c r="H164" s="2">
        <v>136</v>
      </c>
      <c r="I164" s="2">
        <v>120</v>
      </c>
      <c r="J164" s="2" t="str">
        <f t="shared" si="32"/>
        <v>ESTERIL</v>
      </c>
      <c r="K164" s="8">
        <v>0.09</v>
      </c>
      <c r="L164" s="11">
        <v>0</v>
      </c>
      <c r="M164" s="2">
        <v>46</v>
      </c>
      <c r="N164" s="2">
        <v>3704</v>
      </c>
      <c r="O164" s="2">
        <v>0</v>
      </c>
      <c r="P164" s="2">
        <v>617</v>
      </c>
      <c r="Q164" s="2">
        <f t="shared" si="22"/>
        <v>1.0533547057476528E-2</v>
      </c>
      <c r="R164" s="2">
        <f t="shared" si="23"/>
        <v>0.98946645294252344</v>
      </c>
      <c r="S164" s="5">
        <v>0</v>
      </c>
      <c r="T164" s="5">
        <v>17</v>
      </c>
      <c r="U164" s="5">
        <v>2095</v>
      </c>
      <c r="V164" s="5">
        <v>259</v>
      </c>
      <c r="W164" s="5">
        <v>19</v>
      </c>
      <c r="X164" s="5">
        <v>52</v>
      </c>
      <c r="Y164" s="5">
        <f t="shared" si="24"/>
        <v>0</v>
      </c>
      <c r="Z164" s="5">
        <f t="shared" si="25"/>
        <v>7.169970476592155E-3</v>
      </c>
      <c r="AA164" s="5">
        <f t="shared" si="26"/>
        <v>0.8835934204976803</v>
      </c>
      <c r="AB164" s="5">
        <f t="shared" si="27"/>
        <v>0.10923660902572754</v>
      </c>
      <c r="AC164" s="5">
        <v>0</v>
      </c>
      <c r="AD164" s="3">
        <v>15</v>
      </c>
      <c r="AE164" s="3">
        <v>2020</v>
      </c>
      <c r="AF164" s="3">
        <v>367</v>
      </c>
      <c r="AG164" s="3">
        <v>14</v>
      </c>
      <c r="AH164" s="3">
        <v>26</v>
      </c>
      <c r="AI164" s="1">
        <f t="shared" si="28"/>
        <v>0</v>
      </c>
      <c r="AJ164" s="1">
        <f t="shared" si="29"/>
        <v>1.1875511875511875E-2</v>
      </c>
      <c r="AK164" s="1">
        <f t="shared" si="30"/>
        <v>0.82719082719082715</v>
      </c>
      <c r="AL164" s="1">
        <f t="shared" si="31"/>
        <v>0.16093366093366093</v>
      </c>
    </row>
    <row r="165" spans="1:38">
      <c r="A165" s="2" t="s">
        <v>161</v>
      </c>
      <c r="B165" s="2" t="s">
        <v>105</v>
      </c>
      <c r="C165" s="2" t="s">
        <v>164</v>
      </c>
      <c r="D165" s="2" t="s">
        <v>372</v>
      </c>
      <c r="E165" s="6" t="s">
        <v>5</v>
      </c>
      <c r="F165" s="2" t="s">
        <v>5</v>
      </c>
      <c r="G165" s="2" t="s">
        <v>1446</v>
      </c>
      <c r="H165" s="2">
        <v>209</v>
      </c>
      <c r="I165" s="2">
        <v>45</v>
      </c>
      <c r="J165" s="2" t="str">
        <f t="shared" si="32"/>
        <v>ESTERIL</v>
      </c>
      <c r="K165" s="8">
        <v>0.08</v>
      </c>
      <c r="L165" s="11">
        <v>0.02</v>
      </c>
      <c r="M165" s="2">
        <v>36</v>
      </c>
      <c r="N165" s="2">
        <v>1897</v>
      </c>
      <c r="O165" s="2">
        <v>0</v>
      </c>
      <c r="P165" s="2">
        <v>589</v>
      </c>
      <c r="Q165" s="2">
        <f t="shared" si="22"/>
        <v>1.4274385408406027E-2</v>
      </c>
      <c r="R165" s="2">
        <f t="shared" si="23"/>
        <v>0.98572561459159402</v>
      </c>
      <c r="S165" s="5">
        <v>0</v>
      </c>
      <c r="T165" s="5">
        <v>7</v>
      </c>
      <c r="U165" s="5">
        <v>1000</v>
      </c>
      <c r="V165" s="5">
        <v>271</v>
      </c>
      <c r="W165" s="5">
        <v>6</v>
      </c>
      <c r="X165" s="5">
        <v>39</v>
      </c>
      <c r="Y165" s="5">
        <f t="shared" si="24"/>
        <v>0</v>
      </c>
      <c r="Z165" s="5">
        <f t="shared" si="25"/>
        <v>5.4773082942097028E-3</v>
      </c>
      <c r="AA165" s="5">
        <f t="shared" si="26"/>
        <v>0.78247261345852892</v>
      </c>
      <c r="AB165" s="5">
        <f t="shared" si="27"/>
        <v>0.21205007824726135</v>
      </c>
      <c r="AC165" s="5">
        <v>0</v>
      </c>
      <c r="AD165" s="3">
        <v>1</v>
      </c>
      <c r="AE165" s="3">
        <v>898</v>
      </c>
      <c r="AF165" s="3">
        <v>396</v>
      </c>
      <c r="AG165" s="3">
        <v>1</v>
      </c>
      <c r="AH165" s="3">
        <v>27</v>
      </c>
      <c r="AI165" s="1">
        <f t="shared" si="28"/>
        <v>0</v>
      </c>
      <c r="AJ165" s="1">
        <f t="shared" si="29"/>
        <v>1.5117157974300832E-3</v>
      </c>
      <c r="AK165" s="1">
        <f t="shared" si="30"/>
        <v>0.67876039304610736</v>
      </c>
      <c r="AL165" s="1">
        <f t="shared" si="31"/>
        <v>0.31972789115646261</v>
      </c>
    </row>
    <row r="166" spans="1:38">
      <c r="A166" s="2" t="s">
        <v>161</v>
      </c>
      <c r="B166" s="2" t="s">
        <v>105</v>
      </c>
      <c r="C166" s="2" t="s">
        <v>164</v>
      </c>
      <c r="D166" s="2" t="s">
        <v>375</v>
      </c>
      <c r="E166" s="6" t="s">
        <v>5</v>
      </c>
      <c r="F166" s="2" t="s">
        <v>5</v>
      </c>
      <c r="G166" s="2" t="s">
        <v>1446</v>
      </c>
      <c r="H166" s="2">
        <v>212</v>
      </c>
      <c r="I166" s="2">
        <v>90</v>
      </c>
      <c r="J166" s="2" t="str">
        <f t="shared" si="32"/>
        <v>ESTERIL</v>
      </c>
      <c r="K166" s="8">
        <v>0.08</v>
      </c>
      <c r="L166" s="11">
        <v>0.1</v>
      </c>
      <c r="M166" s="2">
        <v>54</v>
      </c>
      <c r="N166" s="2">
        <v>3593</v>
      </c>
      <c r="O166" s="2">
        <v>0</v>
      </c>
      <c r="P166" s="2">
        <v>692</v>
      </c>
      <c r="Q166" s="2">
        <f t="shared" si="22"/>
        <v>1.2445263885687946E-2</v>
      </c>
      <c r="R166" s="2">
        <f t="shared" si="23"/>
        <v>0.9875547361143121</v>
      </c>
      <c r="S166" s="5">
        <v>0</v>
      </c>
      <c r="T166" s="5">
        <v>22</v>
      </c>
      <c r="U166" s="5">
        <v>1860</v>
      </c>
      <c r="V166" s="5">
        <v>405</v>
      </c>
      <c r="W166" s="5">
        <v>34</v>
      </c>
      <c r="X166" s="5">
        <v>73</v>
      </c>
      <c r="Y166" s="5">
        <f t="shared" si="24"/>
        <v>0</v>
      </c>
      <c r="Z166" s="5">
        <f t="shared" si="25"/>
        <v>9.619588981198076E-3</v>
      </c>
      <c r="AA166" s="5">
        <f t="shared" si="26"/>
        <v>0.81329252295583732</v>
      </c>
      <c r="AB166" s="5">
        <f t="shared" si="27"/>
        <v>0.17708788806296458</v>
      </c>
      <c r="AC166" s="5">
        <v>0</v>
      </c>
      <c r="AD166" s="3">
        <v>11</v>
      </c>
      <c r="AE166" s="3">
        <v>1705</v>
      </c>
      <c r="AF166" s="3">
        <v>614</v>
      </c>
      <c r="AG166" s="3">
        <v>15</v>
      </c>
      <c r="AH166" s="3">
        <v>46</v>
      </c>
      <c r="AI166" s="1">
        <f t="shared" si="28"/>
        <v>0</v>
      </c>
      <c r="AJ166" s="1">
        <f t="shared" si="29"/>
        <v>1.0874111250522794E-2</v>
      </c>
      <c r="AK166" s="1">
        <f t="shared" si="30"/>
        <v>0.713090757005437</v>
      </c>
      <c r="AL166" s="1">
        <f t="shared" si="31"/>
        <v>0.27603513174404015</v>
      </c>
    </row>
    <row r="167" spans="1:38">
      <c r="A167" s="2" t="s">
        <v>161</v>
      </c>
      <c r="B167" s="2" t="s">
        <v>105</v>
      </c>
      <c r="C167" s="2" t="s">
        <v>164</v>
      </c>
      <c r="D167" s="2" t="s">
        <v>181</v>
      </c>
      <c r="E167" s="6" t="s">
        <v>69</v>
      </c>
      <c r="F167" s="2" t="s">
        <v>1455</v>
      </c>
      <c r="G167" s="2" t="s">
        <v>1446</v>
      </c>
      <c r="H167" s="2">
        <v>17</v>
      </c>
      <c r="I167" s="2">
        <v>85</v>
      </c>
      <c r="J167" s="2" t="str">
        <f t="shared" si="32"/>
        <v>ESTERIL</v>
      </c>
      <c r="K167" s="9">
        <v>0.08</v>
      </c>
      <c r="L167" s="10">
        <v>0.28000000000000003</v>
      </c>
      <c r="M167" s="2">
        <v>89</v>
      </c>
      <c r="N167" s="2">
        <v>2399</v>
      </c>
      <c r="O167" s="2">
        <v>0</v>
      </c>
      <c r="P167" s="2">
        <v>519</v>
      </c>
      <c r="Q167" s="2">
        <f t="shared" si="22"/>
        <v>2.9597605586963751E-2</v>
      </c>
      <c r="R167" s="2">
        <f t="shared" si="23"/>
        <v>0.97040239441303622</v>
      </c>
      <c r="S167" s="5">
        <v>0</v>
      </c>
      <c r="T167" s="5">
        <v>47</v>
      </c>
      <c r="U167" s="5">
        <v>1140</v>
      </c>
      <c r="V167" s="5">
        <v>392</v>
      </c>
      <c r="W167" s="5">
        <v>46</v>
      </c>
      <c r="X167" s="5">
        <v>26</v>
      </c>
      <c r="Y167" s="5">
        <f t="shared" si="24"/>
        <v>0</v>
      </c>
      <c r="Z167" s="5">
        <f t="shared" si="25"/>
        <v>2.9765674477517417E-2</v>
      </c>
      <c r="AA167" s="5">
        <f t="shared" si="26"/>
        <v>0.72197593413552885</v>
      </c>
      <c r="AB167" s="5">
        <f t="shared" si="27"/>
        <v>0.24825839138695377</v>
      </c>
      <c r="AC167" s="2">
        <v>0</v>
      </c>
      <c r="AD167" s="3">
        <v>33</v>
      </c>
      <c r="AE167" s="3">
        <v>1047</v>
      </c>
      <c r="AF167" s="3">
        <v>505</v>
      </c>
      <c r="AG167" s="3">
        <v>38</v>
      </c>
      <c r="AH167" s="3">
        <v>25</v>
      </c>
      <c r="AI167" s="1">
        <f t="shared" si="28"/>
        <v>0</v>
      </c>
      <c r="AJ167" s="1">
        <f t="shared" si="29"/>
        <v>4.3082524271844662E-2</v>
      </c>
      <c r="AK167" s="1">
        <f t="shared" si="30"/>
        <v>0.63531553398058249</v>
      </c>
      <c r="AL167" s="1">
        <f t="shared" si="31"/>
        <v>0.32160194174757284</v>
      </c>
    </row>
    <row r="168" spans="1:38">
      <c r="A168" s="2" t="s">
        <v>161</v>
      </c>
      <c r="B168" s="2" t="s">
        <v>105</v>
      </c>
      <c r="C168" s="2" t="s">
        <v>164</v>
      </c>
      <c r="D168" s="2" t="s">
        <v>336</v>
      </c>
      <c r="E168" s="6" t="s">
        <v>85</v>
      </c>
      <c r="F168" s="2" t="s">
        <v>1436</v>
      </c>
      <c r="G168" s="2" t="s">
        <v>1446</v>
      </c>
      <c r="H168" s="2">
        <v>173</v>
      </c>
      <c r="I168" s="2">
        <v>30</v>
      </c>
      <c r="J168" s="2" t="str">
        <f t="shared" si="32"/>
        <v>ESTERIL</v>
      </c>
      <c r="K168" s="8">
        <v>0.08</v>
      </c>
      <c r="L168" s="11">
        <v>0.4</v>
      </c>
      <c r="M168" s="2">
        <v>0</v>
      </c>
      <c r="N168" s="2">
        <v>1438</v>
      </c>
      <c r="O168" s="2">
        <v>0</v>
      </c>
      <c r="P168" s="2">
        <v>395</v>
      </c>
      <c r="Q168" s="2">
        <f t="shared" si="22"/>
        <v>0</v>
      </c>
      <c r="R168" s="2">
        <f t="shared" si="23"/>
        <v>1</v>
      </c>
      <c r="S168" s="5">
        <v>15</v>
      </c>
      <c r="T168" s="5">
        <v>727</v>
      </c>
      <c r="U168" s="5">
        <v>233</v>
      </c>
      <c r="V168" s="5">
        <v>11</v>
      </c>
      <c r="W168" s="5">
        <v>32</v>
      </c>
      <c r="X168" s="5"/>
      <c r="Y168" s="5">
        <f t="shared" si="24"/>
        <v>1.5212981744421906E-2</v>
      </c>
      <c r="Z168" s="5">
        <f t="shared" si="25"/>
        <v>0.73732251521298176</v>
      </c>
      <c r="AA168" s="5">
        <f t="shared" si="26"/>
        <v>0.23630831643002029</v>
      </c>
      <c r="AB168" s="5">
        <f t="shared" si="27"/>
        <v>1.1156186612576065E-2</v>
      </c>
      <c r="AC168" s="5">
        <v>0</v>
      </c>
      <c r="AD168" s="3">
        <v>8</v>
      </c>
      <c r="AE168" s="3">
        <v>673</v>
      </c>
      <c r="AF168" s="3">
        <v>313</v>
      </c>
      <c r="AG168" s="3">
        <v>8</v>
      </c>
      <c r="AH168" s="3">
        <v>16</v>
      </c>
      <c r="AI168" s="1">
        <f t="shared" si="28"/>
        <v>0</v>
      </c>
      <c r="AJ168" s="1">
        <f t="shared" si="29"/>
        <v>1.5717092337917484E-2</v>
      </c>
      <c r="AK168" s="1">
        <f t="shared" si="30"/>
        <v>0.66110019646365425</v>
      </c>
      <c r="AL168" s="1">
        <f t="shared" si="31"/>
        <v>0.32318271119842829</v>
      </c>
    </row>
    <row r="169" spans="1:38">
      <c r="A169" s="2" t="s">
        <v>161</v>
      </c>
      <c r="B169" s="2" t="s">
        <v>105</v>
      </c>
      <c r="C169" s="2" t="s">
        <v>164</v>
      </c>
      <c r="D169" s="2" t="s">
        <v>266</v>
      </c>
      <c r="E169" s="6" t="s">
        <v>78</v>
      </c>
      <c r="F169" s="2" t="s">
        <v>1496</v>
      </c>
      <c r="G169" s="2" t="s">
        <v>1446</v>
      </c>
      <c r="H169" s="2">
        <v>103</v>
      </c>
      <c r="I169" s="2">
        <v>140</v>
      </c>
      <c r="J169" s="2" t="str">
        <f t="shared" si="32"/>
        <v>ESTERIL</v>
      </c>
      <c r="K169" s="8">
        <v>0.08</v>
      </c>
      <c r="L169" s="11">
        <v>0.08</v>
      </c>
      <c r="M169" s="2">
        <v>110</v>
      </c>
      <c r="N169" s="2">
        <v>3704</v>
      </c>
      <c r="O169" s="2">
        <v>0</v>
      </c>
      <c r="P169" s="2">
        <v>747</v>
      </c>
      <c r="Q169" s="2">
        <f t="shared" si="22"/>
        <v>2.4117518088138567E-2</v>
      </c>
      <c r="R169" s="2">
        <f t="shared" si="23"/>
        <v>0.97588248191186144</v>
      </c>
      <c r="S169" s="5">
        <v>0</v>
      </c>
      <c r="T169" s="5">
        <v>9</v>
      </c>
      <c r="U169" s="5">
        <v>2186</v>
      </c>
      <c r="V169" s="5">
        <v>307</v>
      </c>
      <c r="W169" s="5">
        <v>8</v>
      </c>
      <c r="X169" s="5">
        <v>42</v>
      </c>
      <c r="Y169" s="5">
        <f t="shared" si="24"/>
        <v>0</v>
      </c>
      <c r="Z169" s="5">
        <f t="shared" si="25"/>
        <v>3.5971223021582736E-3</v>
      </c>
      <c r="AA169" s="5">
        <f t="shared" si="26"/>
        <v>0.87370103916866504</v>
      </c>
      <c r="AB169" s="5">
        <f t="shared" si="27"/>
        <v>0.12270183852917665</v>
      </c>
      <c r="AC169" s="5">
        <v>0</v>
      </c>
      <c r="AD169" s="3">
        <v>4</v>
      </c>
      <c r="AE169" s="3">
        <v>2089</v>
      </c>
      <c r="AF169" s="3">
        <v>432</v>
      </c>
      <c r="AG169" s="3">
        <v>2</v>
      </c>
      <c r="AH169" s="3">
        <v>25</v>
      </c>
      <c r="AI169" s="1">
        <f t="shared" si="28"/>
        <v>0</v>
      </c>
      <c r="AJ169" s="1">
        <f t="shared" si="29"/>
        <v>2.3510971786833857E-3</v>
      </c>
      <c r="AK169" s="1">
        <f t="shared" si="30"/>
        <v>0.81857366771159878</v>
      </c>
      <c r="AL169" s="1">
        <f t="shared" si="31"/>
        <v>0.17907523510971787</v>
      </c>
    </row>
    <row r="170" spans="1:38">
      <c r="A170" s="2" t="s">
        <v>161</v>
      </c>
      <c r="B170" s="2" t="s">
        <v>105</v>
      </c>
      <c r="C170" s="2" t="s">
        <v>164</v>
      </c>
      <c r="D170" s="2" t="s">
        <v>295</v>
      </c>
      <c r="E170" s="6" t="s">
        <v>81</v>
      </c>
      <c r="F170" s="2" t="s">
        <v>1496</v>
      </c>
      <c r="G170" s="2" t="s">
        <v>1446</v>
      </c>
      <c r="H170" s="2">
        <v>132</v>
      </c>
      <c r="I170" s="2">
        <v>70</v>
      </c>
      <c r="J170" s="2" t="str">
        <f t="shared" si="32"/>
        <v>ESTERIL</v>
      </c>
      <c r="K170" s="8">
        <v>0.08</v>
      </c>
      <c r="L170" s="11">
        <v>0.09</v>
      </c>
      <c r="M170" s="2">
        <v>79</v>
      </c>
      <c r="N170" s="2">
        <v>2984</v>
      </c>
      <c r="O170" s="2">
        <v>0</v>
      </c>
      <c r="P170" s="2">
        <v>727</v>
      </c>
      <c r="Q170" s="2">
        <f t="shared" si="22"/>
        <v>2.0844327176781002E-2</v>
      </c>
      <c r="R170" s="2">
        <f t="shared" si="23"/>
        <v>0.97915567282321903</v>
      </c>
      <c r="S170" s="5">
        <v>0</v>
      </c>
      <c r="T170" s="5">
        <v>7</v>
      </c>
      <c r="U170" s="5">
        <v>1454</v>
      </c>
      <c r="V170" s="5">
        <v>513</v>
      </c>
      <c r="W170" s="5">
        <v>10</v>
      </c>
      <c r="X170" s="5">
        <v>66</v>
      </c>
      <c r="Y170" s="5">
        <f t="shared" si="24"/>
        <v>0</v>
      </c>
      <c r="Z170" s="5">
        <f t="shared" si="25"/>
        <v>3.5460992907801418E-3</v>
      </c>
      <c r="AA170" s="5">
        <f t="shared" si="26"/>
        <v>0.73657548125633232</v>
      </c>
      <c r="AB170" s="5">
        <f t="shared" si="27"/>
        <v>0.25987841945288753</v>
      </c>
      <c r="AC170" s="5">
        <v>0</v>
      </c>
      <c r="AD170" s="3">
        <v>1</v>
      </c>
      <c r="AE170" s="3">
        <v>1304</v>
      </c>
      <c r="AF170" s="3">
        <v>706</v>
      </c>
      <c r="AG170" s="3">
        <v>3</v>
      </c>
      <c r="AH170" s="3">
        <v>36</v>
      </c>
      <c r="AI170" s="1">
        <f t="shared" si="28"/>
        <v>0</v>
      </c>
      <c r="AJ170" s="1">
        <f t="shared" si="29"/>
        <v>1.9512195121951219E-3</v>
      </c>
      <c r="AK170" s="1">
        <f t="shared" si="30"/>
        <v>0.63609756097560977</v>
      </c>
      <c r="AL170" s="1">
        <f t="shared" si="31"/>
        <v>0.36195121951219511</v>
      </c>
    </row>
    <row r="171" spans="1:38">
      <c r="A171" s="2" t="s">
        <v>161</v>
      </c>
      <c r="B171" s="2" t="s">
        <v>105</v>
      </c>
      <c r="C171" s="2" t="s">
        <v>164</v>
      </c>
      <c r="D171" s="2" t="s">
        <v>381</v>
      </c>
      <c r="E171" s="6" t="s">
        <v>13</v>
      </c>
      <c r="F171" s="2" t="s">
        <v>5</v>
      </c>
      <c r="G171" s="2" t="s">
        <v>1446</v>
      </c>
      <c r="H171" s="2">
        <v>218</v>
      </c>
      <c r="I171" s="2">
        <v>100</v>
      </c>
      <c r="J171" s="2" t="str">
        <f t="shared" si="32"/>
        <v>ESTERIL</v>
      </c>
      <c r="K171" s="8">
        <v>7.0000000000000007E-2</v>
      </c>
      <c r="L171" s="11">
        <v>0.04</v>
      </c>
      <c r="M171" s="2">
        <v>0</v>
      </c>
      <c r="N171" s="2">
        <v>4256</v>
      </c>
      <c r="O171" s="2">
        <v>0</v>
      </c>
      <c r="P171" s="2">
        <v>628</v>
      </c>
      <c r="Q171" s="2">
        <f t="shared" si="22"/>
        <v>0</v>
      </c>
      <c r="R171" s="2">
        <f t="shared" si="23"/>
        <v>1</v>
      </c>
      <c r="S171" s="5">
        <v>0</v>
      </c>
      <c r="T171" s="5">
        <v>5</v>
      </c>
      <c r="U171" s="5">
        <v>2057</v>
      </c>
      <c r="V171" s="5">
        <v>642</v>
      </c>
      <c r="W171" s="5">
        <v>2</v>
      </c>
      <c r="X171" s="5">
        <v>46</v>
      </c>
      <c r="Y171" s="5">
        <f t="shared" si="24"/>
        <v>0</v>
      </c>
      <c r="Z171" s="5">
        <f t="shared" si="25"/>
        <v>1.8491124260355029E-3</v>
      </c>
      <c r="AA171" s="5">
        <f t="shared" si="26"/>
        <v>0.76072485207100593</v>
      </c>
      <c r="AB171" s="5">
        <f t="shared" si="27"/>
        <v>0.23742603550295857</v>
      </c>
      <c r="AC171" s="5">
        <v>0</v>
      </c>
      <c r="AD171" s="3">
        <v>3</v>
      </c>
      <c r="AE171" s="3">
        <v>1754</v>
      </c>
      <c r="AF171" s="3">
        <v>968</v>
      </c>
      <c r="AG171" s="3">
        <v>1</v>
      </c>
      <c r="AH171" s="3">
        <v>26</v>
      </c>
      <c r="AI171" s="1">
        <f t="shared" si="28"/>
        <v>0</v>
      </c>
      <c r="AJ171" s="1">
        <f t="shared" si="29"/>
        <v>1.4534883720930232E-3</v>
      </c>
      <c r="AK171" s="1">
        <f t="shared" si="30"/>
        <v>0.63735465116279066</v>
      </c>
      <c r="AL171" s="1">
        <f t="shared" si="31"/>
        <v>0.36119186046511625</v>
      </c>
    </row>
    <row r="172" spans="1:38">
      <c r="A172" s="2" t="s">
        <v>161</v>
      </c>
      <c r="B172" s="2" t="s">
        <v>105</v>
      </c>
      <c r="C172" s="2" t="s">
        <v>164</v>
      </c>
      <c r="D172" s="2" t="s">
        <v>333</v>
      </c>
      <c r="E172" s="6" t="s">
        <v>22</v>
      </c>
      <c r="F172" s="2" t="s">
        <v>6</v>
      </c>
      <c r="G172" s="2" t="s">
        <v>1445</v>
      </c>
      <c r="H172" s="2">
        <v>170</v>
      </c>
      <c r="I172" s="2">
        <v>10</v>
      </c>
      <c r="J172" s="2" t="str">
        <f t="shared" si="32"/>
        <v>MINERIO</v>
      </c>
      <c r="K172" s="8">
        <v>7.0000000000000007E-2</v>
      </c>
      <c r="L172" s="11">
        <v>0.01</v>
      </c>
      <c r="M172" s="2">
        <v>0</v>
      </c>
      <c r="N172" s="2">
        <v>655</v>
      </c>
      <c r="O172" s="2">
        <v>0</v>
      </c>
      <c r="P172" s="2">
        <v>272</v>
      </c>
      <c r="Q172" s="2">
        <f t="shared" si="22"/>
        <v>0</v>
      </c>
      <c r="R172" s="2">
        <f t="shared" si="23"/>
        <v>1</v>
      </c>
      <c r="S172" s="5">
        <v>6</v>
      </c>
      <c r="T172" s="5">
        <v>266</v>
      </c>
      <c r="U172" s="5">
        <v>220</v>
      </c>
      <c r="V172" s="5">
        <v>5</v>
      </c>
      <c r="W172" s="5">
        <v>17</v>
      </c>
      <c r="X172" s="5"/>
      <c r="Y172" s="5">
        <f t="shared" si="24"/>
        <v>1.2072434607645875E-2</v>
      </c>
      <c r="Z172" s="5">
        <f t="shared" si="25"/>
        <v>0.53521126760563376</v>
      </c>
      <c r="AA172" s="5">
        <f t="shared" si="26"/>
        <v>0.44265593561368211</v>
      </c>
      <c r="AB172" s="5">
        <f t="shared" si="27"/>
        <v>1.0060362173038229E-2</v>
      </c>
      <c r="AC172" s="5">
        <v>0</v>
      </c>
      <c r="AD172" s="3">
        <v>6</v>
      </c>
      <c r="AE172" s="3">
        <v>217</v>
      </c>
      <c r="AF172" s="3">
        <v>280</v>
      </c>
      <c r="AG172" s="3">
        <v>3</v>
      </c>
      <c r="AH172" s="3">
        <v>8</v>
      </c>
      <c r="AI172" s="1">
        <f t="shared" si="28"/>
        <v>0</v>
      </c>
      <c r="AJ172" s="1">
        <f t="shared" si="29"/>
        <v>1.7509727626459144E-2</v>
      </c>
      <c r="AK172" s="1">
        <f t="shared" si="30"/>
        <v>0.42217898832684825</v>
      </c>
      <c r="AL172" s="1">
        <f t="shared" si="31"/>
        <v>0.56031128404669261</v>
      </c>
    </row>
    <row r="173" spans="1:38">
      <c r="A173" s="2" t="s">
        <v>161</v>
      </c>
      <c r="B173" s="2" t="s">
        <v>105</v>
      </c>
      <c r="C173" s="2" t="s">
        <v>164</v>
      </c>
      <c r="D173" s="2" t="s">
        <v>351</v>
      </c>
      <c r="E173" s="6" t="s">
        <v>87</v>
      </c>
      <c r="F173" s="2" t="s">
        <v>6</v>
      </c>
      <c r="G173" s="2" t="s">
        <v>1445</v>
      </c>
      <c r="H173" s="2">
        <v>188</v>
      </c>
      <c r="I173" s="2">
        <v>50</v>
      </c>
      <c r="J173" s="2" t="str">
        <f t="shared" si="32"/>
        <v>MINERIO</v>
      </c>
      <c r="K173" s="8">
        <v>7.0000000000000007E-2</v>
      </c>
      <c r="L173" s="11">
        <v>0.01</v>
      </c>
      <c r="M173" s="2">
        <v>0</v>
      </c>
      <c r="N173" s="2">
        <v>1697</v>
      </c>
      <c r="O173" s="2">
        <v>0</v>
      </c>
      <c r="P173" s="2">
        <v>443</v>
      </c>
      <c r="Q173" s="2">
        <f t="shared" si="22"/>
        <v>0</v>
      </c>
      <c r="R173" s="2">
        <f t="shared" si="23"/>
        <v>1</v>
      </c>
      <c r="S173" s="5">
        <v>0</v>
      </c>
      <c r="T173" s="5">
        <v>17</v>
      </c>
      <c r="U173" s="5">
        <v>792</v>
      </c>
      <c r="V173" s="5">
        <v>349</v>
      </c>
      <c r="W173" s="5">
        <v>13</v>
      </c>
      <c r="X173" s="5">
        <v>27</v>
      </c>
      <c r="Y173" s="5">
        <f t="shared" si="24"/>
        <v>0</v>
      </c>
      <c r="Z173" s="5">
        <f t="shared" si="25"/>
        <v>1.468048359240069E-2</v>
      </c>
      <c r="AA173" s="5">
        <f t="shared" si="26"/>
        <v>0.68393782383419688</v>
      </c>
      <c r="AB173" s="5">
        <f t="shared" si="27"/>
        <v>0.30138169257340242</v>
      </c>
      <c r="AC173" s="5">
        <v>0</v>
      </c>
      <c r="AD173" s="3">
        <v>9</v>
      </c>
      <c r="AE173" s="3">
        <v>694</v>
      </c>
      <c r="AF173" s="3">
        <v>472</v>
      </c>
      <c r="AG173" s="3">
        <v>6</v>
      </c>
      <c r="AH173" s="3">
        <v>17</v>
      </c>
      <c r="AI173" s="1">
        <f t="shared" si="28"/>
        <v>0</v>
      </c>
      <c r="AJ173" s="1">
        <f t="shared" si="29"/>
        <v>1.2520868113522538E-2</v>
      </c>
      <c r="AK173" s="1">
        <f t="shared" si="30"/>
        <v>0.57929883138564275</v>
      </c>
      <c r="AL173" s="1">
        <f t="shared" si="31"/>
        <v>0.4081803005008347</v>
      </c>
    </row>
    <row r="174" spans="1:38">
      <c r="A174" s="2" t="s">
        <v>161</v>
      </c>
      <c r="B174" s="2" t="s">
        <v>105</v>
      </c>
      <c r="C174" s="2" t="s">
        <v>164</v>
      </c>
      <c r="D174" s="2" t="s">
        <v>331</v>
      </c>
      <c r="E174" s="6" t="s">
        <v>22</v>
      </c>
      <c r="F174" s="2" t="s">
        <v>6</v>
      </c>
      <c r="G174" s="2" t="s">
        <v>1445</v>
      </c>
      <c r="H174" s="2">
        <v>168</v>
      </c>
      <c r="I174" s="2">
        <v>20</v>
      </c>
      <c r="J174" s="2" t="str">
        <f t="shared" si="32"/>
        <v>MINERIO</v>
      </c>
      <c r="K174" s="8">
        <v>7.0000000000000007E-2</v>
      </c>
      <c r="L174" s="11">
        <v>0.25</v>
      </c>
      <c r="M174" s="2">
        <v>0</v>
      </c>
      <c r="N174" s="2">
        <v>952</v>
      </c>
      <c r="O174" s="2">
        <v>0</v>
      </c>
      <c r="P174" s="2">
        <v>320</v>
      </c>
      <c r="Q174" s="2">
        <f t="shared" si="22"/>
        <v>0</v>
      </c>
      <c r="R174" s="2">
        <f t="shared" si="23"/>
        <v>1</v>
      </c>
      <c r="S174" s="5">
        <v>0</v>
      </c>
      <c r="T174" s="5">
        <v>507</v>
      </c>
      <c r="U174" s="5">
        <v>177</v>
      </c>
      <c r="V174" s="5">
        <v>0</v>
      </c>
      <c r="W174" s="5">
        <v>11</v>
      </c>
      <c r="X174" s="5"/>
      <c r="Y174" s="5">
        <f t="shared" si="24"/>
        <v>0</v>
      </c>
      <c r="Z174" s="5">
        <f t="shared" si="25"/>
        <v>0.74122807017543857</v>
      </c>
      <c r="AA174" s="5">
        <f t="shared" si="26"/>
        <v>0.25877192982456143</v>
      </c>
      <c r="AB174" s="5">
        <f t="shared" si="27"/>
        <v>0</v>
      </c>
      <c r="AC174" s="5">
        <v>0</v>
      </c>
      <c r="AD174" s="3">
        <v>0</v>
      </c>
      <c r="AE174" s="3">
        <v>434</v>
      </c>
      <c r="AF174" s="3">
        <v>256</v>
      </c>
      <c r="AG174" s="3">
        <v>0</v>
      </c>
      <c r="AH174" s="3">
        <v>5</v>
      </c>
      <c r="AI174" s="1">
        <f t="shared" si="28"/>
        <v>0</v>
      </c>
      <c r="AJ174" s="1">
        <f t="shared" si="29"/>
        <v>0</v>
      </c>
      <c r="AK174" s="1">
        <f t="shared" si="30"/>
        <v>0.62446043165467624</v>
      </c>
      <c r="AL174" s="1">
        <f t="shared" si="31"/>
        <v>0.37553956834532376</v>
      </c>
    </row>
    <row r="175" spans="1:38">
      <c r="A175" s="2" t="s">
        <v>161</v>
      </c>
      <c r="B175" s="2" t="s">
        <v>105</v>
      </c>
      <c r="C175" s="2" t="s">
        <v>164</v>
      </c>
      <c r="D175" s="2" t="s">
        <v>332</v>
      </c>
      <c r="E175" s="6" t="s">
        <v>22</v>
      </c>
      <c r="F175" s="2" t="s">
        <v>6</v>
      </c>
      <c r="G175" s="2" t="s">
        <v>1445</v>
      </c>
      <c r="H175" s="2">
        <v>169</v>
      </c>
      <c r="I175" s="2">
        <v>40</v>
      </c>
      <c r="J175" s="2" t="str">
        <f t="shared" si="32"/>
        <v>MINERIO</v>
      </c>
      <c r="K175" s="8">
        <v>7.0000000000000007E-2</v>
      </c>
      <c r="L175" s="11">
        <v>0.4</v>
      </c>
      <c r="M175" s="2">
        <v>0</v>
      </c>
      <c r="N175" s="2">
        <v>1385</v>
      </c>
      <c r="O175" s="2">
        <v>0</v>
      </c>
      <c r="P175" s="2">
        <v>405</v>
      </c>
      <c r="Q175" s="2">
        <f t="shared" si="22"/>
        <v>0</v>
      </c>
      <c r="R175" s="2">
        <f t="shared" si="23"/>
        <v>1</v>
      </c>
      <c r="S175" s="5">
        <v>41</v>
      </c>
      <c r="T175" s="5">
        <v>642</v>
      </c>
      <c r="U175" s="5">
        <v>237</v>
      </c>
      <c r="V175" s="5">
        <v>37</v>
      </c>
      <c r="W175" s="5">
        <v>29</v>
      </c>
      <c r="X175" s="5"/>
      <c r="Y175" s="5">
        <f t="shared" si="24"/>
        <v>4.2842215256008356E-2</v>
      </c>
      <c r="Z175" s="5">
        <f t="shared" si="25"/>
        <v>0.67084639498432597</v>
      </c>
      <c r="AA175" s="5">
        <f t="shared" si="26"/>
        <v>0.2476489028213166</v>
      </c>
      <c r="AB175" s="5">
        <f t="shared" si="27"/>
        <v>3.8662486938349006E-2</v>
      </c>
      <c r="AC175" s="5">
        <v>0</v>
      </c>
      <c r="AD175" s="3">
        <v>20</v>
      </c>
      <c r="AE175" s="3">
        <v>603</v>
      </c>
      <c r="AF175" s="3">
        <v>323</v>
      </c>
      <c r="AG175" s="3">
        <v>14</v>
      </c>
      <c r="AH175" s="3">
        <v>23</v>
      </c>
      <c r="AI175" s="1">
        <f t="shared" si="28"/>
        <v>0</v>
      </c>
      <c r="AJ175" s="1">
        <f t="shared" si="29"/>
        <v>3.4587995930824011E-2</v>
      </c>
      <c r="AK175" s="1">
        <f t="shared" si="30"/>
        <v>0.61342828077314349</v>
      </c>
      <c r="AL175" s="1">
        <f t="shared" si="31"/>
        <v>0.35198372329603256</v>
      </c>
    </row>
    <row r="176" spans="1:38">
      <c r="A176" s="2" t="s">
        <v>161</v>
      </c>
      <c r="B176" s="2" t="s">
        <v>105</v>
      </c>
      <c r="C176" s="2" t="s">
        <v>164</v>
      </c>
      <c r="D176" s="2" t="s">
        <v>364</v>
      </c>
      <c r="E176" s="6" t="s">
        <v>90</v>
      </c>
      <c r="F176" s="2" t="s">
        <v>1496</v>
      </c>
      <c r="G176" s="2" t="s">
        <v>1446</v>
      </c>
      <c r="H176" s="2">
        <v>201</v>
      </c>
      <c r="I176" s="2">
        <v>90</v>
      </c>
      <c r="J176" s="2" t="str">
        <f t="shared" si="32"/>
        <v>ESTERIL</v>
      </c>
      <c r="K176" s="8">
        <v>7.0000000000000007E-2</v>
      </c>
      <c r="L176" s="11">
        <v>0.06</v>
      </c>
      <c r="M176" s="2">
        <v>0</v>
      </c>
      <c r="N176" s="2">
        <v>2923</v>
      </c>
      <c r="O176" s="2">
        <v>0</v>
      </c>
      <c r="P176" s="2">
        <v>560</v>
      </c>
      <c r="Q176" s="2">
        <f t="shared" si="22"/>
        <v>0</v>
      </c>
      <c r="R176" s="2">
        <f t="shared" si="23"/>
        <v>1</v>
      </c>
      <c r="S176" s="5">
        <v>0</v>
      </c>
      <c r="T176" s="5">
        <v>20</v>
      </c>
      <c r="U176" s="5">
        <v>1609</v>
      </c>
      <c r="V176" s="5">
        <v>268</v>
      </c>
      <c r="W176" s="5">
        <v>20</v>
      </c>
      <c r="X176" s="5">
        <v>61</v>
      </c>
      <c r="Y176" s="5">
        <f t="shared" si="24"/>
        <v>0</v>
      </c>
      <c r="Z176" s="5">
        <f t="shared" si="25"/>
        <v>1.0542962572482868E-2</v>
      </c>
      <c r="AA176" s="5">
        <f t="shared" si="26"/>
        <v>0.8481813389562467</v>
      </c>
      <c r="AB176" s="5">
        <f t="shared" si="27"/>
        <v>0.14127569847127042</v>
      </c>
      <c r="AC176" s="5">
        <v>0</v>
      </c>
      <c r="AD176" s="3">
        <v>6</v>
      </c>
      <c r="AE176" s="3">
        <v>1534</v>
      </c>
      <c r="AF176" s="3">
        <v>396</v>
      </c>
      <c r="AG176" s="3">
        <v>8</v>
      </c>
      <c r="AH176" s="3">
        <v>33</v>
      </c>
      <c r="AI176" s="1">
        <f t="shared" si="28"/>
        <v>0</v>
      </c>
      <c r="AJ176" s="1">
        <f t="shared" si="29"/>
        <v>7.0814365199797676E-3</v>
      </c>
      <c r="AK176" s="1">
        <f t="shared" si="30"/>
        <v>0.77592311583206874</v>
      </c>
      <c r="AL176" s="1">
        <f t="shared" si="31"/>
        <v>0.21699544764795145</v>
      </c>
    </row>
    <row r="177" spans="1:38">
      <c r="A177" s="2" t="s">
        <v>161</v>
      </c>
      <c r="B177" s="2" t="s">
        <v>105</v>
      </c>
      <c r="C177" s="2" t="s">
        <v>164</v>
      </c>
      <c r="D177" s="2" t="s">
        <v>366</v>
      </c>
      <c r="E177" s="6" t="s">
        <v>5</v>
      </c>
      <c r="F177" s="2" t="s">
        <v>5</v>
      </c>
      <c r="G177" s="2" t="s">
        <v>1446</v>
      </c>
      <c r="H177" s="2">
        <v>203</v>
      </c>
      <c r="I177" s="2">
        <v>110</v>
      </c>
      <c r="J177" s="2" t="str">
        <f t="shared" si="32"/>
        <v>ESTERIL</v>
      </c>
      <c r="K177" s="8">
        <v>6.3333333333333325E-2</v>
      </c>
      <c r="L177" s="11">
        <v>0.04</v>
      </c>
      <c r="M177" s="2">
        <v>0</v>
      </c>
      <c r="N177" s="2">
        <v>4453</v>
      </c>
      <c r="O177" s="2">
        <v>0</v>
      </c>
      <c r="P177" s="2">
        <v>716</v>
      </c>
      <c r="Q177" s="2">
        <f t="shared" si="22"/>
        <v>0</v>
      </c>
      <c r="R177" s="2">
        <f t="shared" si="23"/>
        <v>1</v>
      </c>
      <c r="S177" s="5">
        <v>0</v>
      </c>
      <c r="T177" s="5">
        <v>7</v>
      </c>
      <c r="U177" s="5">
        <v>2032</v>
      </c>
      <c r="V177" s="5">
        <v>812</v>
      </c>
      <c r="W177" s="5">
        <v>5</v>
      </c>
      <c r="X177" s="5">
        <v>28</v>
      </c>
      <c r="Y177" s="5">
        <f t="shared" si="24"/>
        <v>0</v>
      </c>
      <c r="Z177" s="5">
        <f t="shared" si="25"/>
        <v>2.4552788495264821E-3</v>
      </c>
      <c r="AA177" s="5">
        <f t="shared" si="26"/>
        <v>0.71273237460540162</v>
      </c>
      <c r="AB177" s="5">
        <f t="shared" si="27"/>
        <v>0.28481234654507193</v>
      </c>
      <c r="AC177" s="5">
        <v>0</v>
      </c>
      <c r="AD177" s="3">
        <v>0</v>
      </c>
      <c r="AE177" s="3">
        <v>1722</v>
      </c>
      <c r="AF177" s="3">
        <v>1141</v>
      </c>
      <c r="AG177" s="3">
        <v>0</v>
      </c>
      <c r="AH177" s="3">
        <v>20</v>
      </c>
      <c r="AI177" s="1">
        <f t="shared" si="28"/>
        <v>0</v>
      </c>
      <c r="AJ177" s="1">
        <f t="shared" si="29"/>
        <v>0</v>
      </c>
      <c r="AK177" s="1">
        <f t="shared" si="30"/>
        <v>0.59729448491155046</v>
      </c>
      <c r="AL177" s="1">
        <f t="shared" si="31"/>
        <v>0.40270551508844954</v>
      </c>
    </row>
    <row r="178" spans="1:38">
      <c r="A178" s="2" t="s">
        <v>161</v>
      </c>
      <c r="B178" s="2" t="s">
        <v>105</v>
      </c>
      <c r="C178" s="2" t="s">
        <v>164</v>
      </c>
      <c r="D178" s="2" t="s">
        <v>337</v>
      </c>
      <c r="E178" s="6" t="s">
        <v>85</v>
      </c>
      <c r="F178" s="2" t="s">
        <v>1436</v>
      </c>
      <c r="G178" s="2" t="s">
        <v>1446</v>
      </c>
      <c r="H178" s="2">
        <v>174</v>
      </c>
      <c r="I178" s="2">
        <v>15</v>
      </c>
      <c r="J178" s="2" t="str">
        <f t="shared" si="32"/>
        <v>ESTERIL</v>
      </c>
      <c r="K178" s="8">
        <v>0.06</v>
      </c>
      <c r="L178" s="11">
        <v>0</v>
      </c>
      <c r="M178" s="2">
        <v>0</v>
      </c>
      <c r="N178" s="2">
        <v>999</v>
      </c>
      <c r="O178" s="2">
        <v>0</v>
      </c>
      <c r="P178" s="2">
        <v>308</v>
      </c>
      <c r="Q178" s="2">
        <f t="shared" si="22"/>
        <v>0</v>
      </c>
      <c r="R178" s="2">
        <f t="shared" si="23"/>
        <v>1</v>
      </c>
      <c r="S178" s="5">
        <v>0</v>
      </c>
      <c r="T178" s="5">
        <v>448</v>
      </c>
      <c r="U178" s="5">
        <v>298</v>
      </c>
      <c r="V178" s="5">
        <v>0</v>
      </c>
      <c r="W178" s="5">
        <v>10</v>
      </c>
      <c r="X178" s="5"/>
      <c r="Y178" s="5">
        <f t="shared" si="24"/>
        <v>0</v>
      </c>
      <c r="Z178" s="5">
        <f t="shared" si="25"/>
        <v>0.60053619302949057</v>
      </c>
      <c r="AA178" s="5">
        <f t="shared" si="26"/>
        <v>0.39946380697050937</v>
      </c>
      <c r="AB178" s="5">
        <f t="shared" si="27"/>
        <v>0</v>
      </c>
      <c r="AC178" s="5">
        <v>0</v>
      </c>
      <c r="AD178" s="3">
        <v>0</v>
      </c>
      <c r="AE178" s="3">
        <v>362</v>
      </c>
      <c r="AF178" s="3">
        <v>387</v>
      </c>
      <c r="AG178" s="3">
        <v>0</v>
      </c>
      <c r="AH178" s="3">
        <v>7</v>
      </c>
      <c r="AI178" s="1">
        <f t="shared" si="28"/>
        <v>0</v>
      </c>
      <c r="AJ178" s="1">
        <f t="shared" si="29"/>
        <v>0</v>
      </c>
      <c r="AK178" s="1">
        <f t="shared" si="30"/>
        <v>0.47883597883597884</v>
      </c>
      <c r="AL178" s="1">
        <f t="shared" si="31"/>
        <v>0.52116402116402116</v>
      </c>
    </row>
    <row r="179" spans="1:38">
      <c r="A179" s="2" t="s">
        <v>161</v>
      </c>
      <c r="B179" s="2" t="s">
        <v>105</v>
      </c>
      <c r="C179" s="2" t="s">
        <v>164</v>
      </c>
      <c r="D179" s="2" t="s">
        <v>383</v>
      </c>
      <c r="E179" s="6" t="s">
        <v>13</v>
      </c>
      <c r="F179" s="2" t="s">
        <v>5</v>
      </c>
      <c r="G179" s="2" t="s">
        <v>1446</v>
      </c>
      <c r="H179" s="2">
        <v>220</v>
      </c>
      <c r="I179" s="2">
        <v>110</v>
      </c>
      <c r="J179" s="2" t="str">
        <f t="shared" si="32"/>
        <v>ESTERIL</v>
      </c>
      <c r="K179" s="8">
        <v>0.06</v>
      </c>
      <c r="L179" s="11">
        <v>0.02</v>
      </c>
      <c r="M179" s="2">
        <v>164</v>
      </c>
      <c r="N179" s="2">
        <v>3194</v>
      </c>
      <c r="O179" s="2">
        <v>0</v>
      </c>
      <c r="P179" s="2">
        <v>737</v>
      </c>
      <c r="Q179" s="2">
        <f t="shared" si="22"/>
        <v>4.0048840048840052E-2</v>
      </c>
      <c r="R179" s="2">
        <f t="shared" si="23"/>
        <v>0.95995115995115998</v>
      </c>
      <c r="S179" s="5">
        <v>0</v>
      </c>
      <c r="T179" s="5">
        <v>3</v>
      </c>
      <c r="U179" s="5">
        <v>1736</v>
      </c>
      <c r="V179" s="5">
        <v>479</v>
      </c>
      <c r="W179" s="5">
        <v>5</v>
      </c>
      <c r="X179" s="5">
        <v>40</v>
      </c>
      <c r="Y179" s="5">
        <f t="shared" si="24"/>
        <v>0</v>
      </c>
      <c r="Z179" s="5">
        <f t="shared" si="25"/>
        <v>1.3525698827772769E-3</v>
      </c>
      <c r="AA179" s="5">
        <f t="shared" si="26"/>
        <v>0.78268710550045084</v>
      </c>
      <c r="AB179" s="5">
        <f t="shared" si="27"/>
        <v>0.21596032461677186</v>
      </c>
      <c r="AC179" s="5">
        <v>0</v>
      </c>
      <c r="AD179" s="3">
        <v>0</v>
      </c>
      <c r="AE179" s="3">
        <v>1583</v>
      </c>
      <c r="AF179" s="3">
        <v>659</v>
      </c>
      <c r="AG179" s="3">
        <v>0</v>
      </c>
      <c r="AH179" s="3">
        <v>20</v>
      </c>
      <c r="AI179" s="1">
        <f t="shared" si="28"/>
        <v>0</v>
      </c>
      <c r="AJ179" s="1">
        <f t="shared" si="29"/>
        <v>0</v>
      </c>
      <c r="AK179" s="1">
        <f t="shared" si="30"/>
        <v>0.69982316534040667</v>
      </c>
      <c r="AL179" s="1">
        <f t="shared" si="31"/>
        <v>0.30017683465959327</v>
      </c>
    </row>
    <row r="180" spans="1:38">
      <c r="A180" s="2" t="s">
        <v>161</v>
      </c>
      <c r="B180" s="2" t="s">
        <v>105</v>
      </c>
      <c r="C180" s="2" t="s">
        <v>164</v>
      </c>
      <c r="D180" s="2" t="s">
        <v>424</v>
      </c>
      <c r="E180" s="6" t="s">
        <v>92</v>
      </c>
      <c r="F180" s="2" t="s">
        <v>91</v>
      </c>
      <c r="G180" s="2" t="s">
        <v>1446</v>
      </c>
      <c r="H180" s="2">
        <v>261</v>
      </c>
      <c r="I180" s="2">
        <v>70</v>
      </c>
      <c r="J180" s="2" t="str">
        <f t="shared" si="32"/>
        <v>ESTERIL</v>
      </c>
      <c r="K180" s="8">
        <v>0.06</v>
      </c>
      <c r="L180" s="11">
        <v>0.11</v>
      </c>
      <c r="M180" s="2">
        <v>36</v>
      </c>
      <c r="N180" s="2">
        <v>3450</v>
      </c>
      <c r="O180" s="2">
        <v>0</v>
      </c>
      <c r="P180" s="2">
        <v>564</v>
      </c>
      <c r="Q180" s="2">
        <f t="shared" si="22"/>
        <v>8.8888888888888889E-3</v>
      </c>
      <c r="R180" s="2">
        <f t="shared" si="23"/>
        <v>0.99111111111111116</v>
      </c>
      <c r="S180" s="5">
        <v>0</v>
      </c>
      <c r="T180" s="5">
        <v>17</v>
      </c>
      <c r="U180" s="5">
        <v>1792</v>
      </c>
      <c r="V180" s="5">
        <v>354</v>
      </c>
      <c r="W180" s="5">
        <v>35</v>
      </c>
      <c r="X180" s="5">
        <v>87</v>
      </c>
      <c r="Y180" s="5">
        <f t="shared" si="24"/>
        <v>0</v>
      </c>
      <c r="Z180" s="5">
        <f t="shared" si="25"/>
        <v>7.8594544613962095E-3</v>
      </c>
      <c r="AA180" s="5">
        <f t="shared" si="26"/>
        <v>0.82847896440129454</v>
      </c>
      <c r="AB180" s="5">
        <f t="shared" si="27"/>
        <v>0.1636615811373093</v>
      </c>
      <c r="AC180" s="5">
        <v>0</v>
      </c>
      <c r="AD180" s="3">
        <v>4</v>
      </c>
      <c r="AE180" s="3">
        <v>1713</v>
      </c>
      <c r="AF180" s="3">
        <v>507</v>
      </c>
      <c r="AG180" s="3">
        <v>10</v>
      </c>
      <c r="AH180" s="3">
        <v>51</v>
      </c>
      <c r="AI180" s="1">
        <f t="shared" si="28"/>
        <v>0</v>
      </c>
      <c r="AJ180" s="1">
        <f t="shared" si="29"/>
        <v>6.12691466083151E-3</v>
      </c>
      <c r="AK180" s="1">
        <f t="shared" si="30"/>
        <v>0.74967177242888405</v>
      </c>
      <c r="AL180" s="1">
        <f t="shared" si="31"/>
        <v>0.24420131291028446</v>
      </c>
    </row>
    <row r="181" spans="1:38">
      <c r="A181" s="2" t="s">
        <v>161</v>
      </c>
      <c r="B181" s="2" t="s">
        <v>105</v>
      </c>
      <c r="C181" s="2" t="s">
        <v>164</v>
      </c>
      <c r="D181" s="2" t="s">
        <v>355</v>
      </c>
      <c r="E181" s="6" t="s">
        <v>87</v>
      </c>
      <c r="F181" s="2" t="s">
        <v>6</v>
      </c>
      <c r="G181" s="2" t="s">
        <v>1445</v>
      </c>
      <c r="H181" s="2">
        <v>192</v>
      </c>
      <c r="I181" s="2">
        <v>20</v>
      </c>
      <c r="J181" s="2" t="str">
        <f t="shared" si="32"/>
        <v>MINERIO</v>
      </c>
      <c r="K181" s="8">
        <v>0.06</v>
      </c>
      <c r="L181" s="11">
        <v>0.09</v>
      </c>
      <c r="M181" s="2">
        <v>0</v>
      </c>
      <c r="N181" s="2">
        <v>1051</v>
      </c>
      <c r="O181" s="2">
        <v>0</v>
      </c>
      <c r="P181" s="2">
        <v>371</v>
      </c>
      <c r="Q181" s="2">
        <f t="shared" si="22"/>
        <v>0</v>
      </c>
      <c r="R181" s="2">
        <f t="shared" si="23"/>
        <v>1</v>
      </c>
      <c r="S181" s="5">
        <v>0</v>
      </c>
      <c r="T181" s="5">
        <v>0</v>
      </c>
      <c r="U181" s="5">
        <v>340</v>
      </c>
      <c r="V181" s="5">
        <v>440</v>
      </c>
      <c r="W181" s="5">
        <v>0</v>
      </c>
      <c r="X181" s="5">
        <v>8</v>
      </c>
      <c r="Y181" s="5">
        <f t="shared" si="24"/>
        <v>0</v>
      </c>
      <c r="Z181" s="5">
        <f t="shared" si="25"/>
        <v>0</v>
      </c>
      <c r="AA181" s="5">
        <f t="shared" si="26"/>
        <v>0.4358974358974359</v>
      </c>
      <c r="AB181" s="5">
        <f t="shared" si="27"/>
        <v>0.5641025641025641</v>
      </c>
      <c r="AC181" s="5">
        <v>0</v>
      </c>
      <c r="AD181" s="3">
        <v>0</v>
      </c>
      <c r="AE181" s="3">
        <v>266</v>
      </c>
      <c r="AF181" s="3">
        <v>517</v>
      </c>
      <c r="AG181" s="3">
        <v>0</v>
      </c>
      <c r="AH181" s="3">
        <v>5</v>
      </c>
      <c r="AI181" s="1">
        <f t="shared" si="28"/>
        <v>0</v>
      </c>
      <c r="AJ181" s="1">
        <f t="shared" si="29"/>
        <v>0</v>
      </c>
      <c r="AK181" s="1">
        <f t="shared" si="30"/>
        <v>0.33756345177664976</v>
      </c>
      <c r="AL181" s="1">
        <f t="shared" si="31"/>
        <v>0.6624365482233503</v>
      </c>
    </row>
    <row r="182" spans="1:38">
      <c r="A182" s="2" t="s">
        <v>161</v>
      </c>
      <c r="B182" s="2" t="s">
        <v>105</v>
      </c>
      <c r="C182" s="2" t="s">
        <v>164</v>
      </c>
      <c r="D182" s="2" t="s">
        <v>273</v>
      </c>
      <c r="E182" s="6" t="s">
        <v>78</v>
      </c>
      <c r="F182" s="2" t="s">
        <v>1496</v>
      </c>
      <c r="G182" s="2" t="s">
        <v>1446</v>
      </c>
      <c r="H182" s="2">
        <v>110</v>
      </c>
      <c r="I182" s="2">
        <v>55</v>
      </c>
      <c r="J182" s="2" t="str">
        <f t="shared" si="32"/>
        <v>ESTERIL</v>
      </c>
      <c r="K182" s="8">
        <v>0.06</v>
      </c>
      <c r="L182" s="11">
        <v>0</v>
      </c>
      <c r="M182" s="2">
        <v>11</v>
      </c>
      <c r="N182" s="2">
        <v>2491</v>
      </c>
      <c r="O182" s="2">
        <v>0</v>
      </c>
      <c r="P182" s="2">
        <v>494</v>
      </c>
      <c r="Q182" s="2">
        <f t="shared" si="22"/>
        <v>3.6715620827770358E-3</v>
      </c>
      <c r="R182" s="2">
        <f t="shared" si="23"/>
        <v>0.99632843791722292</v>
      </c>
      <c r="S182" s="5">
        <v>0</v>
      </c>
      <c r="T182" s="5">
        <v>13</v>
      </c>
      <c r="U182" s="5">
        <v>1147</v>
      </c>
      <c r="V182" s="5">
        <v>458</v>
      </c>
      <c r="W182" s="5">
        <v>12</v>
      </c>
      <c r="X182" s="5">
        <v>34</v>
      </c>
      <c r="Y182" s="5">
        <f t="shared" si="24"/>
        <v>0</v>
      </c>
      <c r="Z182" s="5">
        <f t="shared" si="25"/>
        <v>8.034610630407911E-3</v>
      </c>
      <c r="AA182" s="5">
        <f t="shared" si="26"/>
        <v>0.7088998763906057</v>
      </c>
      <c r="AB182" s="5">
        <f t="shared" si="27"/>
        <v>0.28306551297898641</v>
      </c>
      <c r="AC182" s="5">
        <v>0</v>
      </c>
      <c r="AD182" s="3">
        <v>6</v>
      </c>
      <c r="AE182" s="3">
        <v>1000</v>
      </c>
      <c r="AF182" s="3">
        <v>627</v>
      </c>
      <c r="AG182" s="3">
        <v>6</v>
      </c>
      <c r="AH182" s="3">
        <v>23</v>
      </c>
      <c r="AI182" s="1">
        <f t="shared" si="28"/>
        <v>0</v>
      </c>
      <c r="AJ182" s="1">
        <f t="shared" si="29"/>
        <v>7.2202166064981952E-3</v>
      </c>
      <c r="AK182" s="1">
        <f t="shared" si="30"/>
        <v>0.60168471720818295</v>
      </c>
      <c r="AL182" s="1">
        <f t="shared" si="31"/>
        <v>0.39109506618531892</v>
      </c>
    </row>
    <row r="183" spans="1:38">
      <c r="A183" s="2" t="s">
        <v>161</v>
      </c>
      <c r="B183" s="2" t="s">
        <v>105</v>
      </c>
      <c r="C183" s="2" t="s">
        <v>164</v>
      </c>
      <c r="D183" s="2" t="s">
        <v>262</v>
      </c>
      <c r="E183" s="6" t="s">
        <v>77</v>
      </c>
      <c r="F183" s="2" t="s">
        <v>1496</v>
      </c>
      <c r="G183" s="2" t="s">
        <v>1446</v>
      </c>
      <c r="H183" s="2">
        <v>99</v>
      </c>
      <c r="I183" s="2">
        <v>20</v>
      </c>
      <c r="J183" s="2" t="str">
        <f t="shared" si="32"/>
        <v>ESTERIL</v>
      </c>
      <c r="K183" s="8">
        <v>0.06</v>
      </c>
      <c r="L183" s="11">
        <v>0.03</v>
      </c>
      <c r="M183" s="2">
        <v>0</v>
      </c>
      <c r="N183" s="2">
        <v>1006</v>
      </c>
      <c r="O183" s="2">
        <v>0</v>
      </c>
      <c r="P183" s="2">
        <v>311</v>
      </c>
      <c r="Q183" s="2">
        <f t="shared" si="22"/>
        <v>0</v>
      </c>
      <c r="R183" s="2">
        <f t="shared" si="23"/>
        <v>1</v>
      </c>
      <c r="S183" s="5">
        <v>0</v>
      </c>
      <c r="T183" s="5">
        <v>11</v>
      </c>
      <c r="U183" s="5">
        <v>425</v>
      </c>
      <c r="V183" s="5">
        <v>214</v>
      </c>
      <c r="W183" s="5">
        <v>13</v>
      </c>
      <c r="X183" s="5">
        <v>19</v>
      </c>
      <c r="Y183" s="5">
        <f t="shared" si="24"/>
        <v>0</v>
      </c>
      <c r="Z183" s="5">
        <f t="shared" si="25"/>
        <v>1.6923076923076923E-2</v>
      </c>
      <c r="AA183" s="5">
        <f t="shared" si="26"/>
        <v>0.65384615384615385</v>
      </c>
      <c r="AB183" s="5">
        <f t="shared" si="27"/>
        <v>0.32923076923076922</v>
      </c>
      <c r="AC183" s="5">
        <v>0</v>
      </c>
      <c r="AD183" s="3">
        <v>6</v>
      </c>
      <c r="AE183" s="3">
        <v>367</v>
      </c>
      <c r="AF183" s="3">
        <v>285</v>
      </c>
      <c r="AG183" s="3">
        <v>9</v>
      </c>
      <c r="AH183" s="3">
        <v>15</v>
      </c>
      <c r="AI183" s="1">
        <f t="shared" si="28"/>
        <v>0</v>
      </c>
      <c r="AJ183" s="1">
        <f t="shared" si="29"/>
        <v>2.1994134897360705E-2</v>
      </c>
      <c r="AK183" s="1">
        <f t="shared" si="30"/>
        <v>0.53812316715542519</v>
      </c>
      <c r="AL183" s="1">
        <f t="shared" si="31"/>
        <v>0.43988269794721407</v>
      </c>
    </row>
    <row r="184" spans="1:38">
      <c r="A184" s="2" t="s">
        <v>161</v>
      </c>
      <c r="B184" s="2" t="s">
        <v>105</v>
      </c>
      <c r="C184" s="2" t="s">
        <v>164</v>
      </c>
      <c r="D184" s="2" t="s">
        <v>180</v>
      </c>
      <c r="E184" s="6" t="s">
        <v>69</v>
      </c>
      <c r="F184" s="2" t="s">
        <v>1455</v>
      </c>
      <c r="G184" s="2" t="s">
        <v>1446</v>
      </c>
      <c r="H184" s="2">
        <v>16</v>
      </c>
      <c r="I184" s="2">
        <v>85</v>
      </c>
      <c r="J184" s="2" t="str">
        <f t="shared" si="32"/>
        <v>ESTERIL</v>
      </c>
      <c r="K184" s="9">
        <v>0.05</v>
      </c>
      <c r="L184" s="10">
        <v>0</v>
      </c>
      <c r="M184" s="2">
        <v>0</v>
      </c>
      <c r="N184" s="2">
        <v>3207</v>
      </c>
      <c r="O184" s="2">
        <v>0</v>
      </c>
      <c r="P184" s="2">
        <v>593</v>
      </c>
      <c r="Q184" s="2">
        <f t="shared" si="22"/>
        <v>0</v>
      </c>
      <c r="R184" s="2">
        <f t="shared" si="23"/>
        <v>1</v>
      </c>
      <c r="S184" s="5">
        <v>0</v>
      </c>
      <c r="T184" s="5">
        <v>37</v>
      </c>
      <c r="U184" s="5">
        <v>1487</v>
      </c>
      <c r="V184" s="5">
        <v>454</v>
      </c>
      <c r="W184" s="5">
        <v>39</v>
      </c>
      <c r="X184" s="5">
        <v>69</v>
      </c>
      <c r="Y184" s="5">
        <f t="shared" si="24"/>
        <v>0</v>
      </c>
      <c r="Z184" s="5">
        <f t="shared" si="25"/>
        <v>1.8705763397371081E-2</v>
      </c>
      <c r="AA184" s="5">
        <f t="shared" si="26"/>
        <v>0.75176946410515677</v>
      </c>
      <c r="AB184" s="5">
        <f t="shared" si="27"/>
        <v>0.22952477249747219</v>
      </c>
      <c r="AC184" s="2">
        <v>0</v>
      </c>
      <c r="AD184" s="3">
        <v>15</v>
      </c>
      <c r="AE184" s="3">
        <v>1341</v>
      </c>
      <c r="AF184" s="3">
        <v>651</v>
      </c>
      <c r="AG184" s="3">
        <v>26</v>
      </c>
      <c r="AH184" s="3">
        <v>50</v>
      </c>
      <c r="AI184" s="1">
        <f t="shared" si="28"/>
        <v>0</v>
      </c>
      <c r="AJ184" s="1">
        <f t="shared" si="29"/>
        <v>1.9683149303888623E-2</v>
      </c>
      <c r="AK184" s="1">
        <f t="shared" si="30"/>
        <v>0.64378300528084498</v>
      </c>
      <c r="AL184" s="1">
        <f t="shared" si="31"/>
        <v>0.33653384541526643</v>
      </c>
    </row>
    <row r="185" spans="1:38">
      <c r="A185" s="2" t="s">
        <v>161</v>
      </c>
      <c r="B185" s="2" t="s">
        <v>105</v>
      </c>
      <c r="C185" s="2" t="s">
        <v>164</v>
      </c>
      <c r="D185" s="2" t="s">
        <v>391</v>
      </c>
      <c r="E185" s="6" t="s">
        <v>13</v>
      </c>
      <c r="F185" s="2" t="s">
        <v>5</v>
      </c>
      <c r="G185" s="2" t="s">
        <v>1446</v>
      </c>
      <c r="H185" s="2">
        <v>228</v>
      </c>
      <c r="I185" s="2">
        <v>20</v>
      </c>
      <c r="J185" s="2" t="str">
        <f t="shared" si="32"/>
        <v>ESTERIL</v>
      </c>
      <c r="K185" s="8">
        <v>0.05</v>
      </c>
      <c r="L185" s="11">
        <v>0.02</v>
      </c>
      <c r="M185" s="2">
        <v>0</v>
      </c>
      <c r="N185" s="2">
        <v>1253</v>
      </c>
      <c r="O185" s="2">
        <v>0</v>
      </c>
      <c r="P185" s="2">
        <v>400</v>
      </c>
      <c r="Q185" s="2">
        <f t="shared" si="22"/>
        <v>0</v>
      </c>
      <c r="R185" s="2">
        <f t="shared" si="23"/>
        <v>1</v>
      </c>
      <c r="S185" s="5">
        <v>0</v>
      </c>
      <c r="T185" s="5">
        <v>36</v>
      </c>
      <c r="U185" s="5">
        <v>620</v>
      </c>
      <c r="V185" s="5">
        <v>90</v>
      </c>
      <c r="W185" s="5">
        <v>44</v>
      </c>
      <c r="X185" s="5">
        <v>69</v>
      </c>
      <c r="Y185" s="5">
        <f t="shared" si="24"/>
        <v>0</v>
      </c>
      <c r="Z185" s="5">
        <f t="shared" si="25"/>
        <v>4.8257372654155493E-2</v>
      </c>
      <c r="AA185" s="5">
        <f t="shared" si="26"/>
        <v>0.83109919571045576</v>
      </c>
      <c r="AB185" s="5">
        <f t="shared" si="27"/>
        <v>0.12064343163538874</v>
      </c>
      <c r="AC185" s="5">
        <v>0</v>
      </c>
      <c r="AD185" s="3">
        <v>13</v>
      </c>
      <c r="AE185" s="3">
        <v>651</v>
      </c>
      <c r="AF185" s="3">
        <v>130</v>
      </c>
      <c r="AG185" s="3">
        <v>16</v>
      </c>
      <c r="AH185" s="3">
        <v>48</v>
      </c>
      <c r="AI185" s="1">
        <f t="shared" si="28"/>
        <v>0</v>
      </c>
      <c r="AJ185" s="1">
        <f t="shared" si="29"/>
        <v>3.37995337995338E-2</v>
      </c>
      <c r="AK185" s="1">
        <f t="shared" si="30"/>
        <v>0.75874125874125875</v>
      </c>
      <c r="AL185" s="1">
        <f t="shared" si="31"/>
        <v>0.20745920745920746</v>
      </c>
    </row>
    <row r="186" spans="1:38">
      <c r="A186" s="2" t="s">
        <v>161</v>
      </c>
      <c r="B186" s="2" t="s">
        <v>105</v>
      </c>
      <c r="C186" s="2" t="s">
        <v>164</v>
      </c>
      <c r="D186" s="2" t="s">
        <v>313</v>
      </c>
      <c r="E186" s="6" t="s">
        <v>84</v>
      </c>
      <c r="F186" s="2" t="s">
        <v>1455</v>
      </c>
      <c r="G186" s="2" t="s">
        <v>1446</v>
      </c>
      <c r="H186" s="2">
        <v>150</v>
      </c>
      <c r="I186" s="2">
        <v>40</v>
      </c>
      <c r="J186" s="2" t="str">
        <f t="shared" si="32"/>
        <v>ESTERIL</v>
      </c>
      <c r="K186" s="8">
        <v>0.05</v>
      </c>
      <c r="L186" s="11">
        <v>0.32</v>
      </c>
      <c r="M186" s="2">
        <v>0</v>
      </c>
      <c r="N186" s="2">
        <v>2250</v>
      </c>
      <c r="O186" s="2">
        <v>0</v>
      </c>
      <c r="P186" s="2">
        <v>509</v>
      </c>
      <c r="Q186" s="2">
        <f t="shared" si="22"/>
        <v>0</v>
      </c>
      <c r="R186" s="2">
        <f t="shared" si="23"/>
        <v>1</v>
      </c>
      <c r="S186" s="5">
        <v>413</v>
      </c>
      <c r="T186" s="5">
        <v>636</v>
      </c>
      <c r="U186" s="5">
        <v>50</v>
      </c>
      <c r="V186" s="5">
        <v>383</v>
      </c>
      <c r="W186" s="5">
        <v>86</v>
      </c>
      <c r="X186" s="5"/>
      <c r="Y186" s="5">
        <f t="shared" si="24"/>
        <v>0.27867746288798922</v>
      </c>
      <c r="Z186" s="5">
        <f t="shared" si="25"/>
        <v>0.4291497975708502</v>
      </c>
      <c r="AA186" s="5">
        <f t="shared" si="26"/>
        <v>3.3738191632928474E-2</v>
      </c>
      <c r="AB186" s="5">
        <f t="shared" si="27"/>
        <v>0.25843454790823212</v>
      </c>
      <c r="AC186" s="5">
        <v>0</v>
      </c>
      <c r="AD186" s="3">
        <v>216</v>
      </c>
      <c r="AE186" s="3">
        <v>904</v>
      </c>
      <c r="AF186" s="3">
        <v>92</v>
      </c>
      <c r="AG186" s="3">
        <v>243</v>
      </c>
      <c r="AH186" s="3">
        <v>109</v>
      </c>
      <c r="AI186" s="1">
        <f t="shared" si="28"/>
        <v>0</v>
      </c>
      <c r="AJ186" s="1">
        <f t="shared" si="29"/>
        <v>0.29347826086956524</v>
      </c>
      <c r="AK186" s="1">
        <f t="shared" si="30"/>
        <v>0.57800511508951402</v>
      </c>
      <c r="AL186" s="1">
        <f t="shared" si="31"/>
        <v>0.12851662404092071</v>
      </c>
    </row>
    <row r="187" spans="1:38">
      <c r="A187" s="2" t="s">
        <v>161</v>
      </c>
      <c r="B187" s="2" t="s">
        <v>105</v>
      </c>
      <c r="C187" s="2" t="s">
        <v>164</v>
      </c>
      <c r="D187" s="2" t="s">
        <v>338</v>
      </c>
      <c r="E187" s="6" t="s">
        <v>85</v>
      </c>
      <c r="F187" s="2" t="s">
        <v>1436</v>
      </c>
      <c r="G187" s="2" t="s">
        <v>1446</v>
      </c>
      <c r="H187" s="2">
        <v>175</v>
      </c>
      <c r="I187" s="2">
        <v>35</v>
      </c>
      <c r="J187" s="2" t="str">
        <f t="shared" si="32"/>
        <v>ESTERIL</v>
      </c>
      <c r="K187" s="8">
        <v>0.05</v>
      </c>
      <c r="L187" s="11">
        <v>0.47</v>
      </c>
      <c r="M187" s="2">
        <v>0</v>
      </c>
      <c r="N187" s="2">
        <v>1313</v>
      </c>
      <c r="O187" s="2">
        <v>0</v>
      </c>
      <c r="P187" s="2">
        <v>361</v>
      </c>
      <c r="Q187" s="2">
        <f t="shared" si="22"/>
        <v>0</v>
      </c>
      <c r="R187" s="2">
        <f t="shared" si="23"/>
        <v>1</v>
      </c>
      <c r="S187" s="5">
        <v>12</v>
      </c>
      <c r="T187" s="5">
        <v>675</v>
      </c>
      <c r="U187" s="5">
        <v>187</v>
      </c>
      <c r="V187" s="5">
        <v>17</v>
      </c>
      <c r="W187" s="5">
        <v>37</v>
      </c>
      <c r="X187" s="5"/>
      <c r="Y187" s="5">
        <f t="shared" si="24"/>
        <v>1.3468013468013467E-2</v>
      </c>
      <c r="Z187" s="5">
        <f t="shared" si="25"/>
        <v>0.75757575757575757</v>
      </c>
      <c r="AA187" s="5">
        <f t="shared" si="26"/>
        <v>0.20987654320987653</v>
      </c>
      <c r="AB187" s="5">
        <f t="shared" si="27"/>
        <v>1.9079685746352413E-2</v>
      </c>
      <c r="AC187" s="5">
        <v>0</v>
      </c>
      <c r="AD187" s="3">
        <v>8</v>
      </c>
      <c r="AE187" s="3">
        <v>602</v>
      </c>
      <c r="AF187" s="3">
        <v>284</v>
      </c>
      <c r="AG187" s="3">
        <v>12</v>
      </c>
      <c r="AH187" s="3">
        <v>22</v>
      </c>
      <c r="AI187" s="1">
        <f t="shared" si="28"/>
        <v>0</v>
      </c>
      <c r="AJ187" s="1">
        <f t="shared" si="29"/>
        <v>2.1551724137931036E-2</v>
      </c>
      <c r="AK187" s="1">
        <f t="shared" si="30"/>
        <v>0.64870689655172409</v>
      </c>
      <c r="AL187" s="1">
        <f t="shared" si="31"/>
        <v>0.32974137931034481</v>
      </c>
    </row>
    <row r="188" spans="1:38">
      <c r="A188" s="2" t="s">
        <v>161</v>
      </c>
      <c r="B188" s="2" t="s">
        <v>105</v>
      </c>
      <c r="C188" s="2" t="s">
        <v>164</v>
      </c>
      <c r="D188" s="2" t="s">
        <v>390</v>
      </c>
      <c r="E188" s="6" t="s">
        <v>13</v>
      </c>
      <c r="F188" s="2" t="s">
        <v>5</v>
      </c>
      <c r="G188" s="2" t="s">
        <v>1446</v>
      </c>
      <c r="H188" s="2">
        <v>227</v>
      </c>
      <c r="I188" s="2">
        <v>45</v>
      </c>
      <c r="J188" s="2" t="str">
        <f t="shared" si="32"/>
        <v>ESTERIL</v>
      </c>
      <c r="K188" s="8">
        <v>0.05</v>
      </c>
      <c r="L188" s="11">
        <v>0.72</v>
      </c>
      <c r="M188" s="2">
        <v>44</v>
      </c>
      <c r="N188" s="2">
        <v>1786</v>
      </c>
      <c r="O188" s="2">
        <v>0</v>
      </c>
      <c r="P188" s="2">
        <v>430</v>
      </c>
      <c r="Q188" s="2">
        <f t="shared" si="22"/>
        <v>1.9469026548672566E-2</v>
      </c>
      <c r="R188" s="2">
        <f t="shared" si="23"/>
        <v>0.98053097345132745</v>
      </c>
      <c r="S188" s="5">
        <v>0</v>
      </c>
      <c r="T188" s="5">
        <v>8</v>
      </c>
      <c r="U188" s="5">
        <v>865</v>
      </c>
      <c r="V188" s="5">
        <v>315</v>
      </c>
      <c r="W188" s="5">
        <v>13</v>
      </c>
      <c r="X188" s="5">
        <v>21</v>
      </c>
      <c r="Y188" s="5">
        <f t="shared" si="24"/>
        <v>0</v>
      </c>
      <c r="Z188" s="5">
        <f t="shared" si="25"/>
        <v>6.7340067340067337E-3</v>
      </c>
      <c r="AA188" s="5">
        <f t="shared" si="26"/>
        <v>0.72811447811447816</v>
      </c>
      <c r="AB188" s="5">
        <f t="shared" si="27"/>
        <v>0.26515151515151514</v>
      </c>
      <c r="AC188" s="5">
        <v>0</v>
      </c>
      <c r="AD188" s="3">
        <v>4</v>
      </c>
      <c r="AE188" s="3">
        <v>742</v>
      </c>
      <c r="AF188" s="3">
        <v>454</v>
      </c>
      <c r="AG188" s="3">
        <v>8</v>
      </c>
      <c r="AH188" s="3">
        <v>14</v>
      </c>
      <c r="AI188" s="1">
        <f t="shared" si="28"/>
        <v>0</v>
      </c>
      <c r="AJ188" s="1">
        <f t="shared" si="29"/>
        <v>9.8199672667757774E-3</v>
      </c>
      <c r="AK188" s="1">
        <f t="shared" si="30"/>
        <v>0.60720130932896887</v>
      </c>
      <c r="AL188" s="1">
        <f t="shared" si="31"/>
        <v>0.38297872340425532</v>
      </c>
    </row>
    <row r="189" spans="1:38">
      <c r="A189" s="2" t="s">
        <v>161</v>
      </c>
      <c r="B189" s="2" t="s">
        <v>105</v>
      </c>
      <c r="C189" s="2" t="s">
        <v>164</v>
      </c>
      <c r="D189" s="2" t="s">
        <v>348</v>
      </c>
      <c r="E189" s="6" t="s">
        <v>22</v>
      </c>
      <c r="F189" s="2" t="s">
        <v>6</v>
      </c>
      <c r="G189" s="2" t="s">
        <v>1445</v>
      </c>
      <c r="H189" s="2">
        <v>185</v>
      </c>
      <c r="I189" s="2">
        <v>25</v>
      </c>
      <c r="J189" s="2" t="str">
        <f t="shared" si="32"/>
        <v>MINERIO</v>
      </c>
      <c r="K189" s="8">
        <v>0.05</v>
      </c>
      <c r="L189" s="11">
        <v>1.38</v>
      </c>
      <c r="M189" s="2">
        <v>0</v>
      </c>
      <c r="N189" s="2">
        <v>1423</v>
      </c>
      <c r="O189" s="2">
        <v>0</v>
      </c>
      <c r="P189" s="2">
        <v>405</v>
      </c>
      <c r="Q189" s="2">
        <f t="shared" si="22"/>
        <v>0</v>
      </c>
      <c r="R189" s="2">
        <f t="shared" si="23"/>
        <v>1</v>
      </c>
      <c r="S189" s="5">
        <v>0</v>
      </c>
      <c r="T189" s="5">
        <v>317</v>
      </c>
      <c r="U189" s="5">
        <v>338</v>
      </c>
      <c r="V189" s="5">
        <v>32</v>
      </c>
      <c r="W189" s="5">
        <v>272</v>
      </c>
      <c r="X189" s="5">
        <v>54</v>
      </c>
      <c r="Y189" s="5">
        <f t="shared" si="24"/>
        <v>0</v>
      </c>
      <c r="Z189" s="5">
        <f t="shared" si="25"/>
        <v>0.46142649199417757</v>
      </c>
      <c r="AA189" s="5">
        <f t="shared" si="26"/>
        <v>0.49199417758369723</v>
      </c>
      <c r="AB189" s="5">
        <f t="shared" si="27"/>
        <v>4.6579330422125184E-2</v>
      </c>
      <c r="AC189" s="5">
        <v>0</v>
      </c>
      <c r="AD189" s="3">
        <v>220</v>
      </c>
      <c r="AE189" s="3">
        <v>483</v>
      </c>
      <c r="AF189" s="3">
        <v>61</v>
      </c>
      <c r="AG189" s="3">
        <v>189</v>
      </c>
      <c r="AH189" s="3">
        <v>59</v>
      </c>
      <c r="AI189" s="1">
        <f t="shared" si="28"/>
        <v>0</v>
      </c>
      <c r="AJ189" s="1">
        <f t="shared" si="29"/>
        <v>0.4041501976284585</v>
      </c>
      <c r="AK189" s="1">
        <f t="shared" si="30"/>
        <v>0.47727272727272729</v>
      </c>
      <c r="AL189" s="1">
        <f t="shared" si="31"/>
        <v>0.11857707509881422</v>
      </c>
    </row>
    <row r="190" spans="1:38">
      <c r="A190" s="2" t="s">
        <v>161</v>
      </c>
      <c r="B190" s="2" t="s">
        <v>105</v>
      </c>
      <c r="C190" s="2" t="s">
        <v>164</v>
      </c>
      <c r="D190" s="2" t="s">
        <v>226</v>
      </c>
      <c r="E190" s="6" t="s">
        <v>74</v>
      </c>
      <c r="F190" s="2" t="s">
        <v>1496</v>
      </c>
      <c r="G190" s="2" t="s">
        <v>1445</v>
      </c>
      <c r="H190" s="2">
        <v>62</v>
      </c>
      <c r="I190" s="2">
        <v>25</v>
      </c>
      <c r="J190" s="2" t="str">
        <f t="shared" si="32"/>
        <v>MINERIO</v>
      </c>
      <c r="K190" s="9">
        <v>0.05</v>
      </c>
      <c r="L190" s="10">
        <v>0.19</v>
      </c>
      <c r="M190" s="2">
        <v>0</v>
      </c>
      <c r="N190" s="2">
        <v>1673</v>
      </c>
      <c r="O190" s="2">
        <v>0</v>
      </c>
      <c r="P190" s="2">
        <v>445</v>
      </c>
      <c r="Q190" s="2">
        <f t="shared" si="22"/>
        <v>0</v>
      </c>
      <c r="R190" s="2">
        <f t="shared" si="23"/>
        <v>1</v>
      </c>
      <c r="S190" s="5">
        <v>0</v>
      </c>
      <c r="T190" s="5">
        <v>50</v>
      </c>
      <c r="U190" s="5">
        <v>783</v>
      </c>
      <c r="V190" s="5">
        <v>138</v>
      </c>
      <c r="W190" s="5">
        <v>58</v>
      </c>
      <c r="X190" s="5">
        <v>69</v>
      </c>
      <c r="Y190" s="5">
        <f t="shared" si="24"/>
        <v>0</v>
      </c>
      <c r="Z190" s="5">
        <f t="shared" si="25"/>
        <v>5.1493305870236872E-2</v>
      </c>
      <c r="AA190" s="5">
        <f t="shared" si="26"/>
        <v>0.80638516992790932</v>
      </c>
      <c r="AB190" s="5">
        <f t="shared" si="27"/>
        <v>0.14212152420185376</v>
      </c>
      <c r="AC190" s="2">
        <v>0</v>
      </c>
      <c r="AD190" s="3">
        <v>19</v>
      </c>
      <c r="AE190" s="3">
        <v>769</v>
      </c>
      <c r="AF190" s="3">
        <v>228</v>
      </c>
      <c r="AG190" s="3">
        <v>25</v>
      </c>
      <c r="AH190" s="3">
        <v>54</v>
      </c>
      <c r="AI190" s="1">
        <f t="shared" si="28"/>
        <v>0</v>
      </c>
      <c r="AJ190" s="1">
        <f t="shared" si="29"/>
        <v>4.0182648401826483E-2</v>
      </c>
      <c r="AK190" s="1">
        <f t="shared" si="30"/>
        <v>0.70228310502283109</v>
      </c>
      <c r="AL190" s="1">
        <f t="shared" si="31"/>
        <v>0.25753424657534246</v>
      </c>
    </row>
    <row r="191" spans="1:38">
      <c r="A191" s="2" t="s">
        <v>161</v>
      </c>
      <c r="B191" s="2" t="s">
        <v>105</v>
      </c>
      <c r="C191" s="2" t="s">
        <v>164</v>
      </c>
      <c r="D191" s="2" t="s">
        <v>225</v>
      </c>
      <c r="E191" s="6" t="s">
        <v>73</v>
      </c>
      <c r="F191" s="2" t="s">
        <v>1496</v>
      </c>
      <c r="G191" s="2" t="s">
        <v>1446</v>
      </c>
      <c r="H191" s="2">
        <v>61</v>
      </c>
      <c r="I191" s="2">
        <v>35</v>
      </c>
      <c r="J191" s="2" t="str">
        <f t="shared" si="32"/>
        <v>ESTERIL</v>
      </c>
      <c r="K191" s="9">
        <v>0.05</v>
      </c>
      <c r="L191" s="10">
        <v>0.75</v>
      </c>
      <c r="M191" s="2">
        <v>0</v>
      </c>
      <c r="N191" s="2">
        <v>2314</v>
      </c>
      <c r="O191" s="2">
        <v>0</v>
      </c>
      <c r="P191" s="2">
        <v>574</v>
      </c>
      <c r="Q191" s="2">
        <f t="shared" si="22"/>
        <v>0</v>
      </c>
      <c r="R191" s="2">
        <f t="shared" si="23"/>
        <v>1</v>
      </c>
      <c r="S191" s="5">
        <v>0</v>
      </c>
      <c r="T191" s="5">
        <v>11</v>
      </c>
      <c r="U191" s="5">
        <v>893</v>
      </c>
      <c r="V191" s="5">
        <v>567</v>
      </c>
      <c r="W191" s="5">
        <v>14</v>
      </c>
      <c r="X191" s="5">
        <v>41</v>
      </c>
      <c r="Y191" s="5">
        <f t="shared" si="24"/>
        <v>0</v>
      </c>
      <c r="Z191" s="5">
        <f t="shared" si="25"/>
        <v>7.4779061862678452E-3</v>
      </c>
      <c r="AA191" s="5">
        <f t="shared" si="26"/>
        <v>0.60707002039428959</v>
      </c>
      <c r="AB191" s="5">
        <f t="shared" si="27"/>
        <v>0.38545207341944254</v>
      </c>
      <c r="AC191" s="2">
        <v>0</v>
      </c>
      <c r="AD191" s="3">
        <v>0</v>
      </c>
      <c r="AE191" s="3">
        <v>769</v>
      </c>
      <c r="AF191" s="3">
        <v>732</v>
      </c>
      <c r="AG191" s="3">
        <v>2</v>
      </c>
      <c r="AH191" s="3">
        <v>23</v>
      </c>
      <c r="AI191" s="1">
        <f t="shared" si="28"/>
        <v>0</v>
      </c>
      <c r="AJ191" s="1">
        <f t="shared" si="29"/>
        <v>1.3106159895150721E-3</v>
      </c>
      <c r="AK191" s="1">
        <f t="shared" si="30"/>
        <v>0.50393184796854518</v>
      </c>
      <c r="AL191" s="1">
        <f t="shared" si="31"/>
        <v>0.49475753604193973</v>
      </c>
    </row>
    <row r="192" spans="1:38">
      <c r="A192" s="2" t="s">
        <v>161</v>
      </c>
      <c r="B192" s="2" t="s">
        <v>105</v>
      </c>
      <c r="C192" s="2" t="s">
        <v>164</v>
      </c>
      <c r="D192" s="2" t="s">
        <v>185</v>
      </c>
      <c r="E192" s="6" t="s">
        <v>69</v>
      </c>
      <c r="F192" s="2" t="s">
        <v>1455</v>
      </c>
      <c r="G192" s="2" t="s">
        <v>1446</v>
      </c>
      <c r="H192" s="2">
        <v>21</v>
      </c>
      <c r="I192" s="2">
        <v>85</v>
      </c>
      <c r="J192" s="2" t="str">
        <f t="shared" si="32"/>
        <v>ESTERIL</v>
      </c>
      <c r="K192" s="9">
        <v>2.5000000000000001E-2</v>
      </c>
      <c r="L192" s="10">
        <v>0</v>
      </c>
      <c r="M192" s="2">
        <v>0</v>
      </c>
      <c r="N192" s="2">
        <v>3913</v>
      </c>
      <c r="O192" s="2">
        <v>0</v>
      </c>
      <c r="P192" s="2">
        <v>603</v>
      </c>
      <c r="Q192" s="2">
        <f t="shared" si="22"/>
        <v>0</v>
      </c>
      <c r="R192" s="2">
        <f t="shared" si="23"/>
        <v>1</v>
      </c>
      <c r="S192" s="5">
        <v>0</v>
      </c>
      <c r="T192" s="5">
        <v>93</v>
      </c>
      <c r="U192" s="5">
        <v>1755</v>
      </c>
      <c r="V192" s="5">
        <v>512</v>
      </c>
      <c r="W192" s="5">
        <v>94</v>
      </c>
      <c r="X192" s="5">
        <v>69</v>
      </c>
      <c r="Y192" s="5">
        <f t="shared" si="24"/>
        <v>0</v>
      </c>
      <c r="Z192" s="5">
        <f t="shared" si="25"/>
        <v>3.9406779661016952E-2</v>
      </c>
      <c r="AA192" s="5">
        <f t="shared" si="26"/>
        <v>0.74364406779661019</v>
      </c>
      <c r="AB192" s="5">
        <f t="shared" si="27"/>
        <v>0.21694915254237288</v>
      </c>
      <c r="AC192" s="2">
        <v>0</v>
      </c>
      <c r="AD192" s="3">
        <v>44</v>
      </c>
      <c r="AE192" s="3">
        <v>1615</v>
      </c>
      <c r="AF192" s="3">
        <v>755</v>
      </c>
      <c r="AG192" s="3">
        <v>49</v>
      </c>
      <c r="AH192" s="3">
        <v>58</v>
      </c>
      <c r="AI192" s="1">
        <f t="shared" si="28"/>
        <v>0</v>
      </c>
      <c r="AJ192" s="1">
        <f t="shared" si="29"/>
        <v>3.6890122967076555E-2</v>
      </c>
      <c r="AK192" s="1">
        <f t="shared" si="30"/>
        <v>0.64061880206267352</v>
      </c>
      <c r="AL192" s="1">
        <f t="shared" si="31"/>
        <v>0.32249107497024992</v>
      </c>
    </row>
    <row r="193" spans="1:38">
      <c r="A193" s="2" t="s">
        <v>161</v>
      </c>
      <c r="B193" s="2" t="s">
        <v>105</v>
      </c>
      <c r="C193" s="2" t="s">
        <v>164</v>
      </c>
      <c r="D193" s="2" t="s">
        <v>318</v>
      </c>
      <c r="E193" s="6" t="s">
        <v>84</v>
      </c>
      <c r="F193" s="2" t="s">
        <v>1455</v>
      </c>
      <c r="G193" s="2" t="s">
        <v>1446</v>
      </c>
      <c r="H193" s="2">
        <v>155</v>
      </c>
      <c r="I193" s="2">
        <v>40</v>
      </c>
      <c r="J193" s="2" t="str">
        <f t="shared" si="32"/>
        <v>ESTERIL</v>
      </c>
      <c r="K193" s="8">
        <v>2.5000000000000001E-2</v>
      </c>
      <c r="L193" s="11">
        <v>0</v>
      </c>
      <c r="M193" s="2">
        <v>0</v>
      </c>
      <c r="N193" s="2">
        <v>2047</v>
      </c>
      <c r="O193" s="2">
        <v>0</v>
      </c>
      <c r="P193" s="2">
        <v>447</v>
      </c>
      <c r="Q193" s="2">
        <f t="shared" si="22"/>
        <v>0</v>
      </c>
      <c r="R193" s="2">
        <f t="shared" si="23"/>
        <v>1</v>
      </c>
      <c r="S193" s="5">
        <v>241</v>
      </c>
      <c r="T193" s="5">
        <v>741</v>
      </c>
      <c r="U193" s="5">
        <v>64</v>
      </c>
      <c r="V193" s="5">
        <v>267</v>
      </c>
      <c r="W193" s="5">
        <v>102</v>
      </c>
      <c r="X193" s="5">
        <v>0</v>
      </c>
      <c r="Y193" s="5">
        <f t="shared" si="24"/>
        <v>0.18354912414318356</v>
      </c>
      <c r="Z193" s="5">
        <f t="shared" si="25"/>
        <v>0.5643564356435643</v>
      </c>
      <c r="AA193" s="5">
        <f t="shared" si="26"/>
        <v>4.8743335872048744E-2</v>
      </c>
      <c r="AB193" s="5">
        <f t="shared" si="27"/>
        <v>0.20335110434120335</v>
      </c>
      <c r="AC193" s="5">
        <v>0</v>
      </c>
      <c r="AD193" s="3">
        <v>126</v>
      </c>
      <c r="AE193" s="3">
        <v>942</v>
      </c>
      <c r="AF193" s="3">
        <v>102</v>
      </c>
      <c r="AG193" s="3">
        <v>145</v>
      </c>
      <c r="AH193" s="3">
        <v>97</v>
      </c>
      <c r="AI193" s="1">
        <f t="shared" si="28"/>
        <v>0</v>
      </c>
      <c r="AJ193" s="1">
        <f t="shared" si="29"/>
        <v>0.19192634560906516</v>
      </c>
      <c r="AK193" s="1">
        <f t="shared" si="30"/>
        <v>0.66713881019830024</v>
      </c>
      <c r="AL193" s="1">
        <f t="shared" si="31"/>
        <v>0.14093484419263455</v>
      </c>
    </row>
    <row r="194" spans="1:38">
      <c r="A194" s="2" t="s">
        <v>161</v>
      </c>
      <c r="B194" s="2" t="s">
        <v>105</v>
      </c>
      <c r="C194" s="2" t="s">
        <v>164</v>
      </c>
      <c r="D194" s="2" t="s">
        <v>369</v>
      </c>
      <c r="E194" s="6" t="s">
        <v>5</v>
      </c>
      <c r="F194" s="2" t="s">
        <v>5</v>
      </c>
      <c r="G194" s="2" t="s">
        <v>1446</v>
      </c>
      <c r="H194" s="2">
        <v>206</v>
      </c>
      <c r="I194" s="2">
        <v>70</v>
      </c>
      <c r="J194" s="2" t="str">
        <f t="shared" si="32"/>
        <v>ESTERIL</v>
      </c>
      <c r="K194" s="8">
        <v>2.5000000000000001E-2</v>
      </c>
      <c r="L194" s="11">
        <v>0</v>
      </c>
      <c r="M194" s="2">
        <v>0</v>
      </c>
      <c r="N194" s="2">
        <v>4055</v>
      </c>
      <c r="O194" s="2">
        <v>0</v>
      </c>
      <c r="P194" s="2">
        <v>673</v>
      </c>
      <c r="Q194" s="2">
        <f t="shared" ref="Q194:Q257" si="33">(M194+O194)/(M194+N194+O194+P194)</f>
        <v>0</v>
      </c>
      <c r="R194" s="2">
        <f t="shared" ref="R194:R257" si="34">(N194+P194)/(M194+N194+O194+P194)</f>
        <v>1</v>
      </c>
      <c r="S194" s="5">
        <v>0</v>
      </c>
      <c r="T194" s="5">
        <v>58</v>
      </c>
      <c r="U194" s="5">
        <v>2045</v>
      </c>
      <c r="V194" s="5">
        <v>285</v>
      </c>
      <c r="W194" s="5">
        <v>99</v>
      </c>
      <c r="X194" s="5">
        <v>146</v>
      </c>
      <c r="Y194" s="5">
        <f t="shared" ref="Y194:Y257" si="35">S194/($S194+$T194+$U194+$V194)</f>
        <v>0</v>
      </c>
      <c r="Z194" s="5">
        <f t="shared" ref="Z194:Z257" si="36">T194/($S194+$T194+$U194+$V194)</f>
        <v>2.4288107202680067E-2</v>
      </c>
      <c r="AA194" s="5">
        <f t="shared" ref="AA194:AA257" si="37">U194/($S194+$T194+$U194+$V194)</f>
        <v>0.85636515912897826</v>
      </c>
      <c r="AB194" s="5">
        <f t="shared" ref="AB194:AB257" si="38">V194/($S194+$T194+$U194+$V194)</f>
        <v>0.11934673366834171</v>
      </c>
      <c r="AC194" s="5">
        <v>0</v>
      </c>
      <c r="AD194" s="3">
        <v>26</v>
      </c>
      <c r="AE194" s="3">
        <v>1993</v>
      </c>
      <c r="AF194" s="3">
        <v>476</v>
      </c>
      <c r="AG194" s="3">
        <v>41</v>
      </c>
      <c r="AH194" s="3">
        <v>97</v>
      </c>
      <c r="AI194" s="1">
        <f t="shared" ref="AI194:AI257" si="39">AC194/($AC194+$AD194+$AE194+$AF194)</f>
        <v>0</v>
      </c>
      <c r="AJ194" s="1">
        <f t="shared" ref="AJ194:AJ257" si="40">(AD194+AG194)/($AC194+$AD194+$AE194+$AF194+AG194+AH194)</f>
        <v>2.544625902012913E-2</v>
      </c>
      <c r="AK194" s="1">
        <f t="shared" ref="AK194:AK257" si="41">AE194/($AC194+$AD194+$AE194+$AF194+AG194+AH194)</f>
        <v>0.75693125712115461</v>
      </c>
      <c r="AL194" s="1">
        <f t="shared" ref="AL194:AL257" si="42">(AH194+AF194)/($AC194+$AD194+$AE194+$AF194+AH194+AG194)</f>
        <v>0.2176224838587163</v>
      </c>
    </row>
    <row r="195" spans="1:38">
      <c r="A195" s="2" t="s">
        <v>161</v>
      </c>
      <c r="B195" s="2" t="s">
        <v>105</v>
      </c>
      <c r="C195" s="2" t="s">
        <v>164</v>
      </c>
      <c r="D195" s="2" t="s">
        <v>300</v>
      </c>
      <c r="E195" s="6" t="s">
        <v>82</v>
      </c>
      <c r="F195" s="2" t="s">
        <v>1455</v>
      </c>
      <c r="G195" s="2" t="s">
        <v>1446</v>
      </c>
      <c r="H195" s="2">
        <v>137</v>
      </c>
      <c r="I195" s="2">
        <v>100</v>
      </c>
      <c r="J195" s="2" t="str">
        <f t="shared" ref="J195:J258" si="43">IF(OR(G195="MINERIO",K195 &gt;0.4),"MINERIO","ESTERIL")</f>
        <v>ESTERIL</v>
      </c>
      <c r="K195" s="8">
        <v>2.5000000000000001E-2</v>
      </c>
      <c r="L195" s="11">
        <v>0.01</v>
      </c>
      <c r="M195" s="2">
        <v>0</v>
      </c>
      <c r="N195" s="2">
        <v>3121</v>
      </c>
      <c r="O195" s="2">
        <v>0</v>
      </c>
      <c r="P195" s="2">
        <v>618</v>
      </c>
      <c r="Q195" s="2">
        <f t="shared" si="33"/>
        <v>0</v>
      </c>
      <c r="R195" s="2">
        <f t="shared" si="34"/>
        <v>1</v>
      </c>
      <c r="S195" s="5">
        <v>0</v>
      </c>
      <c r="T195" s="5">
        <v>71</v>
      </c>
      <c r="U195" s="5">
        <v>1569</v>
      </c>
      <c r="V195" s="5">
        <v>174</v>
      </c>
      <c r="W195" s="5">
        <v>111</v>
      </c>
      <c r="X195" s="5">
        <v>136</v>
      </c>
      <c r="Y195" s="5">
        <f t="shared" si="35"/>
        <v>0</v>
      </c>
      <c r="Z195" s="5">
        <f t="shared" si="36"/>
        <v>3.914002205071665E-2</v>
      </c>
      <c r="AA195" s="5">
        <f t="shared" si="37"/>
        <v>0.86493936052921716</v>
      </c>
      <c r="AB195" s="5">
        <f t="shared" si="38"/>
        <v>9.5920617420066148E-2</v>
      </c>
      <c r="AC195" s="5">
        <v>0</v>
      </c>
      <c r="AD195" s="3">
        <v>27</v>
      </c>
      <c r="AE195" s="3">
        <v>1584</v>
      </c>
      <c r="AF195" s="3">
        <v>305</v>
      </c>
      <c r="AG195" s="3">
        <v>46</v>
      </c>
      <c r="AH195" s="3">
        <v>97</v>
      </c>
      <c r="AI195" s="1">
        <f t="shared" si="39"/>
        <v>0</v>
      </c>
      <c r="AJ195" s="1">
        <f t="shared" si="40"/>
        <v>3.5454103933948516E-2</v>
      </c>
      <c r="AK195" s="1">
        <f t="shared" si="41"/>
        <v>0.76930548810101995</v>
      </c>
      <c r="AL195" s="1">
        <f t="shared" si="42"/>
        <v>0.19524040796503156</v>
      </c>
    </row>
    <row r="196" spans="1:38">
      <c r="A196" s="2" t="s">
        <v>161</v>
      </c>
      <c r="B196" s="2" t="s">
        <v>105</v>
      </c>
      <c r="C196" s="2" t="s">
        <v>164</v>
      </c>
      <c r="D196" s="2" t="s">
        <v>322</v>
      </c>
      <c r="E196" s="6" t="s">
        <v>84</v>
      </c>
      <c r="F196" s="2" t="s">
        <v>1455</v>
      </c>
      <c r="G196" s="2" t="s">
        <v>1446</v>
      </c>
      <c r="H196" s="2">
        <v>159</v>
      </c>
      <c r="I196" s="2">
        <v>20</v>
      </c>
      <c r="J196" s="2" t="str">
        <f t="shared" si="43"/>
        <v>ESTERIL</v>
      </c>
      <c r="K196" s="8">
        <v>2.5000000000000001E-2</v>
      </c>
      <c r="L196" s="11">
        <v>0.01</v>
      </c>
      <c r="M196" s="2">
        <v>0</v>
      </c>
      <c r="N196" s="2">
        <v>1224</v>
      </c>
      <c r="O196" s="2">
        <v>0</v>
      </c>
      <c r="P196" s="2">
        <v>331</v>
      </c>
      <c r="Q196" s="2">
        <f t="shared" si="33"/>
        <v>0</v>
      </c>
      <c r="R196" s="2">
        <f t="shared" si="34"/>
        <v>1</v>
      </c>
      <c r="S196" s="5">
        <v>181</v>
      </c>
      <c r="T196" s="5">
        <v>357</v>
      </c>
      <c r="U196" s="5">
        <v>36</v>
      </c>
      <c r="V196" s="5">
        <v>231</v>
      </c>
      <c r="W196" s="5">
        <v>59</v>
      </c>
      <c r="X196" s="5">
        <v>0</v>
      </c>
      <c r="Y196" s="5">
        <f t="shared" si="35"/>
        <v>0.22484472049689441</v>
      </c>
      <c r="Z196" s="5">
        <f t="shared" si="36"/>
        <v>0.44347826086956521</v>
      </c>
      <c r="AA196" s="5">
        <f t="shared" si="37"/>
        <v>4.472049689440994E-2</v>
      </c>
      <c r="AB196" s="5">
        <f t="shared" si="38"/>
        <v>0.28695652173913044</v>
      </c>
      <c r="AC196" s="5">
        <v>0</v>
      </c>
      <c r="AD196" s="3">
        <v>87</v>
      </c>
      <c r="AE196" s="3">
        <v>546</v>
      </c>
      <c r="AF196" s="3">
        <v>61</v>
      </c>
      <c r="AG196" s="3">
        <v>104</v>
      </c>
      <c r="AH196" s="3">
        <v>66</v>
      </c>
      <c r="AI196" s="1">
        <f t="shared" si="39"/>
        <v>0</v>
      </c>
      <c r="AJ196" s="1">
        <f t="shared" si="40"/>
        <v>0.22106481481481483</v>
      </c>
      <c r="AK196" s="1">
        <f t="shared" si="41"/>
        <v>0.63194444444444442</v>
      </c>
      <c r="AL196" s="1">
        <f t="shared" si="42"/>
        <v>0.14699074074074073</v>
      </c>
    </row>
    <row r="197" spans="1:38">
      <c r="A197" s="2" t="s">
        <v>161</v>
      </c>
      <c r="B197" s="2" t="s">
        <v>105</v>
      </c>
      <c r="C197" s="2" t="s">
        <v>164</v>
      </c>
      <c r="D197" s="2" t="s">
        <v>400</v>
      </c>
      <c r="E197" s="6" t="s">
        <v>91</v>
      </c>
      <c r="F197" s="2" t="s">
        <v>91</v>
      </c>
      <c r="G197" s="2" t="s">
        <v>1446</v>
      </c>
      <c r="H197" s="2">
        <v>237</v>
      </c>
      <c r="I197" s="2">
        <v>25</v>
      </c>
      <c r="J197" s="2" t="str">
        <f t="shared" si="43"/>
        <v>ESTERIL</v>
      </c>
      <c r="K197" s="8">
        <v>2.5000000000000001E-2</v>
      </c>
      <c r="L197" s="11">
        <v>0.01</v>
      </c>
      <c r="M197" s="2">
        <v>32</v>
      </c>
      <c r="N197" s="2">
        <v>1004</v>
      </c>
      <c r="O197" s="2">
        <v>0</v>
      </c>
      <c r="P197" s="2">
        <v>311</v>
      </c>
      <c r="Q197" s="2">
        <f t="shared" si="33"/>
        <v>2.3756495916852263E-2</v>
      </c>
      <c r="R197" s="2">
        <f t="shared" si="34"/>
        <v>0.97624350408314775</v>
      </c>
      <c r="S197" s="5">
        <v>0</v>
      </c>
      <c r="T197" s="5">
        <v>9</v>
      </c>
      <c r="U197" s="5">
        <v>482</v>
      </c>
      <c r="V197" s="5">
        <v>187</v>
      </c>
      <c r="W197" s="5">
        <v>12</v>
      </c>
      <c r="X197" s="5">
        <v>28</v>
      </c>
      <c r="Y197" s="5">
        <f t="shared" si="35"/>
        <v>0</v>
      </c>
      <c r="Z197" s="5">
        <f t="shared" si="36"/>
        <v>1.3274336283185841E-2</v>
      </c>
      <c r="AA197" s="5">
        <f t="shared" si="37"/>
        <v>0.71091445427728617</v>
      </c>
      <c r="AB197" s="5">
        <f t="shared" si="38"/>
        <v>0.27581120943952803</v>
      </c>
      <c r="AC197" s="5">
        <v>0</v>
      </c>
      <c r="AD197" s="3">
        <v>3</v>
      </c>
      <c r="AE197" s="3">
        <v>433</v>
      </c>
      <c r="AF197" s="3">
        <v>257</v>
      </c>
      <c r="AG197" s="3">
        <v>1</v>
      </c>
      <c r="AH197" s="3">
        <v>22</v>
      </c>
      <c r="AI197" s="1">
        <f t="shared" si="39"/>
        <v>0</v>
      </c>
      <c r="AJ197" s="1">
        <f t="shared" si="40"/>
        <v>5.5865921787709499E-3</v>
      </c>
      <c r="AK197" s="1">
        <f t="shared" si="41"/>
        <v>0.60474860335195535</v>
      </c>
      <c r="AL197" s="1">
        <f t="shared" si="42"/>
        <v>0.38966480446927376</v>
      </c>
    </row>
    <row r="198" spans="1:38">
      <c r="A198" s="2" t="s">
        <v>161</v>
      </c>
      <c r="B198" s="2" t="s">
        <v>105</v>
      </c>
      <c r="C198" s="2" t="s">
        <v>164</v>
      </c>
      <c r="D198" s="2" t="s">
        <v>325</v>
      </c>
      <c r="E198" s="6" t="s">
        <v>84</v>
      </c>
      <c r="F198" s="2" t="s">
        <v>1455</v>
      </c>
      <c r="G198" s="2" t="s">
        <v>1446</v>
      </c>
      <c r="H198" s="2">
        <v>162</v>
      </c>
      <c r="I198" s="2">
        <v>30</v>
      </c>
      <c r="J198" s="2" t="str">
        <f t="shared" si="43"/>
        <v>ESTERIL</v>
      </c>
      <c r="K198" s="8">
        <v>2.5000000000000001E-2</v>
      </c>
      <c r="L198" s="11">
        <v>0.01</v>
      </c>
      <c r="M198" s="2">
        <v>0</v>
      </c>
      <c r="N198" s="2">
        <v>1189</v>
      </c>
      <c r="O198" s="2">
        <v>0</v>
      </c>
      <c r="P198" s="2">
        <v>343</v>
      </c>
      <c r="Q198" s="2">
        <f t="shared" si="33"/>
        <v>0</v>
      </c>
      <c r="R198" s="2">
        <f t="shared" si="34"/>
        <v>1</v>
      </c>
      <c r="S198" s="5">
        <v>75</v>
      </c>
      <c r="T198" s="5">
        <v>550</v>
      </c>
      <c r="U198" s="5">
        <v>125</v>
      </c>
      <c r="V198" s="5">
        <v>64</v>
      </c>
      <c r="W198" s="5">
        <v>28</v>
      </c>
      <c r="X198" s="5">
        <v>0</v>
      </c>
      <c r="Y198" s="5">
        <f t="shared" si="35"/>
        <v>9.2137592137592136E-2</v>
      </c>
      <c r="Z198" s="5">
        <f t="shared" si="36"/>
        <v>0.67567567567567566</v>
      </c>
      <c r="AA198" s="5">
        <f t="shared" si="37"/>
        <v>0.15356265356265356</v>
      </c>
      <c r="AB198" s="5">
        <f t="shared" si="38"/>
        <v>7.8624078624078622E-2</v>
      </c>
      <c r="AC198" s="5">
        <v>0</v>
      </c>
      <c r="AD198" s="3">
        <v>51</v>
      </c>
      <c r="AE198" s="3">
        <v>542</v>
      </c>
      <c r="AF198" s="3">
        <v>175</v>
      </c>
      <c r="AG198" s="3">
        <v>50</v>
      </c>
      <c r="AH198" s="3">
        <v>23</v>
      </c>
      <c r="AI198" s="1">
        <f t="shared" si="39"/>
        <v>0</v>
      </c>
      <c r="AJ198" s="1">
        <f t="shared" si="40"/>
        <v>0.12009512485136742</v>
      </c>
      <c r="AK198" s="1">
        <f t="shared" si="41"/>
        <v>0.64447086801426878</v>
      </c>
      <c r="AL198" s="1">
        <f t="shared" si="42"/>
        <v>0.23543400713436385</v>
      </c>
    </row>
    <row r="199" spans="1:38">
      <c r="A199" s="2" t="s">
        <v>161</v>
      </c>
      <c r="B199" s="2" t="s">
        <v>105</v>
      </c>
      <c r="C199" s="2" t="s">
        <v>164</v>
      </c>
      <c r="D199" s="2" t="s">
        <v>184</v>
      </c>
      <c r="E199" s="6" t="s">
        <v>69</v>
      </c>
      <c r="F199" s="2" t="s">
        <v>1455</v>
      </c>
      <c r="G199" s="2" t="s">
        <v>1446</v>
      </c>
      <c r="H199" s="2">
        <v>20</v>
      </c>
      <c r="I199" s="2">
        <v>50</v>
      </c>
      <c r="J199" s="2" t="str">
        <f t="shared" si="43"/>
        <v>ESTERIL</v>
      </c>
      <c r="K199" s="9">
        <v>2.5000000000000001E-2</v>
      </c>
      <c r="L199" s="10">
        <v>0.01</v>
      </c>
      <c r="M199" s="2">
        <v>6</v>
      </c>
      <c r="N199" s="2">
        <v>1912</v>
      </c>
      <c r="O199" s="2">
        <v>0</v>
      </c>
      <c r="P199" s="2">
        <v>420</v>
      </c>
      <c r="Q199" s="2">
        <f t="shared" si="33"/>
        <v>2.5662959794696323E-3</v>
      </c>
      <c r="R199" s="2">
        <f t="shared" si="34"/>
        <v>0.99743370402053033</v>
      </c>
      <c r="S199" s="5">
        <v>0</v>
      </c>
      <c r="T199" s="5">
        <v>15</v>
      </c>
      <c r="U199" s="5">
        <v>770</v>
      </c>
      <c r="V199" s="5">
        <v>432</v>
      </c>
      <c r="W199" s="5">
        <v>16</v>
      </c>
      <c r="X199" s="5">
        <v>29</v>
      </c>
      <c r="Y199" s="5">
        <f t="shared" si="35"/>
        <v>0</v>
      </c>
      <c r="Z199" s="5">
        <f t="shared" si="36"/>
        <v>1.2325390304026294E-2</v>
      </c>
      <c r="AA199" s="5">
        <f t="shared" si="37"/>
        <v>0.63270336894001644</v>
      </c>
      <c r="AB199" s="5">
        <f t="shared" si="38"/>
        <v>0.35497124075595726</v>
      </c>
      <c r="AC199" s="2">
        <v>0</v>
      </c>
      <c r="AD199" s="3">
        <v>3</v>
      </c>
      <c r="AE199" s="3">
        <v>651</v>
      </c>
      <c r="AF199" s="3">
        <v>588</v>
      </c>
      <c r="AG199" s="3">
        <v>1</v>
      </c>
      <c r="AH199" s="3">
        <v>19</v>
      </c>
      <c r="AI199" s="1">
        <f t="shared" si="39"/>
        <v>0</v>
      </c>
      <c r="AJ199" s="1">
        <f t="shared" si="40"/>
        <v>3.1695721077654518E-3</v>
      </c>
      <c r="AK199" s="1">
        <f t="shared" si="41"/>
        <v>0.51584786053882725</v>
      </c>
      <c r="AL199" s="1">
        <f t="shared" si="42"/>
        <v>0.48098256735340728</v>
      </c>
    </row>
    <row r="200" spans="1:38">
      <c r="A200" s="2" t="s">
        <v>161</v>
      </c>
      <c r="B200" s="2" t="s">
        <v>105</v>
      </c>
      <c r="C200" s="2" t="s">
        <v>164</v>
      </c>
      <c r="D200" s="2" t="s">
        <v>315</v>
      </c>
      <c r="E200" s="6" t="s">
        <v>84</v>
      </c>
      <c r="F200" s="2" t="s">
        <v>1455</v>
      </c>
      <c r="G200" s="2" t="s">
        <v>1446</v>
      </c>
      <c r="H200" s="2">
        <v>152</v>
      </c>
      <c r="I200" s="2">
        <v>50</v>
      </c>
      <c r="J200" s="2" t="str">
        <f t="shared" si="43"/>
        <v>ESTERIL</v>
      </c>
      <c r="K200" s="8">
        <v>2.5000000000000001E-2</v>
      </c>
      <c r="L200" s="11">
        <v>0.01</v>
      </c>
      <c r="M200" s="2">
        <v>0</v>
      </c>
      <c r="N200" s="2">
        <v>2496</v>
      </c>
      <c r="O200" s="2">
        <v>0</v>
      </c>
      <c r="P200" s="2">
        <v>490</v>
      </c>
      <c r="Q200" s="2">
        <f t="shared" si="33"/>
        <v>0</v>
      </c>
      <c r="R200" s="2">
        <f t="shared" si="34"/>
        <v>1</v>
      </c>
      <c r="S200" s="5">
        <v>263</v>
      </c>
      <c r="T200" s="5">
        <v>963</v>
      </c>
      <c r="U200" s="5">
        <v>115</v>
      </c>
      <c r="V200" s="5">
        <v>257</v>
      </c>
      <c r="W200" s="5">
        <v>89</v>
      </c>
      <c r="X200" s="5">
        <v>0</v>
      </c>
      <c r="Y200" s="5">
        <f t="shared" si="35"/>
        <v>0.16458072590738423</v>
      </c>
      <c r="Z200" s="5">
        <f t="shared" si="36"/>
        <v>0.60262828535669588</v>
      </c>
      <c r="AA200" s="5">
        <f t="shared" si="37"/>
        <v>7.1964956195244054E-2</v>
      </c>
      <c r="AB200" s="5">
        <f t="shared" si="38"/>
        <v>0.16082603254067585</v>
      </c>
      <c r="AC200" s="5">
        <v>0</v>
      </c>
      <c r="AD200" s="3">
        <v>152</v>
      </c>
      <c r="AE200" s="3">
        <v>1077</v>
      </c>
      <c r="AF200" s="3">
        <v>200</v>
      </c>
      <c r="AG200" s="3">
        <v>171</v>
      </c>
      <c r="AH200" s="3">
        <v>81</v>
      </c>
      <c r="AI200" s="1">
        <f t="shared" si="39"/>
        <v>0</v>
      </c>
      <c r="AJ200" s="1">
        <f t="shared" si="40"/>
        <v>0.19214753123140987</v>
      </c>
      <c r="AK200" s="1">
        <f t="shared" si="41"/>
        <v>0.64069006543723972</v>
      </c>
      <c r="AL200" s="1">
        <f t="shared" si="42"/>
        <v>0.16716240333135038</v>
      </c>
    </row>
    <row r="201" spans="1:38">
      <c r="A201" s="2" t="s">
        <v>161</v>
      </c>
      <c r="B201" s="2" t="s">
        <v>105</v>
      </c>
      <c r="C201" s="2" t="s">
        <v>164</v>
      </c>
      <c r="D201" s="2" t="s">
        <v>398</v>
      </c>
      <c r="E201" s="6" t="s">
        <v>91</v>
      </c>
      <c r="F201" s="2" t="s">
        <v>91</v>
      </c>
      <c r="G201" s="2" t="s">
        <v>1446</v>
      </c>
      <c r="H201" s="2">
        <v>235</v>
      </c>
      <c r="I201" s="2">
        <v>20</v>
      </c>
      <c r="J201" s="2" t="str">
        <f t="shared" si="43"/>
        <v>ESTERIL</v>
      </c>
      <c r="K201" s="8">
        <v>2.5000000000000001E-2</v>
      </c>
      <c r="L201" s="11">
        <v>0.02</v>
      </c>
      <c r="M201" s="2">
        <v>0</v>
      </c>
      <c r="N201" s="2">
        <v>1286</v>
      </c>
      <c r="O201" s="2">
        <v>0</v>
      </c>
      <c r="P201" s="2">
        <v>366</v>
      </c>
      <c r="Q201" s="2">
        <f t="shared" si="33"/>
        <v>0</v>
      </c>
      <c r="R201" s="2">
        <f t="shared" si="34"/>
        <v>1</v>
      </c>
      <c r="S201" s="5">
        <v>0</v>
      </c>
      <c r="T201" s="5">
        <v>1</v>
      </c>
      <c r="U201" s="5">
        <v>1260</v>
      </c>
      <c r="V201" s="5">
        <v>481</v>
      </c>
      <c r="W201" s="5">
        <v>5</v>
      </c>
      <c r="X201" s="5">
        <v>38</v>
      </c>
      <c r="Y201" s="5">
        <f t="shared" si="35"/>
        <v>0</v>
      </c>
      <c r="Z201" s="5">
        <f t="shared" si="36"/>
        <v>5.7405281285878302E-4</v>
      </c>
      <c r="AA201" s="5">
        <f t="shared" si="37"/>
        <v>0.72330654420206664</v>
      </c>
      <c r="AB201" s="5">
        <f t="shared" si="38"/>
        <v>0.27611940298507465</v>
      </c>
      <c r="AC201" s="5">
        <v>0</v>
      </c>
      <c r="AD201" s="3">
        <v>0</v>
      </c>
      <c r="AE201" s="3">
        <v>1106</v>
      </c>
      <c r="AF201" s="3">
        <v>666</v>
      </c>
      <c r="AG201" s="3">
        <v>0</v>
      </c>
      <c r="AH201" s="3">
        <v>12</v>
      </c>
      <c r="AI201" s="1">
        <f t="shared" si="39"/>
        <v>0</v>
      </c>
      <c r="AJ201" s="1">
        <f t="shared" si="40"/>
        <v>0</v>
      </c>
      <c r="AK201" s="1">
        <f t="shared" si="41"/>
        <v>0.6199551569506726</v>
      </c>
      <c r="AL201" s="1">
        <f t="shared" si="42"/>
        <v>0.38004484304932734</v>
      </c>
    </row>
    <row r="202" spans="1:38">
      <c r="A202" s="2" t="s">
        <v>161</v>
      </c>
      <c r="B202" s="2" t="s">
        <v>105</v>
      </c>
      <c r="C202" s="2" t="s">
        <v>164</v>
      </c>
      <c r="D202" s="2" t="s">
        <v>319</v>
      </c>
      <c r="E202" s="6" t="s">
        <v>84</v>
      </c>
      <c r="F202" s="2" t="s">
        <v>1455</v>
      </c>
      <c r="G202" s="2" t="s">
        <v>1446</v>
      </c>
      <c r="H202" s="2">
        <v>156</v>
      </c>
      <c r="I202" s="2">
        <v>30</v>
      </c>
      <c r="J202" s="2" t="str">
        <f t="shared" si="43"/>
        <v>ESTERIL</v>
      </c>
      <c r="K202" s="8">
        <v>2.5000000000000001E-2</v>
      </c>
      <c r="L202" s="11">
        <v>0.02</v>
      </c>
      <c r="M202" s="2">
        <v>0</v>
      </c>
      <c r="N202" s="2">
        <v>2260</v>
      </c>
      <c r="O202" s="2">
        <v>0</v>
      </c>
      <c r="P202" s="2">
        <v>490</v>
      </c>
      <c r="Q202" s="2">
        <f t="shared" si="33"/>
        <v>0</v>
      </c>
      <c r="R202" s="2">
        <f t="shared" si="34"/>
        <v>1</v>
      </c>
      <c r="S202" s="5">
        <v>241</v>
      </c>
      <c r="T202" s="5">
        <v>811</v>
      </c>
      <c r="U202" s="5">
        <v>88</v>
      </c>
      <c r="V202" s="5">
        <v>306</v>
      </c>
      <c r="W202" s="5">
        <v>110</v>
      </c>
      <c r="X202" s="5">
        <v>0</v>
      </c>
      <c r="Y202" s="5">
        <f t="shared" si="35"/>
        <v>0.16666666666666666</v>
      </c>
      <c r="Z202" s="5">
        <f t="shared" si="36"/>
        <v>0.56085753803596128</v>
      </c>
      <c r="AA202" s="5">
        <f t="shared" si="37"/>
        <v>6.0857538035961271E-2</v>
      </c>
      <c r="AB202" s="5">
        <f t="shared" si="38"/>
        <v>0.21161825726141079</v>
      </c>
      <c r="AC202" s="5">
        <v>0</v>
      </c>
      <c r="AD202" s="3">
        <v>117</v>
      </c>
      <c r="AE202" s="3">
        <v>1026</v>
      </c>
      <c r="AF202" s="3">
        <v>143</v>
      </c>
      <c r="AG202" s="3">
        <v>150</v>
      </c>
      <c r="AH202" s="3">
        <v>118</v>
      </c>
      <c r="AI202" s="1">
        <f t="shared" si="39"/>
        <v>0</v>
      </c>
      <c r="AJ202" s="1">
        <f t="shared" si="40"/>
        <v>0.1718146718146718</v>
      </c>
      <c r="AK202" s="1">
        <f t="shared" si="41"/>
        <v>0.66023166023166024</v>
      </c>
      <c r="AL202" s="1">
        <f t="shared" si="42"/>
        <v>0.16795366795366795</v>
      </c>
    </row>
    <row r="203" spans="1:38">
      <c r="A203" s="2" t="s">
        <v>161</v>
      </c>
      <c r="B203" s="2" t="s">
        <v>105</v>
      </c>
      <c r="C203" s="2" t="s">
        <v>164</v>
      </c>
      <c r="D203" s="2" t="s">
        <v>396</v>
      </c>
      <c r="E203" s="6" t="s">
        <v>91</v>
      </c>
      <c r="F203" s="2" t="s">
        <v>91</v>
      </c>
      <c r="G203" s="2" t="s">
        <v>1446</v>
      </c>
      <c r="H203" s="2">
        <v>233</v>
      </c>
      <c r="I203" s="2">
        <v>30</v>
      </c>
      <c r="J203" s="2" t="str">
        <f t="shared" si="43"/>
        <v>ESTERIL</v>
      </c>
      <c r="K203" s="8">
        <v>2.5000000000000001E-2</v>
      </c>
      <c r="L203" s="11">
        <v>0.02</v>
      </c>
      <c r="M203" s="2">
        <v>108</v>
      </c>
      <c r="N203" s="2">
        <v>1021</v>
      </c>
      <c r="O203" s="2">
        <v>0</v>
      </c>
      <c r="P203" s="2">
        <v>356</v>
      </c>
      <c r="Q203" s="2">
        <f t="shared" si="33"/>
        <v>7.2727272727272724E-2</v>
      </c>
      <c r="R203" s="2">
        <f t="shared" si="34"/>
        <v>0.92727272727272725</v>
      </c>
      <c r="S203" s="5">
        <v>0</v>
      </c>
      <c r="T203" s="5">
        <v>7</v>
      </c>
      <c r="U203" s="5">
        <v>560</v>
      </c>
      <c r="V203" s="5">
        <v>191</v>
      </c>
      <c r="W203" s="5">
        <v>9</v>
      </c>
      <c r="X203" s="5">
        <v>17</v>
      </c>
      <c r="Y203" s="5">
        <f t="shared" si="35"/>
        <v>0</v>
      </c>
      <c r="Z203" s="5">
        <f t="shared" si="36"/>
        <v>9.2348284960422165E-3</v>
      </c>
      <c r="AA203" s="5">
        <f t="shared" si="37"/>
        <v>0.73878627968337729</v>
      </c>
      <c r="AB203" s="5">
        <f t="shared" si="38"/>
        <v>0.25197889182058048</v>
      </c>
      <c r="AC203" s="5">
        <v>0</v>
      </c>
      <c r="AD203" s="3">
        <v>4</v>
      </c>
      <c r="AE203" s="3">
        <v>488</v>
      </c>
      <c r="AF203" s="3">
        <v>277</v>
      </c>
      <c r="AG203" s="3">
        <v>3</v>
      </c>
      <c r="AH203" s="3">
        <v>11</v>
      </c>
      <c r="AI203" s="1">
        <f t="shared" si="39"/>
        <v>0</v>
      </c>
      <c r="AJ203" s="1">
        <f t="shared" si="40"/>
        <v>8.9399744572158362E-3</v>
      </c>
      <c r="AK203" s="1">
        <f t="shared" si="41"/>
        <v>0.62324393358876118</v>
      </c>
      <c r="AL203" s="1">
        <f t="shared" si="42"/>
        <v>0.36781609195402298</v>
      </c>
    </row>
    <row r="204" spans="1:38">
      <c r="A204" s="2" t="s">
        <v>161</v>
      </c>
      <c r="B204" s="2" t="s">
        <v>105</v>
      </c>
      <c r="C204" s="2" t="s">
        <v>164</v>
      </c>
      <c r="D204" s="2" t="s">
        <v>370</v>
      </c>
      <c r="E204" s="6" t="s">
        <v>5</v>
      </c>
      <c r="F204" s="2" t="s">
        <v>5</v>
      </c>
      <c r="G204" s="2" t="s">
        <v>1446</v>
      </c>
      <c r="H204" s="2">
        <v>207</v>
      </c>
      <c r="I204" s="2">
        <v>50</v>
      </c>
      <c r="J204" s="2" t="str">
        <f t="shared" si="43"/>
        <v>ESTERIL</v>
      </c>
      <c r="K204" s="8">
        <v>2.5000000000000001E-2</v>
      </c>
      <c r="L204" s="11">
        <v>0.02</v>
      </c>
      <c r="M204" s="2">
        <v>0</v>
      </c>
      <c r="N204" s="2">
        <v>2984</v>
      </c>
      <c r="O204" s="2">
        <v>0</v>
      </c>
      <c r="P204" s="2">
        <v>549</v>
      </c>
      <c r="Q204" s="2">
        <f t="shared" si="33"/>
        <v>0</v>
      </c>
      <c r="R204" s="2">
        <f t="shared" si="34"/>
        <v>1</v>
      </c>
      <c r="S204" s="5">
        <v>0</v>
      </c>
      <c r="T204" s="5">
        <v>34</v>
      </c>
      <c r="U204" s="5">
        <v>1484</v>
      </c>
      <c r="V204" s="5">
        <v>310</v>
      </c>
      <c r="W204" s="5">
        <v>38</v>
      </c>
      <c r="X204" s="5">
        <v>77</v>
      </c>
      <c r="Y204" s="5">
        <f t="shared" si="35"/>
        <v>0</v>
      </c>
      <c r="Z204" s="5">
        <f t="shared" si="36"/>
        <v>1.8599562363238512E-2</v>
      </c>
      <c r="AA204" s="5">
        <f t="shared" si="37"/>
        <v>0.81181619256017501</v>
      </c>
      <c r="AB204" s="5">
        <f t="shared" si="38"/>
        <v>0.16958424507658643</v>
      </c>
      <c r="AC204" s="5">
        <v>0</v>
      </c>
      <c r="AD204" s="3">
        <v>17</v>
      </c>
      <c r="AE204" s="3">
        <v>1405</v>
      </c>
      <c r="AF204" s="3">
        <v>452</v>
      </c>
      <c r="AG204" s="3">
        <v>19</v>
      </c>
      <c r="AH204" s="3">
        <v>50</v>
      </c>
      <c r="AI204" s="1">
        <f t="shared" si="39"/>
        <v>0</v>
      </c>
      <c r="AJ204" s="1">
        <f t="shared" si="40"/>
        <v>1.8528049408131755E-2</v>
      </c>
      <c r="AK204" s="1">
        <f t="shared" si="41"/>
        <v>0.72310859495625324</v>
      </c>
      <c r="AL204" s="1">
        <f t="shared" si="42"/>
        <v>0.25836335563561502</v>
      </c>
    </row>
    <row r="205" spans="1:38">
      <c r="A205" s="2" t="s">
        <v>161</v>
      </c>
      <c r="B205" s="2" t="s">
        <v>105</v>
      </c>
      <c r="C205" s="2" t="s">
        <v>164</v>
      </c>
      <c r="D205" s="2" t="s">
        <v>374</v>
      </c>
      <c r="E205" s="6" t="s">
        <v>5</v>
      </c>
      <c r="F205" s="2" t="s">
        <v>5</v>
      </c>
      <c r="G205" s="2" t="s">
        <v>1446</v>
      </c>
      <c r="H205" s="2">
        <v>211</v>
      </c>
      <c r="I205" s="2">
        <v>55</v>
      </c>
      <c r="J205" s="2" t="str">
        <f t="shared" si="43"/>
        <v>ESTERIL</v>
      </c>
      <c r="K205" s="8">
        <v>2.5000000000000001E-2</v>
      </c>
      <c r="L205" s="11">
        <v>0.02</v>
      </c>
      <c r="M205" s="2">
        <v>41</v>
      </c>
      <c r="N205" s="2">
        <v>2941</v>
      </c>
      <c r="O205" s="2">
        <v>0</v>
      </c>
      <c r="P205" s="2">
        <v>673</v>
      </c>
      <c r="Q205" s="2">
        <f t="shared" si="33"/>
        <v>1.1217510259917921E-2</v>
      </c>
      <c r="R205" s="2">
        <f t="shared" si="34"/>
        <v>0.98878248974008209</v>
      </c>
      <c r="S205" s="5">
        <v>0</v>
      </c>
      <c r="T205" s="5">
        <v>49</v>
      </c>
      <c r="U205" s="5">
        <v>1412</v>
      </c>
      <c r="V205" s="5">
        <v>403</v>
      </c>
      <c r="W205" s="5">
        <v>52</v>
      </c>
      <c r="X205" s="5">
        <v>62</v>
      </c>
      <c r="Y205" s="5">
        <f t="shared" si="35"/>
        <v>0</v>
      </c>
      <c r="Z205" s="5">
        <f t="shared" si="36"/>
        <v>2.628755364806867E-2</v>
      </c>
      <c r="AA205" s="5">
        <f t="shared" si="37"/>
        <v>0.75751072961373389</v>
      </c>
      <c r="AB205" s="5">
        <f t="shared" si="38"/>
        <v>0.21620171673819744</v>
      </c>
      <c r="AC205" s="5">
        <v>0</v>
      </c>
      <c r="AD205" s="3">
        <v>27</v>
      </c>
      <c r="AE205" s="3">
        <v>1283</v>
      </c>
      <c r="AF205" s="3">
        <v>600</v>
      </c>
      <c r="AG205" s="3">
        <v>24</v>
      </c>
      <c r="AH205" s="3">
        <v>39</v>
      </c>
      <c r="AI205" s="1">
        <f t="shared" si="39"/>
        <v>0</v>
      </c>
      <c r="AJ205" s="1">
        <f t="shared" si="40"/>
        <v>2.5848960973137353E-2</v>
      </c>
      <c r="AK205" s="1">
        <f t="shared" si="41"/>
        <v>0.65027876330461232</v>
      </c>
      <c r="AL205" s="1">
        <f t="shared" si="42"/>
        <v>0.32387227572225036</v>
      </c>
    </row>
    <row r="206" spans="1:38">
      <c r="A206" s="2" t="s">
        <v>161</v>
      </c>
      <c r="B206" s="2" t="s">
        <v>105</v>
      </c>
      <c r="C206" s="2" t="s">
        <v>164</v>
      </c>
      <c r="D206" s="2" t="s">
        <v>379</v>
      </c>
      <c r="E206" s="6" t="s">
        <v>5</v>
      </c>
      <c r="F206" s="2" t="s">
        <v>5</v>
      </c>
      <c r="G206" s="2" t="s">
        <v>1446</v>
      </c>
      <c r="H206" s="2">
        <v>216</v>
      </c>
      <c r="I206" s="2">
        <v>60</v>
      </c>
      <c r="J206" s="2" t="str">
        <f t="shared" si="43"/>
        <v>ESTERIL</v>
      </c>
      <c r="K206" s="8">
        <v>2.5000000000000001E-2</v>
      </c>
      <c r="L206" s="11">
        <v>0.02</v>
      </c>
      <c r="M206" s="2">
        <v>8</v>
      </c>
      <c r="N206" s="2">
        <v>2239</v>
      </c>
      <c r="O206" s="2">
        <v>0</v>
      </c>
      <c r="P206" s="2">
        <v>475</v>
      </c>
      <c r="Q206" s="2">
        <f t="shared" si="33"/>
        <v>2.9390154298310064E-3</v>
      </c>
      <c r="R206" s="2">
        <f t="shared" si="34"/>
        <v>0.99706098457016901</v>
      </c>
      <c r="S206" s="5">
        <v>0</v>
      </c>
      <c r="T206" s="5">
        <v>4</v>
      </c>
      <c r="U206" s="5">
        <v>1037</v>
      </c>
      <c r="V206" s="5">
        <v>432</v>
      </c>
      <c r="W206" s="5">
        <v>2</v>
      </c>
      <c r="X206" s="5">
        <v>22</v>
      </c>
      <c r="Y206" s="5">
        <f t="shared" si="35"/>
        <v>0</v>
      </c>
      <c r="Z206" s="5">
        <f t="shared" si="36"/>
        <v>2.7155465037338763E-3</v>
      </c>
      <c r="AA206" s="5">
        <f t="shared" si="37"/>
        <v>0.70400543109300751</v>
      </c>
      <c r="AB206" s="5">
        <f t="shared" si="38"/>
        <v>0.29327902240325865</v>
      </c>
      <c r="AC206" s="5">
        <v>0</v>
      </c>
      <c r="AD206" s="3">
        <v>0</v>
      </c>
      <c r="AE206" s="3">
        <v>885</v>
      </c>
      <c r="AF206" s="3">
        <v>598</v>
      </c>
      <c r="AG206" s="3">
        <v>0</v>
      </c>
      <c r="AH206" s="3">
        <v>14</v>
      </c>
      <c r="AI206" s="1">
        <f t="shared" si="39"/>
        <v>0</v>
      </c>
      <c r="AJ206" s="1">
        <f t="shared" si="40"/>
        <v>0</v>
      </c>
      <c r="AK206" s="1">
        <f t="shared" si="41"/>
        <v>0.59118236472945895</v>
      </c>
      <c r="AL206" s="1">
        <f t="shared" si="42"/>
        <v>0.4088176352705411</v>
      </c>
    </row>
    <row r="207" spans="1:38">
      <c r="A207" s="2" t="s">
        <v>161</v>
      </c>
      <c r="B207" s="2" t="s">
        <v>105</v>
      </c>
      <c r="C207" s="2" t="s">
        <v>164</v>
      </c>
      <c r="D207" s="2" t="s">
        <v>321</v>
      </c>
      <c r="E207" s="6" t="s">
        <v>84</v>
      </c>
      <c r="F207" s="2" t="s">
        <v>1455</v>
      </c>
      <c r="G207" s="2" t="s">
        <v>1446</v>
      </c>
      <c r="H207" s="2">
        <v>158</v>
      </c>
      <c r="I207" s="2">
        <v>65</v>
      </c>
      <c r="J207" s="2" t="str">
        <f t="shared" si="43"/>
        <v>ESTERIL</v>
      </c>
      <c r="K207" s="8">
        <v>2.5000000000000001E-2</v>
      </c>
      <c r="L207" s="11">
        <v>0.02</v>
      </c>
      <c r="M207" s="2">
        <v>0</v>
      </c>
      <c r="N207" s="2">
        <v>2451</v>
      </c>
      <c r="O207" s="2">
        <v>0</v>
      </c>
      <c r="P207" s="2">
        <v>499</v>
      </c>
      <c r="Q207" s="2">
        <f t="shared" si="33"/>
        <v>0</v>
      </c>
      <c r="R207" s="2">
        <f t="shared" si="34"/>
        <v>1</v>
      </c>
      <c r="S207" s="5">
        <v>166</v>
      </c>
      <c r="T207" s="5">
        <v>1137</v>
      </c>
      <c r="U207" s="5">
        <v>86</v>
      </c>
      <c r="V207" s="5">
        <v>184</v>
      </c>
      <c r="W207" s="5">
        <v>86</v>
      </c>
      <c r="X207" s="5">
        <v>0</v>
      </c>
      <c r="Y207" s="5">
        <f t="shared" si="35"/>
        <v>0.10553083280356007</v>
      </c>
      <c r="Z207" s="5">
        <f t="shared" si="36"/>
        <v>0.72282263191354101</v>
      </c>
      <c r="AA207" s="5">
        <f t="shared" si="37"/>
        <v>5.4672600127145581E-2</v>
      </c>
      <c r="AB207" s="5">
        <f t="shared" si="38"/>
        <v>0.11697393515575334</v>
      </c>
      <c r="AC207" s="5">
        <v>0</v>
      </c>
      <c r="AD207" s="3">
        <v>92</v>
      </c>
      <c r="AE207" s="3">
        <v>1240</v>
      </c>
      <c r="AF207" s="3">
        <v>122</v>
      </c>
      <c r="AG207" s="3">
        <v>117</v>
      </c>
      <c r="AH207" s="3">
        <v>88</v>
      </c>
      <c r="AI207" s="1">
        <f t="shared" si="39"/>
        <v>0</v>
      </c>
      <c r="AJ207" s="1">
        <f t="shared" si="40"/>
        <v>0.12597950572634117</v>
      </c>
      <c r="AK207" s="1">
        <f t="shared" si="41"/>
        <v>0.74743821579264613</v>
      </c>
      <c r="AL207" s="1">
        <f t="shared" si="42"/>
        <v>0.12658227848101267</v>
      </c>
    </row>
    <row r="208" spans="1:38">
      <c r="A208" s="2" t="s">
        <v>161</v>
      </c>
      <c r="B208" s="2" t="s">
        <v>105</v>
      </c>
      <c r="C208" s="2" t="s">
        <v>164</v>
      </c>
      <c r="D208" s="2" t="s">
        <v>399</v>
      </c>
      <c r="E208" s="6" t="s">
        <v>91</v>
      </c>
      <c r="F208" s="2" t="s">
        <v>91</v>
      </c>
      <c r="G208" s="2" t="s">
        <v>1446</v>
      </c>
      <c r="H208" s="2">
        <v>236</v>
      </c>
      <c r="I208" s="2">
        <v>65</v>
      </c>
      <c r="J208" s="2" t="str">
        <f t="shared" si="43"/>
        <v>ESTERIL</v>
      </c>
      <c r="K208" s="8">
        <v>2.5000000000000001E-2</v>
      </c>
      <c r="L208" s="11">
        <v>0.02</v>
      </c>
      <c r="M208" s="2">
        <v>32</v>
      </c>
      <c r="N208" s="2">
        <v>3897</v>
      </c>
      <c r="O208" s="2">
        <v>0</v>
      </c>
      <c r="P208" s="2">
        <v>648</v>
      </c>
      <c r="Q208" s="2">
        <f t="shared" si="33"/>
        <v>6.9914791348044568E-3</v>
      </c>
      <c r="R208" s="2">
        <f t="shared" si="34"/>
        <v>0.99300852086519553</v>
      </c>
      <c r="S208" s="5">
        <v>0</v>
      </c>
      <c r="T208" s="5">
        <v>61</v>
      </c>
      <c r="U208" s="5">
        <v>1967</v>
      </c>
      <c r="V208" s="5">
        <v>300</v>
      </c>
      <c r="W208" s="5">
        <v>81</v>
      </c>
      <c r="X208" s="5">
        <v>157</v>
      </c>
      <c r="Y208" s="5">
        <f t="shared" si="35"/>
        <v>0</v>
      </c>
      <c r="Z208" s="5">
        <f t="shared" si="36"/>
        <v>2.6202749140893471E-2</v>
      </c>
      <c r="AA208" s="5">
        <f t="shared" si="37"/>
        <v>0.84493127147766323</v>
      </c>
      <c r="AB208" s="5">
        <f t="shared" si="38"/>
        <v>0.12886597938144329</v>
      </c>
      <c r="AC208" s="5">
        <v>0</v>
      </c>
      <c r="AD208" s="3">
        <v>15</v>
      </c>
      <c r="AE208" s="3">
        <v>1953</v>
      </c>
      <c r="AF208" s="3">
        <v>461</v>
      </c>
      <c r="AG208" s="3">
        <v>24</v>
      </c>
      <c r="AH208" s="3">
        <v>113</v>
      </c>
      <c r="AI208" s="1">
        <f t="shared" si="39"/>
        <v>0</v>
      </c>
      <c r="AJ208" s="1">
        <f t="shared" si="40"/>
        <v>1.5198752922837101E-2</v>
      </c>
      <c r="AK208" s="1">
        <f t="shared" si="41"/>
        <v>0.76110678098207329</v>
      </c>
      <c r="AL208" s="1">
        <f t="shared" si="42"/>
        <v>0.22369446609508964</v>
      </c>
    </row>
    <row r="209" spans="1:38">
      <c r="A209" s="2" t="s">
        <v>161</v>
      </c>
      <c r="B209" s="2" t="s">
        <v>105</v>
      </c>
      <c r="C209" s="2" t="s">
        <v>164</v>
      </c>
      <c r="D209" s="2" t="s">
        <v>368</v>
      </c>
      <c r="E209" s="6" t="s">
        <v>5</v>
      </c>
      <c r="F209" s="2" t="s">
        <v>5</v>
      </c>
      <c r="G209" s="2" t="s">
        <v>1446</v>
      </c>
      <c r="H209" s="2">
        <v>205</v>
      </c>
      <c r="I209" s="2">
        <v>90</v>
      </c>
      <c r="J209" s="2" t="str">
        <f t="shared" si="43"/>
        <v>ESTERIL</v>
      </c>
      <c r="K209" s="8">
        <v>2.5000000000000001E-2</v>
      </c>
      <c r="L209" s="11">
        <v>0.02</v>
      </c>
      <c r="M209" s="2">
        <v>217</v>
      </c>
      <c r="N209" s="2">
        <v>2471</v>
      </c>
      <c r="O209" s="2">
        <v>0</v>
      </c>
      <c r="P209" s="2">
        <v>564</v>
      </c>
      <c r="Q209" s="2">
        <f t="shared" si="33"/>
        <v>6.6728167281672815E-2</v>
      </c>
      <c r="R209" s="2">
        <f t="shared" si="34"/>
        <v>0.93327183271832714</v>
      </c>
      <c r="S209" s="5">
        <v>0</v>
      </c>
      <c r="T209" s="5">
        <v>12</v>
      </c>
      <c r="U209" s="5">
        <v>1521</v>
      </c>
      <c r="V209" s="5">
        <v>199</v>
      </c>
      <c r="W209" s="5">
        <v>9</v>
      </c>
      <c r="X209" s="5">
        <v>42</v>
      </c>
      <c r="Y209" s="5">
        <f t="shared" si="35"/>
        <v>0</v>
      </c>
      <c r="Z209" s="5">
        <f t="shared" si="36"/>
        <v>6.9284064665127024E-3</v>
      </c>
      <c r="AA209" s="5">
        <f t="shared" si="37"/>
        <v>0.87817551963048501</v>
      </c>
      <c r="AB209" s="5">
        <f t="shared" si="38"/>
        <v>0.11489607390300231</v>
      </c>
      <c r="AC209" s="5">
        <v>0</v>
      </c>
      <c r="AD209" s="3">
        <v>3</v>
      </c>
      <c r="AE209" s="3">
        <v>1442</v>
      </c>
      <c r="AF209" s="3">
        <v>306</v>
      </c>
      <c r="AG209" s="3">
        <v>2</v>
      </c>
      <c r="AH209" s="3">
        <v>28</v>
      </c>
      <c r="AI209" s="1">
        <f t="shared" si="39"/>
        <v>0</v>
      </c>
      <c r="AJ209" s="1">
        <f t="shared" si="40"/>
        <v>2.807411566535654E-3</v>
      </c>
      <c r="AK209" s="1">
        <f t="shared" si="41"/>
        <v>0.80965749578888269</v>
      </c>
      <c r="AL209" s="1">
        <f t="shared" si="42"/>
        <v>0.18753509264458171</v>
      </c>
    </row>
    <row r="210" spans="1:38">
      <c r="A210" s="2" t="s">
        <v>161</v>
      </c>
      <c r="B210" s="2" t="s">
        <v>105</v>
      </c>
      <c r="C210" s="2" t="s">
        <v>164</v>
      </c>
      <c r="D210" s="2" t="s">
        <v>394</v>
      </c>
      <c r="E210" s="6" t="s">
        <v>91</v>
      </c>
      <c r="F210" s="2" t="s">
        <v>91</v>
      </c>
      <c r="G210" s="2" t="s">
        <v>1446</v>
      </c>
      <c r="H210" s="2">
        <v>231</v>
      </c>
      <c r="I210" s="2">
        <v>90</v>
      </c>
      <c r="J210" s="2" t="str">
        <f t="shared" si="43"/>
        <v>ESTERIL</v>
      </c>
      <c r="K210" s="8">
        <v>2.5000000000000001E-2</v>
      </c>
      <c r="L210" s="11">
        <v>0.02</v>
      </c>
      <c r="M210" s="2">
        <v>0</v>
      </c>
      <c r="N210" s="2">
        <v>4669</v>
      </c>
      <c r="O210" s="2">
        <v>0</v>
      </c>
      <c r="P210" s="2">
        <v>663</v>
      </c>
      <c r="Q210" s="2">
        <f t="shared" si="33"/>
        <v>0</v>
      </c>
      <c r="R210" s="2">
        <f t="shared" si="34"/>
        <v>1</v>
      </c>
      <c r="S210" s="5">
        <v>0</v>
      </c>
      <c r="T210" s="5">
        <v>7</v>
      </c>
      <c r="U210" s="5">
        <v>2461</v>
      </c>
      <c r="V210" s="5">
        <v>456</v>
      </c>
      <c r="W210" s="5">
        <v>6</v>
      </c>
      <c r="X210" s="5">
        <v>83</v>
      </c>
      <c r="Y210" s="5">
        <f t="shared" si="35"/>
        <v>0</v>
      </c>
      <c r="Z210" s="5">
        <f t="shared" si="36"/>
        <v>2.3939808481532147E-3</v>
      </c>
      <c r="AA210" s="5">
        <f t="shared" si="37"/>
        <v>0.84165526675786595</v>
      </c>
      <c r="AB210" s="5">
        <f t="shared" si="38"/>
        <v>0.15595075239398085</v>
      </c>
      <c r="AC210" s="5">
        <v>0</v>
      </c>
      <c r="AD210" s="3">
        <v>0</v>
      </c>
      <c r="AE210" s="3">
        <v>2267</v>
      </c>
      <c r="AF210" s="3">
        <v>698</v>
      </c>
      <c r="AG210" s="3">
        <v>0</v>
      </c>
      <c r="AH210" s="3">
        <v>48</v>
      </c>
      <c r="AI210" s="1">
        <f t="shared" si="39"/>
        <v>0</v>
      </c>
      <c r="AJ210" s="1">
        <f t="shared" si="40"/>
        <v>0</v>
      </c>
      <c r="AK210" s="1">
        <f t="shared" si="41"/>
        <v>0.75240623962827746</v>
      </c>
      <c r="AL210" s="1">
        <f t="shared" si="42"/>
        <v>0.24759376037172254</v>
      </c>
    </row>
    <row r="211" spans="1:38">
      <c r="A211" s="2" t="s">
        <v>161</v>
      </c>
      <c r="B211" s="2" t="s">
        <v>105</v>
      </c>
      <c r="C211" s="2" t="s">
        <v>164</v>
      </c>
      <c r="D211" s="2" t="s">
        <v>170</v>
      </c>
      <c r="E211" s="6" t="s">
        <v>67</v>
      </c>
      <c r="F211" s="2" t="s">
        <v>1455</v>
      </c>
      <c r="G211" s="2" t="s">
        <v>1446</v>
      </c>
      <c r="H211" s="2">
        <v>6</v>
      </c>
      <c r="I211" s="2">
        <v>100</v>
      </c>
      <c r="J211" s="2" t="str">
        <f t="shared" si="43"/>
        <v>ESTERIL</v>
      </c>
      <c r="K211" s="9">
        <v>2.5000000000000001E-2</v>
      </c>
      <c r="L211" s="10">
        <v>0.02</v>
      </c>
      <c r="M211" s="2">
        <v>334</v>
      </c>
      <c r="N211" s="2">
        <v>2750</v>
      </c>
      <c r="O211" s="2">
        <v>0</v>
      </c>
      <c r="P211" s="2">
        <v>569</v>
      </c>
      <c r="Q211" s="2">
        <f t="shared" si="33"/>
        <v>9.1431699972625236E-2</v>
      </c>
      <c r="R211" s="2">
        <f t="shared" si="34"/>
        <v>0.90856830002737476</v>
      </c>
      <c r="S211" s="5">
        <v>0</v>
      </c>
      <c r="T211" s="5">
        <v>49</v>
      </c>
      <c r="U211" s="5">
        <v>1464</v>
      </c>
      <c r="V211" s="5">
        <v>440</v>
      </c>
      <c r="W211" s="5">
        <v>41</v>
      </c>
      <c r="X211" s="5">
        <v>33</v>
      </c>
      <c r="Y211" s="5">
        <f t="shared" si="35"/>
        <v>0</v>
      </c>
      <c r="Z211" s="5">
        <f t="shared" si="36"/>
        <v>2.5089605734767026E-2</v>
      </c>
      <c r="AA211" s="5">
        <f t="shared" si="37"/>
        <v>0.74961597542242708</v>
      </c>
      <c r="AB211" s="5">
        <f t="shared" si="38"/>
        <v>0.22529441884280593</v>
      </c>
      <c r="AC211" s="2">
        <v>0</v>
      </c>
      <c r="AD211" s="3">
        <v>41</v>
      </c>
      <c r="AE211" s="3">
        <v>1327</v>
      </c>
      <c r="AF211" s="3">
        <v>602</v>
      </c>
      <c r="AG211" s="3">
        <v>31</v>
      </c>
      <c r="AH211" s="3">
        <v>20</v>
      </c>
      <c r="AI211" s="1">
        <f t="shared" si="39"/>
        <v>0</v>
      </c>
      <c r="AJ211" s="1">
        <f t="shared" si="40"/>
        <v>3.5625927758535375E-2</v>
      </c>
      <c r="AK211" s="1">
        <f t="shared" si="41"/>
        <v>0.65660564077189509</v>
      </c>
      <c r="AL211" s="1">
        <f t="shared" si="42"/>
        <v>0.3077684314695695</v>
      </c>
    </row>
    <row r="212" spans="1:38">
      <c r="A212" s="2" t="s">
        <v>161</v>
      </c>
      <c r="B212" s="2" t="s">
        <v>105</v>
      </c>
      <c r="C212" s="2" t="s">
        <v>164</v>
      </c>
      <c r="D212" s="2" t="s">
        <v>320</v>
      </c>
      <c r="E212" s="6" t="s">
        <v>84</v>
      </c>
      <c r="F212" s="2" t="s">
        <v>1455</v>
      </c>
      <c r="G212" s="2" t="s">
        <v>1446</v>
      </c>
      <c r="H212" s="2">
        <v>157</v>
      </c>
      <c r="I212" s="2">
        <v>115</v>
      </c>
      <c r="J212" s="2" t="str">
        <f t="shared" si="43"/>
        <v>ESTERIL</v>
      </c>
      <c r="K212" s="8">
        <v>2.5000000000000001E-2</v>
      </c>
      <c r="L212" s="11">
        <v>0.02</v>
      </c>
      <c r="M212" s="2">
        <v>0</v>
      </c>
      <c r="N212" s="2">
        <v>3580</v>
      </c>
      <c r="O212" s="2">
        <v>0</v>
      </c>
      <c r="P212" s="2">
        <v>618</v>
      </c>
      <c r="Q212" s="2">
        <f t="shared" si="33"/>
        <v>0</v>
      </c>
      <c r="R212" s="2">
        <f t="shared" si="34"/>
        <v>1</v>
      </c>
      <c r="S212" s="5">
        <v>85</v>
      </c>
      <c r="T212" s="5">
        <v>1994</v>
      </c>
      <c r="U212" s="5">
        <v>180</v>
      </c>
      <c r="V212" s="5">
        <v>84</v>
      </c>
      <c r="W212" s="5">
        <v>66</v>
      </c>
      <c r="X212" s="5">
        <v>0</v>
      </c>
      <c r="Y212" s="5">
        <f t="shared" si="35"/>
        <v>3.6278275714895433E-2</v>
      </c>
      <c r="Z212" s="5">
        <f t="shared" si="36"/>
        <v>0.85104566794707637</v>
      </c>
      <c r="AA212" s="5">
        <f t="shared" si="37"/>
        <v>7.6824583866837381E-2</v>
      </c>
      <c r="AB212" s="5">
        <f t="shared" si="38"/>
        <v>3.5851472471190783E-2</v>
      </c>
      <c r="AC212" s="5">
        <v>0</v>
      </c>
      <c r="AD212" s="3">
        <v>56</v>
      </c>
      <c r="AE212" s="3">
        <v>1990</v>
      </c>
      <c r="AF212" s="3">
        <v>258</v>
      </c>
      <c r="AG212" s="3">
        <v>55</v>
      </c>
      <c r="AH212" s="3">
        <v>49</v>
      </c>
      <c r="AI212" s="1">
        <f t="shared" si="39"/>
        <v>0</v>
      </c>
      <c r="AJ212" s="1">
        <f t="shared" si="40"/>
        <v>4.6096345514950163E-2</v>
      </c>
      <c r="AK212" s="1">
        <f t="shared" si="41"/>
        <v>0.82641196013289031</v>
      </c>
      <c r="AL212" s="1">
        <f t="shared" si="42"/>
        <v>0.12749169435215946</v>
      </c>
    </row>
    <row r="213" spans="1:38">
      <c r="A213" s="2" t="s">
        <v>161</v>
      </c>
      <c r="B213" s="2" t="s">
        <v>105</v>
      </c>
      <c r="C213" s="2" t="s">
        <v>164</v>
      </c>
      <c r="D213" s="2" t="s">
        <v>165</v>
      </c>
      <c r="E213" s="6" t="s">
        <v>67</v>
      </c>
      <c r="F213" s="2" t="s">
        <v>1455</v>
      </c>
      <c r="G213" s="2" t="s">
        <v>1446</v>
      </c>
      <c r="H213" s="2">
        <v>1</v>
      </c>
      <c r="I213" s="2">
        <v>120</v>
      </c>
      <c r="J213" s="2" t="str">
        <f t="shared" si="43"/>
        <v>ESTERIL</v>
      </c>
      <c r="K213" s="8">
        <v>2.5000000000000001E-2</v>
      </c>
      <c r="L213" s="11">
        <v>0.02</v>
      </c>
      <c r="M213" s="2">
        <v>229</v>
      </c>
      <c r="N213" s="2">
        <v>3552</v>
      </c>
      <c r="O213" s="2">
        <v>0</v>
      </c>
      <c r="P213" s="2">
        <v>683</v>
      </c>
      <c r="Q213" s="2">
        <f t="shared" si="33"/>
        <v>5.1299283154121862E-2</v>
      </c>
      <c r="R213" s="2">
        <f t="shared" si="34"/>
        <v>0.94870071684587809</v>
      </c>
      <c r="S213" s="5">
        <v>0</v>
      </c>
      <c r="T213" s="5">
        <v>17</v>
      </c>
      <c r="U213" s="5">
        <v>1913</v>
      </c>
      <c r="V213" s="5">
        <v>440</v>
      </c>
      <c r="W213" s="5">
        <v>24</v>
      </c>
      <c r="X213" s="5">
        <v>75</v>
      </c>
      <c r="Y213" s="5">
        <f t="shared" si="35"/>
        <v>0</v>
      </c>
      <c r="Z213" s="5">
        <f t="shared" si="36"/>
        <v>7.1729957805907177E-3</v>
      </c>
      <c r="AA213" s="5">
        <f t="shared" si="37"/>
        <v>0.80717299578059076</v>
      </c>
      <c r="AB213" s="5">
        <f t="shared" si="38"/>
        <v>0.18565400843881857</v>
      </c>
      <c r="AC213" s="5">
        <v>0</v>
      </c>
      <c r="AD213" s="7">
        <v>7</v>
      </c>
      <c r="AE213" s="7">
        <v>1769</v>
      </c>
      <c r="AF213" s="7">
        <v>637</v>
      </c>
      <c r="AG213" s="7">
        <v>10</v>
      </c>
      <c r="AH213" s="3">
        <v>44</v>
      </c>
      <c r="AI213" s="1">
        <f t="shared" si="39"/>
        <v>0</v>
      </c>
      <c r="AJ213" s="1">
        <f t="shared" si="40"/>
        <v>6.8909606809890557E-3</v>
      </c>
      <c r="AK213" s="1">
        <f t="shared" si="41"/>
        <v>0.71706526145115523</v>
      </c>
      <c r="AL213" s="1">
        <f t="shared" si="42"/>
        <v>0.27604377786785572</v>
      </c>
    </row>
    <row r="214" spans="1:38">
      <c r="A214" s="2" t="s">
        <v>161</v>
      </c>
      <c r="B214" s="2" t="s">
        <v>105</v>
      </c>
      <c r="C214" s="2" t="s">
        <v>164</v>
      </c>
      <c r="D214" s="2" t="s">
        <v>401</v>
      </c>
      <c r="E214" s="6" t="s">
        <v>91</v>
      </c>
      <c r="F214" s="2" t="s">
        <v>91</v>
      </c>
      <c r="G214" s="2" t="s">
        <v>1446</v>
      </c>
      <c r="H214" s="2">
        <v>238</v>
      </c>
      <c r="I214" s="2">
        <v>45</v>
      </c>
      <c r="J214" s="2" t="str">
        <f t="shared" si="43"/>
        <v>ESTERIL</v>
      </c>
      <c r="K214" s="8">
        <v>2.5000000000000001E-2</v>
      </c>
      <c r="L214" s="11">
        <v>0.03</v>
      </c>
      <c r="M214" s="2">
        <v>0</v>
      </c>
      <c r="N214" s="2">
        <v>1933</v>
      </c>
      <c r="O214" s="2">
        <v>0</v>
      </c>
      <c r="P214" s="2">
        <v>494</v>
      </c>
      <c r="Q214" s="2">
        <f t="shared" si="33"/>
        <v>0</v>
      </c>
      <c r="R214" s="2">
        <f t="shared" si="34"/>
        <v>1</v>
      </c>
      <c r="S214" s="5">
        <v>0</v>
      </c>
      <c r="T214" s="5">
        <v>0</v>
      </c>
      <c r="U214" s="5">
        <v>978</v>
      </c>
      <c r="V214" s="5">
        <v>274</v>
      </c>
      <c r="W214" s="5">
        <v>2</v>
      </c>
      <c r="X214" s="5">
        <v>37</v>
      </c>
      <c r="Y214" s="5">
        <f t="shared" si="35"/>
        <v>0</v>
      </c>
      <c r="Z214" s="5">
        <f t="shared" si="36"/>
        <v>0</v>
      </c>
      <c r="AA214" s="5">
        <f t="shared" si="37"/>
        <v>0.78115015974440893</v>
      </c>
      <c r="AB214" s="5">
        <f t="shared" si="38"/>
        <v>0.21884984025559107</v>
      </c>
      <c r="AC214" s="5">
        <v>0</v>
      </c>
      <c r="AD214" s="3">
        <v>0</v>
      </c>
      <c r="AE214" s="3">
        <v>852</v>
      </c>
      <c r="AF214" s="3">
        <v>418</v>
      </c>
      <c r="AG214" s="3">
        <v>0</v>
      </c>
      <c r="AH214" s="3">
        <v>21</v>
      </c>
      <c r="AI214" s="1">
        <f t="shared" si="39"/>
        <v>0</v>
      </c>
      <c r="AJ214" s="1">
        <f t="shared" si="40"/>
        <v>0</v>
      </c>
      <c r="AK214" s="1">
        <f t="shared" si="41"/>
        <v>0.65995352439969013</v>
      </c>
      <c r="AL214" s="1">
        <f t="shared" si="42"/>
        <v>0.34004647560030982</v>
      </c>
    </row>
    <row r="215" spans="1:38">
      <c r="A215" s="2" t="s">
        <v>161</v>
      </c>
      <c r="B215" s="2" t="s">
        <v>105</v>
      </c>
      <c r="C215" s="2" t="s">
        <v>164</v>
      </c>
      <c r="D215" s="2" t="s">
        <v>403</v>
      </c>
      <c r="E215" s="6" t="s">
        <v>91</v>
      </c>
      <c r="F215" s="2" t="s">
        <v>91</v>
      </c>
      <c r="G215" s="2" t="s">
        <v>1446</v>
      </c>
      <c r="H215" s="2">
        <v>240</v>
      </c>
      <c r="I215" s="2">
        <v>55</v>
      </c>
      <c r="J215" s="2" t="str">
        <f t="shared" si="43"/>
        <v>ESTERIL</v>
      </c>
      <c r="K215" s="8">
        <v>2.5000000000000001E-2</v>
      </c>
      <c r="L215" s="11">
        <v>0.03</v>
      </c>
      <c r="M215" s="2">
        <v>138</v>
      </c>
      <c r="N215" s="2">
        <v>1923</v>
      </c>
      <c r="O215" s="2">
        <v>0</v>
      </c>
      <c r="P215" s="2">
        <v>514</v>
      </c>
      <c r="Q215" s="2">
        <f t="shared" si="33"/>
        <v>5.3592233009708737E-2</v>
      </c>
      <c r="R215" s="2">
        <f t="shared" si="34"/>
        <v>0.94640776699029128</v>
      </c>
      <c r="S215" s="5">
        <v>0</v>
      </c>
      <c r="T215" s="5">
        <v>11</v>
      </c>
      <c r="U215" s="5">
        <v>981</v>
      </c>
      <c r="V215" s="5">
        <v>347</v>
      </c>
      <c r="W215" s="5">
        <v>17</v>
      </c>
      <c r="X215" s="5">
        <v>38</v>
      </c>
      <c r="Y215" s="5">
        <f t="shared" si="35"/>
        <v>0</v>
      </c>
      <c r="Z215" s="5">
        <f t="shared" si="36"/>
        <v>8.215085884988798E-3</v>
      </c>
      <c r="AA215" s="5">
        <f t="shared" si="37"/>
        <v>0.73263629574309186</v>
      </c>
      <c r="AB215" s="5">
        <f t="shared" si="38"/>
        <v>0.25914861837191933</v>
      </c>
      <c r="AC215" s="5">
        <v>0</v>
      </c>
      <c r="AD215" s="3">
        <v>5</v>
      </c>
      <c r="AE215" s="3">
        <v>854</v>
      </c>
      <c r="AF215" s="3">
        <v>497</v>
      </c>
      <c r="AG215" s="3">
        <v>12</v>
      </c>
      <c r="AH215" s="3">
        <v>25</v>
      </c>
      <c r="AI215" s="1">
        <f t="shared" si="39"/>
        <v>0</v>
      </c>
      <c r="AJ215" s="1">
        <f t="shared" si="40"/>
        <v>1.2203876525484566E-2</v>
      </c>
      <c r="AK215" s="1">
        <f t="shared" si="41"/>
        <v>0.61306532663316582</v>
      </c>
      <c r="AL215" s="1">
        <f t="shared" si="42"/>
        <v>0.37473079684134958</v>
      </c>
    </row>
    <row r="216" spans="1:38">
      <c r="A216" s="2" t="s">
        <v>161</v>
      </c>
      <c r="B216" s="2" t="s">
        <v>105</v>
      </c>
      <c r="C216" s="2" t="s">
        <v>164</v>
      </c>
      <c r="D216" s="2" t="s">
        <v>404</v>
      </c>
      <c r="E216" s="6" t="s">
        <v>91</v>
      </c>
      <c r="F216" s="2" t="s">
        <v>91</v>
      </c>
      <c r="G216" s="2" t="s">
        <v>1446</v>
      </c>
      <c r="H216" s="2">
        <v>241</v>
      </c>
      <c r="I216" s="2">
        <v>90</v>
      </c>
      <c r="J216" s="2" t="str">
        <f t="shared" si="43"/>
        <v>ESTERIL</v>
      </c>
      <c r="K216" s="8">
        <v>2.5000000000000001E-2</v>
      </c>
      <c r="L216" s="11">
        <v>0.03</v>
      </c>
      <c r="M216" s="2">
        <v>80</v>
      </c>
      <c r="N216" s="2">
        <v>3887</v>
      </c>
      <c r="O216" s="2">
        <v>0</v>
      </c>
      <c r="P216" s="2">
        <v>603</v>
      </c>
      <c r="Q216" s="2">
        <f t="shared" si="33"/>
        <v>1.7505470459518599E-2</v>
      </c>
      <c r="R216" s="2">
        <f t="shared" si="34"/>
        <v>0.98249452954048144</v>
      </c>
      <c r="S216" s="5">
        <v>0</v>
      </c>
      <c r="T216" s="5">
        <v>29</v>
      </c>
      <c r="U216" s="5">
        <v>2055</v>
      </c>
      <c r="V216" s="5">
        <v>375</v>
      </c>
      <c r="W216" s="5">
        <v>39</v>
      </c>
      <c r="X216" s="5">
        <v>85</v>
      </c>
      <c r="Y216" s="5">
        <f t="shared" si="35"/>
        <v>0</v>
      </c>
      <c r="Z216" s="5">
        <f t="shared" si="36"/>
        <v>1.1793411956079707E-2</v>
      </c>
      <c r="AA216" s="5">
        <f t="shared" si="37"/>
        <v>0.83570557137047585</v>
      </c>
      <c r="AB216" s="5">
        <f t="shared" si="38"/>
        <v>0.15250101667344448</v>
      </c>
      <c r="AC216" s="5">
        <v>0</v>
      </c>
      <c r="AD216" s="3">
        <v>18</v>
      </c>
      <c r="AE216" s="3">
        <v>1955</v>
      </c>
      <c r="AF216" s="3">
        <v>540</v>
      </c>
      <c r="AG216" s="3">
        <v>24</v>
      </c>
      <c r="AH216" s="3">
        <v>45</v>
      </c>
      <c r="AI216" s="1">
        <f t="shared" si="39"/>
        <v>0</v>
      </c>
      <c r="AJ216" s="1">
        <f t="shared" si="40"/>
        <v>1.6266460108443067E-2</v>
      </c>
      <c r="AK216" s="1">
        <f t="shared" si="41"/>
        <v>0.75716498838109991</v>
      </c>
      <c r="AL216" s="1">
        <f t="shared" si="42"/>
        <v>0.22656855151045702</v>
      </c>
    </row>
    <row r="217" spans="1:38">
      <c r="A217" s="2" t="s">
        <v>161</v>
      </c>
      <c r="B217" s="2" t="s">
        <v>105</v>
      </c>
      <c r="C217" s="2" t="s">
        <v>164</v>
      </c>
      <c r="D217" s="2" t="s">
        <v>395</v>
      </c>
      <c r="E217" s="6" t="s">
        <v>91</v>
      </c>
      <c r="F217" s="2" t="s">
        <v>91</v>
      </c>
      <c r="G217" s="2" t="s">
        <v>1446</v>
      </c>
      <c r="H217" s="2">
        <v>232</v>
      </c>
      <c r="I217" s="2">
        <v>25</v>
      </c>
      <c r="J217" s="2" t="str">
        <f t="shared" si="43"/>
        <v>ESTERIL</v>
      </c>
      <c r="K217" s="8">
        <v>2.5000000000000001E-2</v>
      </c>
      <c r="L217" s="11">
        <v>0.04</v>
      </c>
      <c r="M217" s="2">
        <v>0</v>
      </c>
      <c r="N217" s="2">
        <v>3740</v>
      </c>
      <c r="O217" s="2">
        <v>0</v>
      </c>
      <c r="P217" s="2">
        <v>638</v>
      </c>
      <c r="Q217" s="2">
        <f t="shared" si="33"/>
        <v>0</v>
      </c>
      <c r="R217" s="2">
        <f t="shared" si="34"/>
        <v>1</v>
      </c>
      <c r="S217" s="5">
        <v>0</v>
      </c>
      <c r="T217" s="5">
        <v>17</v>
      </c>
      <c r="U217" s="5">
        <v>1792</v>
      </c>
      <c r="V217" s="5">
        <v>439</v>
      </c>
      <c r="W217" s="5">
        <v>29</v>
      </c>
      <c r="X217" s="5">
        <v>111</v>
      </c>
      <c r="Y217" s="5">
        <f t="shared" si="35"/>
        <v>0</v>
      </c>
      <c r="Z217" s="5">
        <f t="shared" si="36"/>
        <v>7.5622775800711743E-3</v>
      </c>
      <c r="AA217" s="5">
        <f t="shared" si="37"/>
        <v>0.79715302491103202</v>
      </c>
      <c r="AB217" s="5">
        <f t="shared" si="38"/>
        <v>0.19528469750889679</v>
      </c>
      <c r="AC217" s="5">
        <v>0</v>
      </c>
      <c r="AD217" s="3">
        <v>2</v>
      </c>
      <c r="AE217" s="3">
        <v>1564</v>
      </c>
      <c r="AF217" s="3">
        <v>765</v>
      </c>
      <c r="AG217" s="3">
        <v>4</v>
      </c>
      <c r="AH217" s="3">
        <v>53</v>
      </c>
      <c r="AI217" s="1">
        <f t="shared" si="39"/>
        <v>0</v>
      </c>
      <c r="AJ217" s="1">
        <f t="shared" si="40"/>
        <v>2.5125628140703518E-3</v>
      </c>
      <c r="AK217" s="1">
        <f t="shared" si="41"/>
        <v>0.65494137353433834</v>
      </c>
      <c r="AL217" s="1">
        <f t="shared" si="42"/>
        <v>0.34254606365159129</v>
      </c>
    </row>
    <row r="218" spans="1:38">
      <c r="A218" s="2" t="s">
        <v>161</v>
      </c>
      <c r="B218" s="2" t="s">
        <v>105</v>
      </c>
      <c r="C218" s="2" t="s">
        <v>164</v>
      </c>
      <c r="D218" s="2" t="s">
        <v>397</v>
      </c>
      <c r="E218" s="6" t="s">
        <v>91</v>
      </c>
      <c r="F218" s="2" t="s">
        <v>91</v>
      </c>
      <c r="G218" s="2" t="s">
        <v>1446</v>
      </c>
      <c r="H218" s="2">
        <v>234</v>
      </c>
      <c r="I218" s="2">
        <v>45</v>
      </c>
      <c r="J218" s="2" t="str">
        <f t="shared" si="43"/>
        <v>ESTERIL</v>
      </c>
      <c r="K218" s="8">
        <v>2.5000000000000001E-2</v>
      </c>
      <c r="L218" s="11">
        <v>0.04</v>
      </c>
      <c r="M218" s="2">
        <v>0</v>
      </c>
      <c r="N218" s="2">
        <v>2722</v>
      </c>
      <c r="O218" s="2">
        <v>0</v>
      </c>
      <c r="P218" s="2">
        <v>519</v>
      </c>
      <c r="Q218" s="2">
        <f t="shared" si="33"/>
        <v>0</v>
      </c>
      <c r="R218" s="2">
        <f t="shared" si="34"/>
        <v>1</v>
      </c>
      <c r="S218" s="5">
        <v>0</v>
      </c>
      <c r="T218" s="5">
        <v>10</v>
      </c>
      <c r="U218" s="5">
        <v>671</v>
      </c>
      <c r="V218" s="5">
        <v>125</v>
      </c>
      <c r="W218" s="5">
        <v>15</v>
      </c>
      <c r="X218" s="5">
        <v>49</v>
      </c>
      <c r="Y218" s="5">
        <f t="shared" si="35"/>
        <v>0</v>
      </c>
      <c r="Z218" s="5">
        <f t="shared" si="36"/>
        <v>1.2406947890818859E-2</v>
      </c>
      <c r="AA218" s="5">
        <f t="shared" si="37"/>
        <v>0.83250620347394544</v>
      </c>
      <c r="AB218" s="5">
        <f t="shared" si="38"/>
        <v>0.15508684863523572</v>
      </c>
      <c r="AC218" s="5">
        <v>0</v>
      </c>
      <c r="AD218" s="3">
        <v>1</v>
      </c>
      <c r="AE218" s="3">
        <v>653</v>
      </c>
      <c r="AF218" s="3">
        <v>187</v>
      </c>
      <c r="AG218" s="3">
        <v>2</v>
      </c>
      <c r="AH218" s="3">
        <v>27</v>
      </c>
      <c r="AI218" s="1">
        <f t="shared" si="39"/>
        <v>0</v>
      </c>
      <c r="AJ218" s="1">
        <f t="shared" si="40"/>
        <v>3.4482758620689655E-3</v>
      </c>
      <c r="AK218" s="1">
        <f t="shared" si="41"/>
        <v>0.75057471264367814</v>
      </c>
      <c r="AL218" s="1">
        <f t="shared" si="42"/>
        <v>0.24597701149425288</v>
      </c>
    </row>
    <row r="219" spans="1:38">
      <c r="A219" s="2" t="s">
        <v>161</v>
      </c>
      <c r="B219" s="2" t="s">
        <v>105</v>
      </c>
      <c r="C219" s="2" t="s">
        <v>164</v>
      </c>
      <c r="D219" s="2" t="s">
        <v>174</v>
      </c>
      <c r="E219" s="6" t="s">
        <v>68</v>
      </c>
      <c r="F219" s="2" t="s">
        <v>1455</v>
      </c>
      <c r="G219" s="2" t="s">
        <v>1446</v>
      </c>
      <c r="H219" s="2">
        <v>10</v>
      </c>
      <c r="I219" s="2">
        <v>20</v>
      </c>
      <c r="J219" s="2" t="str">
        <f t="shared" si="43"/>
        <v>ESTERIL</v>
      </c>
      <c r="K219" s="9">
        <v>2.5000000000000001E-2</v>
      </c>
      <c r="L219" s="10">
        <v>0.05</v>
      </c>
      <c r="M219" s="2">
        <v>32</v>
      </c>
      <c r="N219" s="2">
        <v>980</v>
      </c>
      <c r="O219" s="2">
        <v>0</v>
      </c>
      <c r="P219" s="2">
        <v>331</v>
      </c>
      <c r="Q219" s="2">
        <f t="shared" si="33"/>
        <v>2.3827252419955324E-2</v>
      </c>
      <c r="R219" s="2">
        <f t="shared" si="34"/>
        <v>0.97617274758004469</v>
      </c>
      <c r="S219" s="5">
        <v>0</v>
      </c>
      <c r="T219" s="5">
        <v>4</v>
      </c>
      <c r="U219" s="5">
        <v>454</v>
      </c>
      <c r="V219" s="5">
        <v>202</v>
      </c>
      <c r="W219" s="5">
        <v>5</v>
      </c>
      <c r="X219" s="5">
        <v>24</v>
      </c>
      <c r="Y219" s="5">
        <f t="shared" si="35"/>
        <v>0</v>
      </c>
      <c r="Z219" s="5">
        <f t="shared" si="36"/>
        <v>6.0606060606060606E-3</v>
      </c>
      <c r="AA219" s="5">
        <f t="shared" si="37"/>
        <v>0.68787878787878787</v>
      </c>
      <c r="AB219" s="5">
        <f t="shared" si="38"/>
        <v>0.30606060606060603</v>
      </c>
      <c r="AC219" s="2">
        <v>0</v>
      </c>
      <c r="AD219" s="3">
        <v>2</v>
      </c>
      <c r="AE219" s="3">
        <v>413</v>
      </c>
      <c r="AF219" s="3">
        <v>256</v>
      </c>
      <c r="AG219" s="3">
        <v>2</v>
      </c>
      <c r="AH219" s="3">
        <v>16</v>
      </c>
      <c r="AI219" s="1">
        <f t="shared" si="39"/>
        <v>0</v>
      </c>
      <c r="AJ219" s="1">
        <f t="shared" si="40"/>
        <v>5.8055152394775036E-3</v>
      </c>
      <c r="AK219" s="1">
        <f t="shared" si="41"/>
        <v>0.59941944847605222</v>
      </c>
      <c r="AL219" s="1">
        <f t="shared" si="42"/>
        <v>0.39477503628447025</v>
      </c>
    </row>
    <row r="220" spans="1:38">
      <c r="A220" s="2" t="s">
        <v>161</v>
      </c>
      <c r="B220" s="2" t="s">
        <v>105</v>
      </c>
      <c r="C220" s="2" t="s">
        <v>164</v>
      </c>
      <c r="D220" s="2" t="s">
        <v>169</v>
      </c>
      <c r="E220" s="6" t="s">
        <v>67</v>
      </c>
      <c r="F220" s="2" t="s">
        <v>1455</v>
      </c>
      <c r="G220" s="2" t="s">
        <v>1446</v>
      </c>
      <c r="H220" s="2">
        <v>5</v>
      </c>
      <c r="I220" s="2">
        <v>35</v>
      </c>
      <c r="J220" s="2" t="str">
        <f t="shared" si="43"/>
        <v>ESTERIL</v>
      </c>
      <c r="K220" s="8">
        <v>2.5000000000000001E-2</v>
      </c>
      <c r="L220" s="11">
        <v>0.05</v>
      </c>
      <c r="M220" s="2">
        <v>54</v>
      </c>
      <c r="N220" s="2">
        <v>1640</v>
      </c>
      <c r="O220" s="2">
        <v>0</v>
      </c>
      <c r="P220" s="2">
        <v>400</v>
      </c>
      <c r="Q220" s="2">
        <f t="shared" si="33"/>
        <v>2.5787965616045846E-2</v>
      </c>
      <c r="R220" s="2">
        <f t="shared" si="34"/>
        <v>0.97421203438395421</v>
      </c>
      <c r="S220" s="5">
        <v>0</v>
      </c>
      <c r="T220" s="5">
        <v>17</v>
      </c>
      <c r="U220" s="5">
        <v>757</v>
      </c>
      <c r="V220" s="5">
        <v>274</v>
      </c>
      <c r="W220" s="5">
        <v>27</v>
      </c>
      <c r="X220" s="5">
        <v>40</v>
      </c>
      <c r="Y220" s="5">
        <f t="shared" si="35"/>
        <v>0</v>
      </c>
      <c r="Z220" s="5">
        <f t="shared" si="36"/>
        <v>1.6221374045801526E-2</v>
      </c>
      <c r="AA220" s="5">
        <f t="shared" si="37"/>
        <v>0.72232824427480913</v>
      </c>
      <c r="AB220" s="5">
        <f t="shared" si="38"/>
        <v>0.26145038167938933</v>
      </c>
      <c r="AC220" s="5">
        <v>0</v>
      </c>
      <c r="AD220" s="7">
        <v>5</v>
      </c>
      <c r="AE220" s="7">
        <v>694</v>
      </c>
      <c r="AF220" s="7">
        <v>370</v>
      </c>
      <c r="AG220" s="7">
        <v>11</v>
      </c>
      <c r="AH220" s="3">
        <v>33</v>
      </c>
      <c r="AI220" s="1">
        <f t="shared" si="39"/>
        <v>0</v>
      </c>
      <c r="AJ220" s="1">
        <f t="shared" si="40"/>
        <v>1.4375561545372867E-2</v>
      </c>
      <c r="AK220" s="1">
        <f t="shared" si="41"/>
        <v>0.62353998203054806</v>
      </c>
      <c r="AL220" s="1">
        <f t="shared" si="42"/>
        <v>0.36208445642407905</v>
      </c>
    </row>
    <row r="221" spans="1:38">
      <c r="A221" s="2" t="s">
        <v>161</v>
      </c>
      <c r="B221" s="2" t="s">
        <v>105</v>
      </c>
      <c r="C221" s="2" t="s">
        <v>164</v>
      </c>
      <c r="D221" s="2" t="s">
        <v>176</v>
      </c>
      <c r="E221" s="6" t="s">
        <v>68</v>
      </c>
      <c r="F221" s="2" t="s">
        <v>1455</v>
      </c>
      <c r="G221" s="2" t="s">
        <v>1446</v>
      </c>
      <c r="H221" s="2">
        <v>12</v>
      </c>
      <c r="I221" s="2">
        <v>35</v>
      </c>
      <c r="J221" s="2" t="str">
        <f t="shared" si="43"/>
        <v>ESTERIL</v>
      </c>
      <c r="K221" s="9">
        <v>2.5000000000000001E-2</v>
      </c>
      <c r="L221" s="10">
        <v>0.05</v>
      </c>
      <c r="M221" s="2">
        <v>0</v>
      </c>
      <c r="N221" s="2">
        <v>2440</v>
      </c>
      <c r="O221" s="2">
        <v>0</v>
      </c>
      <c r="P221" s="2">
        <v>579</v>
      </c>
      <c r="Q221" s="2">
        <f t="shared" si="33"/>
        <v>0</v>
      </c>
      <c r="R221" s="2">
        <f t="shared" si="34"/>
        <v>1</v>
      </c>
      <c r="S221" s="5">
        <v>0</v>
      </c>
      <c r="T221" s="5">
        <v>118</v>
      </c>
      <c r="U221" s="5">
        <v>1056</v>
      </c>
      <c r="V221" s="5">
        <v>151</v>
      </c>
      <c r="W221" s="5">
        <v>164</v>
      </c>
      <c r="X221" s="5">
        <v>124</v>
      </c>
      <c r="Y221" s="5">
        <f t="shared" si="35"/>
        <v>0</v>
      </c>
      <c r="Z221" s="5">
        <f t="shared" si="36"/>
        <v>8.9056603773584903E-2</v>
      </c>
      <c r="AA221" s="5">
        <f t="shared" si="37"/>
        <v>0.79698113207547172</v>
      </c>
      <c r="AB221" s="5">
        <f t="shared" si="38"/>
        <v>0.11396226415094339</v>
      </c>
      <c r="AC221" s="2">
        <v>0</v>
      </c>
      <c r="AD221" s="3">
        <v>63</v>
      </c>
      <c r="AE221" s="3">
        <v>1135</v>
      </c>
      <c r="AF221" s="3">
        <v>247</v>
      </c>
      <c r="AG221" s="3">
        <v>76</v>
      </c>
      <c r="AH221" s="3">
        <v>89</v>
      </c>
      <c r="AI221" s="1">
        <f t="shared" si="39"/>
        <v>0</v>
      </c>
      <c r="AJ221" s="1">
        <f t="shared" si="40"/>
        <v>8.6335403726708074E-2</v>
      </c>
      <c r="AK221" s="1">
        <f t="shared" si="41"/>
        <v>0.70496894409937894</v>
      </c>
      <c r="AL221" s="1">
        <f t="shared" si="42"/>
        <v>0.20869565217391303</v>
      </c>
    </row>
    <row r="222" spans="1:38">
      <c r="A222" s="2" t="s">
        <v>161</v>
      </c>
      <c r="B222" s="2" t="s">
        <v>105</v>
      </c>
      <c r="C222" s="2" t="s">
        <v>164</v>
      </c>
      <c r="D222" s="2" t="s">
        <v>308</v>
      </c>
      <c r="E222" s="6" t="s">
        <v>82</v>
      </c>
      <c r="F222" s="2" t="s">
        <v>1455</v>
      </c>
      <c r="G222" s="2" t="s">
        <v>1446</v>
      </c>
      <c r="H222" s="2">
        <v>145</v>
      </c>
      <c r="I222" s="2">
        <v>50</v>
      </c>
      <c r="J222" s="2" t="str">
        <f t="shared" si="43"/>
        <v>ESTERIL</v>
      </c>
      <c r="K222" s="8">
        <v>2.5000000000000001E-2</v>
      </c>
      <c r="L222" s="11">
        <v>0.06</v>
      </c>
      <c r="M222" s="2">
        <v>97</v>
      </c>
      <c r="N222" s="2">
        <v>2135</v>
      </c>
      <c r="O222" s="2">
        <v>0</v>
      </c>
      <c r="P222" s="2">
        <v>514</v>
      </c>
      <c r="Q222" s="2">
        <f t="shared" si="33"/>
        <v>3.5324107793153675E-2</v>
      </c>
      <c r="R222" s="2">
        <f t="shared" si="34"/>
        <v>0.96467589220684635</v>
      </c>
      <c r="S222" s="5">
        <v>0</v>
      </c>
      <c r="T222" s="5">
        <v>69</v>
      </c>
      <c r="U222" s="5">
        <v>1125</v>
      </c>
      <c r="V222" s="5">
        <v>159</v>
      </c>
      <c r="W222" s="5">
        <v>75</v>
      </c>
      <c r="X222" s="5">
        <v>63</v>
      </c>
      <c r="Y222" s="5">
        <f t="shared" si="35"/>
        <v>0</v>
      </c>
      <c r="Z222" s="5">
        <f t="shared" si="36"/>
        <v>5.0997782705099776E-2</v>
      </c>
      <c r="AA222" s="5">
        <f t="shared" si="37"/>
        <v>0.83148558758314861</v>
      </c>
      <c r="AB222" s="5">
        <f t="shared" si="38"/>
        <v>0.11751662971175167</v>
      </c>
      <c r="AC222" s="5">
        <v>0</v>
      </c>
      <c r="AD222" s="3">
        <v>38</v>
      </c>
      <c r="AE222" s="3">
        <v>1106</v>
      </c>
      <c r="AF222" s="3">
        <v>256</v>
      </c>
      <c r="AG222" s="3">
        <v>46</v>
      </c>
      <c r="AH222" s="3">
        <v>43</v>
      </c>
      <c r="AI222" s="1">
        <f t="shared" si="39"/>
        <v>0</v>
      </c>
      <c r="AJ222" s="1">
        <f t="shared" si="40"/>
        <v>5.6413700470114174E-2</v>
      </c>
      <c r="AK222" s="1">
        <f t="shared" si="41"/>
        <v>0.74278038952316994</v>
      </c>
      <c r="AL222" s="1">
        <f t="shared" si="42"/>
        <v>0.20080591000671591</v>
      </c>
    </row>
    <row r="223" spans="1:38">
      <c r="A223" s="2" t="s">
        <v>161</v>
      </c>
      <c r="B223" s="2" t="s">
        <v>105</v>
      </c>
      <c r="C223" s="2" t="s">
        <v>164</v>
      </c>
      <c r="D223" s="2" t="s">
        <v>378</v>
      </c>
      <c r="E223" s="6" t="s">
        <v>5</v>
      </c>
      <c r="F223" s="2" t="s">
        <v>5</v>
      </c>
      <c r="G223" s="2" t="s">
        <v>1446</v>
      </c>
      <c r="H223" s="2">
        <v>215</v>
      </c>
      <c r="I223" s="2">
        <v>70</v>
      </c>
      <c r="J223" s="2" t="str">
        <f t="shared" si="43"/>
        <v>ESTERIL</v>
      </c>
      <c r="K223" s="8">
        <v>2.5000000000000001E-2</v>
      </c>
      <c r="L223" s="11">
        <v>0.06</v>
      </c>
      <c r="M223" s="2">
        <v>0</v>
      </c>
      <c r="N223" s="2">
        <v>4141</v>
      </c>
      <c r="O223" s="2">
        <v>0</v>
      </c>
      <c r="P223" s="2">
        <v>782</v>
      </c>
      <c r="Q223" s="2">
        <f t="shared" si="33"/>
        <v>0</v>
      </c>
      <c r="R223" s="2">
        <f t="shared" si="34"/>
        <v>1</v>
      </c>
      <c r="S223" s="5">
        <v>0</v>
      </c>
      <c r="T223" s="5">
        <v>37</v>
      </c>
      <c r="U223" s="5">
        <v>1936</v>
      </c>
      <c r="V223" s="5">
        <v>609</v>
      </c>
      <c r="W223" s="5">
        <v>47</v>
      </c>
      <c r="X223" s="5">
        <v>98</v>
      </c>
      <c r="Y223" s="5">
        <f t="shared" si="35"/>
        <v>0</v>
      </c>
      <c r="Z223" s="5">
        <f t="shared" si="36"/>
        <v>1.4329976762199844E-2</v>
      </c>
      <c r="AA223" s="5">
        <f t="shared" si="37"/>
        <v>0.74980635166537568</v>
      </c>
      <c r="AB223" s="5">
        <f t="shared" si="38"/>
        <v>0.23586367157242447</v>
      </c>
      <c r="AC223" s="5">
        <v>0</v>
      </c>
      <c r="AD223" s="3">
        <v>21</v>
      </c>
      <c r="AE223" s="3">
        <v>1795</v>
      </c>
      <c r="AF223" s="3">
        <v>839</v>
      </c>
      <c r="AG223" s="3">
        <v>22</v>
      </c>
      <c r="AH223" s="3">
        <v>49</v>
      </c>
      <c r="AI223" s="1">
        <f t="shared" si="39"/>
        <v>0</v>
      </c>
      <c r="AJ223" s="1">
        <f t="shared" si="40"/>
        <v>1.5774027879677181E-2</v>
      </c>
      <c r="AK223" s="1">
        <f t="shared" si="41"/>
        <v>0.65847395451210566</v>
      </c>
      <c r="AL223" s="1">
        <f t="shared" si="42"/>
        <v>0.32575201760821715</v>
      </c>
    </row>
    <row r="224" spans="1:38">
      <c r="A224" s="2" t="s">
        <v>161</v>
      </c>
      <c r="B224" s="2" t="s">
        <v>105</v>
      </c>
      <c r="C224" s="2" t="s">
        <v>164</v>
      </c>
      <c r="D224" s="2" t="s">
        <v>324</v>
      </c>
      <c r="E224" s="6" t="s">
        <v>84</v>
      </c>
      <c r="F224" s="2" t="s">
        <v>1455</v>
      </c>
      <c r="G224" s="2" t="s">
        <v>1446</v>
      </c>
      <c r="H224" s="2">
        <v>161</v>
      </c>
      <c r="I224" s="2">
        <v>35</v>
      </c>
      <c r="J224" s="2" t="str">
        <f t="shared" si="43"/>
        <v>ESTERIL</v>
      </c>
      <c r="K224" s="8">
        <v>2.5000000000000001E-2</v>
      </c>
      <c r="L224" s="11">
        <v>7.0000000000000007E-2</v>
      </c>
      <c r="M224" s="2">
        <v>0</v>
      </c>
      <c r="N224" s="2">
        <v>1643</v>
      </c>
      <c r="O224" s="2">
        <v>0</v>
      </c>
      <c r="P224" s="2">
        <v>519</v>
      </c>
      <c r="Q224" s="2">
        <f t="shared" si="33"/>
        <v>0</v>
      </c>
      <c r="R224" s="2">
        <f t="shared" si="34"/>
        <v>1</v>
      </c>
      <c r="S224" s="5">
        <v>101</v>
      </c>
      <c r="T224" s="5">
        <v>813</v>
      </c>
      <c r="U224" s="5">
        <v>82</v>
      </c>
      <c r="V224" s="5">
        <v>110</v>
      </c>
      <c r="W224" s="5">
        <v>87</v>
      </c>
      <c r="X224" s="5">
        <v>0</v>
      </c>
      <c r="Y224" s="5">
        <f t="shared" si="35"/>
        <v>9.1320072332730567E-2</v>
      </c>
      <c r="Z224" s="5">
        <f t="shared" si="36"/>
        <v>0.7350813743218807</v>
      </c>
      <c r="AA224" s="5">
        <f t="shared" si="37"/>
        <v>7.4141048824593131E-2</v>
      </c>
      <c r="AB224" s="5">
        <f t="shared" si="38"/>
        <v>9.9457504520795659E-2</v>
      </c>
      <c r="AC224" s="5">
        <v>0</v>
      </c>
      <c r="AD224" s="3">
        <v>60</v>
      </c>
      <c r="AE224" s="3">
        <v>876</v>
      </c>
      <c r="AF224" s="3">
        <v>136</v>
      </c>
      <c r="AG224" s="3">
        <v>56</v>
      </c>
      <c r="AH224" s="3">
        <v>65</v>
      </c>
      <c r="AI224" s="1">
        <f t="shared" si="39"/>
        <v>0</v>
      </c>
      <c r="AJ224" s="1">
        <f t="shared" si="40"/>
        <v>9.72338642078793E-2</v>
      </c>
      <c r="AK224" s="1">
        <f t="shared" si="41"/>
        <v>0.73428331936295055</v>
      </c>
      <c r="AL224" s="1">
        <f t="shared" si="42"/>
        <v>0.16848281642917015</v>
      </c>
    </row>
    <row r="225" spans="1:38">
      <c r="A225" s="2" t="s">
        <v>161</v>
      </c>
      <c r="B225" s="2" t="s">
        <v>105</v>
      </c>
      <c r="C225" s="2" t="s">
        <v>164</v>
      </c>
      <c r="D225" s="2" t="s">
        <v>173</v>
      </c>
      <c r="E225" s="6" t="s">
        <v>68</v>
      </c>
      <c r="F225" s="2" t="s">
        <v>1455</v>
      </c>
      <c r="G225" s="2" t="s">
        <v>1446</v>
      </c>
      <c r="H225" s="2">
        <v>9</v>
      </c>
      <c r="I225" s="2">
        <v>40</v>
      </c>
      <c r="J225" s="2" t="str">
        <f t="shared" si="43"/>
        <v>ESTERIL</v>
      </c>
      <c r="K225" s="9">
        <v>2.5000000000000001E-2</v>
      </c>
      <c r="L225" s="10">
        <v>7.0000000000000007E-2</v>
      </c>
      <c r="M225" s="2">
        <v>0</v>
      </c>
      <c r="N225" s="2">
        <v>2008</v>
      </c>
      <c r="O225" s="2">
        <v>0</v>
      </c>
      <c r="P225" s="2">
        <v>490</v>
      </c>
      <c r="Q225" s="2">
        <f t="shared" si="33"/>
        <v>0</v>
      </c>
      <c r="R225" s="2">
        <f t="shared" si="34"/>
        <v>1</v>
      </c>
      <c r="S225" s="5">
        <v>0</v>
      </c>
      <c r="T225" s="5">
        <v>39</v>
      </c>
      <c r="U225" s="5">
        <v>859</v>
      </c>
      <c r="V225" s="5">
        <v>307</v>
      </c>
      <c r="W225" s="5">
        <v>61</v>
      </c>
      <c r="X225" s="5">
        <v>62</v>
      </c>
      <c r="Y225" s="5">
        <f t="shared" si="35"/>
        <v>0</v>
      </c>
      <c r="Z225" s="5">
        <f t="shared" si="36"/>
        <v>3.2365145228215771E-2</v>
      </c>
      <c r="AA225" s="5">
        <f t="shared" si="37"/>
        <v>0.71286307053941911</v>
      </c>
      <c r="AB225" s="5">
        <f t="shared" si="38"/>
        <v>0.25477178423236513</v>
      </c>
      <c r="AC225" s="2">
        <v>0</v>
      </c>
      <c r="AD225" s="3">
        <v>5</v>
      </c>
      <c r="AE225" s="3">
        <v>835</v>
      </c>
      <c r="AF225" s="3">
        <v>428</v>
      </c>
      <c r="AG225" s="3">
        <v>7</v>
      </c>
      <c r="AH225" s="3">
        <v>50</v>
      </c>
      <c r="AI225" s="1">
        <f t="shared" si="39"/>
        <v>0</v>
      </c>
      <c r="AJ225" s="1">
        <f t="shared" si="40"/>
        <v>9.0566037735849061E-3</v>
      </c>
      <c r="AK225" s="1">
        <f t="shared" si="41"/>
        <v>0.63018867924528299</v>
      </c>
      <c r="AL225" s="1">
        <f t="shared" si="42"/>
        <v>0.3607547169811321</v>
      </c>
    </row>
    <row r="226" spans="1:38">
      <c r="A226" s="2" t="s">
        <v>161</v>
      </c>
      <c r="B226" s="2" t="s">
        <v>105</v>
      </c>
      <c r="C226" s="2" t="s">
        <v>164</v>
      </c>
      <c r="D226" s="2" t="s">
        <v>323</v>
      </c>
      <c r="E226" s="6" t="s">
        <v>84</v>
      </c>
      <c r="F226" s="2" t="s">
        <v>1455</v>
      </c>
      <c r="G226" s="2" t="s">
        <v>1446</v>
      </c>
      <c r="H226" s="2">
        <v>160</v>
      </c>
      <c r="I226" s="2">
        <v>40</v>
      </c>
      <c r="J226" s="2" t="str">
        <f t="shared" si="43"/>
        <v>ESTERIL</v>
      </c>
      <c r="K226" s="8">
        <v>2.5000000000000001E-2</v>
      </c>
      <c r="L226" s="11">
        <v>7.0000000000000007E-2</v>
      </c>
      <c r="M226" s="2">
        <v>0</v>
      </c>
      <c r="N226" s="2">
        <v>2019</v>
      </c>
      <c r="O226" s="2">
        <v>0</v>
      </c>
      <c r="P226" s="2">
        <v>514</v>
      </c>
      <c r="Q226" s="2">
        <f t="shared" si="33"/>
        <v>0</v>
      </c>
      <c r="R226" s="2">
        <f t="shared" si="34"/>
        <v>1</v>
      </c>
      <c r="S226" s="5">
        <v>17</v>
      </c>
      <c r="T226" s="5">
        <v>1017</v>
      </c>
      <c r="U226" s="5">
        <v>284</v>
      </c>
      <c r="V226" s="5">
        <v>20</v>
      </c>
      <c r="W226" s="5">
        <v>51</v>
      </c>
      <c r="X226" s="5">
        <v>0</v>
      </c>
      <c r="Y226" s="5">
        <f t="shared" si="35"/>
        <v>1.2705530642750373E-2</v>
      </c>
      <c r="Z226" s="5">
        <f t="shared" si="36"/>
        <v>0.76008968609865468</v>
      </c>
      <c r="AA226" s="5">
        <f t="shared" si="37"/>
        <v>0.21225710014947682</v>
      </c>
      <c r="AB226" s="5">
        <f t="shared" si="38"/>
        <v>1.4947683109118086E-2</v>
      </c>
      <c r="AC226" s="5">
        <v>0</v>
      </c>
      <c r="AD226" s="3">
        <v>3</v>
      </c>
      <c r="AE226" s="3">
        <v>958</v>
      </c>
      <c r="AF226" s="3">
        <v>393</v>
      </c>
      <c r="AG226" s="3">
        <v>4</v>
      </c>
      <c r="AH226" s="3">
        <v>30</v>
      </c>
      <c r="AI226" s="1">
        <f t="shared" si="39"/>
        <v>0</v>
      </c>
      <c r="AJ226" s="1">
        <f t="shared" si="40"/>
        <v>5.0432276657060519E-3</v>
      </c>
      <c r="AK226" s="1">
        <f t="shared" si="41"/>
        <v>0.69020172910662825</v>
      </c>
      <c r="AL226" s="1">
        <f t="shared" si="42"/>
        <v>0.30475504322766572</v>
      </c>
    </row>
    <row r="227" spans="1:38">
      <c r="A227" s="2" t="s">
        <v>161</v>
      </c>
      <c r="B227" s="2" t="s">
        <v>105</v>
      </c>
      <c r="C227" s="2" t="s">
        <v>164</v>
      </c>
      <c r="D227" s="2" t="s">
        <v>389</v>
      </c>
      <c r="E227" s="6" t="s">
        <v>13</v>
      </c>
      <c r="F227" s="2" t="s">
        <v>5</v>
      </c>
      <c r="G227" s="2" t="s">
        <v>1446</v>
      </c>
      <c r="H227" s="2">
        <v>226</v>
      </c>
      <c r="I227" s="2">
        <v>40</v>
      </c>
      <c r="J227" s="2" t="str">
        <f t="shared" si="43"/>
        <v>ESTERIL</v>
      </c>
      <c r="K227" s="8">
        <v>2.5000000000000001E-2</v>
      </c>
      <c r="L227" s="11">
        <v>7.0000000000000007E-2</v>
      </c>
      <c r="M227" s="2">
        <v>95</v>
      </c>
      <c r="N227" s="2">
        <v>1651</v>
      </c>
      <c r="O227" s="2">
        <v>0</v>
      </c>
      <c r="P227" s="2">
        <v>415</v>
      </c>
      <c r="Q227" s="2">
        <f t="shared" si="33"/>
        <v>4.3961129106894953E-2</v>
      </c>
      <c r="R227" s="2">
        <f t="shared" si="34"/>
        <v>0.95603887089310502</v>
      </c>
      <c r="S227" s="5">
        <v>0</v>
      </c>
      <c r="T227" s="5">
        <v>5</v>
      </c>
      <c r="U227" s="5">
        <v>884</v>
      </c>
      <c r="V227" s="5">
        <v>248</v>
      </c>
      <c r="W227" s="5">
        <v>9</v>
      </c>
      <c r="X227" s="5">
        <v>32</v>
      </c>
      <c r="Y227" s="5">
        <f t="shared" si="35"/>
        <v>0</v>
      </c>
      <c r="Z227" s="5">
        <f t="shared" si="36"/>
        <v>4.3975373790677225E-3</v>
      </c>
      <c r="AA227" s="5">
        <f t="shared" si="37"/>
        <v>0.77748460861917323</v>
      </c>
      <c r="AB227" s="5">
        <f t="shared" si="38"/>
        <v>0.21811785400175901</v>
      </c>
      <c r="AC227" s="5">
        <v>0</v>
      </c>
      <c r="AD227" s="3">
        <v>1</v>
      </c>
      <c r="AE227" s="3">
        <v>808</v>
      </c>
      <c r="AF227" s="3">
        <v>351</v>
      </c>
      <c r="AG227" s="3">
        <v>1</v>
      </c>
      <c r="AH227" s="3">
        <v>17</v>
      </c>
      <c r="AI227" s="1">
        <f t="shared" si="39"/>
        <v>0</v>
      </c>
      <c r="AJ227" s="1">
        <f t="shared" si="40"/>
        <v>1.697792869269949E-3</v>
      </c>
      <c r="AK227" s="1">
        <f t="shared" si="41"/>
        <v>0.68590831918505946</v>
      </c>
      <c r="AL227" s="1">
        <f t="shared" si="42"/>
        <v>0.31239388794567063</v>
      </c>
    </row>
    <row r="228" spans="1:38">
      <c r="A228" s="2" t="s">
        <v>161</v>
      </c>
      <c r="B228" s="2" t="s">
        <v>105</v>
      </c>
      <c r="C228" s="2" t="s">
        <v>164</v>
      </c>
      <c r="D228" s="2" t="s">
        <v>171</v>
      </c>
      <c r="E228" s="6" t="s">
        <v>68</v>
      </c>
      <c r="F228" s="2" t="s">
        <v>1455</v>
      </c>
      <c r="G228" s="2" t="s">
        <v>1446</v>
      </c>
      <c r="H228" s="2">
        <v>7</v>
      </c>
      <c r="I228" s="2">
        <v>85</v>
      </c>
      <c r="J228" s="2" t="str">
        <f t="shared" si="43"/>
        <v>ESTERIL</v>
      </c>
      <c r="K228" s="9">
        <v>2.5000000000000001E-2</v>
      </c>
      <c r="L228" s="10">
        <v>7.0000000000000007E-2</v>
      </c>
      <c r="M228" s="2">
        <v>0</v>
      </c>
      <c r="N228" s="2">
        <v>4055</v>
      </c>
      <c r="O228" s="2">
        <v>0</v>
      </c>
      <c r="P228" s="2">
        <v>678</v>
      </c>
      <c r="Q228" s="2">
        <f t="shared" si="33"/>
        <v>0</v>
      </c>
      <c r="R228" s="2">
        <f t="shared" si="34"/>
        <v>1</v>
      </c>
      <c r="S228" s="5">
        <v>0</v>
      </c>
      <c r="T228" s="5">
        <v>88</v>
      </c>
      <c r="U228" s="5">
        <v>1859</v>
      </c>
      <c r="V228" s="5">
        <v>377</v>
      </c>
      <c r="W228" s="5">
        <v>131</v>
      </c>
      <c r="X228" s="5">
        <v>131</v>
      </c>
      <c r="Y228" s="5">
        <f t="shared" si="35"/>
        <v>0</v>
      </c>
      <c r="Z228" s="5">
        <f t="shared" si="36"/>
        <v>3.7865748709122203E-2</v>
      </c>
      <c r="AA228" s="5">
        <f t="shared" si="37"/>
        <v>0.79991394148020656</v>
      </c>
      <c r="AB228" s="5">
        <f t="shared" si="38"/>
        <v>0.16222030981067126</v>
      </c>
      <c r="AC228" s="2">
        <v>0</v>
      </c>
      <c r="AD228" s="3">
        <v>30</v>
      </c>
      <c r="AE228" s="3">
        <v>1822</v>
      </c>
      <c r="AF228" s="3">
        <v>561</v>
      </c>
      <c r="AG228" s="3">
        <v>65</v>
      </c>
      <c r="AH228" s="3">
        <v>108</v>
      </c>
      <c r="AI228" s="1">
        <f t="shared" si="39"/>
        <v>0</v>
      </c>
      <c r="AJ228" s="1">
        <f t="shared" si="40"/>
        <v>3.6736272235112145E-2</v>
      </c>
      <c r="AK228" s="1">
        <f t="shared" si="41"/>
        <v>0.70456303170920342</v>
      </c>
      <c r="AL228" s="1">
        <f t="shared" si="42"/>
        <v>0.25870069605568446</v>
      </c>
    </row>
    <row r="229" spans="1:38">
      <c r="A229" s="2" t="s">
        <v>161</v>
      </c>
      <c r="B229" s="2" t="s">
        <v>105</v>
      </c>
      <c r="C229" s="2" t="s">
        <v>164</v>
      </c>
      <c r="D229" s="2" t="s">
        <v>327</v>
      </c>
      <c r="E229" s="6" t="s">
        <v>84</v>
      </c>
      <c r="F229" s="2" t="s">
        <v>1455</v>
      </c>
      <c r="G229" s="2" t="s">
        <v>1446</v>
      </c>
      <c r="H229" s="2">
        <v>164</v>
      </c>
      <c r="I229" s="2">
        <v>40</v>
      </c>
      <c r="J229" s="2" t="str">
        <f t="shared" si="43"/>
        <v>ESTERIL</v>
      </c>
      <c r="K229" s="8">
        <v>2.5000000000000001E-2</v>
      </c>
      <c r="L229" s="11">
        <v>0.08</v>
      </c>
      <c r="M229" s="2">
        <v>0</v>
      </c>
      <c r="N229" s="2">
        <v>2070</v>
      </c>
      <c r="O229" s="2">
        <v>0</v>
      </c>
      <c r="P229" s="2">
        <v>443</v>
      </c>
      <c r="Q229" s="2">
        <f t="shared" si="33"/>
        <v>0</v>
      </c>
      <c r="R229" s="2">
        <f t="shared" si="34"/>
        <v>1</v>
      </c>
      <c r="S229" s="5">
        <v>2</v>
      </c>
      <c r="T229" s="5">
        <v>823</v>
      </c>
      <c r="U229" s="5">
        <v>576</v>
      </c>
      <c r="V229" s="5">
        <v>3</v>
      </c>
      <c r="W229" s="5">
        <v>18</v>
      </c>
      <c r="X229" s="5">
        <v>0</v>
      </c>
      <c r="Y229" s="5">
        <f t="shared" si="35"/>
        <v>1.4245014245014246E-3</v>
      </c>
      <c r="Z229" s="5">
        <f t="shared" si="36"/>
        <v>0.58618233618233617</v>
      </c>
      <c r="AA229" s="5">
        <f t="shared" si="37"/>
        <v>0.41025641025641024</v>
      </c>
      <c r="AB229" s="5">
        <f t="shared" si="38"/>
        <v>2.136752136752137E-3</v>
      </c>
      <c r="AC229" s="5">
        <v>0</v>
      </c>
      <c r="AD229" s="3">
        <v>0</v>
      </c>
      <c r="AE229" s="3">
        <v>686</v>
      </c>
      <c r="AF229" s="3">
        <v>726</v>
      </c>
      <c r="AG229" s="3">
        <v>0</v>
      </c>
      <c r="AH229" s="3">
        <v>9</v>
      </c>
      <c r="AI229" s="1">
        <f t="shared" si="39"/>
        <v>0</v>
      </c>
      <c r="AJ229" s="1">
        <f t="shared" si="40"/>
        <v>0</v>
      </c>
      <c r="AK229" s="1">
        <f t="shared" si="41"/>
        <v>0.48275862068965519</v>
      </c>
      <c r="AL229" s="1">
        <f t="shared" si="42"/>
        <v>0.51724137931034486</v>
      </c>
    </row>
    <row r="230" spans="1:38">
      <c r="A230" s="2" t="s">
        <v>161</v>
      </c>
      <c r="B230" s="2" t="s">
        <v>105</v>
      </c>
      <c r="C230" s="2" t="s">
        <v>164</v>
      </c>
      <c r="D230" s="2" t="s">
        <v>388</v>
      </c>
      <c r="E230" s="6" t="s">
        <v>13</v>
      </c>
      <c r="F230" s="2" t="s">
        <v>5</v>
      </c>
      <c r="G230" s="2" t="s">
        <v>1446</v>
      </c>
      <c r="H230" s="2">
        <v>225</v>
      </c>
      <c r="I230" s="2">
        <v>20</v>
      </c>
      <c r="J230" s="2" t="str">
        <f t="shared" si="43"/>
        <v>ESTERIL</v>
      </c>
      <c r="K230" s="8">
        <v>2.5000000000000001E-2</v>
      </c>
      <c r="L230" s="11">
        <v>0.09</v>
      </c>
      <c r="M230" s="2">
        <v>0</v>
      </c>
      <c r="N230" s="2">
        <v>1450</v>
      </c>
      <c r="O230" s="2">
        <v>0</v>
      </c>
      <c r="P230" s="2">
        <v>391</v>
      </c>
      <c r="Q230" s="2">
        <f t="shared" si="33"/>
        <v>0</v>
      </c>
      <c r="R230" s="2">
        <f t="shared" si="34"/>
        <v>1</v>
      </c>
      <c r="S230" s="5">
        <v>0</v>
      </c>
      <c r="T230" s="5">
        <v>6</v>
      </c>
      <c r="U230" s="5">
        <v>744</v>
      </c>
      <c r="V230" s="5">
        <v>173</v>
      </c>
      <c r="W230" s="5">
        <v>9</v>
      </c>
      <c r="X230" s="5">
        <v>47</v>
      </c>
      <c r="Y230" s="5">
        <f t="shared" si="35"/>
        <v>0</v>
      </c>
      <c r="Z230" s="5">
        <f t="shared" si="36"/>
        <v>6.5005417118093175E-3</v>
      </c>
      <c r="AA230" s="5">
        <f t="shared" si="37"/>
        <v>0.80606717226435531</v>
      </c>
      <c r="AB230" s="5">
        <f t="shared" si="38"/>
        <v>0.18743228602383533</v>
      </c>
      <c r="AC230" s="5">
        <v>0</v>
      </c>
      <c r="AD230" s="3">
        <v>6</v>
      </c>
      <c r="AE230" s="3">
        <v>674</v>
      </c>
      <c r="AF230" s="3">
        <v>269</v>
      </c>
      <c r="AG230" s="3">
        <v>6</v>
      </c>
      <c r="AH230" s="3">
        <v>24</v>
      </c>
      <c r="AI230" s="1">
        <f t="shared" si="39"/>
        <v>0</v>
      </c>
      <c r="AJ230" s="1">
        <f t="shared" si="40"/>
        <v>1.2257405515832482E-2</v>
      </c>
      <c r="AK230" s="1">
        <f t="shared" si="41"/>
        <v>0.68845760980592441</v>
      </c>
      <c r="AL230" s="1">
        <f t="shared" si="42"/>
        <v>0.2992849846782431</v>
      </c>
    </row>
    <row r="231" spans="1:38">
      <c r="A231" s="2" t="s">
        <v>161</v>
      </c>
      <c r="B231" s="2" t="s">
        <v>105</v>
      </c>
      <c r="C231" s="2" t="s">
        <v>164</v>
      </c>
      <c r="D231" s="2" t="s">
        <v>393</v>
      </c>
      <c r="E231" s="6" t="s">
        <v>13</v>
      </c>
      <c r="F231" s="2" t="s">
        <v>5</v>
      </c>
      <c r="G231" s="2" t="s">
        <v>1446</v>
      </c>
      <c r="H231" s="2">
        <v>230</v>
      </c>
      <c r="I231" s="2">
        <v>25</v>
      </c>
      <c r="J231" s="2" t="str">
        <f t="shared" si="43"/>
        <v>ESTERIL</v>
      </c>
      <c r="K231" s="8">
        <v>2.5000000000000001E-2</v>
      </c>
      <c r="L231" s="11">
        <v>0.09</v>
      </c>
      <c r="M231" s="2">
        <v>13</v>
      </c>
      <c r="N231" s="2">
        <v>1694</v>
      </c>
      <c r="O231" s="2">
        <v>0</v>
      </c>
      <c r="P231" s="2">
        <v>425</v>
      </c>
      <c r="Q231" s="2">
        <f t="shared" si="33"/>
        <v>6.0975609756097563E-3</v>
      </c>
      <c r="R231" s="2">
        <f t="shared" si="34"/>
        <v>0.99390243902439024</v>
      </c>
      <c r="S231" s="5">
        <v>0</v>
      </c>
      <c r="T231" s="5">
        <v>16</v>
      </c>
      <c r="U231" s="5">
        <v>897</v>
      </c>
      <c r="V231" s="5">
        <v>156</v>
      </c>
      <c r="W231" s="5">
        <v>26</v>
      </c>
      <c r="X231" s="5">
        <v>57</v>
      </c>
      <c r="Y231" s="5">
        <f t="shared" si="35"/>
        <v>0</v>
      </c>
      <c r="Z231" s="5">
        <f t="shared" si="36"/>
        <v>1.4967259120673527E-2</v>
      </c>
      <c r="AA231" s="5">
        <f t="shared" si="37"/>
        <v>0.83910196445275964</v>
      </c>
      <c r="AB231" s="5">
        <f t="shared" si="38"/>
        <v>0.14593077642656688</v>
      </c>
      <c r="AC231" s="5">
        <v>0</v>
      </c>
      <c r="AD231" s="3">
        <v>6</v>
      </c>
      <c r="AE231" s="3">
        <v>857</v>
      </c>
      <c r="AF231" s="3">
        <v>251</v>
      </c>
      <c r="AG231" s="3">
        <v>5</v>
      </c>
      <c r="AH231" s="3">
        <v>33</v>
      </c>
      <c r="AI231" s="1">
        <f t="shared" si="39"/>
        <v>0</v>
      </c>
      <c r="AJ231" s="1">
        <f t="shared" si="40"/>
        <v>9.5486111111111119E-3</v>
      </c>
      <c r="AK231" s="1">
        <f t="shared" si="41"/>
        <v>0.74392361111111116</v>
      </c>
      <c r="AL231" s="1">
        <f t="shared" si="42"/>
        <v>0.24652777777777779</v>
      </c>
    </row>
    <row r="232" spans="1:38">
      <c r="A232" s="2" t="s">
        <v>161</v>
      </c>
      <c r="B232" s="2" t="s">
        <v>105</v>
      </c>
      <c r="C232" s="2" t="s">
        <v>164</v>
      </c>
      <c r="D232" s="2" t="s">
        <v>179</v>
      </c>
      <c r="E232" s="6" t="s">
        <v>69</v>
      </c>
      <c r="F232" s="2" t="s">
        <v>1455</v>
      </c>
      <c r="G232" s="2" t="s">
        <v>1446</v>
      </c>
      <c r="H232" s="2">
        <v>15</v>
      </c>
      <c r="I232" s="2">
        <v>110</v>
      </c>
      <c r="J232" s="2" t="str">
        <f t="shared" si="43"/>
        <v>ESTERIL</v>
      </c>
      <c r="K232" s="9">
        <v>2.5000000000000001E-2</v>
      </c>
      <c r="L232" s="10">
        <v>0.1</v>
      </c>
      <c r="M232" s="2">
        <v>9</v>
      </c>
      <c r="N232" s="2">
        <v>3651</v>
      </c>
      <c r="O232" s="2">
        <v>0</v>
      </c>
      <c r="P232" s="2">
        <v>643</v>
      </c>
      <c r="Q232" s="2">
        <f t="shared" si="33"/>
        <v>2.0915640250987683E-3</v>
      </c>
      <c r="R232" s="2">
        <f t="shared" si="34"/>
        <v>0.9979084359749012</v>
      </c>
      <c r="S232" s="5">
        <v>0</v>
      </c>
      <c r="T232" s="5">
        <v>24</v>
      </c>
      <c r="U232" s="5">
        <v>1794</v>
      </c>
      <c r="V232" s="5">
        <v>448</v>
      </c>
      <c r="W232" s="5">
        <v>40</v>
      </c>
      <c r="X232" s="5">
        <v>64</v>
      </c>
      <c r="Y232" s="5">
        <f t="shared" si="35"/>
        <v>0</v>
      </c>
      <c r="Z232" s="5">
        <f t="shared" si="36"/>
        <v>1.0591350397175641E-2</v>
      </c>
      <c r="AA232" s="5">
        <f t="shared" si="37"/>
        <v>0.79170344218887911</v>
      </c>
      <c r="AB232" s="5">
        <f t="shared" si="38"/>
        <v>0.19770520741394529</v>
      </c>
      <c r="AC232" s="2">
        <v>0</v>
      </c>
      <c r="AD232" s="3">
        <v>10</v>
      </c>
      <c r="AE232" s="3">
        <v>1626</v>
      </c>
      <c r="AF232" s="3">
        <v>668</v>
      </c>
      <c r="AG232" s="3">
        <v>19</v>
      </c>
      <c r="AH232" s="3">
        <v>46</v>
      </c>
      <c r="AI232" s="1">
        <f t="shared" si="39"/>
        <v>0</v>
      </c>
      <c r="AJ232" s="1">
        <f t="shared" si="40"/>
        <v>1.2241452089489235E-2</v>
      </c>
      <c r="AK232" s="1">
        <f t="shared" si="41"/>
        <v>0.68636555508653441</v>
      </c>
      <c r="AL232" s="1">
        <f t="shared" si="42"/>
        <v>0.30139299282397636</v>
      </c>
    </row>
    <row r="233" spans="1:38">
      <c r="A233" s="2" t="s">
        <v>161</v>
      </c>
      <c r="B233" s="2" t="s">
        <v>105</v>
      </c>
      <c r="C233" s="2" t="s">
        <v>164</v>
      </c>
      <c r="D233" s="2" t="s">
        <v>177</v>
      </c>
      <c r="E233" s="6" t="s">
        <v>68</v>
      </c>
      <c r="F233" s="2" t="s">
        <v>1455</v>
      </c>
      <c r="G233" s="2" t="s">
        <v>1446</v>
      </c>
      <c r="H233" s="2">
        <v>13</v>
      </c>
      <c r="I233" s="2">
        <v>35</v>
      </c>
      <c r="J233" s="2" t="str">
        <f t="shared" si="43"/>
        <v>ESTERIL</v>
      </c>
      <c r="K233" s="9">
        <v>2.5000000000000001E-2</v>
      </c>
      <c r="L233" s="10">
        <v>0.11</v>
      </c>
      <c r="M233" s="2">
        <v>0</v>
      </c>
      <c r="N233" s="2">
        <v>1933</v>
      </c>
      <c r="O233" s="2">
        <v>0</v>
      </c>
      <c r="P233" s="2">
        <v>445</v>
      </c>
      <c r="Q233" s="2">
        <f t="shared" si="33"/>
        <v>0</v>
      </c>
      <c r="R233" s="2">
        <f t="shared" si="34"/>
        <v>1</v>
      </c>
      <c r="S233" s="5">
        <v>0</v>
      </c>
      <c r="T233" s="5">
        <v>39</v>
      </c>
      <c r="U233" s="5">
        <v>882</v>
      </c>
      <c r="V233" s="5">
        <v>234</v>
      </c>
      <c r="W233" s="5">
        <v>46</v>
      </c>
      <c r="X233" s="5">
        <v>53</v>
      </c>
      <c r="Y233" s="5">
        <f t="shared" si="35"/>
        <v>0</v>
      </c>
      <c r="Z233" s="5">
        <f t="shared" si="36"/>
        <v>3.3766233766233764E-2</v>
      </c>
      <c r="AA233" s="5">
        <f t="shared" si="37"/>
        <v>0.76363636363636367</v>
      </c>
      <c r="AB233" s="5">
        <f t="shared" si="38"/>
        <v>0.20259740259740261</v>
      </c>
      <c r="AC233" s="2">
        <v>0</v>
      </c>
      <c r="AD233" s="3">
        <v>17</v>
      </c>
      <c r="AE233" s="3">
        <v>836</v>
      </c>
      <c r="AF233" s="3">
        <v>345</v>
      </c>
      <c r="AG233" s="3">
        <v>16</v>
      </c>
      <c r="AH233" s="3">
        <v>40</v>
      </c>
      <c r="AI233" s="1">
        <f t="shared" si="39"/>
        <v>0</v>
      </c>
      <c r="AJ233" s="1">
        <f t="shared" si="40"/>
        <v>2.6315789473684209E-2</v>
      </c>
      <c r="AK233" s="1">
        <f t="shared" si="41"/>
        <v>0.66666666666666663</v>
      </c>
      <c r="AL233" s="1">
        <f t="shared" si="42"/>
        <v>0.30701754385964913</v>
      </c>
    </row>
    <row r="234" spans="1:38">
      <c r="A234" s="2" t="s">
        <v>161</v>
      </c>
      <c r="B234" s="2" t="s">
        <v>105</v>
      </c>
      <c r="C234" s="2" t="s">
        <v>164</v>
      </c>
      <c r="D234" s="2" t="s">
        <v>178</v>
      </c>
      <c r="E234" s="6" t="s">
        <v>68</v>
      </c>
      <c r="F234" s="2" t="s">
        <v>1455</v>
      </c>
      <c r="G234" s="2" t="s">
        <v>1446</v>
      </c>
      <c r="H234" s="2">
        <v>14</v>
      </c>
      <c r="I234" s="2">
        <v>95</v>
      </c>
      <c r="J234" s="2" t="str">
        <f t="shared" si="43"/>
        <v>ESTERIL</v>
      </c>
      <c r="K234" s="9">
        <v>2.5000000000000001E-2</v>
      </c>
      <c r="L234" s="10">
        <v>0.11</v>
      </c>
      <c r="M234" s="2">
        <v>255</v>
      </c>
      <c r="N234" s="2">
        <v>3248</v>
      </c>
      <c r="O234" s="2">
        <v>0</v>
      </c>
      <c r="P234" s="2">
        <v>643</v>
      </c>
      <c r="Q234" s="2">
        <f t="shared" si="33"/>
        <v>6.1505065123010128E-2</v>
      </c>
      <c r="R234" s="2">
        <f t="shared" si="34"/>
        <v>0.93849493487698987</v>
      </c>
      <c r="S234" s="5">
        <v>0</v>
      </c>
      <c r="T234" s="5">
        <v>66</v>
      </c>
      <c r="U234" s="5">
        <v>1736</v>
      </c>
      <c r="V234" s="5">
        <v>297</v>
      </c>
      <c r="W234" s="5">
        <v>87</v>
      </c>
      <c r="X234" s="5">
        <v>93</v>
      </c>
      <c r="Y234" s="5">
        <f t="shared" si="35"/>
        <v>0</v>
      </c>
      <c r="Z234" s="5">
        <f t="shared" si="36"/>
        <v>3.1443544545021442E-2</v>
      </c>
      <c r="AA234" s="5">
        <f t="shared" si="37"/>
        <v>0.82706050500238204</v>
      </c>
      <c r="AB234" s="5">
        <f t="shared" si="38"/>
        <v>0.14149595045259647</v>
      </c>
      <c r="AC234" s="2">
        <v>0</v>
      </c>
      <c r="AD234" s="3">
        <v>32</v>
      </c>
      <c r="AE234" s="3">
        <v>1672</v>
      </c>
      <c r="AF234" s="3">
        <v>456</v>
      </c>
      <c r="AG234" s="3">
        <v>47</v>
      </c>
      <c r="AH234" s="3">
        <v>69</v>
      </c>
      <c r="AI234" s="1">
        <f t="shared" si="39"/>
        <v>0</v>
      </c>
      <c r="AJ234" s="1">
        <f t="shared" si="40"/>
        <v>3.4710017574692442E-2</v>
      </c>
      <c r="AK234" s="1">
        <f t="shared" si="41"/>
        <v>0.73462214411247806</v>
      </c>
      <c r="AL234" s="1">
        <f t="shared" si="42"/>
        <v>0.23066783831282953</v>
      </c>
    </row>
    <row r="235" spans="1:38">
      <c r="A235" s="2" t="s">
        <v>161</v>
      </c>
      <c r="B235" s="2" t="s">
        <v>105</v>
      </c>
      <c r="C235" s="2" t="s">
        <v>164</v>
      </c>
      <c r="D235" s="2" t="s">
        <v>365</v>
      </c>
      <c r="E235" s="6" t="s">
        <v>5</v>
      </c>
      <c r="F235" s="2" t="s">
        <v>5</v>
      </c>
      <c r="G235" s="2" t="s">
        <v>1446</v>
      </c>
      <c r="H235" s="2">
        <v>202</v>
      </c>
      <c r="I235" s="2">
        <v>80</v>
      </c>
      <c r="J235" s="2" t="str">
        <f t="shared" si="43"/>
        <v>ESTERIL</v>
      </c>
      <c r="K235" s="8">
        <v>2.5000000000000001E-2</v>
      </c>
      <c r="L235" s="11">
        <v>0.12</v>
      </c>
      <c r="M235" s="2">
        <v>34</v>
      </c>
      <c r="N235" s="2">
        <v>4621</v>
      </c>
      <c r="O235" s="2">
        <v>0</v>
      </c>
      <c r="P235" s="2">
        <v>683</v>
      </c>
      <c r="Q235" s="2">
        <f t="shared" si="33"/>
        <v>6.369426751592357E-3</v>
      </c>
      <c r="R235" s="2">
        <f t="shared" si="34"/>
        <v>0.99363057324840764</v>
      </c>
      <c r="S235" s="5">
        <v>0</v>
      </c>
      <c r="T235" s="5">
        <v>23</v>
      </c>
      <c r="U235" s="5">
        <v>2364</v>
      </c>
      <c r="V235" s="5">
        <v>496</v>
      </c>
      <c r="W235" s="5">
        <v>25</v>
      </c>
      <c r="X235" s="5">
        <v>79</v>
      </c>
      <c r="Y235" s="5">
        <f t="shared" si="35"/>
        <v>0</v>
      </c>
      <c r="Z235" s="5">
        <f t="shared" si="36"/>
        <v>7.9778009018383628E-3</v>
      </c>
      <c r="AA235" s="5">
        <f t="shared" si="37"/>
        <v>0.81997918834547345</v>
      </c>
      <c r="AB235" s="5">
        <f t="shared" si="38"/>
        <v>0.17204301075268819</v>
      </c>
      <c r="AC235" s="5">
        <v>0</v>
      </c>
      <c r="AD235" s="3">
        <v>8</v>
      </c>
      <c r="AE235" s="3">
        <v>2173</v>
      </c>
      <c r="AF235" s="3">
        <v>742</v>
      </c>
      <c r="AG235" s="3">
        <v>10</v>
      </c>
      <c r="AH235" s="3">
        <v>54</v>
      </c>
      <c r="AI235" s="1">
        <f t="shared" si="39"/>
        <v>0</v>
      </c>
      <c r="AJ235" s="1">
        <f t="shared" si="40"/>
        <v>6.0261131570137263E-3</v>
      </c>
      <c r="AK235" s="1">
        <f t="shared" si="41"/>
        <v>0.72748577167726813</v>
      </c>
      <c r="AL235" s="1">
        <f t="shared" si="42"/>
        <v>0.26648811516571813</v>
      </c>
    </row>
    <row r="236" spans="1:38">
      <c r="A236" s="2" t="s">
        <v>161</v>
      </c>
      <c r="B236" s="2" t="s">
        <v>105</v>
      </c>
      <c r="C236" s="2" t="s">
        <v>164</v>
      </c>
      <c r="D236" s="2" t="s">
        <v>377</v>
      </c>
      <c r="E236" s="6" t="s">
        <v>5</v>
      </c>
      <c r="F236" s="2" t="s">
        <v>5</v>
      </c>
      <c r="G236" s="2" t="s">
        <v>1446</v>
      </c>
      <c r="H236" s="2">
        <v>214</v>
      </c>
      <c r="I236" s="2">
        <v>30</v>
      </c>
      <c r="J236" s="2" t="str">
        <f t="shared" si="43"/>
        <v>ESTERIL</v>
      </c>
      <c r="K236" s="8">
        <v>2.5000000000000001E-2</v>
      </c>
      <c r="L236" s="11">
        <v>0.13</v>
      </c>
      <c r="M236" s="2">
        <v>0</v>
      </c>
      <c r="N236" s="2">
        <v>2928</v>
      </c>
      <c r="O236" s="2">
        <v>0</v>
      </c>
      <c r="P236" s="2">
        <v>514</v>
      </c>
      <c r="Q236" s="2">
        <f t="shared" si="33"/>
        <v>0</v>
      </c>
      <c r="R236" s="2">
        <f t="shared" si="34"/>
        <v>1</v>
      </c>
      <c r="S236" s="5">
        <v>0</v>
      </c>
      <c r="T236" s="5">
        <v>23</v>
      </c>
      <c r="U236" s="5">
        <v>1476</v>
      </c>
      <c r="V236" s="5">
        <v>248</v>
      </c>
      <c r="W236" s="5">
        <v>45</v>
      </c>
      <c r="X236" s="5">
        <v>97</v>
      </c>
      <c r="Y236" s="5">
        <f t="shared" si="35"/>
        <v>0</v>
      </c>
      <c r="Z236" s="5">
        <f t="shared" si="36"/>
        <v>1.316542644533486E-2</v>
      </c>
      <c r="AA236" s="5">
        <f t="shared" si="37"/>
        <v>0.84487693188322843</v>
      </c>
      <c r="AB236" s="5">
        <f t="shared" si="38"/>
        <v>0.14195764167143674</v>
      </c>
      <c r="AC236" s="5">
        <v>0</v>
      </c>
      <c r="AD236" s="3">
        <v>5</v>
      </c>
      <c r="AE236" s="3">
        <v>1391</v>
      </c>
      <c r="AF236" s="3">
        <v>440</v>
      </c>
      <c r="AG236" s="3">
        <v>3</v>
      </c>
      <c r="AH236" s="3">
        <v>50</v>
      </c>
      <c r="AI236" s="1">
        <f t="shared" si="39"/>
        <v>0</v>
      </c>
      <c r="AJ236" s="1">
        <f t="shared" si="40"/>
        <v>4.2350449973530971E-3</v>
      </c>
      <c r="AK236" s="1">
        <f t="shared" si="41"/>
        <v>0.73636844891476971</v>
      </c>
      <c r="AL236" s="1">
        <f t="shared" si="42"/>
        <v>0.25939650608787718</v>
      </c>
    </row>
    <row r="237" spans="1:38">
      <c r="A237" s="2" t="s">
        <v>161</v>
      </c>
      <c r="B237" s="2" t="s">
        <v>105</v>
      </c>
      <c r="C237" s="2" t="s">
        <v>164</v>
      </c>
      <c r="D237" s="2" t="s">
        <v>166</v>
      </c>
      <c r="E237" s="6" t="s">
        <v>67</v>
      </c>
      <c r="F237" s="2" t="s">
        <v>1455</v>
      </c>
      <c r="G237" s="2" t="s">
        <v>1446</v>
      </c>
      <c r="H237" s="2">
        <v>2</v>
      </c>
      <c r="I237" s="2">
        <v>35</v>
      </c>
      <c r="J237" s="2" t="str">
        <f t="shared" si="43"/>
        <v>ESTERIL</v>
      </c>
      <c r="K237" s="8">
        <v>2.5000000000000001E-2</v>
      </c>
      <c r="L237" s="11">
        <v>0.13</v>
      </c>
      <c r="M237" s="2">
        <v>0</v>
      </c>
      <c r="N237" s="2">
        <v>2021</v>
      </c>
      <c r="O237" s="2">
        <v>0</v>
      </c>
      <c r="P237" s="2">
        <v>430</v>
      </c>
      <c r="Q237" s="2">
        <f t="shared" si="33"/>
        <v>0</v>
      </c>
      <c r="R237" s="2">
        <f t="shared" si="34"/>
        <v>1</v>
      </c>
      <c r="S237" s="5">
        <v>0</v>
      </c>
      <c r="T237" s="5">
        <v>24</v>
      </c>
      <c r="U237" s="5">
        <v>956</v>
      </c>
      <c r="V237" s="5">
        <v>212</v>
      </c>
      <c r="W237" s="5">
        <v>42</v>
      </c>
      <c r="X237" s="5">
        <v>75</v>
      </c>
      <c r="Y237" s="5">
        <f t="shared" si="35"/>
        <v>0</v>
      </c>
      <c r="Z237" s="5">
        <f t="shared" si="36"/>
        <v>2.0134228187919462E-2</v>
      </c>
      <c r="AA237" s="5">
        <f t="shared" si="37"/>
        <v>0.80201342281879195</v>
      </c>
      <c r="AB237" s="5">
        <f t="shared" si="38"/>
        <v>0.17785234899328858</v>
      </c>
      <c r="AC237" s="5">
        <v>0</v>
      </c>
      <c r="AD237" s="7">
        <v>3</v>
      </c>
      <c r="AE237" s="7">
        <v>923</v>
      </c>
      <c r="AF237" s="7">
        <v>320</v>
      </c>
      <c r="AG237" s="7">
        <v>7</v>
      </c>
      <c r="AH237" s="3">
        <v>55</v>
      </c>
      <c r="AI237" s="1">
        <f t="shared" si="39"/>
        <v>0</v>
      </c>
      <c r="AJ237" s="1">
        <f t="shared" si="40"/>
        <v>7.6452599388379203E-3</v>
      </c>
      <c r="AK237" s="1">
        <f t="shared" si="41"/>
        <v>0.70565749235474007</v>
      </c>
      <c r="AL237" s="1">
        <f t="shared" si="42"/>
        <v>0.28669724770642202</v>
      </c>
    </row>
    <row r="238" spans="1:38">
      <c r="A238" s="2" t="s">
        <v>161</v>
      </c>
      <c r="B238" s="2" t="s">
        <v>105</v>
      </c>
      <c r="C238" s="2" t="s">
        <v>164</v>
      </c>
      <c r="D238" s="2" t="s">
        <v>168</v>
      </c>
      <c r="E238" s="6" t="s">
        <v>67</v>
      </c>
      <c r="F238" s="2" t="s">
        <v>1455</v>
      </c>
      <c r="G238" s="2" t="s">
        <v>1446</v>
      </c>
      <c r="H238" s="2">
        <v>4</v>
      </c>
      <c r="I238" s="2">
        <v>40</v>
      </c>
      <c r="J238" s="2" t="str">
        <f t="shared" si="43"/>
        <v>ESTERIL</v>
      </c>
      <c r="K238" s="8">
        <v>2.5000000000000001E-2</v>
      </c>
      <c r="L238" s="11">
        <v>0.13</v>
      </c>
      <c r="M238" s="2">
        <v>52</v>
      </c>
      <c r="N238" s="2">
        <v>1562</v>
      </c>
      <c r="O238" s="2">
        <v>0</v>
      </c>
      <c r="P238" s="2">
        <v>381</v>
      </c>
      <c r="Q238" s="2">
        <f t="shared" si="33"/>
        <v>2.606516290726817E-2</v>
      </c>
      <c r="R238" s="2">
        <f t="shared" si="34"/>
        <v>0.97393483709273188</v>
      </c>
      <c r="S238" s="5">
        <v>0</v>
      </c>
      <c r="T238" s="5">
        <v>13</v>
      </c>
      <c r="U238" s="5">
        <v>762</v>
      </c>
      <c r="V238" s="5">
        <v>239</v>
      </c>
      <c r="W238" s="5">
        <v>14</v>
      </c>
      <c r="X238" s="5">
        <v>35</v>
      </c>
      <c r="Y238" s="5">
        <f t="shared" si="35"/>
        <v>0</v>
      </c>
      <c r="Z238" s="5">
        <f t="shared" si="36"/>
        <v>1.282051282051282E-2</v>
      </c>
      <c r="AA238" s="5">
        <f t="shared" si="37"/>
        <v>0.75147928994082835</v>
      </c>
      <c r="AB238" s="5">
        <f t="shared" si="38"/>
        <v>0.23570019723865879</v>
      </c>
      <c r="AC238" s="5">
        <v>0</v>
      </c>
      <c r="AD238" s="7">
        <v>1</v>
      </c>
      <c r="AE238" s="7">
        <v>683</v>
      </c>
      <c r="AF238" s="7">
        <v>347</v>
      </c>
      <c r="AG238" s="7">
        <v>4</v>
      </c>
      <c r="AH238" s="3">
        <v>28</v>
      </c>
      <c r="AI238" s="1">
        <f t="shared" si="39"/>
        <v>0</v>
      </c>
      <c r="AJ238" s="1">
        <f t="shared" si="40"/>
        <v>4.7036688617121351E-3</v>
      </c>
      <c r="AK238" s="1">
        <f t="shared" si="41"/>
        <v>0.64252116650987767</v>
      </c>
      <c r="AL238" s="1">
        <f t="shared" si="42"/>
        <v>0.35277516462841019</v>
      </c>
    </row>
    <row r="239" spans="1:38">
      <c r="A239" s="2" t="s">
        <v>161</v>
      </c>
      <c r="B239" s="2" t="s">
        <v>105</v>
      </c>
      <c r="C239" s="2" t="s">
        <v>164</v>
      </c>
      <c r="D239" s="2" t="s">
        <v>172</v>
      </c>
      <c r="E239" s="6" t="s">
        <v>68</v>
      </c>
      <c r="F239" s="2" t="s">
        <v>1455</v>
      </c>
      <c r="G239" s="2" t="s">
        <v>1446</v>
      </c>
      <c r="H239" s="2">
        <v>8</v>
      </c>
      <c r="I239" s="2">
        <v>75</v>
      </c>
      <c r="J239" s="2" t="str">
        <f t="shared" si="43"/>
        <v>ESTERIL</v>
      </c>
      <c r="K239" s="9">
        <v>2.5000000000000001E-2</v>
      </c>
      <c r="L239" s="10">
        <v>0.14000000000000001</v>
      </c>
      <c r="M239" s="2">
        <v>128</v>
      </c>
      <c r="N239" s="2">
        <v>3502</v>
      </c>
      <c r="O239" s="2">
        <v>0</v>
      </c>
      <c r="P239" s="2">
        <v>579</v>
      </c>
      <c r="Q239" s="2">
        <f t="shared" si="33"/>
        <v>3.0411023996198622E-2</v>
      </c>
      <c r="R239" s="2">
        <f t="shared" si="34"/>
        <v>0.96958897600380134</v>
      </c>
      <c r="S239" s="5">
        <v>0</v>
      </c>
      <c r="T239" s="5">
        <v>73</v>
      </c>
      <c r="U239" s="5">
        <v>1699</v>
      </c>
      <c r="V239" s="5">
        <v>326</v>
      </c>
      <c r="W239" s="5">
        <v>117</v>
      </c>
      <c r="X239" s="5">
        <v>135</v>
      </c>
      <c r="Y239" s="5">
        <f t="shared" si="35"/>
        <v>0</v>
      </c>
      <c r="Z239" s="5">
        <f t="shared" si="36"/>
        <v>3.4795042897998091E-2</v>
      </c>
      <c r="AA239" s="5">
        <f t="shared" si="37"/>
        <v>0.80981887511916106</v>
      </c>
      <c r="AB239" s="5">
        <f t="shared" si="38"/>
        <v>0.15538608198284079</v>
      </c>
      <c r="AC239" s="2">
        <v>0</v>
      </c>
      <c r="AD239" s="3">
        <v>32</v>
      </c>
      <c r="AE239" s="3">
        <v>1634</v>
      </c>
      <c r="AF239" s="3">
        <v>517</v>
      </c>
      <c r="AG239" s="3">
        <v>53</v>
      </c>
      <c r="AH239" s="3">
        <v>111</v>
      </c>
      <c r="AI239" s="1">
        <f t="shared" si="39"/>
        <v>0</v>
      </c>
      <c r="AJ239" s="1">
        <f t="shared" si="40"/>
        <v>3.6216446527481891E-2</v>
      </c>
      <c r="AK239" s="1">
        <f t="shared" si="41"/>
        <v>0.69620792501065187</v>
      </c>
      <c r="AL239" s="1">
        <f t="shared" si="42"/>
        <v>0.26757562846186622</v>
      </c>
    </row>
    <row r="240" spans="1:38">
      <c r="A240" s="2" t="s">
        <v>161</v>
      </c>
      <c r="B240" s="2" t="s">
        <v>105</v>
      </c>
      <c r="C240" s="2" t="s">
        <v>164</v>
      </c>
      <c r="D240" s="2" t="s">
        <v>316</v>
      </c>
      <c r="E240" s="6" t="s">
        <v>84</v>
      </c>
      <c r="F240" s="2" t="s">
        <v>1455</v>
      </c>
      <c r="G240" s="2" t="s">
        <v>1446</v>
      </c>
      <c r="H240" s="2">
        <v>153</v>
      </c>
      <c r="I240" s="2">
        <v>50</v>
      </c>
      <c r="J240" s="2" t="str">
        <f t="shared" si="43"/>
        <v>ESTERIL</v>
      </c>
      <c r="K240" s="8">
        <v>2.5000000000000001E-2</v>
      </c>
      <c r="L240" s="11">
        <v>0.18</v>
      </c>
      <c r="M240" s="2">
        <v>0</v>
      </c>
      <c r="N240" s="2">
        <v>3445</v>
      </c>
      <c r="O240" s="2">
        <v>0</v>
      </c>
      <c r="P240" s="2">
        <v>603</v>
      </c>
      <c r="Q240" s="2">
        <f t="shared" si="33"/>
        <v>0</v>
      </c>
      <c r="R240" s="2">
        <f t="shared" si="34"/>
        <v>1</v>
      </c>
      <c r="S240" s="5">
        <v>538</v>
      </c>
      <c r="T240" s="5">
        <v>919</v>
      </c>
      <c r="U240" s="5">
        <v>68</v>
      </c>
      <c r="V240" s="5">
        <v>636</v>
      </c>
      <c r="W240" s="5">
        <v>155</v>
      </c>
      <c r="X240" s="5">
        <v>0</v>
      </c>
      <c r="Y240" s="5">
        <f t="shared" si="35"/>
        <v>0.24895881536325776</v>
      </c>
      <c r="Z240" s="5">
        <f t="shared" si="36"/>
        <v>0.42526608051827858</v>
      </c>
      <c r="AA240" s="5">
        <f t="shared" si="37"/>
        <v>3.146691346598797E-2</v>
      </c>
      <c r="AB240" s="5">
        <f t="shared" si="38"/>
        <v>0.29430819065247571</v>
      </c>
      <c r="AC240" s="5">
        <v>0</v>
      </c>
      <c r="AD240" s="3">
        <v>303</v>
      </c>
      <c r="AE240" s="3">
        <v>1341</v>
      </c>
      <c r="AF240" s="3">
        <v>127</v>
      </c>
      <c r="AG240" s="3">
        <v>376</v>
      </c>
      <c r="AH240" s="3">
        <v>167</v>
      </c>
      <c r="AI240" s="1">
        <f t="shared" si="39"/>
        <v>0</v>
      </c>
      <c r="AJ240" s="1">
        <f t="shared" si="40"/>
        <v>0.29343128781331029</v>
      </c>
      <c r="AK240" s="1">
        <f t="shared" si="41"/>
        <v>0.57951598962834916</v>
      </c>
      <c r="AL240" s="1">
        <f t="shared" si="42"/>
        <v>0.12705272255834055</v>
      </c>
    </row>
    <row r="241" spans="1:38">
      <c r="A241" s="2" t="s">
        <v>161</v>
      </c>
      <c r="B241" s="2" t="s">
        <v>105</v>
      </c>
      <c r="C241" s="2" t="s">
        <v>164</v>
      </c>
      <c r="D241" s="2" t="s">
        <v>317</v>
      </c>
      <c r="E241" s="6" t="s">
        <v>84</v>
      </c>
      <c r="F241" s="2" t="s">
        <v>1455</v>
      </c>
      <c r="G241" s="2" t="s">
        <v>1446</v>
      </c>
      <c r="H241" s="2">
        <v>154</v>
      </c>
      <c r="I241" s="2">
        <v>65</v>
      </c>
      <c r="J241" s="2" t="str">
        <f t="shared" si="43"/>
        <v>ESTERIL</v>
      </c>
      <c r="K241" s="8">
        <v>2.5000000000000001E-2</v>
      </c>
      <c r="L241" s="11">
        <v>0.19</v>
      </c>
      <c r="M241" s="2">
        <v>0</v>
      </c>
      <c r="N241" s="2">
        <v>2590</v>
      </c>
      <c r="O241" s="2">
        <v>0</v>
      </c>
      <c r="P241" s="2">
        <v>554</v>
      </c>
      <c r="Q241" s="2">
        <f t="shared" si="33"/>
        <v>0</v>
      </c>
      <c r="R241" s="2">
        <f t="shared" si="34"/>
        <v>1</v>
      </c>
      <c r="S241" s="5">
        <v>31</v>
      </c>
      <c r="T241" s="5">
        <v>1299</v>
      </c>
      <c r="U241" s="5">
        <v>376</v>
      </c>
      <c r="V241" s="5">
        <v>30</v>
      </c>
      <c r="W241" s="5">
        <v>43</v>
      </c>
      <c r="X241" s="5">
        <v>0</v>
      </c>
      <c r="Y241" s="5">
        <f t="shared" si="35"/>
        <v>1.7857142857142856E-2</v>
      </c>
      <c r="Z241" s="5">
        <f t="shared" si="36"/>
        <v>0.74827188940092171</v>
      </c>
      <c r="AA241" s="5">
        <f t="shared" si="37"/>
        <v>0.21658986175115208</v>
      </c>
      <c r="AB241" s="5">
        <f t="shared" si="38"/>
        <v>1.7281105990783412E-2</v>
      </c>
      <c r="AC241" s="5">
        <v>0</v>
      </c>
      <c r="AD241" s="3">
        <v>17</v>
      </c>
      <c r="AE241" s="3">
        <v>1196</v>
      </c>
      <c r="AF241" s="3">
        <v>527</v>
      </c>
      <c r="AG241" s="3">
        <v>14</v>
      </c>
      <c r="AH241" s="3">
        <v>24</v>
      </c>
      <c r="AI241" s="1">
        <f t="shared" si="39"/>
        <v>0</v>
      </c>
      <c r="AJ241" s="1">
        <f t="shared" si="40"/>
        <v>1.7435320584926885E-2</v>
      </c>
      <c r="AK241" s="1">
        <f t="shared" si="41"/>
        <v>0.67266591676040499</v>
      </c>
      <c r="AL241" s="1">
        <f t="shared" si="42"/>
        <v>0.30989876265466815</v>
      </c>
    </row>
    <row r="242" spans="1:38">
      <c r="A242" s="2" t="s">
        <v>161</v>
      </c>
      <c r="B242" s="2" t="s">
        <v>105</v>
      </c>
      <c r="C242" s="2" t="s">
        <v>164</v>
      </c>
      <c r="D242" s="2" t="s">
        <v>175</v>
      </c>
      <c r="E242" s="6" t="s">
        <v>68</v>
      </c>
      <c r="F242" s="2" t="s">
        <v>1455</v>
      </c>
      <c r="G242" s="2" t="s">
        <v>1446</v>
      </c>
      <c r="H242" s="2">
        <v>11</v>
      </c>
      <c r="I242" s="2">
        <v>40</v>
      </c>
      <c r="J242" s="2" t="str">
        <f t="shared" si="43"/>
        <v>ESTERIL</v>
      </c>
      <c r="K242" s="9">
        <v>2.5000000000000001E-2</v>
      </c>
      <c r="L242" s="10">
        <v>0.28000000000000003</v>
      </c>
      <c r="M242" s="2">
        <v>70</v>
      </c>
      <c r="N242" s="2">
        <v>1164</v>
      </c>
      <c r="O242" s="2">
        <v>0</v>
      </c>
      <c r="P242" s="2">
        <v>346</v>
      </c>
      <c r="Q242" s="2">
        <f t="shared" si="33"/>
        <v>4.4303797468354431E-2</v>
      </c>
      <c r="R242" s="2">
        <f t="shared" si="34"/>
        <v>0.95569620253164556</v>
      </c>
      <c r="S242" s="5">
        <v>0</v>
      </c>
      <c r="T242" s="5">
        <v>4</v>
      </c>
      <c r="U242" s="5">
        <v>616</v>
      </c>
      <c r="V242" s="5">
        <v>189</v>
      </c>
      <c r="W242" s="5">
        <v>6</v>
      </c>
      <c r="X242" s="5">
        <v>21</v>
      </c>
      <c r="Y242" s="5">
        <f t="shared" si="35"/>
        <v>0</v>
      </c>
      <c r="Z242" s="5">
        <f t="shared" si="36"/>
        <v>4.944375772558714E-3</v>
      </c>
      <c r="AA242" s="5">
        <f t="shared" si="37"/>
        <v>0.76143386897404197</v>
      </c>
      <c r="AB242" s="5">
        <f t="shared" si="38"/>
        <v>0.23362175525339926</v>
      </c>
      <c r="AC242" s="2">
        <v>0</v>
      </c>
      <c r="AD242" s="3">
        <v>0</v>
      </c>
      <c r="AE242" s="3">
        <v>552</v>
      </c>
      <c r="AF242" s="3">
        <v>267</v>
      </c>
      <c r="AG242" s="3">
        <v>0</v>
      </c>
      <c r="AH242" s="3">
        <v>17</v>
      </c>
      <c r="AI242" s="1">
        <f t="shared" si="39"/>
        <v>0</v>
      </c>
      <c r="AJ242" s="1">
        <f t="shared" si="40"/>
        <v>0</v>
      </c>
      <c r="AK242" s="1">
        <f t="shared" si="41"/>
        <v>0.66028708133971292</v>
      </c>
      <c r="AL242" s="1">
        <f t="shared" si="42"/>
        <v>0.33971291866028708</v>
      </c>
    </row>
    <row r="243" spans="1:38">
      <c r="A243" s="2" t="s">
        <v>161</v>
      </c>
      <c r="B243" s="2" t="s">
        <v>105</v>
      </c>
      <c r="C243" s="2" t="s">
        <v>164</v>
      </c>
      <c r="D243" s="2" t="s">
        <v>385</v>
      </c>
      <c r="E243" s="6" t="s">
        <v>13</v>
      </c>
      <c r="F243" s="2" t="s">
        <v>5</v>
      </c>
      <c r="G243" s="2" t="s">
        <v>1446</v>
      </c>
      <c r="H243" s="2">
        <v>222</v>
      </c>
      <c r="I243" s="2">
        <v>65</v>
      </c>
      <c r="J243" s="2" t="str">
        <f t="shared" si="43"/>
        <v>ESTERIL</v>
      </c>
      <c r="K243" s="8">
        <v>2.5000000000000001E-2</v>
      </c>
      <c r="L243" s="11">
        <v>0.3</v>
      </c>
      <c r="M243" s="2">
        <v>0</v>
      </c>
      <c r="N243" s="2">
        <v>3387</v>
      </c>
      <c r="O243" s="2">
        <v>0</v>
      </c>
      <c r="P243" s="2">
        <v>628</v>
      </c>
      <c r="Q243" s="2">
        <f t="shared" si="33"/>
        <v>0</v>
      </c>
      <c r="R243" s="2">
        <f t="shared" si="34"/>
        <v>1</v>
      </c>
      <c r="S243" s="5">
        <v>0</v>
      </c>
      <c r="T243" s="5">
        <v>71</v>
      </c>
      <c r="U243" s="5">
        <v>1599</v>
      </c>
      <c r="V243" s="5">
        <v>410</v>
      </c>
      <c r="W243" s="5">
        <v>62</v>
      </c>
      <c r="X243" s="5">
        <v>76</v>
      </c>
      <c r="Y243" s="5">
        <f t="shared" si="35"/>
        <v>0</v>
      </c>
      <c r="Z243" s="5">
        <f t="shared" si="36"/>
        <v>3.4134615384615381E-2</v>
      </c>
      <c r="AA243" s="5">
        <f t="shared" si="37"/>
        <v>0.76875000000000004</v>
      </c>
      <c r="AB243" s="5">
        <f t="shared" si="38"/>
        <v>0.19711538461538461</v>
      </c>
      <c r="AC243" s="5">
        <v>0</v>
      </c>
      <c r="AD243" s="3">
        <v>52</v>
      </c>
      <c r="AE243" s="3">
        <v>1445</v>
      </c>
      <c r="AF243" s="3">
        <v>636</v>
      </c>
      <c r="AG243" s="3">
        <v>42</v>
      </c>
      <c r="AH243" s="3">
        <v>43</v>
      </c>
      <c r="AI243" s="1">
        <f t="shared" si="39"/>
        <v>0</v>
      </c>
      <c r="AJ243" s="1">
        <f t="shared" si="40"/>
        <v>4.2380522993688011E-2</v>
      </c>
      <c r="AK243" s="1">
        <f t="shared" si="41"/>
        <v>0.651487826871055</v>
      </c>
      <c r="AL243" s="1">
        <f t="shared" si="42"/>
        <v>0.30613165013525701</v>
      </c>
    </row>
    <row r="244" spans="1:38">
      <c r="A244" s="2" t="s">
        <v>161</v>
      </c>
      <c r="B244" s="2" t="s">
        <v>105</v>
      </c>
      <c r="C244" s="2" t="s">
        <v>164</v>
      </c>
      <c r="D244" s="2" t="s">
        <v>402</v>
      </c>
      <c r="E244" s="6" t="s">
        <v>91</v>
      </c>
      <c r="F244" s="2" t="s">
        <v>91</v>
      </c>
      <c r="G244" s="2" t="s">
        <v>1446</v>
      </c>
      <c r="H244" s="2">
        <v>239</v>
      </c>
      <c r="I244" s="2">
        <v>30</v>
      </c>
      <c r="J244" s="2" t="str">
        <f t="shared" si="43"/>
        <v>ESTERIL</v>
      </c>
      <c r="K244" s="8">
        <v>2.5000000000000001E-2</v>
      </c>
      <c r="L244" s="11">
        <v>0.35</v>
      </c>
      <c r="M244" s="2">
        <v>0</v>
      </c>
      <c r="N244" s="2">
        <v>1562</v>
      </c>
      <c r="O244" s="2">
        <v>0</v>
      </c>
      <c r="P244" s="2">
        <v>386</v>
      </c>
      <c r="Q244" s="2">
        <f t="shared" si="33"/>
        <v>0</v>
      </c>
      <c r="R244" s="2">
        <f t="shared" si="34"/>
        <v>1</v>
      </c>
      <c r="S244" s="5">
        <v>0</v>
      </c>
      <c r="T244" s="5">
        <v>1</v>
      </c>
      <c r="U244" s="5">
        <v>536</v>
      </c>
      <c r="V244" s="5">
        <v>512</v>
      </c>
      <c r="W244" s="5">
        <v>1</v>
      </c>
      <c r="X244" s="5">
        <v>10</v>
      </c>
      <c r="Y244" s="5">
        <f t="shared" si="35"/>
        <v>0</v>
      </c>
      <c r="Z244" s="5">
        <f t="shared" si="36"/>
        <v>9.5328884652049568E-4</v>
      </c>
      <c r="AA244" s="5">
        <f t="shared" si="37"/>
        <v>0.51096282173498575</v>
      </c>
      <c r="AB244" s="5">
        <f t="shared" si="38"/>
        <v>0.48808388941849379</v>
      </c>
      <c r="AC244" s="5">
        <v>0</v>
      </c>
      <c r="AD244" s="3">
        <v>1</v>
      </c>
      <c r="AE244" s="3">
        <v>397</v>
      </c>
      <c r="AF244" s="3">
        <v>655</v>
      </c>
      <c r="AG244" s="3">
        <v>1</v>
      </c>
      <c r="AH244" s="3">
        <v>6</v>
      </c>
      <c r="AI244" s="1">
        <f t="shared" si="39"/>
        <v>0</v>
      </c>
      <c r="AJ244" s="1">
        <f t="shared" si="40"/>
        <v>1.8867924528301887E-3</v>
      </c>
      <c r="AK244" s="1">
        <f t="shared" si="41"/>
        <v>0.37452830188679243</v>
      </c>
      <c r="AL244" s="1">
        <f t="shared" si="42"/>
        <v>0.62358490566037739</v>
      </c>
    </row>
    <row r="245" spans="1:38">
      <c r="A245" s="2" t="s">
        <v>161</v>
      </c>
      <c r="B245" s="2" t="s">
        <v>105</v>
      </c>
      <c r="C245" s="2" t="s">
        <v>164</v>
      </c>
      <c r="D245" s="2" t="s">
        <v>392</v>
      </c>
      <c r="E245" s="6" t="s">
        <v>13</v>
      </c>
      <c r="F245" s="2" t="s">
        <v>5</v>
      </c>
      <c r="G245" s="2" t="s">
        <v>1446</v>
      </c>
      <c r="H245" s="2">
        <v>229</v>
      </c>
      <c r="I245" s="2">
        <v>30</v>
      </c>
      <c r="J245" s="2" t="str">
        <f t="shared" si="43"/>
        <v>ESTERIL</v>
      </c>
      <c r="K245" s="8">
        <v>2.5000000000000001E-2</v>
      </c>
      <c r="L245" s="11">
        <v>0.37</v>
      </c>
      <c r="M245" s="2">
        <v>13</v>
      </c>
      <c r="N245" s="2">
        <v>1737</v>
      </c>
      <c r="O245" s="2">
        <v>0</v>
      </c>
      <c r="P245" s="2">
        <v>445</v>
      </c>
      <c r="Q245" s="2">
        <f t="shared" si="33"/>
        <v>5.92255125284738E-3</v>
      </c>
      <c r="R245" s="2">
        <f t="shared" si="34"/>
        <v>0.99407744874715265</v>
      </c>
      <c r="S245" s="5">
        <v>0</v>
      </c>
      <c r="T245" s="5">
        <v>8</v>
      </c>
      <c r="U245" s="5">
        <v>865</v>
      </c>
      <c r="V245" s="5">
        <v>255</v>
      </c>
      <c r="W245" s="5">
        <v>12</v>
      </c>
      <c r="X245" s="5">
        <v>39</v>
      </c>
      <c r="Y245" s="5">
        <f t="shared" si="35"/>
        <v>0</v>
      </c>
      <c r="Z245" s="5">
        <f t="shared" si="36"/>
        <v>7.0921985815602835E-3</v>
      </c>
      <c r="AA245" s="5">
        <f t="shared" si="37"/>
        <v>0.76684397163120566</v>
      </c>
      <c r="AB245" s="5">
        <f t="shared" si="38"/>
        <v>0.22606382978723405</v>
      </c>
      <c r="AC245" s="5">
        <v>0</v>
      </c>
      <c r="AD245" s="3">
        <v>4</v>
      </c>
      <c r="AE245" s="3">
        <v>774</v>
      </c>
      <c r="AF245" s="3">
        <v>375</v>
      </c>
      <c r="AG245" s="3">
        <v>5</v>
      </c>
      <c r="AH245" s="3">
        <v>20</v>
      </c>
      <c r="AI245" s="1">
        <f t="shared" si="39"/>
        <v>0</v>
      </c>
      <c r="AJ245" s="1">
        <f t="shared" si="40"/>
        <v>7.6400679117147709E-3</v>
      </c>
      <c r="AK245" s="1">
        <f t="shared" si="41"/>
        <v>0.65704584040747027</v>
      </c>
      <c r="AL245" s="1">
        <f t="shared" si="42"/>
        <v>0.33531409168081494</v>
      </c>
    </row>
    <row r="246" spans="1:38">
      <c r="A246" s="2" t="s">
        <v>161</v>
      </c>
      <c r="B246" s="2" t="s">
        <v>105</v>
      </c>
      <c r="C246" s="2" t="s">
        <v>164</v>
      </c>
      <c r="D246" s="2" t="s">
        <v>182</v>
      </c>
      <c r="E246" s="6" t="s">
        <v>69</v>
      </c>
      <c r="F246" s="2" t="s">
        <v>1455</v>
      </c>
      <c r="G246" s="2" t="s">
        <v>1446</v>
      </c>
      <c r="H246" s="2">
        <v>18</v>
      </c>
      <c r="I246" s="2">
        <v>60</v>
      </c>
      <c r="J246" s="2" t="str">
        <f t="shared" si="43"/>
        <v>ESTERIL</v>
      </c>
      <c r="K246" s="9">
        <v>2.5000000000000001E-2</v>
      </c>
      <c r="L246" s="10">
        <v>0.47</v>
      </c>
      <c r="M246" s="2">
        <v>16</v>
      </c>
      <c r="N246" s="2">
        <v>2595</v>
      </c>
      <c r="O246" s="2">
        <v>0</v>
      </c>
      <c r="P246" s="2">
        <v>494</v>
      </c>
      <c r="Q246" s="2">
        <f t="shared" si="33"/>
        <v>5.1529790660225444E-3</v>
      </c>
      <c r="R246" s="2">
        <f t="shared" si="34"/>
        <v>0.99484702093397748</v>
      </c>
      <c r="S246" s="5">
        <v>0</v>
      </c>
      <c r="T246" s="5">
        <v>10</v>
      </c>
      <c r="U246" s="5">
        <v>1187</v>
      </c>
      <c r="V246" s="5">
        <v>461</v>
      </c>
      <c r="W246" s="5">
        <v>9</v>
      </c>
      <c r="X246" s="5">
        <v>30</v>
      </c>
      <c r="Y246" s="5">
        <f t="shared" si="35"/>
        <v>0</v>
      </c>
      <c r="Z246" s="5">
        <f t="shared" si="36"/>
        <v>6.0313630880579009E-3</v>
      </c>
      <c r="AA246" s="5">
        <f t="shared" si="37"/>
        <v>0.71592279855247287</v>
      </c>
      <c r="AB246" s="5">
        <f t="shared" si="38"/>
        <v>0.27804583835946922</v>
      </c>
      <c r="AC246" s="2">
        <v>0</v>
      </c>
      <c r="AD246" s="3">
        <v>0</v>
      </c>
      <c r="AE246" s="3">
        <v>1033</v>
      </c>
      <c r="AF246" s="3">
        <v>639</v>
      </c>
      <c r="AG246" s="3">
        <v>0</v>
      </c>
      <c r="AH246" s="3">
        <v>25</v>
      </c>
      <c r="AI246" s="1">
        <f t="shared" si="39"/>
        <v>0</v>
      </c>
      <c r="AJ246" s="1">
        <f t="shared" si="40"/>
        <v>0</v>
      </c>
      <c r="AK246" s="1">
        <f t="shared" si="41"/>
        <v>0.60872127283441368</v>
      </c>
      <c r="AL246" s="1">
        <f t="shared" si="42"/>
        <v>0.39127872716558632</v>
      </c>
    </row>
    <row r="247" spans="1:38">
      <c r="A247" s="2" t="s">
        <v>161</v>
      </c>
      <c r="B247" s="2" t="s">
        <v>105</v>
      </c>
      <c r="C247" s="2" t="s">
        <v>164</v>
      </c>
      <c r="D247" s="2" t="s">
        <v>328</v>
      </c>
      <c r="E247" s="6" t="s">
        <v>22</v>
      </c>
      <c r="F247" s="2" t="s">
        <v>6</v>
      </c>
      <c r="G247" s="2" t="s">
        <v>1445</v>
      </c>
      <c r="H247" s="2">
        <v>165</v>
      </c>
      <c r="I247" s="2">
        <v>25</v>
      </c>
      <c r="J247" s="2" t="str">
        <f t="shared" si="43"/>
        <v>MINERIO</v>
      </c>
      <c r="K247" s="8">
        <v>2.5000000000000001E-2</v>
      </c>
      <c r="L247" s="11">
        <v>0</v>
      </c>
      <c r="M247" s="2">
        <v>0</v>
      </c>
      <c r="N247" s="2">
        <v>798</v>
      </c>
      <c r="O247" s="2">
        <v>0</v>
      </c>
      <c r="P247" s="2">
        <v>306</v>
      </c>
      <c r="Q247" s="2">
        <f t="shared" si="33"/>
        <v>0</v>
      </c>
      <c r="R247" s="2">
        <f t="shared" si="34"/>
        <v>1</v>
      </c>
      <c r="S247" s="5">
        <v>13</v>
      </c>
      <c r="T247" s="5">
        <v>305</v>
      </c>
      <c r="U247" s="5">
        <v>263</v>
      </c>
      <c r="V247" s="5">
        <v>10</v>
      </c>
      <c r="W247" s="5">
        <v>8</v>
      </c>
      <c r="X247" s="5">
        <v>0</v>
      </c>
      <c r="Y247" s="5">
        <f t="shared" si="35"/>
        <v>2.1996615905245348E-2</v>
      </c>
      <c r="Z247" s="5">
        <f t="shared" si="36"/>
        <v>0.5160744500846024</v>
      </c>
      <c r="AA247" s="5">
        <f t="shared" si="37"/>
        <v>0.44500846023688662</v>
      </c>
      <c r="AB247" s="5">
        <f t="shared" si="38"/>
        <v>1.6920473773265651E-2</v>
      </c>
      <c r="AC247" s="5">
        <v>0</v>
      </c>
      <c r="AD247" s="3">
        <v>4</v>
      </c>
      <c r="AE247" s="3">
        <v>255</v>
      </c>
      <c r="AF247" s="3">
        <v>330</v>
      </c>
      <c r="AG247" s="3">
        <v>3</v>
      </c>
      <c r="AH247" s="3">
        <v>7</v>
      </c>
      <c r="AI247" s="1">
        <f t="shared" si="39"/>
        <v>0</v>
      </c>
      <c r="AJ247" s="1">
        <f t="shared" si="40"/>
        <v>1.1686143572621035E-2</v>
      </c>
      <c r="AK247" s="1">
        <f t="shared" si="41"/>
        <v>0.4257095158597663</v>
      </c>
      <c r="AL247" s="1">
        <f t="shared" si="42"/>
        <v>0.56260434056761266</v>
      </c>
    </row>
    <row r="248" spans="1:38">
      <c r="A248" s="2" t="s">
        <v>161</v>
      </c>
      <c r="B248" s="2" t="s">
        <v>105</v>
      </c>
      <c r="C248" s="2" t="s">
        <v>164</v>
      </c>
      <c r="D248" s="2" t="s">
        <v>352</v>
      </c>
      <c r="E248" s="6" t="s">
        <v>87</v>
      </c>
      <c r="F248" s="2" t="s">
        <v>6</v>
      </c>
      <c r="G248" s="2" t="s">
        <v>1445</v>
      </c>
      <c r="H248" s="2">
        <v>189</v>
      </c>
      <c r="I248" s="2">
        <v>15</v>
      </c>
      <c r="J248" s="2" t="str">
        <f t="shared" si="43"/>
        <v>MINERIO</v>
      </c>
      <c r="K248" s="8">
        <v>2.5000000000000001E-2</v>
      </c>
      <c r="L248" s="11">
        <v>0</v>
      </c>
      <c r="M248" s="2">
        <v>0</v>
      </c>
      <c r="N248" s="2">
        <v>867</v>
      </c>
      <c r="O248" s="2">
        <v>0</v>
      </c>
      <c r="P248" s="2">
        <v>315</v>
      </c>
      <c r="Q248" s="2">
        <f t="shared" si="33"/>
        <v>0</v>
      </c>
      <c r="R248" s="2">
        <f t="shared" si="34"/>
        <v>1</v>
      </c>
      <c r="S248" s="5">
        <v>0</v>
      </c>
      <c r="T248" s="5">
        <v>5</v>
      </c>
      <c r="U248" s="5">
        <v>255</v>
      </c>
      <c r="V248" s="5">
        <v>392</v>
      </c>
      <c r="W248" s="5">
        <v>9</v>
      </c>
      <c r="X248" s="5">
        <v>16</v>
      </c>
      <c r="Y248" s="5">
        <f t="shared" si="35"/>
        <v>0</v>
      </c>
      <c r="Z248" s="5">
        <f t="shared" si="36"/>
        <v>7.6687116564417178E-3</v>
      </c>
      <c r="AA248" s="5">
        <f t="shared" si="37"/>
        <v>0.39110429447852763</v>
      </c>
      <c r="AB248" s="5">
        <f t="shared" si="38"/>
        <v>0.60122699386503065</v>
      </c>
      <c r="AC248" s="5">
        <v>0</v>
      </c>
      <c r="AD248" s="3">
        <v>0</v>
      </c>
      <c r="AE248" s="3">
        <v>217</v>
      </c>
      <c r="AF248" s="3">
        <v>451</v>
      </c>
      <c r="AG248" s="3">
        <v>1</v>
      </c>
      <c r="AH248" s="3">
        <v>8</v>
      </c>
      <c r="AI248" s="1">
        <f t="shared" si="39"/>
        <v>0</v>
      </c>
      <c r="AJ248" s="1">
        <f t="shared" si="40"/>
        <v>1.4771048744460858E-3</v>
      </c>
      <c r="AK248" s="1">
        <f t="shared" si="41"/>
        <v>0.32053175775480058</v>
      </c>
      <c r="AL248" s="1">
        <f t="shared" si="42"/>
        <v>0.67799113737075334</v>
      </c>
    </row>
    <row r="249" spans="1:38">
      <c r="A249" s="2" t="s">
        <v>161</v>
      </c>
      <c r="B249" s="2" t="s">
        <v>105</v>
      </c>
      <c r="C249" s="2" t="s">
        <v>164</v>
      </c>
      <c r="D249" s="2" t="s">
        <v>353</v>
      </c>
      <c r="E249" s="6" t="s">
        <v>87</v>
      </c>
      <c r="F249" s="2" t="s">
        <v>6</v>
      </c>
      <c r="G249" s="2" t="s">
        <v>1445</v>
      </c>
      <c r="H249" s="2">
        <v>190</v>
      </c>
      <c r="I249" s="2">
        <v>10</v>
      </c>
      <c r="J249" s="2" t="str">
        <f t="shared" si="43"/>
        <v>MINERIO</v>
      </c>
      <c r="K249" s="8">
        <v>2.5000000000000001E-2</v>
      </c>
      <c r="L249" s="11">
        <v>0</v>
      </c>
      <c r="M249" s="2">
        <v>0</v>
      </c>
      <c r="N249" s="2">
        <v>579</v>
      </c>
      <c r="O249" s="2">
        <v>0</v>
      </c>
      <c r="P249" s="2">
        <v>239</v>
      </c>
      <c r="Q249" s="2">
        <f t="shared" si="33"/>
        <v>0</v>
      </c>
      <c r="R249" s="2">
        <f t="shared" si="34"/>
        <v>1</v>
      </c>
      <c r="S249" s="5">
        <v>0</v>
      </c>
      <c r="T249" s="5">
        <v>0</v>
      </c>
      <c r="U249" s="5">
        <v>159</v>
      </c>
      <c r="V249" s="5">
        <v>303</v>
      </c>
      <c r="W249" s="5">
        <v>0</v>
      </c>
      <c r="X249" s="5">
        <v>0</v>
      </c>
      <c r="Y249" s="5">
        <f t="shared" si="35"/>
        <v>0</v>
      </c>
      <c r="Z249" s="5">
        <f t="shared" si="36"/>
        <v>0</v>
      </c>
      <c r="AA249" s="5">
        <f t="shared" si="37"/>
        <v>0.34415584415584416</v>
      </c>
      <c r="AB249" s="5">
        <f t="shared" si="38"/>
        <v>0.6558441558441559</v>
      </c>
      <c r="AC249" s="5">
        <v>0</v>
      </c>
      <c r="AD249" s="3">
        <v>0</v>
      </c>
      <c r="AE249" s="3">
        <v>99</v>
      </c>
      <c r="AF249" s="3">
        <v>363</v>
      </c>
      <c r="AG249" s="3">
        <v>0</v>
      </c>
      <c r="AH249" s="3">
        <v>0</v>
      </c>
      <c r="AI249" s="1">
        <f t="shared" si="39"/>
        <v>0</v>
      </c>
      <c r="AJ249" s="1">
        <f t="shared" si="40"/>
        <v>0</v>
      </c>
      <c r="AK249" s="1">
        <f t="shared" si="41"/>
        <v>0.21428571428571427</v>
      </c>
      <c r="AL249" s="1">
        <f t="shared" si="42"/>
        <v>0.7857142857142857</v>
      </c>
    </row>
    <row r="250" spans="1:38">
      <c r="A250" s="2" t="s">
        <v>161</v>
      </c>
      <c r="B250" s="2" t="s">
        <v>105</v>
      </c>
      <c r="C250" s="2" t="s">
        <v>164</v>
      </c>
      <c r="D250" s="2" t="s">
        <v>356</v>
      </c>
      <c r="E250" s="6" t="s">
        <v>87</v>
      </c>
      <c r="F250" s="2" t="s">
        <v>6</v>
      </c>
      <c r="G250" s="2" t="s">
        <v>1445</v>
      </c>
      <c r="H250" s="2">
        <v>193</v>
      </c>
      <c r="I250" s="2">
        <v>15</v>
      </c>
      <c r="J250" s="2" t="str">
        <f t="shared" si="43"/>
        <v>MINERIO</v>
      </c>
      <c r="K250" s="8">
        <v>2.5000000000000001E-2</v>
      </c>
      <c r="L250" s="11">
        <v>0</v>
      </c>
      <c r="M250" s="2">
        <v>0</v>
      </c>
      <c r="N250" s="2">
        <v>805</v>
      </c>
      <c r="O250" s="2">
        <v>0</v>
      </c>
      <c r="P250" s="2">
        <v>296</v>
      </c>
      <c r="Q250" s="2">
        <f t="shared" si="33"/>
        <v>0</v>
      </c>
      <c r="R250" s="2">
        <f t="shared" si="34"/>
        <v>1</v>
      </c>
      <c r="S250" s="5">
        <v>0</v>
      </c>
      <c r="T250" s="5">
        <v>11</v>
      </c>
      <c r="U250" s="5">
        <v>368</v>
      </c>
      <c r="V250" s="5">
        <v>178</v>
      </c>
      <c r="W250" s="5">
        <v>12</v>
      </c>
      <c r="X250" s="5">
        <v>23</v>
      </c>
      <c r="Y250" s="5">
        <f t="shared" si="35"/>
        <v>0</v>
      </c>
      <c r="Z250" s="5">
        <f t="shared" si="36"/>
        <v>1.9748653500897665E-2</v>
      </c>
      <c r="AA250" s="5">
        <f t="shared" si="37"/>
        <v>0.66068222621184924</v>
      </c>
      <c r="AB250" s="5">
        <f t="shared" si="38"/>
        <v>0.31956912028725315</v>
      </c>
      <c r="AC250" s="5">
        <v>0</v>
      </c>
      <c r="AD250" s="3">
        <v>5</v>
      </c>
      <c r="AE250" s="3">
        <v>325</v>
      </c>
      <c r="AF250" s="3">
        <v>236</v>
      </c>
      <c r="AG250" s="3">
        <v>8</v>
      </c>
      <c r="AH250" s="3">
        <v>16</v>
      </c>
      <c r="AI250" s="1">
        <f t="shared" si="39"/>
        <v>0</v>
      </c>
      <c r="AJ250" s="1">
        <f t="shared" si="40"/>
        <v>2.2033898305084745E-2</v>
      </c>
      <c r="AK250" s="1">
        <f t="shared" si="41"/>
        <v>0.55084745762711862</v>
      </c>
      <c r="AL250" s="1">
        <f t="shared" si="42"/>
        <v>0.42711864406779659</v>
      </c>
    </row>
    <row r="251" spans="1:38">
      <c r="A251" s="2" t="s">
        <v>161</v>
      </c>
      <c r="B251" s="2" t="s">
        <v>105</v>
      </c>
      <c r="C251" s="2" t="s">
        <v>164</v>
      </c>
      <c r="D251" s="2" t="s">
        <v>335</v>
      </c>
      <c r="E251" s="6" t="s">
        <v>22</v>
      </c>
      <c r="F251" s="2" t="s">
        <v>6</v>
      </c>
      <c r="G251" s="2" t="s">
        <v>1445</v>
      </c>
      <c r="H251" s="2">
        <v>172</v>
      </c>
      <c r="I251" s="2">
        <v>30</v>
      </c>
      <c r="J251" s="2" t="str">
        <f t="shared" si="43"/>
        <v>MINERIO</v>
      </c>
      <c r="K251" s="8">
        <v>2.5000000000000001E-2</v>
      </c>
      <c r="L251" s="11">
        <v>0.01</v>
      </c>
      <c r="M251" s="2">
        <v>0</v>
      </c>
      <c r="N251" s="2">
        <v>1046</v>
      </c>
      <c r="O251" s="2">
        <v>0</v>
      </c>
      <c r="P251" s="2">
        <v>346</v>
      </c>
      <c r="Q251" s="2">
        <f t="shared" si="33"/>
        <v>0</v>
      </c>
      <c r="R251" s="2">
        <f t="shared" si="34"/>
        <v>1</v>
      </c>
      <c r="S251" s="5">
        <v>22</v>
      </c>
      <c r="T251" s="5">
        <v>599</v>
      </c>
      <c r="U251" s="5">
        <v>59</v>
      </c>
      <c r="V251" s="5">
        <v>26</v>
      </c>
      <c r="W251" s="5">
        <v>40</v>
      </c>
      <c r="X251" s="5">
        <v>0</v>
      </c>
      <c r="Y251" s="5">
        <f t="shared" si="35"/>
        <v>3.1161473087818695E-2</v>
      </c>
      <c r="Z251" s="5">
        <f t="shared" si="36"/>
        <v>0.84844192634560911</v>
      </c>
      <c r="AA251" s="5">
        <f t="shared" si="37"/>
        <v>8.3569405099150146E-2</v>
      </c>
      <c r="AB251" s="5">
        <f t="shared" si="38"/>
        <v>3.6827195467422094E-2</v>
      </c>
      <c r="AC251" s="5">
        <v>0</v>
      </c>
      <c r="AD251" s="3">
        <v>7</v>
      </c>
      <c r="AE251" s="3">
        <v>611</v>
      </c>
      <c r="AF251" s="3">
        <v>81</v>
      </c>
      <c r="AG251" s="3">
        <v>14</v>
      </c>
      <c r="AH251" s="3">
        <v>32</v>
      </c>
      <c r="AI251" s="1">
        <f t="shared" si="39"/>
        <v>0</v>
      </c>
      <c r="AJ251" s="1">
        <f t="shared" si="40"/>
        <v>2.8187919463087248E-2</v>
      </c>
      <c r="AK251" s="1">
        <f t="shared" si="41"/>
        <v>0.82013422818791948</v>
      </c>
      <c r="AL251" s="1">
        <f t="shared" si="42"/>
        <v>0.15167785234899328</v>
      </c>
    </row>
    <row r="252" spans="1:38">
      <c r="A252" s="2" t="s">
        <v>161</v>
      </c>
      <c r="B252" s="2" t="s">
        <v>105</v>
      </c>
      <c r="C252" s="2" t="s">
        <v>164</v>
      </c>
      <c r="D252" s="2" t="s">
        <v>350</v>
      </c>
      <c r="E252" s="6" t="s">
        <v>22</v>
      </c>
      <c r="F252" s="2" t="s">
        <v>6</v>
      </c>
      <c r="G252" s="2" t="s">
        <v>1445</v>
      </c>
      <c r="H252" s="2">
        <v>187</v>
      </c>
      <c r="I252" s="2">
        <v>100</v>
      </c>
      <c r="J252" s="2" t="str">
        <f t="shared" si="43"/>
        <v>MINERIO</v>
      </c>
      <c r="K252" s="8">
        <v>2.5000000000000001E-2</v>
      </c>
      <c r="L252" s="11">
        <v>0.02</v>
      </c>
      <c r="M252" s="2">
        <v>0</v>
      </c>
      <c r="N252" s="2">
        <v>3068</v>
      </c>
      <c r="O252" s="2">
        <v>0</v>
      </c>
      <c r="P252" s="2">
        <v>516</v>
      </c>
      <c r="Q252" s="2">
        <f t="shared" si="33"/>
        <v>0</v>
      </c>
      <c r="R252" s="2">
        <f t="shared" si="34"/>
        <v>1</v>
      </c>
      <c r="S252" s="5">
        <v>0</v>
      </c>
      <c r="T252" s="5">
        <v>103</v>
      </c>
      <c r="U252" s="5">
        <v>1668</v>
      </c>
      <c r="V252" s="5">
        <v>145</v>
      </c>
      <c r="W252" s="5">
        <v>104</v>
      </c>
      <c r="X252" s="5">
        <v>65</v>
      </c>
      <c r="Y252" s="5">
        <f t="shared" si="35"/>
        <v>0</v>
      </c>
      <c r="Z252" s="5">
        <f t="shared" si="36"/>
        <v>5.3757828810020877E-2</v>
      </c>
      <c r="AA252" s="5">
        <f t="shared" si="37"/>
        <v>0.87056367432150317</v>
      </c>
      <c r="AB252" s="5">
        <f t="shared" si="38"/>
        <v>7.5678496868475997E-2</v>
      </c>
      <c r="AC252" s="5">
        <v>0</v>
      </c>
      <c r="AD252" s="3">
        <v>67</v>
      </c>
      <c r="AE252" s="3">
        <v>1670</v>
      </c>
      <c r="AF252" s="3">
        <v>212</v>
      </c>
      <c r="AG252" s="3">
        <v>81</v>
      </c>
      <c r="AH252" s="3">
        <v>53</v>
      </c>
      <c r="AI252" s="1">
        <f t="shared" si="39"/>
        <v>0</v>
      </c>
      <c r="AJ252" s="1">
        <f t="shared" si="40"/>
        <v>7.1051368218915029E-2</v>
      </c>
      <c r="AK252" s="1">
        <f t="shared" si="41"/>
        <v>0.80172827652424383</v>
      </c>
      <c r="AL252" s="1">
        <f t="shared" si="42"/>
        <v>0.12722035525684108</v>
      </c>
    </row>
    <row r="253" spans="1:38">
      <c r="A253" s="2" t="s">
        <v>161</v>
      </c>
      <c r="B253" s="2" t="s">
        <v>105</v>
      </c>
      <c r="C253" s="2" t="s">
        <v>164</v>
      </c>
      <c r="D253" s="2" t="s">
        <v>274</v>
      </c>
      <c r="E253" s="6" t="s">
        <v>78</v>
      </c>
      <c r="F253" s="2" t="s">
        <v>1496</v>
      </c>
      <c r="G253" s="2" t="s">
        <v>1446</v>
      </c>
      <c r="H253" s="2">
        <v>111</v>
      </c>
      <c r="I253" s="2">
        <v>65</v>
      </c>
      <c r="J253" s="2" t="str">
        <f t="shared" si="43"/>
        <v>ESTERIL</v>
      </c>
      <c r="K253" s="8">
        <v>2.5000000000000001E-2</v>
      </c>
      <c r="L253" s="11">
        <v>0</v>
      </c>
      <c r="M253" s="2">
        <v>0</v>
      </c>
      <c r="N253" s="2">
        <v>2364</v>
      </c>
      <c r="O253" s="2">
        <v>0</v>
      </c>
      <c r="P253" s="2">
        <v>476</v>
      </c>
      <c r="Q253" s="2">
        <f t="shared" si="33"/>
        <v>0</v>
      </c>
      <c r="R253" s="2">
        <f t="shared" si="34"/>
        <v>1</v>
      </c>
      <c r="S253" s="5">
        <v>0</v>
      </c>
      <c r="T253" s="5">
        <v>7</v>
      </c>
      <c r="U253" s="5">
        <v>699</v>
      </c>
      <c r="V253" s="5">
        <v>814</v>
      </c>
      <c r="W253" s="5">
        <v>13</v>
      </c>
      <c r="X253" s="5">
        <v>19</v>
      </c>
      <c r="Y253" s="5">
        <f t="shared" si="35"/>
        <v>0</v>
      </c>
      <c r="Z253" s="5">
        <f t="shared" si="36"/>
        <v>4.6052631578947364E-3</v>
      </c>
      <c r="AA253" s="5">
        <f t="shared" si="37"/>
        <v>0.45986842105263159</v>
      </c>
      <c r="AB253" s="5">
        <f t="shared" si="38"/>
        <v>0.53552631578947374</v>
      </c>
      <c r="AC253" s="5">
        <v>0</v>
      </c>
      <c r="AD253" s="3">
        <v>3</v>
      </c>
      <c r="AE253" s="3">
        <v>522</v>
      </c>
      <c r="AF253" s="3">
        <v>1004</v>
      </c>
      <c r="AG253" s="3">
        <v>5</v>
      </c>
      <c r="AH253" s="3">
        <v>17</v>
      </c>
      <c r="AI253" s="1">
        <f t="shared" si="39"/>
        <v>0</v>
      </c>
      <c r="AJ253" s="1">
        <f t="shared" si="40"/>
        <v>5.1579626047711154E-3</v>
      </c>
      <c r="AK253" s="1">
        <f t="shared" si="41"/>
        <v>0.3365570599613153</v>
      </c>
      <c r="AL253" s="1">
        <f t="shared" si="42"/>
        <v>0.65828497743391357</v>
      </c>
    </row>
    <row r="254" spans="1:38">
      <c r="A254" s="2" t="s">
        <v>161</v>
      </c>
      <c r="B254" s="2" t="s">
        <v>105</v>
      </c>
      <c r="C254" s="2" t="s">
        <v>164</v>
      </c>
      <c r="D254" s="2" t="s">
        <v>298</v>
      </c>
      <c r="E254" s="6" t="s">
        <v>81</v>
      </c>
      <c r="F254" s="2" t="s">
        <v>1496</v>
      </c>
      <c r="G254" s="2" t="s">
        <v>1446</v>
      </c>
      <c r="H254" s="2">
        <v>135</v>
      </c>
      <c r="I254" s="2">
        <v>30</v>
      </c>
      <c r="J254" s="2" t="str">
        <f t="shared" si="43"/>
        <v>ESTERIL</v>
      </c>
      <c r="K254" s="8">
        <v>2.5000000000000001E-2</v>
      </c>
      <c r="L254" s="11">
        <v>0</v>
      </c>
      <c r="M254" s="2">
        <v>0</v>
      </c>
      <c r="N254" s="2">
        <v>1483</v>
      </c>
      <c r="O254" s="2">
        <v>0</v>
      </c>
      <c r="P254" s="2">
        <v>420</v>
      </c>
      <c r="Q254" s="2">
        <f t="shared" si="33"/>
        <v>0</v>
      </c>
      <c r="R254" s="2">
        <f t="shared" si="34"/>
        <v>1</v>
      </c>
      <c r="S254" s="5">
        <v>0</v>
      </c>
      <c r="T254" s="5">
        <v>4</v>
      </c>
      <c r="U254" s="5">
        <v>700</v>
      </c>
      <c r="V254" s="5">
        <v>275</v>
      </c>
      <c r="W254" s="5">
        <v>4</v>
      </c>
      <c r="X254" s="5">
        <v>27</v>
      </c>
      <c r="Y254" s="5">
        <f t="shared" si="35"/>
        <v>0</v>
      </c>
      <c r="Z254" s="5">
        <f t="shared" si="36"/>
        <v>4.0858018386108275E-3</v>
      </c>
      <c r="AA254" s="5">
        <f t="shared" si="37"/>
        <v>0.71501532175689475</v>
      </c>
      <c r="AB254" s="5">
        <f t="shared" si="38"/>
        <v>0.2808988764044944</v>
      </c>
      <c r="AC254" s="5">
        <v>0</v>
      </c>
      <c r="AD254" s="3">
        <v>3</v>
      </c>
      <c r="AE254" s="3">
        <v>623</v>
      </c>
      <c r="AF254" s="3">
        <v>364</v>
      </c>
      <c r="AG254" s="3">
        <v>2</v>
      </c>
      <c r="AH254" s="3">
        <v>18</v>
      </c>
      <c r="AI254" s="1">
        <f t="shared" si="39"/>
        <v>0</v>
      </c>
      <c r="AJ254" s="1">
        <f t="shared" si="40"/>
        <v>4.9504950495049506E-3</v>
      </c>
      <c r="AK254" s="1">
        <f t="shared" si="41"/>
        <v>0.61683168316831682</v>
      </c>
      <c r="AL254" s="1">
        <f t="shared" si="42"/>
        <v>0.37821782178217822</v>
      </c>
    </row>
    <row r="255" spans="1:38">
      <c r="A255" s="2" t="s">
        <v>161</v>
      </c>
      <c r="B255" s="2" t="s">
        <v>105</v>
      </c>
      <c r="C255" s="2" t="s">
        <v>164</v>
      </c>
      <c r="D255" s="2" t="s">
        <v>329</v>
      </c>
      <c r="E255" s="6" t="s">
        <v>22</v>
      </c>
      <c r="F255" s="2" t="s">
        <v>6</v>
      </c>
      <c r="G255" s="2" t="s">
        <v>1445</v>
      </c>
      <c r="H255" s="2">
        <v>166</v>
      </c>
      <c r="I255" s="2">
        <v>15</v>
      </c>
      <c r="J255" s="2" t="str">
        <f t="shared" si="43"/>
        <v>MINERIO</v>
      </c>
      <c r="K255" s="8">
        <v>2.5000000000000001E-2</v>
      </c>
      <c r="L255" s="11">
        <v>0.05</v>
      </c>
      <c r="M255" s="2">
        <v>0</v>
      </c>
      <c r="N255" s="2">
        <v>971</v>
      </c>
      <c r="O255" s="2">
        <v>0</v>
      </c>
      <c r="P255" s="2">
        <v>311</v>
      </c>
      <c r="Q255" s="2">
        <f t="shared" si="33"/>
        <v>0</v>
      </c>
      <c r="R255" s="2">
        <f t="shared" si="34"/>
        <v>1</v>
      </c>
      <c r="S255" s="5">
        <v>70</v>
      </c>
      <c r="T255" s="5">
        <v>420</v>
      </c>
      <c r="U255" s="5">
        <v>70</v>
      </c>
      <c r="V255" s="5">
        <v>86</v>
      </c>
      <c r="W255" s="5">
        <v>53</v>
      </c>
      <c r="X255" s="5">
        <v>0</v>
      </c>
      <c r="Y255" s="5">
        <f t="shared" si="35"/>
        <v>0.10835913312693499</v>
      </c>
      <c r="Z255" s="5">
        <f t="shared" si="36"/>
        <v>0.65015479876160986</v>
      </c>
      <c r="AA255" s="5">
        <f t="shared" si="37"/>
        <v>0.10835913312693499</v>
      </c>
      <c r="AB255" s="5">
        <f t="shared" si="38"/>
        <v>0.13312693498452013</v>
      </c>
      <c r="AC255" s="5">
        <v>0</v>
      </c>
      <c r="AD255" s="3">
        <v>48</v>
      </c>
      <c r="AE255" s="3">
        <v>448</v>
      </c>
      <c r="AF255" s="3">
        <v>104</v>
      </c>
      <c r="AG255" s="3">
        <v>53</v>
      </c>
      <c r="AH255" s="3">
        <v>46</v>
      </c>
      <c r="AI255" s="1">
        <f t="shared" si="39"/>
        <v>0</v>
      </c>
      <c r="AJ255" s="1">
        <f t="shared" si="40"/>
        <v>0.14449213161659513</v>
      </c>
      <c r="AK255" s="1">
        <f t="shared" si="41"/>
        <v>0.64091559370529327</v>
      </c>
      <c r="AL255" s="1">
        <f t="shared" si="42"/>
        <v>0.21459227467811159</v>
      </c>
    </row>
    <row r="256" spans="1:38">
      <c r="A256" s="2" t="s">
        <v>161</v>
      </c>
      <c r="B256" s="2" t="s">
        <v>105</v>
      </c>
      <c r="C256" s="2" t="s">
        <v>164</v>
      </c>
      <c r="D256" s="2" t="s">
        <v>265</v>
      </c>
      <c r="E256" s="6" t="s">
        <v>77</v>
      </c>
      <c r="F256" s="2" t="s">
        <v>1496</v>
      </c>
      <c r="G256" s="2" t="s">
        <v>1446</v>
      </c>
      <c r="H256" s="2">
        <v>102</v>
      </c>
      <c r="I256" s="2">
        <v>100</v>
      </c>
      <c r="J256" s="2" t="str">
        <f t="shared" si="43"/>
        <v>ESTERIL</v>
      </c>
      <c r="K256" s="8">
        <v>2.5000000000000001E-2</v>
      </c>
      <c r="L256" s="11">
        <v>0.01</v>
      </c>
      <c r="M256" s="2">
        <v>9</v>
      </c>
      <c r="N256" s="2">
        <v>3214</v>
      </c>
      <c r="O256" s="2">
        <v>0</v>
      </c>
      <c r="P256" s="2">
        <v>663</v>
      </c>
      <c r="Q256" s="2">
        <f t="shared" si="33"/>
        <v>2.3160061760164694E-3</v>
      </c>
      <c r="R256" s="2">
        <f t="shared" si="34"/>
        <v>0.99768399382398354</v>
      </c>
      <c r="S256" s="5">
        <v>0</v>
      </c>
      <c r="T256" s="5">
        <v>7</v>
      </c>
      <c r="U256" s="5">
        <v>1652</v>
      </c>
      <c r="V256" s="5">
        <v>446</v>
      </c>
      <c r="W256" s="5">
        <v>8</v>
      </c>
      <c r="X256" s="5">
        <v>21</v>
      </c>
      <c r="Y256" s="5">
        <f t="shared" si="35"/>
        <v>0</v>
      </c>
      <c r="Z256" s="5">
        <f t="shared" si="36"/>
        <v>3.3254156769596198E-3</v>
      </c>
      <c r="AA256" s="5">
        <f t="shared" si="37"/>
        <v>0.78479809976247028</v>
      </c>
      <c r="AB256" s="5">
        <f t="shared" si="38"/>
        <v>0.21187648456057007</v>
      </c>
      <c r="AC256" s="5">
        <v>0</v>
      </c>
      <c r="AD256" s="3">
        <v>4</v>
      </c>
      <c r="AE256" s="3">
        <v>1503</v>
      </c>
      <c r="AF256" s="3">
        <v>608</v>
      </c>
      <c r="AG256" s="3">
        <v>5</v>
      </c>
      <c r="AH256" s="3">
        <v>14</v>
      </c>
      <c r="AI256" s="1">
        <f t="shared" si="39"/>
        <v>0</v>
      </c>
      <c r="AJ256" s="1">
        <f t="shared" si="40"/>
        <v>4.2174320524835992E-3</v>
      </c>
      <c r="AK256" s="1">
        <f t="shared" si="41"/>
        <v>0.70431115276476097</v>
      </c>
      <c r="AL256" s="1">
        <f t="shared" si="42"/>
        <v>0.29147141518275538</v>
      </c>
    </row>
    <row r="257" spans="1:38">
      <c r="A257" s="2" t="s">
        <v>161</v>
      </c>
      <c r="B257" s="2" t="s">
        <v>105</v>
      </c>
      <c r="C257" s="2" t="s">
        <v>164</v>
      </c>
      <c r="D257" s="2" t="s">
        <v>349</v>
      </c>
      <c r="E257" s="6" t="s">
        <v>22</v>
      </c>
      <c r="F257" s="2" t="s">
        <v>6</v>
      </c>
      <c r="G257" s="2" t="s">
        <v>1445</v>
      </c>
      <c r="H257" s="2">
        <v>186</v>
      </c>
      <c r="I257" s="2">
        <v>35</v>
      </c>
      <c r="J257" s="2" t="str">
        <f t="shared" si="43"/>
        <v>MINERIO</v>
      </c>
      <c r="K257" s="8">
        <v>2.5000000000000001E-2</v>
      </c>
      <c r="L257" s="11">
        <v>0.09</v>
      </c>
      <c r="M257" s="2">
        <v>0</v>
      </c>
      <c r="N257" s="2">
        <v>2143</v>
      </c>
      <c r="O257" s="2">
        <v>0</v>
      </c>
      <c r="P257" s="2">
        <v>518</v>
      </c>
      <c r="Q257" s="2">
        <f t="shared" si="33"/>
        <v>0</v>
      </c>
      <c r="R257" s="2">
        <f t="shared" si="34"/>
        <v>1</v>
      </c>
      <c r="S257" s="5">
        <v>0</v>
      </c>
      <c r="T257" s="5">
        <v>376</v>
      </c>
      <c r="U257" s="5">
        <v>564</v>
      </c>
      <c r="V257" s="5">
        <v>39</v>
      </c>
      <c r="W257" s="5">
        <v>422</v>
      </c>
      <c r="X257" s="5">
        <v>88</v>
      </c>
      <c r="Y257" s="5">
        <f t="shared" si="35"/>
        <v>0</v>
      </c>
      <c r="Z257" s="5">
        <f t="shared" si="36"/>
        <v>0.38406537282941777</v>
      </c>
      <c r="AA257" s="5">
        <f t="shared" si="37"/>
        <v>0.57609805924412671</v>
      </c>
      <c r="AB257" s="5">
        <f t="shared" si="38"/>
        <v>3.9836567926455568E-2</v>
      </c>
      <c r="AC257" s="5">
        <v>0</v>
      </c>
      <c r="AD257" s="3">
        <v>212</v>
      </c>
      <c r="AE257" s="3">
        <v>834</v>
      </c>
      <c r="AF257" s="3">
        <v>67</v>
      </c>
      <c r="AG257" s="3">
        <v>267</v>
      </c>
      <c r="AH257" s="3">
        <v>108</v>
      </c>
      <c r="AI257" s="1">
        <f t="shared" si="39"/>
        <v>0</v>
      </c>
      <c r="AJ257" s="1">
        <f t="shared" si="40"/>
        <v>0.32190860215053763</v>
      </c>
      <c r="AK257" s="1">
        <f t="shared" si="41"/>
        <v>0.56048387096774188</v>
      </c>
      <c r="AL257" s="1">
        <f t="shared" si="42"/>
        <v>0.11760752688172044</v>
      </c>
    </row>
    <row r="258" spans="1:38">
      <c r="A258" s="2" t="s">
        <v>161</v>
      </c>
      <c r="B258" s="2" t="s">
        <v>105</v>
      </c>
      <c r="C258" s="2" t="s">
        <v>164</v>
      </c>
      <c r="D258" s="2" t="s">
        <v>271</v>
      </c>
      <c r="E258" s="6" t="s">
        <v>78</v>
      </c>
      <c r="F258" s="2" t="s">
        <v>1496</v>
      </c>
      <c r="G258" s="2" t="s">
        <v>1446</v>
      </c>
      <c r="H258" s="2">
        <v>108</v>
      </c>
      <c r="I258" s="2">
        <v>25</v>
      </c>
      <c r="J258" s="2" t="str">
        <f t="shared" si="43"/>
        <v>ESTERIL</v>
      </c>
      <c r="K258" s="8">
        <v>2.5000000000000001E-2</v>
      </c>
      <c r="L258" s="11">
        <v>0.02</v>
      </c>
      <c r="M258" s="2">
        <v>0</v>
      </c>
      <c r="N258" s="2">
        <v>1851</v>
      </c>
      <c r="O258" s="2">
        <v>0</v>
      </c>
      <c r="P258" s="2">
        <v>435</v>
      </c>
      <c r="Q258" s="2">
        <f t="shared" ref="Q258:Q321" si="44">(M258+O258)/(M258+N258+O258+P258)</f>
        <v>0</v>
      </c>
      <c r="R258" s="2">
        <f t="shared" ref="R258:R321" si="45">(N258+P258)/(M258+N258+O258+P258)</f>
        <v>1</v>
      </c>
      <c r="S258" s="5">
        <v>0</v>
      </c>
      <c r="T258" s="5">
        <v>0</v>
      </c>
      <c r="U258" s="5">
        <v>740</v>
      </c>
      <c r="V258" s="5">
        <v>473</v>
      </c>
      <c r="W258" s="5">
        <v>0</v>
      </c>
      <c r="X258" s="5">
        <v>10</v>
      </c>
      <c r="Y258" s="5">
        <f t="shared" ref="Y258:Y321" si="46">S258/($S258+$T258+$U258+$V258)</f>
        <v>0</v>
      </c>
      <c r="Z258" s="5">
        <f t="shared" ref="Z258:Z321" si="47">T258/($S258+$T258+$U258+$V258)</f>
        <v>0</v>
      </c>
      <c r="AA258" s="5">
        <f t="shared" ref="AA258:AA321" si="48">U258/($S258+$T258+$U258+$V258)</f>
        <v>0.61005770816158289</v>
      </c>
      <c r="AB258" s="5">
        <f t="shared" ref="AB258:AB321" si="49">V258/($S258+$T258+$U258+$V258)</f>
        <v>0.38994229183841717</v>
      </c>
      <c r="AC258" s="5">
        <v>0</v>
      </c>
      <c r="AD258" s="3">
        <v>0</v>
      </c>
      <c r="AE258" s="3">
        <v>628</v>
      </c>
      <c r="AF258" s="3">
        <v>592</v>
      </c>
      <c r="AG258" s="3">
        <v>0</v>
      </c>
      <c r="AH258" s="3">
        <v>3</v>
      </c>
      <c r="AI258" s="1">
        <f t="shared" ref="AI258:AI321" si="50">AC258/($AC258+$AD258+$AE258+$AF258)</f>
        <v>0</v>
      </c>
      <c r="AJ258" s="1">
        <f t="shared" ref="AJ258:AJ321" si="51">(AD258+AG258)/($AC258+$AD258+$AE258+$AF258+AG258+AH258)</f>
        <v>0</v>
      </c>
      <c r="AK258" s="1">
        <f t="shared" ref="AK258:AK321" si="52">AE258/($AC258+$AD258+$AE258+$AF258+AG258+AH258)</f>
        <v>0.51349141455437453</v>
      </c>
      <c r="AL258" s="1">
        <f t="shared" ref="AL258:AL321" si="53">(AH258+AF258)/($AC258+$AD258+$AE258+$AF258+AH258+AG258)</f>
        <v>0.48650858544562553</v>
      </c>
    </row>
    <row r="259" spans="1:38">
      <c r="A259" s="2" t="s">
        <v>161</v>
      </c>
      <c r="B259" s="2" t="s">
        <v>105</v>
      </c>
      <c r="C259" s="2" t="s">
        <v>164</v>
      </c>
      <c r="D259" s="2" t="s">
        <v>270</v>
      </c>
      <c r="E259" s="6" t="s">
        <v>78</v>
      </c>
      <c r="F259" s="2" t="s">
        <v>1496</v>
      </c>
      <c r="G259" s="2" t="s">
        <v>1446</v>
      </c>
      <c r="H259" s="2">
        <v>107</v>
      </c>
      <c r="I259" s="2">
        <v>60</v>
      </c>
      <c r="J259" s="2" t="str">
        <f t="shared" ref="J259:J322" si="54">IF(OR(G259="MINERIO",K259 &gt;0.4),"MINERIO","ESTERIL")</f>
        <v>ESTERIL</v>
      </c>
      <c r="K259" s="8">
        <v>2.5000000000000001E-2</v>
      </c>
      <c r="L259" s="11">
        <v>0.04</v>
      </c>
      <c r="M259" s="2">
        <v>19</v>
      </c>
      <c r="N259" s="2">
        <v>2763</v>
      </c>
      <c r="O259" s="2">
        <v>0</v>
      </c>
      <c r="P259" s="2">
        <v>549</v>
      </c>
      <c r="Q259" s="2">
        <f t="shared" si="44"/>
        <v>5.7039927949564693E-3</v>
      </c>
      <c r="R259" s="2">
        <f t="shared" si="45"/>
        <v>0.99429600720504352</v>
      </c>
      <c r="S259" s="5">
        <v>0</v>
      </c>
      <c r="T259" s="5">
        <v>4</v>
      </c>
      <c r="U259" s="5">
        <v>1174</v>
      </c>
      <c r="V259" s="5">
        <v>600</v>
      </c>
      <c r="W259" s="5">
        <v>6</v>
      </c>
      <c r="X259" s="5">
        <v>30</v>
      </c>
      <c r="Y259" s="5">
        <f t="shared" si="46"/>
        <v>0</v>
      </c>
      <c r="Z259" s="5">
        <f t="shared" si="47"/>
        <v>2.2497187851518562E-3</v>
      </c>
      <c r="AA259" s="5">
        <f t="shared" si="48"/>
        <v>0.66029246344206971</v>
      </c>
      <c r="AB259" s="5">
        <f t="shared" si="49"/>
        <v>0.33745781777277839</v>
      </c>
      <c r="AC259" s="5">
        <v>0</v>
      </c>
      <c r="AD259" s="3">
        <v>2</v>
      </c>
      <c r="AE259" s="3">
        <v>974</v>
      </c>
      <c r="AF259" s="3">
        <v>817</v>
      </c>
      <c r="AG259" s="3">
        <v>4</v>
      </c>
      <c r="AH259" s="3">
        <v>17</v>
      </c>
      <c r="AI259" s="1">
        <f t="shared" si="50"/>
        <v>0</v>
      </c>
      <c r="AJ259" s="1">
        <f t="shared" si="51"/>
        <v>3.3076074972436605E-3</v>
      </c>
      <c r="AK259" s="1">
        <f t="shared" si="52"/>
        <v>0.53693495038588757</v>
      </c>
      <c r="AL259" s="1">
        <f t="shared" si="53"/>
        <v>0.45975744211686881</v>
      </c>
    </row>
    <row r="260" spans="1:38">
      <c r="A260" s="2" t="s">
        <v>161</v>
      </c>
      <c r="B260" s="2" t="s">
        <v>105</v>
      </c>
      <c r="C260" s="2" t="s">
        <v>164</v>
      </c>
      <c r="D260" s="2" t="s">
        <v>260</v>
      </c>
      <c r="E260" s="6" t="s">
        <v>77</v>
      </c>
      <c r="F260" s="2" t="s">
        <v>1496</v>
      </c>
      <c r="G260" s="2" t="s">
        <v>1446</v>
      </c>
      <c r="H260" s="2">
        <v>97</v>
      </c>
      <c r="I260" s="2">
        <v>15</v>
      </c>
      <c r="J260" s="2" t="str">
        <f t="shared" si="54"/>
        <v>ESTERIL</v>
      </c>
      <c r="K260" s="8">
        <v>2.5000000000000001E-2</v>
      </c>
      <c r="L260" s="11">
        <v>0.05</v>
      </c>
      <c r="M260" s="2">
        <v>0</v>
      </c>
      <c r="N260" s="2">
        <v>1364</v>
      </c>
      <c r="O260" s="2">
        <v>0</v>
      </c>
      <c r="P260" s="2">
        <v>371</v>
      </c>
      <c r="Q260" s="2">
        <f t="shared" si="44"/>
        <v>0</v>
      </c>
      <c r="R260" s="2">
        <f t="shared" si="45"/>
        <v>1</v>
      </c>
      <c r="S260" s="5">
        <v>0</v>
      </c>
      <c r="T260" s="5">
        <v>2</v>
      </c>
      <c r="U260" s="5">
        <v>677</v>
      </c>
      <c r="V260" s="5">
        <v>202</v>
      </c>
      <c r="W260" s="5">
        <v>4</v>
      </c>
      <c r="X260" s="5">
        <v>24</v>
      </c>
      <c r="Y260" s="5">
        <f t="shared" si="46"/>
        <v>0</v>
      </c>
      <c r="Z260" s="5">
        <f t="shared" si="47"/>
        <v>2.2701475595913734E-3</v>
      </c>
      <c r="AA260" s="5">
        <f t="shared" si="48"/>
        <v>0.76844494892167992</v>
      </c>
      <c r="AB260" s="5">
        <f t="shared" si="49"/>
        <v>0.22928490351872871</v>
      </c>
      <c r="AC260" s="5">
        <v>0</v>
      </c>
      <c r="AD260" s="3">
        <v>1</v>
      </c>
      <c r="AE260" s="3">
        <v>602</v>
      </c>
      <c r="AF260" s="3">
        <v>293</v>
      </c>
      <c r="AG260" s="3">
        <v>2</v>
      </c>
      <c r="AH260" s="3">
        <v>11</v>
      </c>
      <c r="AI260" s="1">
        <f t="shared" si="50"/>
        <v>0</v>
      </c>
      <c r="AJ260" s="1">
        <f t="shared" si="51"/>
        <v>3.3003300330033004E-3</v>
      </c>
      <c r="AK260" s="1">
        <f t="shared" si="52"/>
        <v>0.66226622662266221</v>
      </c>
      <c r="AL260" s="1">
        <f t="shared" si="53"/>
        <v>0.33443344334433445</v>
      </c>
    </row>
    <row r="261" spans="1:38">
      <c r="A261" s="2" t="s">
        <v>161</v>
      </c>
      <c r="B261" s="2" t="s">
        <v>105</v>
      </c>
      <c r="C261" s="2" t="s">
        <v>164</v>
      </c>
      <c r="D261" s="2" t="s">
        <v>254</v>
      </c>
      <c r="E261" s="6" t="s">
        <v>76</v>
      </c>
      <c r="F261" s="2" t="s">
        <v>1496</v>
      </c>
      <c r="G261" s="2" t="s">
        <v>1446</v>
      </c>
      <c r="H261" s="2">
        <v>91</v>
      </c>
      <c r="I261" s="2">
        <v>40</v>
      </c>
      <c r="J261" s="2" t="str">
        <f t="shared" si="54"/>
        <v>ESTERIL</v>
      </c>
      <c r="K261" s="8">
        <v>2.5000000000000001E-2</v>
      </c>
      <c r="L261" s="11">
        <v>0.05</v>
      </c>
      <c r="M261" s="2">
        <v>0</v>
      </c>
      <c r="N261" s="2">
        <v>2676</v>
      </c>
      <c r="O261" s="2">
        <v>0</v>
      </c>
      <c r="P261" s="2">
        <v>524</v>
      </c>
      <c r="Q261" s="2">
        <f t="shared" si="44"/>
        <v>0</v>
      </c>
      <c r="R261" s="2">
        <f t="shared" si="45"/>
        <v>1</v>
      </c>
      <c r="S261" s="5">
        <v>0</v>
      </c>
      <c r="T261" s="5">
        <v>48</v>
      </c>
      <c r="U261" s="5">
        <v>1284</v>
      </c>
      <c r="V261" s="5">
        <v>224</v>
      </c>
      <c r="W261" s="5">
        <v>76</v>
      </c>
      <c r="X261" s="5">
        <v>110</v>
      </c>
      <c r="Y261" s="5">
        <f t="shared" si="46"/>
        <v>0</v>
      </c>
      <c r="Z261" s="5">
        <f t="shared" si="47"/>
        <v>3.0848329048843187E-2</v>
      </c>
      <c r="AA261" s="5">
        <f t="shared" si="48"/>
        <v>0.82519280205655532</v>
      </c>
      <c r="AB261" s="5">
        <f t="shared" si="49"/>
        <v>0.14395886889460155</v>
      </c>
      <c r="AC261" s="5">
        <v>0</v>
      </c>
      <c r="AD261" s="3">
        <v>11</v>
      </c>
      <c r="AE261" s="3">
        <v>1312</v>
      </c>
      <c r="AF261" s="3">
        <v>334</v>
      </c>
      <c r="AG261" s="3">
        <v>18</v>
      </c>
      <c r="AH261" s="3">
        <v>65</v>
      </c>
      <c r="AI261" s="1">
        <f t="shared" si="50"/>
        <v>0</v>
      </c>
      <c r="AJ261" s="1">
        <f t="shared" si="51"/>
        <v>1.6666666666666666E-2</v>
      </c>
      <c r="AK261" s="1">
        <f t="shared" si="52"/>
        <v>0.75402298850574712</v>
      </c>
      <c r="AL261" s="1">
        <f t="shared" si="53"/>
        <v>0.22931034482758619</v>
      </c>
    </row>
    <row r="262" spans="1:38">
      <c r="A262" s="2" t="s">
        <v>161</v>
      </c>
      <c r="B262" s="2" t="s">
        <v>105</v>
      </c>
      <c r="C262" s="2" t="s">
        <v>164</v>
      </c>
      <c r="D262" s="2" t="s">
        <v>268</v>
      </c>
      <c r="E262" s="6" t="s">
        <v>78</v>
      </c>
      <c r="F262" s="2" t="s">
        <v>1496</v>
      </c>
      <c r="G262" s="2" t="s">
        <v>1446</v>
      </c>
      <c r="H262" s="2">
        <v>105</v>
      </c>
      <c r="I262" s="2">
        <v>120</v>
      </c>
      <c r="J262" s="2" t="str">
        <f t="shared" si="54"/>
        <v>ESTERIL</v>
      </c>
      <c r="K262" s="8">
        <v>2.5000000000000001E-2</v>
      </c>
      <c r="L262" s="11">
        <v>0.12</v>
      </c>
      <c r="M262" s="2">
        <v>11</v>
      </c>
      <c r="N262" s="2">
        <v>3943</v>
      </c>
      <c r="O262" s="2">
        <v>0</v>
      </c>
      <c r="P262" s="2">
        <v>683</v>
      </c>
      <c r="Q262" s="2">
        <f t="shared" si="44"/>
        <v>2.3722234203148586E-3</v>
      </c>
      <c r="R262" s="2">
        <f t="shared" si="45"/>
        <v>0.99762777657968515</v>
      </c>
      <c r="S262" s="5">
        <v>0</v>
      </c>
      <c r="T262" s="5">
        <v>27</v>
      </c>
      <c r="U262" s="5">
        <v>2065</v>
      </c>
      <c r="V262" s="5">
        <v>407</v>
      </c>
      <c r="W262" s="5">
        <v>35</v>
      </c>
      <c r="X262" s="5">
        <v>61</v>
      </c>
      <c r="Y262" s="5">
        <f t="shared" si="46"/>
        <v>0</v>
      </c>
      <c r="Z262" s="5">
        <f t="shared" si="47"/>
        <v>1.0804321728691477E-2</v>
      </c>
      <c r="AA262" s="5">
        <f t="shared" si="48"/>
        <v>0.8263305322128851</v>
      </c>
      <c r="AB262" s="5">
        <f t="shared" si="49"/>
        <v>0.16286514605842337</v>
      </c>
      <c r="AC262" s="5">
        <v>0</v>
      </c>
      <c r="AD262" s="3">
        <v>11</v>
      </c>
      <c r="AE262" s="3">
        <v>1928</v>
      </c>
      <c r="AF262" s="3">
        <v>588</v>
      </c>
      <c r="AG262" s="3">
        <v>16</v>
      </c>
      <c r="AH262" s="3">
        <v>48</v>
      </c>
      <c r="AI262" s="1">
        <f t="shared" si="50"/>
        <v>0</v>
      </c>
      <c r="AJ262" s="1">
        <f t="shared" si="51"/>
        <v>1.0420686993438826E-2</v>
      </c>
      <c r="AK262" s="1">
        <f t="shared" si="52"/>
        <v>0.74411424160555772</v>
      </c>
      <c r="AL262" s="1">
        <f t="shared" si="53"/>
        <v>0.24546507140100349</v>
      </c>
    </row>
    <row r="263" spans="1:38">
      <c r="A263" s="2" t="s">
        <v>616</v>
      </c>
      <c r="B263" s="2" t="s">
        <v>105</v>
      </c>
      <c r="C263" s="2" t="s">
        <v>163</v>
      </c>
      <c r="D263" s="2" t="s">
        <v>690</v>
      </c>
      <c r="E263" s="2" t="s">
        <v>3</v>
      </c>
      <c r="F263" s="2" t="s">
        <v>6</v>
      </c>
      <c r="G263" s="2" t="s">
        <v>1445</v>
      </c>
      <c r="H263" s="2">
        <v>28</v>
      </c>
      <c r="J263" s="2" t="str">
        <f t="shared" si="54"/>
        <v>MINERIO</v>
      </c>
      <c r="K263" s="8">
        <v>2806.25</v>
      </c>
      <c r="L263" s="11">
        <v>0.26</v>
      </c>
      <c r="M263" s="2">
        <v>0</v>
      </c>
      <c r="N263" s="2">
        <v>435</v>
      </c>
      <c r="O263" s="2">
        <v>0</v>
      </c>
      <c r="P263" s="2">
        <v>207</v>
      </c>
      <c r="Q263" s="2">
        <f t="shared" si="44"/>
        <v>0</v>
      </c>
      <c r="R263" s="2">
        <f t="shared" si="45"/>
        <v>1</v>
      </c>
      <c r="S263" s="2">
        <v>0</v>
      </c>
      <c r="T263" s="2">
        <v>3</v>
      </c>
      <c r="U263" s="2">
        <v>145</v>
      </c>
      <c r="V263" s="2">
        <v>158</v>
      </c>
      <c r="W263" s="2">
        <v>1</v>
      </c>
      <c r="X263" s="2">
        <v>3</v>
      </c>
      <c r="Y263" s="5">
        <f t="shared" si="46"/>
        <v>0</v>
      </c>
      <c r="Z263" s="5">
        <f t="shared" si="47"/>
        <v>9.8039215686274508E-3</v>
      </c>
      <c r="AA263" s="5">
        <f t="shared" si="48"/>
        <v>0.47385620915032678</v>
      </c>
      <c r="AB263" s="5">
        <f t="shared" si="49"/>
        <v>0.5163398692810458</v>
      </c>
      <c r="AC263" s="2">
        <v>0</v>
      </c>
      <c r="AD263" s="3">
        <v>3</v>
      </c>
      <c r="AE263" s="3">
        <v>145</v>
      </c>
      <c r="AF263" s="3">
        <v>158</v>
      </c>
      <c r="AG263" s="3">
        <v>1</v>
      </c>
      <c r="AH263" s="3">
        <v>3</v>
      </c>
      <c r="AI263" s="1">
        <f t="shared" si="50"/>
        <v>0</v>
      </c>
      <c r="AJ263" s="1">
        <f t="shared" si="51"/>
        <v>1.2903225806451613E-2</v>
      </c>
      <c r="AK263" s="1">
        <f t="shared" si="52"/>
        <v>0.46774193548387094</v>
      </c>
      <c r="AL263" s="1">
        <f t="shared" si="53"/>
        <v>0.51935483870967747</v>
      </c>
    </row>
    <row r="264" spans="1:38">
      <c r="A264" s="2" t="s">
        <v>616</v>
      </c>
      <c r="B264" s="2" t="s">
        <v>105</v>
      </c>
      <c r="C264" s="2" t="s">
        <v>162</v>
      </c>
      <c r="D264" s="2" t="s">
        <v>657</v>
      </c>
      <c r="E264" s="6" t="s">
        <v>10</v>
      </c>
      <c r="F264" s="2" t="s">
        <v>1436</v>
      </c>
      <c r="G264" s="2" t="s">
        <v>1445</v>
      </c>
      <c r="H264" s="2">
        <v>41</v>
      </c>
      <c r="J264" s="2" t="str">
        <f t="shared" si="54"/>
        <v>MINERIO</v>
      </c>
      <c r="K264" s="8">
        <v>751.66666666666663</v>
      </c>
      <c r="L264" s="11">
        <v>4.95</v>
      </c>
      <c r="M264" s="2">
        <v>867</v>
      </c>
      <c r="N264" s="2">
        <v>404</v>
      </c>
      <c r="O264" s="2">
        <v>0</v>
      </c>
      <c r="P264" s="2">
        <v>341</v>
      </c>
      <c r="Q264" s="2">
        <f t="shared" si="44"/>
        <v>0.53784119106699757</v>
      </c>
      <c r="R264" s="2">
        <f t="shared" si="45"/>
        <v>0.46215880893300249</v>
      </c>
      <c r="S264" s="2">
        <v>0</v>
      </c>
      <c r="T264" s="2">
        <v>307</v>
      </c>
      <c r="U264" s="2">
        <v>266</v>
      </c>
      <c r="V264" s="2">
        <v>53</v>
      </c>
      <c r="W264" s="2">
        <v>219</v>
      </c>
      <c r="X264" s="2">
        <v>26</v>
      </c>
      <c r="Y264" s="5">
        <f t="shared" si="46"/>
        <v>0</v>
      </c>
      <c r="Z264" s="5">
        <f t="shared" si="47"/>
        <v>0.49041533546325877</v>
      </c>
      <c r="AA264" s="5">
        <f t="shared" si="48"/>
        <v>0.42492012779552718</v>
      </c>
      <c r="AB264" s="5">
        <f t="shared" si="49"/>
        <v>8.4664536741214061E-2</v>
      </c>
      <c r="AC264" s="2">
        <v>0</v>
      </c>
      <c r="AD264" s="3">
        <v>251</v>
      </c>
      <c r="AE264" s="3">
        <v>306</v>
      </c>
      <c r="AF264" s="3">
        <v>74</v>
      </c>
      <c r="AG264" s="3">
        <v>208</v>
      </c>
      <c r="AH264" s="3">
        <v>31</v>
      </c>
      <c r="AI264" s="1">
        <f t="shared" si="50"/>
        <v>0</v>
      </c>
      <c r="AJ264" s="1">
        <f t="shared" si="51"/>
        <v>0.52758620689655178</v>
      </c>
      <c r="AK264" s="1">
        <f t="shared" si="52"/>
        <v>0.35172413793103446</v>
      </c>
      <c r="AL264" s="1">
        <f t="shared" si="53"/>
        <v>0.1206896551724138</v>
      </c>
    </row>
    <row r="265" spans="1:38">
      <c r="A265" s="2" t="s">
        <v>616</v>
      </c>
      <c r="B265" s="2" t="s">
        <v>105</v>
      </c>
      <c r="C265" s="2" t="s">
        <v>162</v>
      </c>
      <c r="D265" s="2" t="s">
        <v>758</v>
      </c>
      <c r="E265" s="6" t="s">
        <v>12</v>
      </c>
      <c r="F265" s="2" t="s">
        <v>1436</v>
      </c>
      <c r="G265" s="2" t="s">
        <v>1446</v>
      </c>
      <c r="H265" s="2">
        <v>41</v>
      </c>
      <c r="I265" s="2">
        <v>35</v>
      </c>
      <c r="J265" s="2" t="str">
        <f t="shared" si="54"/>
        <v>MINERIO</v>
      </c>
      <c r="K265" s="9">
        <v>241.5</v>
      </c>
      <c r="L265" s="10">
        <v>6.93</v>
      </c>
      <c r="M265" s="2">
        <v>1181</v>
      </c>
      <c r="N265" s="2">
        <v>534</v>
      </c>
      <c r="O265" s="2">
        <v>0</v>
      </c>
      <c r="P265" s="2">
        <v>415</v>
      </c>
      <c r="Q265" s="2">
        <f t="shared" si="44"/>
        <v>0.55446009389671358</v>
      </c>
      <c r="R265" s="2">
        <f t="shared" si="45"/>
        <v>0.44553990610328637</v>
      </c>
      <c r="S265" s="5">
        <v>27</v>
      </c>
      <c r="T265" s="5">
        <v>502</v>
      </c>
      <c r="U265" s="5">
        <v>234</v>
      </c>
      <c r="V265" s="5">
        <v>55</v>
      </c>
      <c r="W265" s="5">
        <v>307</v>
      </c>
      <c r="X265" s="5">
        <v>37</v>
      </c>
      <c r="Y265" s="5">
        <f t="shared" si="46"/>
        <v>3.3007334963325183E-2</v>
      </c>
      <c r="Z265" s="5">
        <f t="shared" si="47"/>
        <v>0.61369193154034229</v>
      </c>
      <c r="AA265" s="5">
        <f t="shared" si="48"/>
        <v>0.28606356968215157</v>
      </c>
      <c r="AB265" s="5">
        <f t="shared" si="49"/>
        <v>6.7237163814180934E-2</v>
      </c>
      <c r="AC265" s="5">
        <v>26</v>
      </c>
      <c r="AD265" s="3">
        <v>429</v>
      </c>
      <c r="AE265" s="3">
        <v>302</v>
      </c>
      <c r="AF265" s="3">
        <v>71</v>
      </c>
      <c r="AG265" s="3">
        <v>293</v>
      </c>
      <c r="AH265" s="3">
        <v>41</v>
      </c>
      <c r="AI265" s="1">
        <f t="shared" si="50"/>
        <v>3.140096618357488E-2</v>
      </c>
      <c r="AJ265" s="1">
        <f t="shared" si="51"/>
        <v>0.62134251290877796</v>
      </c>
      <c r="AK265" s="1">
        <f t="shared" si="52"/>
        <v>0.25989672977624784</v>
      </c>
      <c r="AL265" s="1">
        <f t="shared" si="53"/>
        <v>9.6385542168674704E-2</v>
      </c>
    </row>
    <row r="266" spans="1:38">
      <c r="A266" s="2" t="s">
        <v>616</v>
      </c>
      <c r="B266" s="2" t="s">
        <v>105</v>
      </c>
      <c r="C266" s="2" t="s">
        <v>162</v>
      </c>
      <c r="D266" s="2" t="s">
        <v>646</v>
      </c>
      <c r="E266" s="6" t="s">
        <v>9</v>
      </c>
      <c r="F266" s="2" t="s">
        <v>1436</v>
      </c>
      <c r="G266" s="2" t="s">
        <v>1445</v>
      </c>
      <c r="H266" s="2">
        <v>30</v>
      </c>
      <c r="J266" s="2" t="str">
        <f t="shared" si="54"/>
        <v>MINERIO</v>
      </c>
      <c r="K266" s="8">
        <v>179</v>
      </c>
      <c r="L266" s="11">
        <v>9.75</v>
      </c>
      <c r="M266" s="2">
        <v>1682</v>
      </c>
      <c r="N266" s="2">
        <v>638</v>
      </c>
      <c r="O266" s="2">
        <v>0</v>
      </c>
      <c r="P266" s="2">
        <v>480</v>
      </c>
      <c r="Q266" s="2">
        <f t="shared" si="44"/>
        <v>0.60071428571428576</v>
      </c>
      <c r="R266" s="2">
        <f t="shared" si="45"/>
        <v>0.3992857142857143</v>
      </c>
      <c r="S266" s="2">
        <v>601</v>
      </c>
      <c r="T266" s="2">
        <v>306</v>
      </c>
      <c r="U266" s="2">
        <v>229</v>
      </c>
      <c r="V266" s="2">
        <v>77</v>
      </c>
      <c r="W266" s="2">
        <v>324</v>
      </c>
      <c r="X266" s="2">
        <v>27</v>
      </c>
      <c r="Y266" s="5">
        <f t="shared" si="46"/>
        <v>0.49546578730420443</v>
      </c>
      <c r="Z266" s="5">
        <f t="shared" si="47"/>
        <v>0.25226710634789778</v>
      </c>
      <c r="AA266" s="5">
        <f t="shared" si="48"/>
        <v>0.18878812860676009</v>
      </c>
      <c r="AB266" s="5">
        <f t="shared" si="49"/>
        <v>6.3478977741137671E-2</v>
      </c>
      <c r="AC266" s="2">
        <v>599</v>
      </c>
      <c r="AD266" s="3">
        <v>252</v>
      </c>
      <c r="AE266" s="3">
        <v>266</v>
      </c>
      <c r="AF266" s="3">
        <v>88</v>
      </c>
      <c r="AG266" s="3">
        <v>321</v>
      </c>
      <c r="AH266" s="3">
        <v>38</v>
      </c>
      <c r="AI266" s="1">
        <f t="shared" si="50"/>
        <v>0.49709543568464731</v>
      </c>
      <c r="AJ266" s="1">
        <f t="shared" si="51"/>
        <v>0.36636828644501279</v>
      </c>
      <c r="AK266" s="1">
        <f t="shared" si="52"/>
        <v>0.17007672634271101</v>
      </c>
      <c r="AL266" s="1">
        <f t="shared" si="53"/>
        <v>8.0562659846547313E-2</v>
      </c>
    </row>
    <row r="267" spans="1:38">
      <c r="A267" s="2" t="s">
        <v>616</v>
      </c>
      <c r="B267" s="2" t="s">
        <v>105</v>
      </c>
      <c r="C267" s="2" t="s">
        <v>162</v>
      </c>
      <c r="D267" s="2" t="s">
        <v>656</v>
      </c>
      <c r="E267" s="6" t="s">
        <v>10</v>
      </c>
      <c r="F267" s="2" t="s">
        <v>1436</v>
      </c>
      <c r="G267" s="2" t="s">
        <v>1445</v>
      </c>
      <c r="H267" s="2">
        <v>40</v>
      </c>
      <c r="J267" s="2" t="str">
        <f t="shared" si="54"/>
        <v>MINERIO</v>
      </c>
      <c r="K267" s="8">
        <v>136</v>
      </c>
      <c r="L267" s="11">
        <v>9.23</v>
      </c>
      <c r="M267" s="2">
        <v>1955</v>
      </c>
      <c r="N267" s="2">
        <v>476</v>
      </c>
      <c r="O267" s="2">
        <v>0</v>
      </c>
      <c r="P267" s="2">
        <v>539</v>
      </c>
      <c r="Q267" s="2">
        <f t="shared" si="44"/>
        <v>0.65824915824915819</v>
      </c>
      <c r="R267" s="2">
        <f t="shared" si="45"/>
        <v>0.34175084175084175</v>
      </c>
      <c r="S267" s="2">
        <v>1018</v>
      </c>
      <c r="T267" s="2">
        <v>144</v>
      </c>
      <c r="U267" s="2">
        <v>130</v>
      </c>
      <c r="V267" s="2">
        <v>91</v>
      </c>
      <c r="W267" s="2">
        <v>231</v>
      </c>
      <c r="X267" s="2">
        <v>22</v>
      </c>
      <c r="Y267" s="5">
        <f t="shared" si="46"/>
        <v>0.73608098336948657</v>
      </c>
      <c r="Z267" s="5">
        <f t="shared" si="47"/>
        <v>0.10412147505422993</v>
      </c>
      <c r="AA267" s="5">
        <f t="shared" si="48"/>
        <v>9.3998553868402029E-2</v>
      </c>
      <c r="AB267" s="5">
        <f t="shared" si="49"/>
        <v>6.5798987707881423E-2</v>
      </c>
      <c r="AC267" s="2">
        <v>1018</v>
      </c>
      <c r="AD267" s="3">
        <v>101</v>
      </c>
      <c r="AE267" s="3">
        <v>167</v>
      </c>
      <c r="AF267" s="3">
        <v>111</v>
      </c>
      <c r="AG267" s="3">
        <v>211</v>
      </c>
      <c r="AH267" s="3">
        <v>28</v>
      </c>
      <c r="AI267" s="1">
        <f t="shared" si="50"/>
        <v>0.7287043664996421</v>
      </c>
      <c r="AJ267" s="1">
        <f t="shared" si="51"/>
        <v>0.19070904645476772</v>
      </c>
      <c r="AK267" s="1">
        <f t="shared" si="52"/>
        <v>0.10207823960880195</v>
      </c>
      <c r="AL267" s="1">
        <f t="shared" si="53"/>
        <v>8.4963325183374086E-2</v>
      </c>
    </row>
    <row r="268" spans="1:38">
      <c r="A268" s="2" t="s">
        <v>616</v>
      </c>
      <c r="B268" s="2" t="s">
        <v>105</v>
      </c>
      <c r="C268" s="2" t="s">
        <v>162</v>
      </c>
      <c r="D268" s="2" t="s">
        <v>655</v>
      </c>
      <c r="E268" s="6" t="s">
        <v>10</v>
      </c>
      <c r="F268" s="2" t="s">
        <v>1436</v>
      </c>
      <c r="G268" s="2" t="s">
        <v>1445</v>
      </c>
      <c r="H268" s="2">
        <v>39</v>
      </c>
      <c r="J268" s="2" t="str">
        <f t="shared" si="54"/>
        <v>MINERIO</v>
      </c>
      <c r="K268" s="8">
        <v>84.25</v>
      </c>
      <c r="L268" s="11">
        <v>17.100000000000001</v>
      </c>
      <c r="M268" s="2">
        <v>866</v>
      </c>
      <c r="N268" s="2">
        <v>84</v>
      </c>
      <c r="O268" s="2">
        <v>0</v>
      </c>
      <c r="P268" s="2">
        <v>341</v>
      </c>
      <c r="Q268" s="2">
        <f t="shared" si="44"/>
        <v>0.67079783113865221</v>
      </c>
      <c r="R268" s="2">
        <f t="shared" si="45"/>
        <v>0.32920216886134779</v>
      </c>
      <c r="S268" s="2">
        <v>376</v>
      </c>
      <c r="T268" s="2">
        <v>112</v>
      </c>
      <c r="U268" s="2">
        <v>20</v>
      </c>
      <c r="V268" s="2">
        <v>27</v>
      </c>
      <c r="W268" s="2">
        <v>120</v>
      </c>
      <c r="X268" s="2">
        <v>6</v>
      </c>
      <c r="Y268" s="5">
        <f t="shared" si="46"/>
        <v>0.702803738317757</v>
      </c>
      <c r="Z268" s="5">
        <f t="shared" si="47"/>
        <v>0.20934579439252338</v>
      </c>
      <c r="AA268" s="5">
        <f t="shared" si="48"/>
        <v>3.7383177570093455E-2</v>
      </c>
      <c r="AB268" s="5">
        <f t="shared" si="49"/>
        <v>5.046728971962617E-2</v>
      </c>
      <c r="AC268" s="2">
        <v>376</v>
      </c>
      <c r="AD268" s="3">
        <v>99</v>
      </c>
      <c r="AE268" s="3">
        <v>32</v>
      </c>
      <c r="AF268" s="3">
        <v>36</v>
      </c>
      <c r="AG268" s="3">
        <v>112</v>
      </c>
      <c r="AH268" s="3">
        <v>6</v>
      </c>
      <c r="AI268" s="1">
        <f t="shared" si="50"/>
        <v>0.69244935543278086</v>
      </c>
      <c r="AJ268" s="1">
        <f t="shared" si="51"/>
        <v>0.31921331316187596</v>
      </c>
      <c r="AK268" s="1">
        <f t="shared" si="52"/>
        <v>4.8411497730711045E-2</v>
      </c>
      <c r="AL268" s="1">
        <f t="shared" si="53"/>
        <v>6.3540090771558241E-2</v>
      </c>
    </row>
    <row r="269" spans="1:38">
      <c r="A269" s="2" t="s">
        <v>616</v>
      </c>
      <c r="B269" s="2" t="s">
        <v>105</v>
      </c>
      <c r="C269" s="2" t="s">
        <v>162</v>
      </c>
      <c r="D269" s="2" t="s">
        <v>756</v>
      </c>
      <c r="E269" s="6" t="s">
        <v>12</v>
      </c>
      <c r="F269" s="2" t="s">
        <v>1436</v>
      </c>
      <c r="G269" s="2" t="s">
        <v>1446</v>
      </c>
      <c r="H269" s="2">
        <v>39</v>
      </c>
      <c r="I269" s="2">
        <v>80</v>
      </c>
      <c r="J269" s="2" t="str">
        <f t="shared" si="54"/>
        <v>MINERIO</v>
      </c>
      <c r="K269" s="9">
        <v>82</v>
      </c>
      <c r="L269" s="10">
        <v>2.88</v>
      </c>
      <c r="M269" s="2">
        <v>2171</v>
      </c>
      <c r="N269" s="2">
        <v>376</v>
      </c>
      <c r="O269" s="2">
        <v>0</v>
      </c>
      <c r="P269" s="2">
        <v>620</v>
      </c>
      <c r="Q269" s="2">
        <f t="shared" si="44"/>
        <v>0.685506788759078</v>
      </c>
      <c r="R269" s="2">
        <f t="shared" si="45"/>
        <v>0.314493211240922</v>
      </c>
      <c r="S269" s="5">
        <v>896</v>
      </c>
      <c r="T269" s="5">
        <v>315</v>
      </c>
      <c r="U269" s="5">
        <v>160</v>
      </c>
      <c r="V269" s="5">
        <v>62</v>
      </c>
      <c r="W269" s="5">
        <v>269</v>
      </c>
      <c r="X269" s="5">
        <v>10</v>
      </c>
      <c r="Y269" s="5">
        <f t="shared" si="46"/>
        <v>0.62526168876482902</v>
      </c>
      <c r="Z269" s="5">
        <f t="shared" si="47"/>
        <v>0.2198185624563852</v>
      </c>
      <c r="AA269" s="5">
        <f t="shared" si="48"/>
        <v>0.11165387299371947</v>
      </c>
      <c r="AB269" s="5">
        <f t="shared" si="49"/>
        <v>4.3265875785066292E-2</v>
      </c>
      <c r="AC269" s="5">
        <v>895</v>
      </c>
      <c r="AD269" s="3">
        <v>273</v>
      </c>
      <c r="AE269" s="3">
        <v>175</v>
      </c>
      <c r="AF269" s="3">
        <v>79</v>
      </c>
      <c r="AG269" s="3">
        <v>277</v>
      </c>
      <c r="AH269" s="3">
        <v>13</v>
      </c>
      <c r="AI269" s="1">
        <f t="shared" si="50"/>
        <v>0.62939521800281295</v>
      </c>
      <c r="AJ269" s="1">
        <f t="shared" si="51"/>
        <v>0.32126168224299068</v>
      </c>
      <c r="AK269" s="1">
        <f t="shared" si="52"/>
        <v>0.1022196261682243</v>
      </c>
      <c r="AL269" s="1">
        <f t="shared" si="53"/>
        <v>5.3738317757009345E-2</v>
      </c>
    </row>
    <row r="270" spans="1:38">
      <c r="A270" s="2" t="s">
        <v>616</v>
      </c>
      <c r="B270" s="2" t="s">
        <v>105</v>
      </c>
      <c r="C270" s="2" t="s">
        <v>163</v>
      </c>
      <c r="D270" s="2" t="s">
        <v>692</v>
      </c>
      <c r="E270" s="6" t="s">
        <v>4</v>
      </c>
      <c r="F270" s="2" t="s">
        <v>4</v>
      </c>
      <c r="G270" s="2" t="s">
        <v>1445</v>
      </c>
      <c r="H270" s="2">
        <v>30</v>
      </c>
      <c r="J270" s="2" t="str">
        <f t="shared" si="54"/>
        <v>MINERIO</v>
      </c>
      <c r="K270" s="8">
        <v>81.75</v>
      </c>
      <c r="L270" s="11">
        <v>0.72</v>
      </c>
      <c r="M270" s="2">
        <v>18</v>
      </c>
      <c r="N270" s="2">
        <v>1577</v>
      </c>
      <c r="O270" s="2">
        <v>0</v>
      </c>
      <c r="P270" s="2">
        <v>371</v>
      </c>
      <c r="Q270" s="2">
        <f t="shared" si="44"/>
        <v>9.1556459816887082E-3</v>
      </c>
      <c r="R270" s="2">
        <f t="shared" si="45"/>
        <v>0.99084435401831128</v>
      </c>
      <c r="S270" s="2">
        <v>0</v>
      </c>
      <c r="T270" s="2">
        <v>19</v>
      </c>
      <c r="U270" s="2">
        <v>665</v>
      </c>
      <c r="V270" s="2">
        <v>332</v>
      </c>
      <c r="W270" s="2">
        <v>20</v>
      </c>
      <c r="X270" s="2">
        <v>32</v>
      </c>
      <c r="Y270" s="5">
        <f t="shared" si="46"/>
        <v>0</v>
      </c>
      <c r="Z270" s="5">
        <f t="shared" si="47"/>
        <v>1.8700787401574805E-2</v>
      </c>
      <c r="AA270" s="5">
        <f t="shared" si="48"/>
        <v>0.65452755905511806</v>
      </c>
      <c r="AB270" s="5">
        <f t="shared" si="49"/>
        <v>0.32677165354330706</v>
      </c>
      <c r="AC270" s="2">
        <v>0</v>
      </c>
      <c r="AD270" s="3">
        <v>19</v>
      </c>
      <c r="AE270" s="3">
        <v>665</v>
      </c>
      <c r="AF270" s="3">
        <v>332</v>
      </c>
      <c r="AG270" s="3">
        <v>20</v>
      </c>
      <c r="AH270" s="3">
        <v>32</v>
      </c>
      <c r="AI270" s="1">
        <f t="shared" si="50"/>
        <v>0</v>
      </c>
      <c r="AJ270" s="1">
        <f t="shared" si="51"/>
        <v>3.6516853932584269E-2</v>
      </c>
      <c r="AK270" s="1">
        <f t="shared" si="52"/>
        <v>0.62265917602996257</v>
      </c>
      <c r="AL270" s="1">
        <f t="shared" si="53"/>
        <v>0.34082397003745318</v>
      </c>
    </row>
    <row r="271" spans="1:38">
      <c r="A271" s="2" t="s">
        <v>616</v>
      </c>
      <c r="B271" s="2" t="s">
        <v>105</v>
      </c>
      <c r="C271" s="2" t="s">
        <v>162</v>
      </c>
      <c r="D271" s="2" t="s">
        <v>745</v>
      </c>
      <c r="E271" s="6" t="s">
        <v>11</v>
      </c>
      <c r="F271" s="2" t="s">
        <v>1436</v>
      </c>
      <c r="G271" s="2" t="s">
        <v>1445</v>
      </c>
      <c r="H271" s="2">
        <v>28</v>
      </c>
      <c r="I271" s="2">
        <v>25</v>
      </c>
      <c r="J271" s="2" t="str">
        <f t="shared" si="54"/>
        <v>MINERIO</v>
      </c>
      <c r="K271" s="9">
        <v>53.5</v>
      </c>
      <c r="L271" s="10">
        <v>2.58</v>
      </c>
      <c r="M271" s="2">
        <v>13</v>
      </c>
      <c r="N271" s="2">
        <v>1598</v>
      </c>
      <c r="O271" s="2">
        <v>0</v>
      </c>
      <c r="P271" s="2">
        <v>405</v>
      </c>
      <c r="Q271" s="2">
        <f t="shared" si="44"/>
        <v>6.4484126984126981E-3</v>
      </c>
      <c r="R271" s="2">
        <f t="shared" si="45"/>
        <v>0.99355158730158732</v>
      </c>
      <c r="S271" s="5">
        <v>0</v>
      </c>
      <c r="T271" s="5">
        <v>296</v>
      </c>
      <c r="U271" s="5">
        <v>418</v>
      </c>
      <c r="V271" s="5">
        <v>39</v>
      </c>
      <c r="W271" s="5">
        <v>270</v>
      </c>
      <c r="X271" s="5">
        <v>62</v>
      </c>
      <c r="Y271" s="5">
        <f t="shared" si="46"/>
        <v>0</v>
      </c>
      <c r="Z271" s="5">
        <f t="shared" si="47"/>
        <v>0.39309428950863212</v>
      </c>
      <c r="AA271" s="5">
        <f t="shared" si="48"/>
        <v>0.55511288180610885</v>
      </c>
      <c r="AB271" s="5">
        <f t="shared" si="49"/>
        <v>5.1792828685258967E-2</v>
      </c>
      <c r="AC271" s="2">
        <v>0</v>
      </c>
      <c r="AD271" s="3">
        <v>217</v>
      </c>
      <c r="AE271" s="3">
        <v>549</v>
      </c>
      <c r="AF271" s="3">
        <v>68</v>
      </c>
      <c r="AG271" s="3">
        <v>197</v>
      </c>
      <c r="AH271" s="3">
        <v>52</v>
      </c>
      <c r="AI271" s="1">
        <f t="shared" si="50"/>
        <v>0</v>
      </c>
      <c r="AJ271" s="1">
        <f t="shared" si="51"/>
        <v>0.38227146814404434</v>
      </c>
      <c r="AK271" s="1">
        <f t="shared" si="52"/>
        <v>0.50692520775623273</v>
      </c>
      <c r="AL271" s="1">
        <f t="shared" si="53"/>
        <v>0.11080332409972299</v>
      </c>
    </row>
    <row r="272" spans="1:38">
      <c r="A272" s="2" t="s">
        <v>616</v>
      </c>
      <c r="B272" s="2" t="s">
        <v>105</v>
      </c>
      <c r="C272" s="2" t="s">
        <v>162</v>
      </c>
      <c r="D272" s="2" t="s">
        <v>658</v>
      </c>
      <c r="E272" s="6" t="s">
        <v>10</v>
      </c>
      <c r="F272" s="2" t="s">
        <v>1436</v>
      </c>
      <c r="G272" s="2" t="s">
        <v>1445</v>
      </c>
      <c r="H272" s="2">
        <v>42</v>
      </c>
      <c r="J272" s="2" t="str">
        <f t="shared" si="54"/>
        <v>MINERIO</v>
      </c>
      <c r="K272" s="8">
        <v>50.666666666666664</v>
      </c>
      <c r="L272" s="11">
        <v>11.9</v>
      </c>
      <c r="M272" s="2">
        <v>1230</v>
      </c>
      <c r="N272" s="2">
        <v>301</v>
      </c>
      <c r="O272" s="2">
        <v>0</v>
      </c>
      <c r="P272" s="2">
        <v>405</v>
      </c>
      <c r="Q272" s="2">
        <f t="shared" si="44"/>
        <v>0.63533057851239672</v>
      </c>
      <c r="R272" s="2">
        <f t="shared" si="45"/>
        <v>0.36466942148760328</v>
      </c>
      <c r="S272" s="2">
        <v>420</v>
      </c>
      <c r="T272" s="2">
        <v>181</v>
      </c>
      <c r="U272" s="2">
        <v>163</v>
      </c>
      <c r="V272" s="2">
        <v>64</v>
      </c>
      <c r="W272" s="2">
        <v>214</v>
      </c>
      <c r="X272" s="2">
        <v>17</v>
      </c>
      <c r="Y272" s="5">
        <f t="shared" si="46"/>
        <v>0.50724637681159424</v>
      </c>
      <c r="Z272" s="5">
        <f t="shared" si="47"/>
        <v>0.21859903381642512</v>
      </c>
      <c r="AA272" s="5">
        <f t="shared" si="48"/>
        <v>0.19685990338164253</v>
      </c>
      <c r="AB272" s="5">
        <f t="shared" si="49"/>
        <v>7.7294685990338161E-2</v>
      </c>
      <c r="AC272" s="2">
        <v>420</v>
      </c>
      <c r="AD272" s="3">
        <v>152</v>
      </c>
      <c r="AE272" s="3">
        <v>202</v>
      </c>
      <c r="AF272" s="3">
        <v>72</v>
      </c>
      <c r="AG272" s="3">
        <v>197</v>
      </c>
      <c r="AH272" s="3">
        <v>16</v>
      </c>
      <c r="AI272" s="1">
        <f t="shared" si="50"/>
        <v>0.49645390070921985</v>
      </c>
      <c r="AJ272" s="1">
        <f t="shared" si="51"/>
        <v>0.32955618508026441</v>
      </c>
      <c r="AK272" s="1">
        <f t="shared" si="52"/>
        <v>0.19074598677998111</v>
      </c>
      <c r="AL272" s="1">
        <f t="shared" si="53"/>
        <v>8.3097261567516525E-2</v>
      </c>
    </row>
    <row r="273" spans="1:38">
      <c r="A273" s="2" t="s">
        <v>616</v>
      </c>
      <c r="B273" s="2" t="s">
        <v>105</v>
      </c>
      <c r="C273" s="2" t="s">
        <v>163</v>
      </c>
      <c r="D273" s="2" t="s">
        <v>717</v>
      </c>
      <c r="E273" s="6" t="s">
        <v>9</v>
      </c>
      <c r="F273" s="2" t="s">
        <v>1436</v>
      </c>
      <c r="G273" s="2" t="s">
        <v>1445</v>
      </c>
      <c r="H273" s="2">
        <v>55</v>
      </c>
      <c r="J273" s="2" t="str">
        <f t="shared" si="54"/>
        <v>MINERIO</v>
      </c>
      <c r="K273" s="9">
        <v>48.2</v>
      </c>
      <c r="L273" s="10">
        <v>0.99</v>
      </c>
      <c r="M273" s="2">
        <v>0</v>
      </c>
      <c r="N273" s="2">
        <v>707</v>
      </c>
      <c r="O273" s="2">
        <v>0</v>
      </c>
      <c r="P273" s="2">
        <v>292</v>
      </c>
      <c r="Q273" s="2">
        <f t="shared" si="44"/>
        <v>0</v>
      </c>
      <c r="R273" s="2">
        <f t="shared" si="45"/>
        <v>1</v>
      </c>
      <c r="S273" s="2">
        <v>0</v>
      </c>
      <c r="T273" s="2">
        <v>36</v>
      </c>
      <c r="U273" s="2">
        <v>280</v>
      </c>
      <c r="V273" s="2">
        <v>85</v>
      </c>
      <c r="W273" s="2">
        <v>51</v>
      </c>
      <c r="X273" s="2">
        <v>37</v>
      </c>
      <c r="Y273" s="5">
        <f t="shared" si="46"/>
        <v>0</v>
      </c>
      <c r="Z273" s="5">
        <f t="shared" si="47"/>
        <v>8.9775561097256859E-2</v>
      </c>
      <c r="AA273" s="5">
        <f t="shared" si="48"/>
        <v>0.69825436408977559</v>
      </c>
      <c r="AB273" s="5">
        <f t="shared" si="49"/>
        <v>0.21197007481296759</v>
      </c>
      <c r="AC273" s="2">
        <v>0</v>
      </c>
      <c r="AD273" s="3">
        <v>22</v>
      </c>
      <c r="AE273" s="3">
        <v>277</v>
      </c>
      <c r="AF273" s="3">
        <v>125</v>
      </c>
      <c r="AG273" s="3">
        <v>33</v>
      </c>
      <c r="AH273" s="3">
        <v>31</v>
      </c>
      <c r="AI273" s="1">
        <f t="shared" si="50"/>
        <v>0</v>
      </c>
      <c r="AJ273" s="1">
        <f t="shared" si="51"/>
        <v>0.11270491803278689</v>
      </c>
      <c r="AK273" s="1">
        <f t="shared" si="52"/>
        <v>0.56762295081967218</v>
      </c>
      <c r="AL273" s="1">
        <f t="shared" si="53"/>
        <v>0.31967213114754101</v>
      </c>
    </row>
    <row r="274" spans="1:38">
      <c r="A274" s="2" t="s">
        <v>616</v>
      </c>
      <c r="B274" s="2" t="s">
        <v>105</v>
      </c>
      <c r="C274" s="2" t="s">
        <v>162</v>
      </c>
      <c r="D274" s="2" t="s">
        <v>755</v>
      </c>
      <c r="E274" s="6" t="s">
        <v>12</v>
      </c>
      <c r="F274" s="2" t="s">
        <v>1436</v>
      </c>
      <c r="G274" s="2" t="s">
        <v>1446</v>
      </c>
      <c r="H274" s="2">
        <v>38</v>
      </c>
      <c r="I274" s="2">
        <v>50</v>
      </c>
      <c r="J274" s="2" t="str">
        <f t="shared" si="54"/>
        <v>MINERIO</v>
      </c>
      <c r="K274" s="9">
        <v>31.75</v>
      </c>
      <c r="L274" s="10">
        <v>2.98</v>
      </c>
      <c r="M274" s="2">
        <v>635</v>
      </c>
      <c r="N274" s="2">
        <v>1610</v>
      </c>
      <c r="O274" s="2">
        <v>0</v>
      </c>
      <c r="P274" s="2">
        <v>504</v>
      </c>
      <c r="Q274" s="2">
        <f t="shared" si="44"/>
        <v>0.23099308839578028</v>
      </c>
      <c r="R274" s="2">
        <f t="shared" si="45"/>
        <v>0.76900691160421975</v>
      </c>
      <c r="S274" s="5">
        <v>0</v>
      </c>
      <c r="T274" s="5">
        <v>319</v>
      </c>
      <c r="U274" s="5">
        <v>686</v>
      </c>
      <c r="V274" s="5">
        <v>119</v>
      </c>
      <c r="W274" s="5">
        <v>292</v>
      </c>
      <c r="X274" s="5">
        <v>80</v>
      </c>
      <c r="Y274" s="5">
        <f t="shared" si="46"/>
        <v>0</v>
      </c>
      <c r="Z274" s="5">
        <f t="shared" si="47"/>
        <v>0.28380782918149466</v>
      </c>
      <c r="AA274" s="5">
        <f t="shared" si="48"/>
        <v>0.61032028469750887</v>
      </c>
      <c r="AB274" s="5">
        <f t="shared" si="49"/>
        <v>0.10587188612099645</v>
      </c>
      <c r="AC274" s="5">
        <v>0</v>
      </c>
      <c r="AD274" s="3">
        <v>211</v>
      </c>
      <c r="AE274" s="3">
        <v>816</v>
      </c>
      <c r="AF274" s="3">
        <v>176</v>
      </c>
      <c r="AG274" s="3">
        <v>199</v>
      </c>
      <c r="AH274" s="3">
        <v>94</v>
      </c>
      <c r="AI274" s="1">
        <f t="shared" si="50"/>
        <v>0</v>
      </c>
      <c r="AJ274" s="1">
        <f t="shared" si="51"/>
        <v>0.27406417112299464</v>
      </c>
      <c r="AK274" s="1">
        <f t="shared" si="52"/>
        <v>0.54545454545454541</v>
      </c>
      <c r="AL274" s="1">
        <f t="shared" si="53"/>
        <v>0.18048128342245989</v>
      </c>
    </row>
    <row r="275" spans="1:38">
      <c r="A275" s="2" t="s">
        <v>616</v>
      </c>
      <c r="B275" s="2" t="s">
        <v>105</v>
      </c>
      <c r="C275" s="2" t="s">
        <v>162</v>
      </c>
      <c r="D275" s="2" t="s">
        <v>661</v>
      </c>
      <c r="E275" s="6" t="s">
        <v>10</v>
      </c>
      <c r="F275" s="2" t="s">
        <v>1436</v>
      </c>
      <c r="G275" s="2" t="s">
        <v>1445</v>
      </c>
      <c r="H275" s="2">
        <v>45</v>
      </c>
      <c r="J275" s="2" t="str">
        <f t="shared" si="54"/>
        <v>MINERIO</v>
      </c>
      <c r="K275" s="8">
        <v>30.25</v>
      </c>
      <c r="L275" s="11">
        <v>9.85</v>
      </c>
      <c r="M275" s="2">
        <v>968</v>
      </c>
      <c r="N275" s="2">
        <v>296</v>
      </c>
      <c r="O275" s="2">
        <v>0</v>
      </c>
      <c r="P275" s="2">
        <v>377</v>
      </c>
      <c r="Q275" s="2">
        <f t="shared" si="44"/>
        <v>0.58988421694088966</v>
      </c>
      <c r="R275" s="2">
        <f t="shared" si="45"/>
        <v>0.41011578305911028</v>
      </c>
      <c r="S275" s="2">
        <v>312</v>
      </c>
      <c r="T275" s="2">
        <v>125</v>
      </c>
      <c r="U275" s="2">
        <v>200</v>
      </c>
      <c r="V275" s="2">
        <v>65</v>
      </c>
      <c r="W275" s="2">
        <v>155</v>
      </c>
      <c r="X275" s="2">
        <v>22</v>
      </c>
      <c r="Y275" s="5">
        <f t="shared" si="46"/>
        <v>0.44444444444444442</v>
      </c>
      <c r="Z275" s="5">
        <f t="shared" si="47"/>
        <v>0.17806267806267806</v>
      </c>
      <c r="AA275" s="5">
        <f t="shared" si="48"/>
        <v>0.28490028490028491</v>
      </c>
      <c r="AB275" s="5">
        <f t="shared" si="49"/>
        <v>9.2592592592592587E-2</v>
      </c>
      <c r="AC275" s="2">
        <v>311</v>
      </c>
      <c r="AD275" s="3">
        <v>92</v>
      </c>
      <c r="AE275" s="3">
        <v>242</v>
      </c>
      <c r="AF275" s="3">
        <v>73</v>
      </c>
      <c r="AG275" s="3">
        <v>136</v>
      </c>
      <c r="AH275" s="3">
        <v>24</v>
      </c>
      <c r="AI275" s="1">
        <f t="shared" si="50"/>
        <v>0.43314763231197773</v>
      </c>
      <c r="AJ275" s="1">
        <f t="shared" si="51"/>
        <v>0.25968109339407747</v>
      </c>
      <c r="AK275" s="1">
        <f t="shared" si="52"/>
        <v>0.27562642369020501</v>
      </c>
      <c r="AL275" s="1">
        <f t="shared" si="53"/>
        <v>0.11047835990888383</v>
      </c>
    </row>
    <row r="276" spans="1:38">
      <c r="A276" s="2" t="s">
        <v>616</v>
      </c>
      <c r="B276" s="2" t="s">
        <v>105</v>
      </c>
      <c r="C276" s="2" t="s">
        <v>162</v>
      </c>
      <c r="D276" s="2" t="s">
        <v>750</v>
      </c>
      <c r="E276" s="6" t="s">
        <v>11</v>
      </c>
      <c r="F276" s="2" t="s">
        <v>1436</v>
      </c>
      <c r="G276" s="2" t="s">
        <v>1445</v>
      </c>
      <c r="H276" s="2">
        <v>33</v>
      </c>
      <c r="I276" s="2">
        <v>30</v>
      </c>
      <c r="J276" s="2" t="str">
        <f t="shared" si="54"/>
        <v>MINERIO</v>
      </c>
      <c r="K276" s="9">
        <v>30.125</v>
      </c>
      <c r="L276" s="10">
        <v>9.7200000000000006</v>
      </c>
      <c r="M276" s="2">
        <v>265</v>
      </c>
      <c r="N276" s="2">
        <v>1224</v>
      </c>
      <c r="O276" s="2">
        <v>0</v>
      </c>
      <c r="P276" s="2">
        <v>410</v>
      </c>
      <c r="Q276" s="2">
        <f t="shared" si="44"/>
        <v>0.13954713006845709</v>
      </c>
      <c r="R276" s="2">
        <f t="shared" si="45"/>
        <v>0.86045286993154291</v>
      </c>
      <c r="S276" s="5">
        <v>0</v>
      </c>
      <c r="T276" s="5">
        <v>291</v>
      </c>
      <c r="U276" s="5">
        <v>394</v>
      </c>
      <c r="V276" s="5">
        <v>55</v>
      </c>
      <c r="W276" s="5">
        <v>224</v>
      </c>
      <c r="X276" s="5">
        <v>53</v>
      </c>
      <c r="Y276" s="5">
        <f t="shared" si="46"/>
        <v>0</v>
      </c>
      <c r="Z276" s="5">
        <f t="shared" si="47"/>
        <v>0.39324324324324322</v>
      </c>
      <c r="AA276" s="5">
        <f t="shared" si="48"/>
        <v>0.53243243243243243</v>
      </c>
      <c r="AB276" s="5">
        <f t="shared" si="49"/>
        <v>7.4324324324324328E-2</v>
      </c>
      <c r="AC276" s="2">
        <v>0</v>
      </c>
      <c r="AD276" s="3">
        <v>225</v>
      </c>
      <c r="AE276" s="3">
        <v>464</v>
      </c>
      <c r="AF276" s="3">
        <v>77</v>
      </c>
      <c r="AG276" s="3">
        <v>192</v>
      </c>
      <c r="AH276" s="3">
        <v>57</v>
      </c>
      <c r="AI276" s="1">
        <f t="shared" si="50"/>
        <v>0</v>
      </c>
      <c r="AJ276" s="1">
        <f t="shared" si="51"/>
        <v>0.41083743842364534</v>
      </c>
      <c r="AK276" s="1">
        <f t="shared" si="52"/>
        <v>0.45714285714285713</v>
      </c>
      <c r="AL276" s="1">
        <f t="shared" si="53"/>
        <v>0.13201970443349753</v>
      </c>
    </row>
    <row r="277" spans="1:38">
      <c r="A277" s="2" t="s">
        <v>616</v>
      </c>
      <c r="B277" s="2" t="s">
        <v>105</v>
      </c>
      <c r="C277" s="2" t="s">
        <v>164</v>
      </c>
      <c r="D277" s="2" t="s">
        <v>837</v>
      </c>
      <c r="E277" s="6" t="s">
        <v>18</v>
      </c>
      <c r="F277" s="2" t="s">
        <v>6</v>
      </c>
      <c r="G277" s="2" t="s">
        <v>1445</v>
      </c>
      <c r="H277" s="2">
        <v>76</v>
      </c>
      <c r="I277" s="2">
        <v>30</v>
      </c>
      <c r="J277" s="2" t="str">
        <f t="shared" si="54"/>
        <v>MINERIO</v>
      </c>
      <c r="K277" s="8">
        <v>25.33</v>
      </c>
      <c r="L277" s="11">
        <v>4.55</v>
      </c>
      <c r="M277" s="2">
        <v>217</v>
      </c>
      <c r="N277" s="2">
        <v>1422</v>
      </c>
      <c r="O277" s="2">
        <v>0</v>
      </c>
      <c r="P277" s="2">
        <v>509</v>
      </c>
      <c r="Q277" s="2">
        <f t="shared" si="44"/>
        <v>0.10102420856610801</v>
      </c>
      <c r="R277" s="2">
        <f t="shared" si="45"/>
        <v>0.89897579143389195</v>
      </c>
      <c r="S277" s="5">
        <v>0</v>
      </c>
      <c r="T277" s="5">
        <v>208</v>
      </c>
      <c r="U277" s="5">
        <v>559</v>
      </c>
      <c r="V277" s="5">
        <v>100</v>
      </c>
      <c r="W277" s="5">
        <v>204</v>
      </c>
      <c r="X277" s="5">
        <v>58</v>
      </c>
      <c r="Y277" s="5">
        <f t="shared" si="46"/>
        <v>0</v>
      </c>
      <c r="Z277" s="5">
        <f t="shared" si="47"/>
        <v>0.23990772779700115</v>
      </c>
      <c r="AA277" s="5">
        <f t="shared" si="48"/>
        <v>0.64475201845444063</v>
      </c>
      <c r="AB277" s="5">
        <f t="shared" si="49"/>
        <v>0.11534025374855825</v>
      </c>
      <c r="AC277" s="5">
        <v>0</v>
      </c>
      <c r="AD277" s="3">
        <v>147</v>
      </c>
      <c r="AE277" s="3">
        <v>613</v>
      </c>
      <c r="AF277" s="3">
        <v>160</v>
      </c>
      <c r="AG277" s="3">
        <v>147</v>
      </c>
      <c r="AH277" s="3">
        <v>59</v>
      </c>
      <c r="AI277" s="1">
        <f t="shared" si="50"/>
        <v>0</v>
      </c>
      <c r="AJ277" s="1">
        <f t="shared" si="51"/>
        <v>0.261101243339254</v>
      </c>
      <c r="AK277" s="1">
        <f t="shared" si="52"/>
        <v>0.54440497335701599</v>
      </c>
      <c r="AL277" s="1">
        <f t="shared" si="53"/>
        <v>0.19449378330373002</v>
      </c>
    </row>
    <row r="278" spans="1:38">
      <c r="A278" s="2" t="s">
        <v>616</v>
      </c>
      <c r="B278" s="2" t="s">
        <v>105</v>
      </c>
      <c r="C278" s="2" t="s">
        <v>162</v>
      </c>
      <c r="D278" s="2" t="s">
        <v>730</v>
      </c>
      <c r="E278" s="6" t="s">
        <v>107</v>
      </c>
      <c r="F278" s="2" t="s">
        <v>1436</v>
      </c>
      <c r="G278" s="2" t="s">
        <v>1446</v>
      </c>
      <c r="H278" s="2">
        <v>13</v>
      </c>
      <c r="I278" s="2">
        <v>65</v>
      </c>
      <c r="J278" s="2" t="str">
        <f t="shared" si="54"/>
        <v>MINERIO</v>
      </c>
      <c r="K278" s="9">
        <v>24.1</v>
      </c>
      <c r="L278" s="10">
        <v>0.82</v>
      </c>
      <c r="M278" s="2">
        <v>260</v>
      </c>
      <c r="N278" s="2">
        <v>1697</v>
      </c>
      <c r="O278" s="2">
        <v>0</v>
      </c>
      <c r="P278" s="2">
        <v>440</v>
      </c>
      <c r="Q278" s="2">
        <f t="shared" si="44"/>
        <v>0.10846891948268669</v>
      </c>
      <c r="R278" s="2">
        <f t="shared" si="45"/>
        <v>0.89153108051731333</v>
      </c>
      <c r="S278" s="2">
        <v>0</v>
      </c>
      <c r="T278" s="2">
        <v>8</v>
      </c>
      <c r="U278" s="2">
        <v>1006</v>
      </c>
      <c r="V278" s="2">
        <v>244</v>
      </c>
      <c r="W278" s="2">
        <v>12</v>
      </c>
      <c r="X278" s="2">
        <v>32</v>
      </c>
      <c r="Y278" s="5">
        <f t="shared" si="46"/>
        <v>0</v>
      </c>
      <c r="Z278" s="5">
        <f t="shared" si="47"/>
        <v>6.3593004769475362E-3</v>
      </c>
      <c r="AA278" s="5">
        <f t="shared" si="48"/>
        <v>0.79968203497615264</v>
      </c>
      <c r="AB278" s="5">
        <f t="shared" si="49"/>
        <v>0.19395866454689983</v>
      </c>
      <c r="AC278" s="2">
        <v>0</v>
      </c>
      <c r="AD278" s="3">
        <v>4</v>
      </c>
      <c r="AE278" s="3">
        <v>945</v>
      </c>
      <c r="AF278" s="3">
        <v>326</v>
      </c>
      <c r="AG278" s="3">
        <v>7</v>
      </c>
      <c r="AH278" s="3">
        <v>20</v>
      </c>
      <c r="AI278" s="1">
        <f t="shared" si="50"/>
        <v>0</v>
      </c>
      <c r="AJ278" s="1">
        <f t="shared" si="51"/>
        <v>8.4485407066052232E-3</v>
      </c>
      <c r="AK278" s="1">
        <f t="shared" si="52"/>
        <v>0.72580645161290325</v>
      </c>
      <c r="AL278" s="1">
        <f t="shared" si="53"/>
        <v>0.26574500768049153</v>
      </c>
    </row>
    <row r="279" spans="1:38">
      <c r="A279" s="2" t="s">
        <v>616</v>
      </c>
      <c r="B279" s="2" t="s">
        <v>105</v>
      </c>
      <c r="C279" s="2" t="s">
        <v>162</v>
      </c>
      <c r="D279" s="2" t="s">
        <v>660</v>
      </c>
      <c r="E279" s="6" t="s">
        <v>10</v>
      </c>
      <c r="F279" s="2" t="s">
        <v>1436</v>
      </c>
      <c r="G279" s="2" t="s">
        <v>1445</v>
      </c>
      <c r="H279" s="2">
        <v>44</v>
      </c>
      <c r="J279" s="2" t="str">
        <f t="shared" si="54"/>
        <v>MINERIO</v>
      </c>
      <c r="K279" s="8">
        <v>20.964285714285715</v>
      </c>
      <c r="L279" s="11">
        <v>5.16</v>
      </c>
      <c r="M279" s="2">
        <v>1158</v>
      </c>
      <c r="N279" s="2">
        <v>1013</v>
      </c>
      <c r="O279" s="2">
        <v>0</v>
      </c>
      <c r="P279" s="2">
        <v>485</v>
      </c>
      <c r="Q279" s="2">
        <f t="shared" si="44"/>
        <v>0.43599397590361444</v>
      </c>
      <c r="R279" s="2">
        <f t="shared" si="45"/>
        <v>0.56400602409638556</v>
      </c>
      <c r="S279" s="2">
        <v>29</v>
      </c>
      <c r="T279" s="2">
        <v>322</v>
      </c>
      <c r="U279" s="2">
        <v>579</v>
      </c>
      <c r="V279" s="2">
        <v>99</v>
      </c>
      <c r="W279" s="2">
        <v>344</v>
      </c>
      <c r="X279" s="2">
        <v>93</v>
      </c>
      <c r="Y279" s="5">
        <f t="shared" si="46"/>
        <v>2.8182701652089408E-2</v>
      </c>
      <c r="Z279" s="5">
        <f t="shared" si="47"/>
        <v>0.31292517006802723</v>
      </c>
      <c r="AA279" s="5">
        <f t="shared" si="48"/>
        <v>0.56268221574344024</v>
      </c>
      <c r="AB279" s="5">
        <f t="shared" si="49"/>
        <v>9.6209912536443148E-2</v>
      </c>
      <c r="AC279" s="2">
        <v>29</v>
      </c>
      <c r="AD279" s="3">
        <v>234</v>
      </c>
      <c r="AE279" s="3">
        <v>684</v>
      </c>
      <c r="AF279" s="3">
        <v>128</v>
      </c>
      <c r="AG279" s="3">
        <v>291</v>
      </c>
      <c r="AH279" s="3">
        <v>100</v>
      </c>
      <c r="AI279" s="1">
        <f t="shared" si="50"/>
        <v>2.6976744186046512E-2</v>
      </c>
      <c r="AJ279" s="1">
        <f t="shared" si="51"/>
        <v>0.35811732605729879</v>
      </c>
      <c r="AK279" s="1">
        <f t="shared" si="52"/>
        <v>0.4665757162346521</v>
      </c>
      <c r="AL279" s="1">
        <f t="shared" si="53"/>
        <v>0.15552523874488403</v>
      </c>
    </row>
    <row r="280" spans="1:38">
      <c r="A280" s="2" t="s">
        <v>616</v>
      </c>
      <c r="B280" s="2" t="s">
        <v>105</v>
      </c>
      <c r="C280" s="2" t="s">
        <v>162</v>
      </c>
      <c r="D280" s="2" t="s">
        <v>644</v>
      </c>
      <c r="E280" s="6" t="s">
        <v>9</v>
      </c>
      <c r="F280" s="2" t="s">
        <v>1436</v>
      </c>
      <c r="G280" s="2" t="s">
        <v>1445</v>
      </c>
      <c r="H280" s="2">
        <v>28</v>
      </c>
      <c r="J280" s="2" t="str">
        <f t="shared" si="54"/>
        <v>MINERIO</v>
      </c>
      <c r="K280" s="8">
        <v>20.666666666666668</v>
      </c>
      <c r="L280" s="11">
        <v>2.17</v>
      </c>
      <c r="M280" s="2">
        <v>28</v>
      </c>
      <c r="N280" s="2">
        <v>1867</v>
      </c>
      <c r="O280" s="2">
        <v>0</v>
      </c>
      <c r="P280" s="2">
        <v>440</v>
      </c>
      <c r="Q280" s="2">
        <f t="shared" si="44"/>
        <v>1.1991434689507495E-2</v>
      </c>
      <c r="R280" s="2">
        <f t="shared" si="45"/>
        <v>0.98800856531049253</v>
      </c>
      <c r="S280" s="2">
        <v>0</v>
      </c>
      <c r="T280" s="2">
        <v>19</v>
      </c>
      <c r="U280" s="2">
        <v>970</v>
      </c>
      <c r="V280" s="2">
        <v>200</v>
      </c>
      <c r="W280" s="2">
        <v>20</v>
      </c>
      <c r="X280" s="2">
        <v>56</v>
      </c>
      <c r="Y280" s="5">
        <f t="shared" si="46"/>
        <v>0</v>
      </c>
      <c r="Z280" s="5">
        <f t="shared" si="47"/>
        <v>1.59798149705635E-2</v>
      </c>
      <c r="AA280" s="5">
        <f t="shared" si="48"/>
        <v>0.81581160639192596</v>
      </c>
      <c r="AB280" s="5">
        <f t="shared" si="49"/>
        <v>0.16820857863751051</v>
      </c>
      <c r="AC280" s="2">
        <v>0</v>
      </c>
      <c r="AD280" s="3">
        <v>13</v>
      </c>
      <c r="AE280" s="3">
        <v>904</v>
      </c>
      <c r="AF280" s="3">
        <v>297</v>
      </c>
      <c r="AG280" s="3">
        <v>12</v>
      </c>
      <c r="AH280" s="3">
        <v>39</v>
      </c>
      <c r="AI280" s="1">
        <f t="shared" si="50"/>
        <v>0</v>
      </c>
      <c r="AJ280" s="1">
        <f t="shared" si="51"/>
        <v>1.9762845849802372E-2</v>
      </c>
      <c r="AK280" s="1">
        <f t="shared" si="52"/>
        <v>0.71462450592885374</v>
      </c>
      <c r="AL280" s="1">
        <f t="shared" si="53"/>
        <v>0.26561264822134389</v>
      </c>
    </row>
    <row r="281" spans="1:38">
      <c r="A281" s="2" t="s">
        <v>616</v>
      </c>
      <c r="B281" s="2" t="s">
        <v>105</v>
      </c>
      <c r="C281" s="2" t="s">
        <v>162</v>
      </c>
      <c r="D281" s="2" t="s">
        <v>647</v>
      </c>
      <c r="E281" s="6" t="s">
        <v>9</v>
      </c>
      <c r="F281" s="2" t="s">
        <v>1436</v>
      </c>
      <c r="G281" s="2" t="s">
        <v>1445</v>
      </c>
      <c r="H281" s="2">
        <v>31</v>
      </c>
      <c r="J281" s="2" t="str">
        <f t="shared" si="54"/>
        <v>MINERIO</v>
      </c>
      <c r="K281" s="8">
        <v>19.8</v>
      </c>
      <c r="L281" s="11">
        <v>2.17</v>
      </c>
      <c r="M281" s="2">
        <v>146</v>
      </c>
      <c r="N281" s="2">
        <v>1943</v>
      </c>
      <c r="O281" s="2">
        <v>0</v>
      </c>
      <c r="P281" s="2">
        <v>490</v>
      </c>
      <c r="Q281" s="2">
        <f t="shared" si="44"/>
        <v>5.661108956960062E-2</v>
      </c>
      <c r="R281" s="2">
        <f t="shared" si="45"/>
        <v>0.94338891043039941</v>
      </c>
      <c r="S281" s="2">
        <v>0</v>
      </c>
      <c r="T281" s="2">
        <v>37</v>
      </c>
      <c r="U281" s="2">
        <v>1014</v>
      </c>
      <c r="V281" s="2">
        <v>271</v>
      </c>
      <c r="W281" s="2">
        <v>37</v>
      </c>
      <c r="X281" s="2">
        <v>54</v>
      </c>
      <c r="Y281" s="5">
        <f t="shared" si="46"/>
        <v>0</v>
      </c>
      <c r="Z281" s="5">
        <f t="shared" si="47"/>
        <v>2.7987897125567322E-2</v>
      </c>
      <c r="AA281" s="5">
        <f t="shared" si="48"/>
        <v>0.76701966717095316</v>
      </c>
      <c r="AB281" s="5">
        <f t="shared" si="49"/>
        <v>0.20499243570347958</v>
      </c>
      <c r="AC281" s="2">
        <v>0</v>
      </c>
      <c r="AD281" s="3">
        <v>21</v>
      </c>
      <c r="AE281" s="3">
        <v>936</v>
      </c>
      <c r="AF281" s="3">
        <v>387</v>
      </c>
      <c r="AG281" s="3">
        <v>22</v>
      </c>
      <c r="AH281" s="3">
        <v>46</v>
      </c>
      <c r="AI281" s="1">
        <f t="shared" si="50"/>
        <v>0</v>
      </c>
      <c r="AJ281" s="1">
        <f t="shared" si="51"/>
        <v>3.0453257790368272E-2</v>
      </c>
      <c r="AK281" s="1">
        <f t="shared" si="52"/>
        <v>0.66288951841359778</v>
      </c>
      <c r="AL281" s="1">
        <f t="shared" si="53"/>
        <v>0.306657223796034</v>
      </c>
    </row>
    <row r="282" spans="1:38">
      <c r="A282" s="2" t="s">
        <v>616</v>
      </c>
      <c r="B282" s="2" t="s">
        <v>105</v>
      </c>
      <c r="C282" s="2" t="s">
        <v>163</v>
      </c>
      <c r="D282" s="2" t="s">
        <v>709</v>
      </c>
      <c r="E282" s="6" t="s">
        <v>9</v>
      </c>
      <c r="F282" s="2" t="s">
        <v>1436</v>
      </c>
      <c r="G282" s="2" t="s">
        <v>1445</v>
      </c>
      <c r="H282" s="2">
        <v>47</v>
      </c>
      <c r="J282" s="2" t="str">
        <f t="shared" si="54"/>
        <v>MINERIO</v>
      </c>
      <c r="K282" s="9">
        <v>16.966666666666665</v>
      </c>
      <c r="L282" s="10">
        <v>1.1399999999999999</v>
      </c>
      <c r="M282" s="2">
        <v>117</v>
      </c>
      <c r="N282" s="2">
        <v>1805</v>
      </c>
      <c r="O282" s="2">
        <v>0</v>
      </c>
      <c r="P282" s="2">
        <v>440</v>
      </c>
      <c r="Q282" s="2">
        <f t="shared" si="44"/>
        <v>4.9534292972057581E-2</v>
      </c>
      <c r="R282" s="2">
        <f t="shared" si="45"/>
        <v>0.95046570702794242</v>
      </c>
      <c r="S282" s="2">
        <v>0</v>
      </c>
      <c r="T282" s="2">
        <v>66</v>
      </c>
      <c r="U282" s="2">
        <v>921</v>
      </c>
      <c r="V282" s="2">
        <v>171</v>
      </c>
      <c r="W282" s="2">
        <v>70</v>
      </c>
      <c r="X282" s="2">
        <v>58</v>
      </c>
      <c r="Y282" s="5">
        <f t="shared" si="46"/>
        <v>0</v>
      </c>
      <c r="Z282" s="5">
        <f t="shared" si="47"/>
        <v>5.6994818652849742E-2</v>
      </c>
      <c r="AA282" s="5">
        <f t="shared" si="48"/>
        <v>0.79533678756476689</v>
      </c>
      <c r="AB282" s="5">
        <f t="shared" si="49"/>
        <v>0.14766839378238342</v>
      </c>
      <c r="AC282" s="2">
        <v>0</v>
      </c>
      <c r="AD282" s="3">
        <v>35</v>
      </c>
      <c r="AE282" s="3">
        <v>890</v>
      </c>
      <c r="AF282" s="3">
        <v>276</v>
      </c>
      <c r="AG282" s="3">
        <v>44</v>
      </c>
      <c r="AH282" s="3">
        <v>41</v>
      </c>
      <c r="AI282" s="1">
        <f t="shared" si="50"/>
        <v>0</v>
      </c>
      <c r="AJ282" s="1">
        <f t="shared" si="51"/>
        <v>6.1430793157076204E-2</v>
      </c>
      <c r="AK282" s="1">
        <f t="shared" si="52"/>
        <v>0.69206842923794709</v>
      </c>
      <c r="AL282" s="1">
        <f t="shared" si="53"/>
        <v>0.24650077760497668</v>
      </c>
    </row>
    <row r="283" spans="1:38">
      <c r="A283" s="2" t="s">
        <v>616</v>
      </c>
      <c r="B283" s="2" t="s">
        <v>105</v>
      </c>
      <c r="C283" s="2" t="s">
        <v>162</v>
      </c>
      <c r="D283" s="2" t="s">
        <v>649</v>
      </c>
      <c r="E283" s="6" t="s">
        <v>9</v>
      </c>
      <c r="F283" s="2" t="s">
        <v>1436</v>
      </c>
      <c r="G283" s="2" t="s">
        <v>1445</v>
      </c>
      <c r="H283" s="2">
        <v>33</v>
      </c>
      <c r="J283" s="2" t="str">
        <f t="shared" si="54"/>
        <v>MINERIO</v>
      </c>
      <c r="K283" s="8">
        <v>16.8</v>
      </c>
      <c r="L283" s="11">
        <v>2.2999999999999998</v>
      </c>
      <c r="M283" s="2">
        <v>29</v>
      </c>
      <c r="N283" s="2">
        <v>2189</v>
      </c>
      <c r="O283" s="2">
        <v>0</v>
      </c>
      <c r="P283" s="2">
        <v>490</v>
      </c>
      <c r="Q283" s="2">
        <f t="shared" si="44"/>
        <v>1.0709010339734121E-2</v>
      </c>
      <c r="R283" s="2">
        <f t="shared" si="45"/>
        <v>0.98929098966026585</v>
      </c>
      <c r="S283" s="2">
        <v>0</v>
      </c>
      <c r="T283" s="2">
        <v>212</v>
      </c>
      <c r="U283" s="2">
        <v>775</v>
      </c>
      <c r="V283" s="2">
        <v>168</v>
      </c>
      <c r="W283" s="2">
        <v>228</v>
      </c>
      <c r="X283" s="2">
        <v>74</v>
      </c>
      <c r="Y283" s="5">
        <f t="shared" si="46"/>
        <v>0</v>
      </c>
      <c r="Z283" s="5">
        <f t="shared" si="47"/>
        <v>0.18354978354978355</v>
      </c>
      <c r="AA283" s="5">
        <f t="shared" si="48"/>
        <v>0.67099567099567103</v>
      </c>
      <c r="AB283" s="5">
        <f t="shared" si="49"/>
        <v>0.14545454545454545</v>
      </c>
      <c r="AC283" s="2">
        <v>0</v>
      </c>
      <c r="AD283" s="3">
        <v>134</v>
      </c>
      <c r="AE283" s="3">
        <v>836</v>
      </c>
      <c r="AF283" s="3">
        <v>266</v>
      </c>
      <c r="AG283" s="3">
        <v>157</v>
      </c>
      <c r="AH283" s="3">
        <v>64</v>
      </c>
      <c r="AI283" s="1">
        <f t="shared" si="50"/>
        <v>0</v>
      </c>
      <c r="AJ283" s="1">
        <f t="shared" si="51"/>
        <v>0.19972546328071381</v>
      </c>
      <c r="AK283" s="1">
        <f t="shared" si="52"/>
        <v>0.57378174330816745</v>
      </c>
      <c r="AL283" s="1">
        <f t="shared" si="53"/>
        <v>0.22649279341111875</v>
      </c>
    </row>
    <row r="284" spans="1:38">
      <c r="A284" s="2" t="s">
        <v>616</v>
      </c>
      <c r="B284" s="2" t="s">
        <v>105</v>
      </c>
      <c r="C284" s="2" t="s">
        <v>162</v>
      </c>
      <c r="D284" s="2" t="s">
        <v>652</v>
      </c>
      <c r="E284" s="6" t="s">
        <v>9</v>
      </c>
      <c r="F284" s="2" t="s">
        <v>1436</v>
      </c>
      <c r="G284" s="2" t="s">
        <v>1445</v>
      </c>
      <c r="H284" s="2">
        <v>36</v>
      </c>
      <c r="J284" s="2" t="str">
        <f t="shared" si="54"/>
        <v>MINERIO</v>
      </c>
      <c r="K284" s="8">
        <v>16.466666666666669</v>
      </c>
      <c r="L284" s="11">
        <v>1.53</v>
      </c>
      <c r="M284" s="2">
        <v>102</v>
      </c>
      <c r="N284" s="2">
        <v>3803</v>
      </c>
      <c r="O284" s="2">
        <v>0</v>
      </c>
      <c r="P284" s="2">
        <v>618</v>
      </c>
      <c r="Q284" s="2">
        <f t="shared" si="44"/>
        <v>2.255140393544108E-2</v>
      </c>
      <c r="R284" s="2">
        <f t="shared" si="45"/>
        <v>0.97744859606455892</v>
      </c>
      <c r="S284" s="2">
        <v>0</v>
      </c>
      <c r="T284" s="2">
        <v>172</v>
      </c>
      <c r="U284" s="2">
        <v>1519</v>
      </c>
      <c r="V284" s="2">
        <v>519</v>
      </c>
      <c r="W284" s="2">
        <v>206</v>
      </c>
      <c r="X284" s="2">
        <v>117</v>
      </c>
      <c r="Y284" s="5">
        <f t="shared" si="46"/>
        <v>0</v>
      </c>
      <c r="Z284" s="5">
        <f t="shared" si="47"/>
        <v>7.7828054298642535E-2</v>
      </c>
      <c r="AA284" s="5">
        <f t="shared" si="48"/>
        <v>0.68733031674208145</v>
      </c>
      <c r="AB284" s="5">
        <f t="shared" si="49"/>
        <v>0.23484162895927602</v>
      </c>
      <c r="AC284" s="2">
        <v>0</v>
      </c>
      <c r="AD284" s="3">
        <v>115</v>
      </c>
      <c r="AE284" s="3">
        <v>1489</v>
      </c>
      <c r="AF284" s="3">
        <v>694</v>
      </c>
      <c r="AG284" s="3">
        <v>136</v>
      </c>
      <c r="AH284" s="3">
        <v>99</v>
      </c>
      <c r="AI284" s="1">
        <f t="shared" si="50"/>
        <v>0</v>
      </c>
      <c r="AJ284" s="1">
        <f t="shared" si="51"/>
        <v>9.9091985787603629E-2</v>
      </c>
      <c r="AK284" s="1">
        <f t="shared" si="52"/>
        <v>0.5878405053296486</v>
      </c>
      <c r="AL284" s="1">
        <f t="shared" si="53"/>
        <v>0.3130675088827477</v>
      </c>
    </row>
    <row r="285" spans="1:38">
      <c r="A285" s="2" t="s">
        <v>616</v>
      </c>
      <c r="B285" s="2" t="s">
        <v>105</v>
      </c>
      <c r="C285" s="2" t="s">
        <v>162</v>
      </c>
      <c r="D285" s="2" t="s">
        <v>751</v>
      </c>
      <c r="E285" s="6" t="s">
        <v>11</v>
      </c>
      <c r="F285" s="2" t="s">
        <v>1436</v>
      </c>
      <c r="G285" s="2" t="s">
        <v>1445</v>
      </c>
      <c r="H285" s="2">
        <v>34</v>
      </c>
      <c r="I285" s="2">
        <v>120</v>
      </c>
      <c r="J285" s="2" t="str">
        <f t="shared" si="54"/>
        <v>MINERIO</v>
      </c>
      <c r="K285" s="9">
        <v>13.899999999999999</v>
      </c>
      <c r="L285" s="10">
        <v>1.06</v>
      </c>
      <c r="M285" s="2">
        <v>292</v>
      </c>
      <c r="N285" s="2">
        <v>3880</v>
      </c>
      <c r="O285" s="2">
        <v>0</v>
      </c>
      <c r="P285" s="2">
        <v>633</v>
      </c>
      <c r="Q285" s="2">
        <f t="shared" si="44"/>
        <v>6.0770031217481792E-2</v>
      </c>
      <c r="R285" s="2">
        <f t="shared" si="45"/>
        <v>0.93922996878251819</v>
      </c>
      <c r="S285" s="5">
        <v>0</v>
      </c>
      <c r="T285" s="5">
        <v>165</v>
      </c>
      <c r="U285" s="5">
        <v>1868</v>
      </c>
      <c r="V285" s="5">
        <v>459</v>
      </c>
      <c r="W285" s="5">
        <v>144</v>
      </c>
      <c r="X285" s="5">
        <v>84</v>
      </c>
      <c r="Y285" s="5">
        <f t="shared" si="46"/>
        <v>0</v>
      </c>
      <c r="Z285" s="5">
        <f t="shared" si="47"/>
        <v>6.6211878009630812E-2</v>
      </c>
      <c r="AA285" s="5">
        <f t="shared" si="48"/>
        <v>0.7495987158908507</v>
      </c>
      <c r="AB285" s="5">
        <f t="shared" si="49"/>
        <v>0.18418940609951845</v>
      </c>
      <c r="AC285" s="2">
        <v>0</v>
      </c>
      <c r="AD285" s="3">
        <v>108</v>
      </c>
      <c r="AE285" s="3">
        <v>1788</v>
      </c>
      <c r="AF285" s="3">
        <v>641</v>
      </c>
      <c r="AG285" s="3">
        <v>107</v>
      </c>
      <c r="AH285" s="3">
        <v>73</v>
      </c>
      <c r="AI285" s="1">
        <f t="shared" si="50"/>
        <v>0</v>
      </c>
      <c r="AJ285" s="1">
        <f t="shared" si="51"/>
        <v>7.9131394920868611E-2</v>
      </c>
      <c r="AK285" s="1">
        <f t="shared" si="52"/>
        <v>0.65807876334192128</v>
      </c>
      <c r="AL285" s="1">
        <f t="shared" si="53"/>
        <v>0.26278984173721015</v>
      </c>
    </row>
    <row r="286" spans="1:38">
      <c r="A286" s="2" t="s">
        <v>616</v>
      </c>
      <c r="B286" s="2" t="s">
        <v>105</v>
      </c>
      <c r="C286" s="2" t="s">
        <v>163</v>
      </c>
      <c r="D286" s="2" t="s">
        <v>681</v>
      </c>
      <c r="E286" s="6" t="s">
        <v>3</v>
      </c>
      <c r="F286" s="2" t="s">
        <v>6</v>
      </c>
      <c r="G286" s="2" t="s">
        <v>1445</v>
      </c>
      <c r="H286" s="2">
        <v>19</v>
      </c>
      <c r="J286" s="2" t="str">
        <f t="shared" si="54"/>
        <v>MINERIO</v>
      </c>
      <c r="K286" s="8">
        <v>13.166666666666666</v>
      </c>
      <c r="L286" s="11">
        <v>0.11</v>
      </c>
      <c r="M286" s="2">
        <v>0</v>
      </c>
      <c r="N286" s="2">
        <v>1843</v>
      </c>
      <c r="O286" s="2">
        <v>0</v>
      </c>
      <c r="P286" s="2">
        <v>405</v>
      </c>
      <c r="Q286" s="2">
        <f t="shared" si="44"/>
        <v>0</v>
      </c>
      <c r="R286" s="2">
        <f t="shared" si="45"/>
        <v>1</v>
      </c>
      <c r="S286" s="2">
        <v>0</v>
      </c>
      <c r="T286" s="2">
        <v>7</v>
      </c>
      <c r="U286" s="2">
        <v>545</v>
      </c>
      <c r="V286" s="2">
        <v>643</v>
      </c>
      <c r="W286" s="2">
        <v>6</v>
      </c>
      <c r="X286" s="2">
        <v>13</v>
      </c>
      <c r="Y286" s="5">
        <f t="shared" si="46"/>
        <v>0</v>
      </c>
      <c r="Z286" s="5">
        <f t="shared" si="47"/>
        <v>5.8577405857740588E-3</v>
      </c>
      <c r="AA286" s="5">
        <f t="shared" si="48"/>
        <v>0.45606694560669458</v>
      </c>
      <c r="AB286" s="5">
        <f t="shared" si="49"/>
        <v>0.53807531380753137</v>
      </c>
      <c r="AC286" s="2">
        <v>0</v>
      </c>
      <c r="AD286" s="3">
        <v>7</v>
      </c>
      <c r="AE286" s="3">
        <v>545</v>
      </c>
      <c r="AF286" s="3">
        <v>643</v>
      </c>
      <c r="AG286" s="3">
        <v>6</v>
      </c>
      <c r="AH286" s="3">
        <v>13</v>
      </c>
      <c r="AI286" s="1">
        <f t="shared" si="50"/>
        <v>0</v>
      </c>
      <c r="AJ286" s="1">
        <f t="shared" si="51"/>
        <v>1.070840197693575E-2</v>
      </c>
      <c r="AK286" s="1">
        <f t="shared" si="52"/>
        <v>0.44892915980230641</v>
      </c>
      <c r="AL286" s="1">
        <f t="shared" si="53"/>
        <v>0.5403624382207578</v>
      </c>
    </row>
    <row r="287" spans="1:38">
      <c r="A287" s="2" t="s">
        <v>616</v>
      </c>
      <c r="B287" s="2" t="s">
        <v>105</v>
      </c>
      <c r="C287" s="2" t="s">
        <v>162</v>
      </c>
      <c r="D287" s="2" t="s">
        <v>651</v>
      </c>
      <c r="E287" s="6" t="s">
        <v>9</v>
      </c>
      <c r="F287" s="2" t="s">
        <v>1436</v>
      </c>
      <c r="G287" s="2" t="s">
        <v>1445</v>
      </c>
      <c r="H287" s="2">
        <v>35</v>
      </c>
      <c r="J287" s="2" t="str">
        <f t="shared" si="54"/>
        <v>MINERIO</v>
      </c>
      <c r="K287" s="8">
        <v>12.7</v>
      </c>
      <c r="L287" s="11">
        <v>3.78</v>
      </c>
      <c r="M287" s="2">
        <v>79</v>
      </c>
      <c r="N287" s="2">
        <v>2681</v>
      </c>
      <c r="O287" s="2">
        <v>0</v>
      </c>
      <c r="P287" s="2">
        <v>524</v>
      </c>
      <c r="Q287" s="2">
        <f t="shared" si="44"/>
        <v>2.405602923264312E-2</v>
      </c>
      <c r="R287" s="2">
        <f t="shared" si="45"/>
        <v>0.97594397076735684</v>
      </c>
      <c r="S287" s="2">
        <v>0</v>
      </c>
      <c r="T287" s="2">
        <v>122</v>
      </c>
      <c r="U287" s="2">
        <v>1227</v>
      </c>
      <c r="V287" s="2">
        <v>222</v>
      </c>
      <c r="W287" s="2">
        <v>140</v>
      </c>
      <c r="X287" s="2">
        <v>95</v>
      </c>
      <c r="Y287" s="5">
        <f t="shared" si="46"/>
        <v>0</v>
      </c>
      <c r="Z287" s="5">
        <f t="shared" si="47"/>
        <v>7.7657542966263524E-2</v>
      </c>
      <c r="AA287" s="5">
        <f t="shared" si="48"/>
        <v>0.78103119032463397</v>
      </c>
      <c r="AB287" s="5">
        <f t="shared" si="49"/>
        <v>0.14131126670910249</v>
      </c>
      <c r="AC287" s="2">
        <v>0</v>
      </c>
      <c r="AD287" s="3">
        <v>80</v>
      </c>
      <c r="AE287" s="3">
        <v>1234</v>
      </c>
      <c r="AF287" s="3">
        <v>338</v>
      </c>
      <c r="AG287" s="3">
        <v>86</v>
      </c>
      <c r="AH287" s="3">
        <v>68</v>
      </c>
      <c r="AI287" s="1">
        <f t="shared" si="50"/>
        <v>0</v>
      </c>
      <c r="AJ287" s="1">
        <f t="shared" si="51"/>
        <v>9.1915836101882614E-2</v>
      </c>
      <c r="AK287" s="1">
        <f t="shared" si="52"/>
        <v>0.68327796234772975</v>
      </c>
      <c r="AL287" s="1">
        <f t="shared" si="53"/>
        <v>0.22480620155038761</v>
      </c>
    </row>
    <row r="288" spans="1:38">
      <c r="A288" s="2" t="s">
        <v>616</v>
      </c>
      <c r="B288" s="2" t="s">
        <v>105</v>
      </c>
      <c r="C288" s="2" t="s">
        <v>162</v>
      </c>
      <c r="D288" s="2" t="s">
        <v>653</v>
      </c>
      <c r="E288" s="6" t="s">
        <v>9</v>
      </c>
      <c r="F288" s="2" t="s">
        <v>1436</v>
      </c>
      <c r="G288" s="2" t="s">
        <v>1445</v>
      </c>
      <c r="H288" s="2">
        <v>37</v>
      </c>
      <c r="J288" s="2" t="str">
        <f t="shared" si="54"/>
        <v>MINERIO</v>
      </c>
      <c r="K288" s="8">
        <v>11.766666666666667</v>
      </c>
      <c r="L288" s="11">
        <v>1.97</v>
      </c>
      <c r="M288" s="2">
        <v>36</v>
      </c>
      <c r="N288" s="2">
        <v>1562</v>
      </c>
      <c r="O288" s="2">
        <v>0</v>
      </c>
      <c r="P288" s="2">
        <v>395</v>
      </c>
      <c r="Q288" s="2">
        <f t="shared" si="44"/>
        <v>1.8063221274460611E-2</v>
      </c>
      <c r="R288" s="2">
        <f t="shared" si="45"/>
        <v>0.98193677872553942</v>
      </c>
      <c r="S288" s="2">
        <v>0</v>
      </c>
      <c r="T288" s="2">
        <v>95</v>
      </c>
      <c r="U288" s="2">
        <v>681</v>
      </c>
      <c r="V288" s="2">
        <v>114</v>
      </c>
      <c r="W288" s="2">
        <v>117</v>
      </c>
      <c r="X288" s="2">
        <v>70</v>
      </c>
      <c r="Y288" s="5">
        <f t="shared" si="46"/>
        <v>0</v>
      </c>
      <c r="Z288" s="5">
        <f t="shared" si="47"/>
        <v>0.10674157303370786</v>
      </c>
      <c r="AA288" s="5">
        <f t="shared" si="48"/>
        <v>0.76516853932584272</v>
      </c>
      <c r="AB288" s="5">
        <f t="shared" si="49"/>
        <v>0.12808988764044943</v>
      </c>
      <c r="AC288" s="2">
        <v>0</v>
      </c>
      <c r="AD288" s="3">
        <v>54</v>
      </c>
      <c r="AE288" s="3">
        <v>727</v>
      </c>
      <c r="AF288" s="3">
        <v>170</v>
      </c>
      <c r="AG288" s="3">
        <v>68</v>
      </c>
      <c r="AH288" s="3">
        <v>57</v>
      </c>
      <c r="AI288" s="1">
        <f t="shared" si="50"/>
        <v>0</v>
      </c>
      <c r="AJ288" s="1">
        <f t="shared" si="51"/>
        <v>0.11338289962825279</v>
      </c>
      <c r="AK288" s="1">
        <f t="shared" si="52"/>
        <v>0.67565055762081783</v>
      </c>
      <c r="AL288" s="1">
        <f t="shared" si="53"/>
        <v>0.21096654275092938</v>
      </c>
    </row>
    <row r="289" spans="1:38">
      <c r="A289" s="2" t="s">
        <v>616</v>
      </c>
      <c r="B289" s="2" t="s">
        <v>105</v>
      </c>
      <c r="C289" s="2" t="s">
        <v>162</v>
      </c>
      <c r="D289" s="2" t="s">
        <v>638</v>
      </c>
      <c r="E289" s="6" t="s">
        <v>4</v>
      </c>
      <c r="F289" s="2" t="s">
        <v>4</v>
      </c>
      <c r="G289" s="2" t="s">
        <v>1445</v>
      </c>
      <c r="H289" s="2">
        <v>22</v>
      </c>
      <c r="J289" s="2" t="str">
        <f t="shared" si="54"/>
        <v>MINERIO</v>
      </c>
      <c r="K289" s="8">
        <v>11.666666666666666</v>
      </c>
      <c r="L289" s="11">
        <v>1.55</v>
      </c>
      <c r="M289" s="2">
        <v>29</v>
      </c>
      <c r="N289" s="2">
        <v>2654</v>
      </c>
      <c r="O289" s="2">
        <v>0</v>
      </c>
      <c r="P289" s="2">
        <v>579</v>
      </c>
      <c r="Q289" s="2">
        <f t="shared" si="44"/>
        <v>8.8902513795217665E-3</v>
      </c>
      <c r="R289" s="2">
        <f t="shared" si="45"/>
        <v>0.99110974862047818</v>
      </c>
      <c r="S289" s="2">
        <v>0</v>
      </c>
      <c r="T289" s="2">
        <v>118</v>
      </c>
      <c r="U289" s="2">
        <v>1138</v>
      </c>
      <c r="V289" s="2">
        <v>297</v>
      </c>
      <c r="W289" s="2">
        <v>118</v>
      </c>
      <c r="X289" s="2">
        <v>97</v>
      </c>
      <c r="Y289" s="5">
        <f t="shared" si="46"/>
        <v>0</v>
      </c>
      <c r="Z289" s="5">
        <f t="shared" si="47"/>
        <v>7.5981970379909849E-2</v>
      </c>
      <c r="AA289" s="5">
        <f t="shared" si="48"/>
        <v>0.7327752736638764</v>
      </c>
      <c r="AB289" s="5">
        <f t="shared" si="49"/>
        <v>0.19124275595621379</v>
      </c>
      <c r="AC289" s="2">
        <v>0</v>
      </c>
      <c r="AD289" s="3">
        <v>85</v>
      </c>
      <c r="AE289" s="3">
        <v>1104</v>
      </c>
      <c r="AF289" s="3">
        <v>444</v>
      </c>
      <c r="AG289" s="3">
        <v>66</v>
      </c>
      <c r="AH289" s="3">
        <v>69</v>
      </c>
      <c r="AI289" s="1">
        <f t="shared" si="50"/>
        <v>0</v>
      </c>
      <c r="AJ289" s="1">
        <f t="shared" si="51"/>
        <v>8.5407239819004527E-2</v>
      </c>
      <c r="AK289" s="1">
        <f t="shared" si="52"/>
        <v>0.6244343891402715</v>
      </c>
      <c r="AL289" s="1">
        <f t="shared" si="53"/>
        <v>0.29015837104072401</v>
      </c>
    </row>
    <row r="290" spans="1:38">
      <c r="A290" s="2" t="s">
        <v>616</v>
      </c>
      <c r="B290" s="2" t="s">
        <v>105</v>
      </c>
      <c r="C290" s="2" t="s">
        <v>164</v>
      </c>
      <c r="D290" s="2" t="s">
        <v>840</v>
      </c>
      <c r="E290" s="6" t="s">
        <v>18</v>
      </c>
      <c r="F290" s="2" t="s">
        <v>6</v>
      </c>
      <c r="G290" s="2" t="s">
        <v>1445</v>
      </c>
      <c r="H290" s="2">
        <v>79</v>
      </c>
      <c r="I290" s="2">
        <v>25</v>
      </c>
      <c r="J290" s="2" t="str">
        <f t="shared" si="54"/>
        <v>MINERIO</v>
      </c>
      <c r="K290" s="8">
        <v>11.55</v>
      </c>
      <c r="L290" s="11">
        <v>5.45</v>
      </c>
      <c r="M290" s="2">
        <v>131</v>
      </c>
      <c r="N290" s="2">
        <v>1169</v>
      </c>
      <c r="O290" s="2">
        <v>0</v>
      </c>
      <c r="P290" s="2">
        <v>419</v>
      </c>
      <c r="Q290" s="2">
        <f t="shared" si="44"/>
        <v>7.620709714950552E-2</v>
      </c>
      <c r="R290" s="2">
        <f t="shared" si="45"/>
        <v>0.92379290285049442</v>
      </c>
      <c r="S290" s="5">
        <v>0</v>
      </c>
      <c r="T290" s="5">
        <v>78</v>
      </c>
      <c r="U290" s="5">
        <v>472</v>
      </c>
      <c r="V290" s="5">
        <v>260</v>
      </c>
      <c r="W290" s="5">
        <v>65</v>
      </c>
      <c r="X290" s="5">
        <v>24</v>
      </c>
      <c r="Y290" s="5">
        <f t="shared" si="46"/>
        <v>0</v>
      </c>
      <c r="Z290" s="5">
        <f t="shared" si="47"/>
        <v>9.6296296296296297E-2</v>
      </c>
      <c r="AA290" s="5">
        <f t="shared" si="48"/>
        <v>0.58271604938271604</v>
      </c>
      <c r="AB290" s="5">
        <f t="shared" si="49"/>
        <v>0.32098765432098764</v>
      </c>
      <c r="AC290" s="5">
        <v>0</v>
      </c>
      <c r="AD290" s="3">
        <v>55</v>
      </c>
      <c r="AE290" s="3">
        <v>425</v>
      </c>
      <c r="AF290" s="3">
        <v>340</v>
      </c>
      <c r="AG290" s="3">
        <v>51</v>
      </c>
      <c r="AH290" s="3">
        <v>26</v>
      </c>
      <c r="AI290" s="1">
        <f t="shared" si="50"/>
        <v>0</v>
      </c>
      <c r="AJ290" s="1">
        <f t="shared" si="51"/>
        <v>0.11817168338907469</v>
      </c>
      <c r="AK290" s="1">
        <f t="shared" si="52"/>
        <v>0.4738015607580825</v>
      </c>
      <c r="AL290" s="1">
        <f t="shared" si="53"/>
        <v>0.40802675585284282</v>
      </c>
    </row>
    <row r="291" spans="1:38">
      <c r="A291" s="2" t="s">
        <v>616</v>
      </c>
      <c r="B291" s="2" t="s">
        <v>105</v>
      </c>
      <c r="C291" s="2" t="s">
        <v>163</v>
      </c>
      <c r="D291" s="2" t="s">
        <v>696</v>
      </c>
      <c r="E291" s="6" t="s">
        <v>4</v>
      </c>
      <c r="F291" s="2" t="s">
        <v>4</v>
      </c>
      <c r="G291" s="2" t="s">
        <v>1445</v>
      </c>
      <c r="H291" s="2">
        <v>34</v>
      </c>
      <c r="J291" s="2" t="str">
        <f t="shared" si="54"/>
        <v>MINERIO</v>
      </c>
      <c r="K291" s="8">
        <v>10.800000000000002</v>
      </c>
      <c r="L291" s="11">
        <v>1.52</v>
      </c>
      <c r="M291" s="2">
        <v>37</v>
      </c>
      <c r="N291" s="2">
        <v>2811</v>
      </c>
      <c r="O291" s="2">
        <v>0</v>
      </c>
      <c r="P291" s="2">
        <v>529</v>
      </c>
      <c r="Q291" s="2">
        <f t="shared" si="44"/>
        <v>1.0956470239857862E-2</v>
      </c>
      <c r="R291" s="2">
        <f t="shared" si="45"/>
        <v>0.98904352976014209</v>
      </c>
      <c r="S291" s="2">
        <v>0</v>
      </c>
      <c r="T291" s="2">
        <v>9</v>
      </c>
      <c r="U291" s="2">
        <v>1407</v>
      </c>
      <c r="V291" s="2">
        <v>390</v>
      </c>
      <c r="W291" s="2">
        <v>11</v>
      </c>
      <c r="X291" s="2">
        <v>50</v>
      </c>
      <c r="Y291" s="5">
        <f t="shared" si="46"/>
        <v>0</v>
      </c>
      <c r="Z291" s="5">
        <f t="shared" si="47"/>
        <v>4.9833887043189366E-3</v>
      </c>
      <c r="AA291" s="5">
        <f t="shared" si="48"/>
        <v>0.77906976744186052</v>
      </c>
      <c r="AB291" s="5">
        <f t="shared" si="49"/>
        <v>0.2159468438538206</v>
      </c>
      <c r="AC291" s="2">
        <v>0</v>
      </c>
      <c r="AD291" s="3">
        <v>9</v>
      </c>
      <c r="AE291" s="3">
        <v>1407</v>
      </c>
      <c r="AF291" s="3">
        <v>390</v>
      </c>
      <c r="AG291" s="3">
        <v>11</v>
      </c>
      <c r="AH291" s="3">
        <v>50</v>
      </c>
      <c r="AI291" s="1">
        <f t="shared" si="50"/>
        <v>0</v>
      </c>
      <c r="AJ291" s="1">
        <f t="shared" si="51"/>
        <v>1.0712372790573112E-2</v>
      </c>
      <c r="AK291" s="1">
        <f t="shared" si="52"/>
        <v>0.7536154258168184</v>
      </c>
      <c r="AL291" s="1">
        <f t="shared" si="53"/>
        <v>0.23567220139260847</v>
      </c>
    </row>
    <row r="292" spans="1:38">
      <c r="A292" s="2" t="s">
        <v>616</v>
      </c>
      <c r="B292" s="2" t="s">
        <v>105</v>
      </c>
      <c r="C292" s="2" t="s">
        <v>163</v>
      </c>
      <c r="D292" s="2" t="s">
        <v>694</v>
      </c>
      <c r="E292" s="6" t="s">
        <v>4</v>
      </c>
      <c r="F292" s="2" t="s">
        <v>4</v>
      </c>
      <c r="G292" s="2" t="s">
        <v>1445</v>
      </c>
      <c r="H292" s="2">
        <v>32</v>
      </c>
      <c r="J292" s="2" t="str">
        <f t="shared" si="54"/>
        <v>MINERIO</v>
      </c>
      <c r="K292" s="8">
        <v>10.72</v>
      </c>
      <c r="L292" s="11">
        <v>0.84</v>
      </c>
      <c r="M292" s="2">
        <v>32</v>
      </c>
      <c r="N292" s="2">
        <v>1150</v>
      </c>
      <c r="O292" s="2">
        <v>0</v>
      </c>
      <c r="P292" s="2">
        <v>336</v>
      </c>
      <c r="Q292" s="2">
        <f t="shared" si="44"/>
        <v>2.1080368906455864E-2</v>
      </c>
      <c r="R292" s="2">
        <f t="shared" si="45"/>
        <v>0.97891963109354418</v>
      </c>
      <c r="S292" s="2">
        <v>0</v>
      </c>
      <c r="T292" s="2">
        <v>62</v>
      </c>
      <c r="U292" s="2">
        <v>448</v>
      </c>
      <c r="V292" s="2">
        <v>192</v>
      </c>
      <c r="W292" s="2">
        <v>71</v>
      </c>
      <c r="X292" s="2">
        <v>36</v>
      </c>
      <c r="Y292" s="5">
        <f t="shared" si="46"/>
        <v>0</v>
      </c>
      <c r="Z292" s="5">
        <f t="shared" si="47"/>
        <v>8.8319088319088315E-2</v>
      </c>
      <c r="AA292" s="5">
        <f t="shared" si="48"/>
        <v>0.63817663817663817</v>
      </c>
      <c r="AB292" s="5">
        <f t="shared" si="49"/>
        <v>0.27350427350427353</v>
      </c>
      <c r="AC292" s="2">
        <v>0</v>
      </c>
      <c r="AD292" s="3">
        <v>62</v>
      </c>
      <c r="AE292" s="3">
        <v>448</v>
      </c>
      <c r="AF292" s="3">
        <v>192</v>
      </c>
      <c r="AG292" s="3">
        <v>71</v>
      </c>
      <c r="AH292" s="3">
        <v>36</v>
      </c>
      <c r="AI292" s="1">
        <f t="shared" si="50"/>
        <v>0</v>
      </c>
      <c r="AJ292" s="1">
        <f t="shared" si="51"/>
        <v>0.16440049443757726</v>
      </c>
      <c r="AK292" s="1">
        <f t="shared" si="52"/>
        <v>0.553770086526576</v>
      </c>
      <c r="AL292" s="1">
        <f t="shared" si="53"/>
        <v>0.28182941903584674</v>
      </c>
    </row>
    <row r="293" spans="1:38">
      <c r="A293" s="2" t="s">
        <v>616</v>
      </c>
      <c r="B293" s="2" t="s">
        <v>105</v>
      </c>
      <c r="C293" s="2" t="s">
        <v>162</v>
      </c>
      <c r="D293" s="2" t="s">
        <v>645</v>
      </c>
      <c r="E293" s="6" t="s">
        <v>9</v>
      </c>
      <c r="F293" s="2" t="s">
        <v>1436</v>
      </c>
      <c r="G293" s="2" t="s">
        <v>1445</v>
      </c>
      <c r="H293" s="2">
        <v>29</v>
      </c>
      <c r="J293" s="2" t="str">
        <f t="shared" si="54"/>
        <v>MINERIO</v>
      </c>
      <c r="K293" s="8">
        <v>10.533333333333333</v>
      </c>
      <c r="L293" s="11">
        <v>2.38</v>
      </c>
      <c r="M293" s="2">
        <v>59</v>
      </c>
      <c r="N293" s="2">
        <v>1928</v>
      </c>
      <c r="O293" s="2">
        <v>0</v>
      </c>
      <c r="P293" s="2">
        <v>440</v>
      </c>
      <c r="Q293" s="2">
        <f t="shared" si="44"/>
        <v>2.4309847548413678E-2</v>
      </c>
      <c r="R293" s="2">
        <f t="shared" si="45"/>
        <v>0.9756901524515863</v>
      </c>
      <c r="S293" s="2">
        <v>0</v>
      </c>
      <c r="T293" s="2">
        <v>383</v>
      </c>
      <c r="U293" s="2">
        <v>490</v>
      </c>
      <c r="V293" s="2">
        <v>60</v>
      </c>
      <c r="W293" s="2">
        <v>313</v>
      </c>
      <c r="X293" s="2">
        <v>64</v>
      </c>
      <c r="Y293" s="5">
        <f t="shared" si="46"/>
        <v>0</v>
      </c>
      <c r="Z293" s="5">
        <f t="shared" si="47"/>
        <v>0.41050375133976419</v>
      </c>
      <c r="AA293" s="5">
        <f t="shared" si="48"/>
        <v>0.52518756698821012</v>
      </c>
      <c r="AB293" s="5">
        <f t="shared" si="49"/>
        <v>6.4308681672025719E-2</v>
      </c>
      <c r="AC293" s="2">
        <v>0</v>
      </c>
      <c r="AD293" s="3">
        <v>288</v>
      </c>
      <c r="AE293" s="3">
        <v>590</v>
      </c>
      <c r="AF293" s="3">
        <v>109</v>
      </c>
      <c r="AG293" s="3">
        <v>257</v>
      </c>
      <c r="AH293" s="3">
        <v>65</v>
      </c>
      <c r="AI293" s="1">
        <f t="shared" si="50"/>
        <v>0</v>
      </c>
      <c r="AJ293" s="1">
        <f t="shared" si="51"/>
        <v>0.41634835752482813</v>
      </c>
      <c r="AK293" s="1">
        <f t="shared" si="52"/>
        <v>0.4507257448433919</v>
      </c>
      <c r="AL293" s="1">
        <f t="shared" si="53"/>
        <v>0.13292589763177998</v>
      </c>
    </row>
    <row r="294" spans="1:38">
      <c r="A294" s="2" t="s">
        <v>616</v>
      </c>
      <c r="B294" s="2" t="s">
        <v>105</v>
      </c>
      <c r="C294" s="2" t="s">
        <v>162</v>
      </c>
      <c r="D294" s="2" t="s">
        <v>659</v>
      </c>
      <c r="E294" s="6" t="s">
        <v>10</v>
      </c>
      <c r="F294" s="2" t="s">
        <v>1436</v>
      </c>
      <c r="G294" s="2" t="s">
        <v>1445</v>
      </c>
      <c r="H294" s="2">
        <v>43</v>
      </c>
      <c r="J294" s="2" t="str">
        <f t="shared" si="54"/>
        <v>MINERIO</v>
      </c>
      <c r="K294" s="8">
        <v>10.199999999999999</v>
      </c>
      <c r="L294" s="11">
        <v>18.8</v>
      </c>
      <c r="M294" s="2">
        <v>1154</v>
      </c>
      <c r="N294" s="2">
        <v>226</v>
      </c>
      <c r="O294" s="2">
        <v>0</v>
      </c>
      <c r="P294" s="2">
        <v>400</v>
      </c>
      <c r="Q294" s="2">
        <f t="shared" si="44"/>
        <v>0.64831460674157304</v>
      </c>
      <c r="R294" s="2">
        <f t="shared" si="45"/>
        <v>0.35168539325842696</v>
      </c>
      <c r="S294" s="2">
        <v>661</v>
      </c>
      <c r="T294" s="2">
        <v>86</v>
      </c>
      <c r="U294" s="2">
        <v>19</v>
      </c>
      <c r="V294" s="2">
        <v>66</v>
      </c>
      <c r="W294" s="2">
        <v>112</v>
      </c>
      <c r="X294" s="2">
        <v>7</v>
      </c>
      <c r="Y294" s="5">
        <f t="shared" si="46"/>
        <v>0.79447115384615385</v>
      </c>
      <c r="Z294" s="5">
        <f t="shared" si="47"/>
        <v>0.10336538461538461</v>
      </c>
      <c r="AA294" s="5">
        <f t="shared" si="48"/>
        <v>2.283653846153846E-2</v>
      </c>
      <c r="AB294" s="5">
        <f t="shared" si="49"/>
        <v>7.9326923076923073E-2</v>
      </c>
      <c r="AC294" s="2">
        <v>661</v>
      </c>
      <c r="AD294" s="3">
        <v>64</v>
      </c>
      <c r="AE294" s="3">
        <v>37</v>
      </c>
      <c r="AF294" s="3">
        <v>72</v>
      </c>
      <c r="AG294" s="3">
        <v>105</v>
      </c>
      <c r="AH294" s="3">
        <v>12</v>
      </c>
      <c r="AI294" s="1">
        <f t="shared" si="50"/>
        <v>0.79256594724220619</v>
      </c>
      <c r="AJ294" s="1">
        <f t="shared" si="51"/>
        <v>0.17770767613038907</v>
      </c>
      <c r="AK294" s="1">
        <f t="shared" si="52"/>
        <v>3.8906414300736068E-2</v>
      </c>
      <c r="AL294" s="1">
        <f t="shared" si="53"/>
        <v>8.8328075709779186E-2</v>
      </c>
    </row>
    <row r="295" spans="1:38">
      <c r="A295" s="2" t="s">
        <v>616</v>
      </c>
      <c r="B295" s="2" t="s">
        <v>105</v>
      </c>
      <c r="C295" s="2" t="s">
        <v>162</v>
      </c>
      <c r="D295" s="2" t="s">
        <v>732</v>
      </c>
      <c r="E295" s="6" t="s">
        <v>3</v>
      </c>
      <c r="F295" s="2" t="s">
        <v>6</v>
      </c>
      <c r="G295" s="2" t="s">
        <v>1445</v>
      </c>
      <c r="H295" s="2">
        <v>15</v>
      </c>
      <c r="I295" s="2">
        <v>40</v>
      </c>
      <c r="J295" s="2" t="str">
        <f t="shared" si="54"/>
        <v>MINERIO</v>
      </c>
      <c r="K295" s="9">
        <v>9.27</v>
      </c>
      <c r="L295" s="10">
        <v>0.59</v>
      </c>
      <c r="M295" s="2">
        <v>117</v>
      </c>
      <c r="N295" s="2">
        <v>1562</v>
      </c>
      <c r="O295" s="2">
        <v>0</v>
      </c>
      <c r="P295" s="2">
        <v>432</v>
      </c>
      <c r="Q295" s="2">
        <f t="shared" si="44"/>
        <v>5.5423969682614878E-2</v>
      </c>
      <c r="R295" s="2">
        <f t="shared" si="45"/>
        <v>0.94457603031738513</v>
      </c>
      <c r="S295" s="2">
        <v>0</v>
      </c>
      <c r="T295" s="2">
        <v>15</v>
      </c>
      <c r="U295" s="2">
        <v>714</v>
      </c>
      <c r="V295" s="2">
        <v>342</v>
      </c>
      <c r="W295" s="2">
        <v>22</v>
      </c>
      <c r="X295" s="2">
        <v>42</v>
      </c>
      <c r="Y295" s="5">
        <f t="shared" si="46"/>
        <v>0</v>
      </c>
      <c r="Z295" s="5">
        <f t="shared" si="47"/>
        <v>1.4005602240896359E-2</v>
      </c>
      <c r="AA295" s="5">
        <f t="shared" si="48"/>
        <v>0.66666666666666663</v>
      </c>
      <c r="AB295" s="5">
        <f t="shared" si="49"/>
        <v>0.31932773109243695</v>
      </c>
      <c r="AC295" s="2">
        <v>0</v>
      </c>
      <c r="AD295" s="3">
        <v>2</v>
      </c>
      <c r="AE295" s="3">
        <v>636</v>
      </c>
      <c r="AF295" s="3">
        <v>460</v>
      </c>
      <c r="AG295" s="3">
        <v>5</v>
      </c>
      <c r="AH295" s="3">
        <v>31</v>
      </c>
      <c r="AI295" s="1">
        <f t="shared" si="50"/>
        <v>0</v>
      </c>
      <c r="AJ295" s="1">
        <f t="shared" si="51"/>
        <v>6.1728395061728392E-3</v>
      </c>
      <c r="AK295" s="1">
        <f t="shared" si="52"/>
        <v>0.56084656084656082</v>
      </c>
      <c r="AL295" s="1">
        <f t="shared" si="53"/>
        <v>0.43298059964726632</v>
      </c>
    </row>
    <row r="296" spans="1:38">
      <c r="A296" s="2" t="s">
        <v>616</v>
      </c>
      <c r="B296" s="2" t="s">
        <v>105</v>
      </c>
      <c r="C296" s="2" t="s">
        <v>164</v>
      </c>
      <c r="D296" s="2" t="s">
        <v>824</v>
      </c>
      <c r="E296" s="6" t="s">
        <v>17</v>
      </c>
      <c r="F296" s="2" t="s">
        <v>6</v>
      </c>
      <c r="G296" s="2" t="s">
        <v>1445</v>
      </c>
      <c r="H296" s="2">
        <v>63</v>
      </c>
      <c r="I296" s="2">
        <v>40</v>
      </c>
      <c r="J296" s="2" t="str">
        <f t="shared" si="54"/>
        <v>MINERIO</v>
      </c>
      <c r="K296" s="8">
        <v>8.5299999999999994</v>
      </c>
      <c r="L296" s="11">
        <v>6.95</v>
      </c>
      <c r="M296" s="2">
        <v>212</v>
      </c>
      <c r="N296" s="2">
        <v>1971</v>
      </c>
      <c r="O296" s="2">
        <v>0</v>
      </c>
      <c r="P296" s="2">
        <v>494</v>
      </c>
      <c r="Q296" s="2">
        <f t="shared" si="44"/>
        <v>7.9193126634292121E-2</v>
      </c>
      <c r="R296" s="2">
        <f t="shared" si="45"/>
        <v>0.92080687336570788</v>
      </c>
      <c r="S296" s="5">
        <v>0</v>
      </c>
      <c r="T296" s="5">
        <v>599</v>
      </c>
      <c r="U296" s="5">
        <v>480</v>
      </c>
      <c r="V296" s="5">
        <v>94</v>
      </c>
      <c r="W296" s="5">
        <v>253</v>
      </c>
      <c r="X296" s="5">
        <v>42</v>
      </c>
      <c r="Y296" s="5">
        <f t="shared" si="46"/>
        <v>0</v>
      </c>
      <c r="Z296" s="5">
        <f t="shared" si="47"/>
        <v>0.51065643648763859</v>
      </c>
      <c r="AA296" s="5">
        <f t="shared" si="48"/>
        <v>0.40920716112531969</v>
      </c>
      <c r="AB296" s="5">
        <f t="shared" si="49"/>
        <v>8.0136402387041769E-2</v>
      </c>
      <c r="AC296" s="5">
        <v>0</v>
      </c>
      <c r="AD296" s="3">
        <v>498</v>
      </c>
      <c r="AE296" s="3">
        <v>534</v>
      </c>
      <c r="AF296" s="3">
        <v>139</v>
      </c>
      <c r="AG296" s="3">
        <v>244</v>
      </c>
      <c r="AH296" s="3">
        <v>53</v>
      </c>
      <c r="AI296" s="1">
        <f t="shared" si="50"/>
        <v>0</v>
      </c>
      <c r="AJ296" s="1">
        <f t="shared" si="51"/>
        <v>0.50544959128065392</v>
      </c>
      <c r="AK296" s="1">
        <f t="shared" si="52"/>
        <v>0.36376021798365121</v>
      </c>
      <c r="AL296" s="1">
        <f t="shared" si="53"/>
        <v>0.13079019073569481</v>
      </c>
    </row>
    <row r="297" spans="1:38">
      <c r="A297" s="2" t="s">
        <v>616</v>
      </c>
      <c r="B297" s="2" t="s">
        <v>105</v>
      </c>
      <c r="C297" s="2" t="s">
        <v>162</v>
      </c>
      <c r="D297" s="2" t="s">
        <v>662</v>
      </c>
      <c r="E297" s="6" t="s">
        <v>10</v>
      </c>
      <c r="F297" s="2" t="s">
        <v>1436</v>
      </c>
      <c r="G297" s="2" t="s">
        <v>1445</v>
      </c>
      <c r="H297" s="2">
        <v>46</v>
      </c>
      <c r="J297" s="2" t="str">
        <f t="shared" si="54"/>
        <v>MINERIO</v>
      </c>
      <c r="K297" s="8">
        <v>8.1333333333333329</v>
      </c>
      <c r="L297" s="11">
        <v>5.89</v>
      </c>
      <c r="M297" s="2">
        <v>704</v>
      </c>
      <c r="N297" s="2">
        <v>704</v>
      </c>
      <c r="O297" s="2">
        <v>0</v>
      </c>
      <c r="P297" s="2">
        <v>386</v>
      </c>
      <c r="Q297" s="2">
        <f t="shared" si="44"/>
        <v>0.39241917502787066</v>
      </c>
      <c r="R297" s="2">
        <f t="shared" si="45"/>
        <v>0.60758082497212929</v>
      </c>
      <c r="S297" s="2">
        <v>20</v>
      </c>
      <c r="T297" s="2">
        <v>257</v>
      </c>
      <c r="U297" s="2">
        <v>300</v>
      </c>
      <c r="V297" s="2">
        <v>84</v>
      </c>
      <c r="W297" s="2">
        <v>266</v>
      </c>
      <c r="X297" s="2">
        <v>42</v>
      </c>
      <c r="Y297" s="5">
        <f t="shared" si="46"/>
        <v>3.0257186081694403E-2</v>
      </c>
      <c r="Z297" s="5">
        <f t="shared" si="47"/>
        <v>0.38880484114977309</v>
      </c>
      <c r="AA297" s="5">
        <f t="shared" si="48"/>
        <v>0.45385779122541603</v>
      </c>
      <c r="AB297" s="5">
        <f t="shared" si="49"/>
        <v>0.12708018154311648</v>
      </c>
      <c r="AC297" s="2">
        <v>20</v>
      </c>
      <c r="AD297" s="3">
        <v>200</v>
      </c>
      <c r="AE297" s="3">
        <v>363</v>
      </c>
      <c r="AF297" s="3">
        <v>111</v>
      </c>
      <c r="AG297" s="3">
        <v>224</v>
      </c>
      <c r="AH297" s="3">
        <v>49</v>
      </c>
      <c r="AI297" s="1">
        <f t="shared" si="50"/>
        <v>2.8818443804034581E-2</v>
      </c>
      <c r="AJ297" s="1">
        <f t="shared" si="51"/>
        <v>0.43846949327817991</v>
      </c>
      <c r="AK297" s="1">
        <f t="shared" si="52"/>
        <v>0.37538779731127198</v>
      </c>
      <c r="AL297" s="1">
        <f t="shared" si="53"/>
        <v>0.16546018614270941</v>
      </c>
    </row>
    <row r="298" spans="1:38">
      <c r="A298" s="2" t="s">
        <v>616</v>
      </c>
      <c r="B298" s="2" t="s">
        <v>105</v>
      </c>
      <c r="C298" s="2" t="s">
        <v>162</v>
      </c>
      <c r="D298" s="2" t="s">
        <v>761</v>
      </c>
      <c r="E298" s="6" t="s">
        <v>12</v>
      </c>
      <c r="F298" s="2" t="s">
        <v>1436</v>
      </c>
      <c r="G298" s="2" t="s">
        <v>1446</v>
      </c>
      <c r="H298" s="2">
        <v>44</v>
      </c>
      <c r="I298" s="2">
        <v>20</v>
      </c>
      <c r="J298" s="2" t="str">
        <f t="shared" si="54"/>
        <v>MINERIO</v>
      </c>
      <c r="K298" s="9">
        <v>8</v>
      </c>
      <c r="L298" s="10">
        <v>2.74</v>
      </c>
      <c r="M298" s="2">
        <v>334</v>
      </c>
      <c r="N298" s="2">
        <v>851</v>
      </c>
      <c r="O298" s="2">
        <v>0</v>
      </c>
      <c r="P298" s="2">
        <v>351</v>
      </c>
      <c r="Q298" s="2">
        <f t="shared" si="44"/>
        <v>0.21744791666666666</v>
      </c>
      <c r="R298" s="2">
        <f t="shared" si="45"/>
        <v>0.78255208333333337</v>
      </c>
      <c r="S298" s="5">
        <v>0</v>
      </c>
      <c r="T298" s="5">
        <v>214</v>
      </c>
      <c r="U298" s="5">
        <v>280</v>
      </c>
      <c r="V298" s="5">
        <v>79</v>
      </c>
      <c r="W298" s="5">
        <v>201</v>
      </c>
      <c r="X298" s="5">
        <v>42</v>
      </c>
      <c r="Y298" s="5">
        <f t="shared" si="46"/>
        <v>0</v>
      </c>
      <c r="Z298" s="5">
        <f t="shared" si="47"/>
        <v>0.37347294938917974</v>
      </c>
      <c r="AA298" s="5">
        <f t="shared" si="48"/>
        <v>0.48865619546247818</v>
      </c>
      <c r="AB298" s="5">
        <f t="shared" si="49"/>
        <v>0.13787085514834205</v>
      </c>
      <c r="AC298" s="5">
        <v>0</v>
      </c>
      <c r="AD298" s="3">
        <v>155</v>
      </c>
      <c r="AE298" s="3">
        <v>341</v>
      </c>
      <c r="AF298" s="3">
        <v>115</v>
      </c>
      <c r="AG298" s="3">
        <v>156</v>
      </c>
      <c r="AH298" s="3">
        <v>48</v>
      </c>
      <c r="AI298" s="1">
        <f t="shared" si="50"/>
        <v>0</v>
      </c>
      <c r="AJ298" s="1">
        <f t="shared" si="51"/>
        <v>0.38159509202453989</v>
      </c>
      <c r="AK298" s="1">
        <f t="shared" si="52"/>
        <v>0.41840490797546015</v>
      </c>
      <c r="AL298" s="1">
        <f t="shared" si="53"/>
        <v>0.2</v>
      </c>
    </row>
    <row r="299" spans="1:38">
      <c r="A299" s="2" t="s">
        <v>616</v>
      </c>
      <c r="B299" s="2" t="s">
        <v>105</v>
      </c>
      <c r="C299" s="2" t="s">
        <v>162</v>
      </c>
      <c r="D299" s="2" t="s">
        <v>648</v>
      </c>
      <c r="E299" s="6" t="s">
        <v>9</v>
      </c>
      <c r="F299" s="2" t="s">
        <v>1436</v>
      </c>
      <c r="G299" s="2" t="s">
        <v>1445</v>
      </c>
      <c r="H299" s="2">
        <v>32</v>
      </c>
      <c r="J299" s="2" t="str">
        <f t="shared" si="54"/>
        <v>MINERIO</v>
      </c>
      <c r="K299" s="8">
        <v>7.8</v>
      </c>
      <c r="L299" s="11">
        <v>1.17</v>
      </c>
      <c r="M299" s="2">
        <v>80</v>
      </c>
      <c r="N299" s="2">
        <v>2707</v>
      </c>
      <c r="O299" s="2">
        <v>0</v>
      </c>
      <c r="P299" s="2">
        <v>560</v>
      </c>
      <c r="Q299" s="2">
        <f t="shared" si="44"/>
        <v>2.3902001792650136E-2</v>
      </c>
      <c r="R299" s="2">
        <f t="shared" si="45"/>
        <v>0.97609799820734988</v>
      </c>
      <c r="S299" s="2">
        <v>0</v>
      </c>
      <c r="T299" s="2">
        <v>57</v>
      </c>
      <c r="U299" s="2">
        <v>1345</v>
      </c>
      <c r="V299" s="2">
        <v>291</v>
      </c>
      <c r="W299" s="2">
        <v>67</v>
      </c>
      <c r="X299" s="2">
        <v>86</v>
      </c>
      <c r="Y299" s="5">
        <f t="shared" si="46"/>
        <v>0</v>
      </c>
      <c r="Z299" s="5">
        <f t="shared" si="47"/>
        <v>3.3668044890726521E-2</v>
      </c>
      <c r="AA299" s="5">
        <f t="shared" si="48"/>
        <v>0.79444772593030122</v>
      </c>
      <c r="AB299" s="5">
        <f t="shared" si="49"/>
        <v>0.17188422917897223</v>
      </c>
      <c r="AC299" s="2">
        <v>0</v>
      </c>
      <c r="AD299" s="3">
        <v>32</v>
      </c>
      <c r="AE299" s="3">
        <v>1258</v>
      </c>
      <c r="AF299" s="3">
        <v>463</v>
      </c>
      <c r="AG299" s="3">
        <v>29</v>
      </c>
      <c r="AH299" s="3">
        <v>64</v>
      </c>
      <c r="AI299" s="1">
        <f t="shared" si="50"/>
        <v>0</v>
      </c>
      <c r="AJ299" s="1">
        <f t="shared" si="51"/>
        <v>3.3044420368364032E-2</v>
      </c>
      <c r="AK299" s="1">
        <f t="shared" si="52"/>
        <v>0.68147345612134347</v>
      </c>
      <c r="AL299" s="1">
        <f t="shared" si="53"/>
        <v>0.28548212351029251</v>
      </c>
    </row>
    <row r="300" spans="1:38">
      <c r="A300" s="2" t="s">
        <v>616</v>
      </c>
      <c r="B300" s="2" t="s">
        <v>105</v>
      </c>
      <c r="C300" s="2" t="s">
        <v>163</v>
      </c>
      <c r="D300" s="2" t="s">
        <v>705</v>
      </c>
      <c r="E300" s="6" t="s">
        <v>9</v>
      </c>
      <c r="F300" s="2" t="s">
        <v>1436</v>
      </c>
      <c r="G300" s="2" t="s">
        <v>1445</v>
      </c>
      <c r="H300" s="2">
        <v>43</v>
      </c>
      <c r="J300" s="2" t="str">
        <f t="shared" si="54"/>
        <v>MINERIO</v>
      </c>
      <c r="K300" s="9">
        <v>7.7833333333333332</v>
      </c>
      <c r="L300" s="10">
        <v>1.66</v>
      </c>
      <c r="M300" s="2">
        <v>46</v>
      </c>
      <c r="N300" s="2">
        <v>5065</v>
      </c>
      <c r="O300" s="2">
        <v>0</v>
      </c>
      <c r="P300" s="2">
        <v>683</v>
      </c>
      <c r="Q300" s="2">
        <f t="shared" si="44"/>
        <v>7.9392474974111157E-3</v>
      </c>
      <c r="R300" s="2">
        <f t="shared" si="45"/>
        <v>0.99206075250258885</v>
      </c>
      <c r="S300" s="2">
        <v>0</v>
      </c>
      <c r="T300" s="2">
        <v>296</v>
      </c>
      <c r="U300" s="2">
        <v>2268</v>
      </c>
      <c r="V300" s="2">
        <v>213</v>
      </c>
      <c r="W300" s="2">
        <v>309</v>
      </c>
      <c r="X300" s="2">
        <v>177</v>
      </c>
      <c r="Y300" s="5">
        <f t="shared" si="46"/>
        <v>0</v>
      </c>
      <c r="Z300" s="5">
        <f t="shared" si="47"/>
        <v>0.10658984515664387</v>
      </c>
      <c r="AA300" s="5">
        <f t="shared" si="48"/>
        <v>0.81670867842996042</v>
      </c>
      <c r="AB300" s="5">
        <f t="shared" si="49"/>
        <v>7.6701476413395753E-2</v>
      </c>
      <c r="AC300" s="2">
        <v>0</v>
      </c>
      <c r="AD300" s="3">
        <v>188</v>
      </c>
      <c r="AE300" s="3">
        <v>2364</v>
      </c>
      <c r="AF300" s="3">
        <v>372</v>
      </c>
      <c r="AG300" s="3">
        <v>193</v>
      </c>
      <c r="AH300" s="3">
        <v>146</v>
      </c>
      <c r="AI300" s="1">
        <f t="shared" si="50"/>
        <v>0</v>
      </c>
      <c r="AJ300" s="1">
        <f t="shared" si="51"/>
        <v>0.11676371437327612</v>
      </c>
      <c r="AK300" s="1">
        <f t="shared" si="52"/>
        <v>0.72448666870977629</v>
      </c>
      <c r="AL300" s="1">
        <f t="shared" si="53"/>
        <v>0.15874961691694758</v>
      </c>
    </row>
    <row r="301" spans="1:38">
      <c r="A301" s="2" t="s">
        <v>616</v>
      </c>
      <c r="B301" s="2" t="s">
        <v>105</v>
      </c>
      <c r="C301" s="2" t="s">
        <v>162</v>
      </c>
      <c r="D301" s="2" t="s">
        <v>731</v>
      </c>
      <c r="E301" s="6" t="s">
        <v>3</v>
      </c>
      <c r="F301" s="2" t="s">
        <v>6</v>
      </c>
      <c r="G301" s="2" t="s">
        <v>1445</v>
      </c>
      <c r="H301" s="2">
        <v>14</v>
      </c>
      <c r="I301" s="2">
        <v>65</v>
      </c>
      <c r="J301" s="2" t="str">
        <f t="shared" si="54"/>
        <v>MINERIO</v>
      </c>
      <c r="K301" s="9">
        <v>7.77</v>
      </c>
      <c r="L301" s="10">
        <v>0.42</v>
      </c>
      <c r="M301" s="2">
        <v>57</v>
      </c>
      <c r="N301" s="2">
        <v>2534</v>
      </c>
      <c r="O301" s="2">
        <v>0</v>
      </c>
      <c r="P301" s="2">
        <v>504</v>
      </c>
      <c r="Q301" s="2">
        <f t="shared" si="44"/>
        <v>1.8416801292407109E-2</v>
      </c>
      <c r="R301" s="2">
        <f t="shared" si="45"/>
        <v>0.98158319870759292</v>
      </c>
      <c r="S301" s="2">
        <v>0</v>
      </c>
      <c r="T301" s="2">
        <v>74</v>
      </c>
      <c r="U301" s="2">
        <v>1291</v>
      </c>
      <c r="V301" s="2">
        <v>127</v>
      </c>
      <c r="W301" s="2">
        <v>107</v>
      </c>
      <c r="X301" s="2">
        <v>102</v>
      </c>
      <c r="Y301" s="5">
        <f t="shared" si="46"/>
        <v>0</v>
      </c>
      <c r="Z301" s="5">
        <f t="shared" si="47"/>
        <v>4.9597855227882036E-2</v>
      </c>
      <c r="AA301" s="5">
        <f t="shared" si="48"/>
        <v>0.86528150134048254</v>
      </c>
      <c r="AB301" s="5">
        <f t="shared" si="49"/>
        <v>8.512064343163539E-2</v>
      </c>
      <c r="AC301" s="2">
        <v>0</v>
      </c>
      <c r="AD301" s="3">
        <v>37</v>
      </c>
      <c r="AE301" s="3">
        <v>1326</v>
      </c>
      <c r="AF301" s="3">
        <v>193</v>
      </c>
      <c r="AG301" s="3">
        <v>67</v>
      </c>
      <c r="AH301" s="3">
        <v>77</v>
      </c>
      <c r="AI301" s="1">
        <f t="shared" si="50"/>
        <v>0</v>
      </c>
      <c r="AJ301" s="1">
        <f t="shared" si="51"/>
        <v>6.1176470588235297E-2</v>
      </c>
      <c r="AK301" s="1">
        <f t="shared" si="52"/>
        <v>0.78</v>
      </c>
      <c r="AL301" s="1">
        <f t="shared" si="53"/>
        <v>0.1588235294117647</v>
      </c>
    </row>
    <row r="302" spans="1:38">
      <c r="A302" s="2" t="s">
        <v>616</v>
      </c>
      <c r="B302" s="2" t="s">
        <v>105</v>
      </c>
      <c r="C302" s="2" t="s">
        <v>164</v>
      </c>
      <c r="D302" s="2" t="s">
        <v>841</v>
      </c>
      <c r="E302" s="6" t="s">
        <v>18</v>
      </c>
      <c r="F302" s="2" t="s">
        <v>6</v>
      </c>
      <c r="G302" s="2" t="s">
        <v>1445</v>
      </c>
      <c r="H302" s="2">
        <v>80</v>
      </c>
      <c r="I302" s="2">
        <v>15</v>
      </c>
      <c r="J302" s="2" t="str">
        <f t="shared" si="54"/>
        <v>MINERIO</v>
      </c>
      <c r="K302" s="8">
        <v>7.56</v>
      </c>
      <c r="L302" s="11">
        <v>0.66</v>
      </c>
      <c r="M302" s="2">
        <v>0</v>
      </c>
      <c r="N302" s="2">
        <v>750</v>
      </c>
      <c r="O302" s="2">
        <v>0</v>
      </c>
      <c r="P302" s="2">
        <v>267</v>
      </c>
      <c r="Q302" s="2">
        <f t="shared" si="44"/>
        <v>0</v>
      </c>
      <c r="R302" s="2">
        <f t="shared" si="45"/>
        <v>1</v>
      </c>
      <c r="S302" s="5">
        <v>0</v>
      </c>
      <c r="T302" s="5">
        <v>7</v>
      </c>
      <c r="U302" s="5">
        <v>311</v>
      </c>
      <c r="V302" s="5">
        <v>193</v>
      </c>
      <c r="W302" s="5">
        <v>4</v>
      </c>
      <c r="X302" s="5">
        <v>9</v>
      </c>
      <c r="Y302" s="5">
        <f t="shared" si="46"/>
        <v>0</v>
      </c>
      <c r="Z302" s="5">
        <f t="shared" si="47"/>
        <v>1.3698630136986301E-2</v>
      </c>
      <c r="AA302" s="5">
        <f t="shared" si="48"/>
        <v>0.60861056751467713</v>
      </c>
      <c r="AB302" s="5">
        <f t="shared" si="49"/>
        <v>0.37769080234833657</v>
      </c>
      <c r="AC302" s="5">
        <v>0</v>
      </c>
      <c r="AD302" s="3">
        <v>7</v>
      </c>
      <c r="AE302" s="3">
        <v>260</v>
      </c>
      <c r="AF302" s="3">
        <v>248</v>
      </c>
      <c r="AG302" s="3">
        <v>4</v>
      </c>
      <c r="AH302" s="3">
        <v>5</v>
      </c>
      <c r="AI302" s="1">
        <f t="shared" si="50"/>
        <v>0</v>
      </c>
      <c r="AJ302" s="1">
        <f t="shared" si="51"/>
        <v>2.0992366412213741E-2</v>
      </c>
      <c r="AK302" s="1">
        <f t="shared" si="52"/>
        <v>0.49618320610687022</v>
      </c>
      <c r="AL302" s="1">
        <f t="shared" si="53"/>
        <v>0.48282442748091603</v>
      </c>
    </row>
    <row r="303" spans="1:38">
      <c r="A303" s="2" t="s">
        <v>616</v>
      </c>
      <c r="B303" s="2" t="s">
        <v>105</v>
      </c>
      <c r="C303" s="2" t="s">
        <v>162</v>
      </c>
      <c r="D303" s="2" t="s">
        <v>650</v>
      </c>
      <c r="E303" s="6" t="s">
        <v>9</v>
      </c>
      <c r="F303" s="2" t="s">
        <v>1436</v>
      </c>
      <c r="G303" s="2" t="s">
        <v>1445</v>
      </c>
      <c r="H303" s="2">
        <v>34</v>
      </c>
      <c r="J303" s="2" t="str">
        <f t="shared" si="54"/>
        <v>MINERIO</v>
      </c>
      <c r="K303" s="8">
        <v>7.4333333333333336</v>
      </c>
      <c r="L303" s="11">
        <v>2.36</v>
      </c>
      <c r="M303" s="2">
        <v>681</v>
      </c>
      <c r="N303" s="2">
        <v>1976</v>
      </c>
      <c r="O303" s="2">
        <v>0</v>
      </c>
      <c r="P303" s="2">
        <v>499</v>
      </c>
      <c r="Q303" s="2">
        <f t="shared" si="44"/>
        <v>0.21577946768060838</v>
      </c>
      <c r="R303" s="2">
        <f t="shared" si="45"/>
        <v>0.78422053231939159</v>
      </c>
      <c r="S303" s="2">
        <v>0</v>
      </c>
      <c r="T303" s="2">
        <v>275</v>
      </c>
      <c r="U303" s="2">
        <v>974</v>
      </c>
      <c r="V303" s="2">
        <v>189</v>
      </c>
      <c r="W303" s="2">
        <v>242</v>
      </c>
      <c r="X303" s="2">
        <v>65</v>
      </c>
      <c r="Y303" s="5">
        <f t="shared" si="46"/>
        <v>0</v>
      </c>
      <c r="Z303" s="5">
        <f t="shared" si="47"/>
        <v>0.19123783031988872</v>
      </c>
      <c r="AA303" s="5">
        <f t="shared" si="48"/>
        <v>0.67732962447844225</v>
      </c>
      <c r="AB303" s="5">
        <f t="shared" si="49"/>
        <v>0.13143254520166897</v>
      </c>
      <c r="AC303" s="2">
        <v>0</v>
      </c>
      <c r="AD303" s="3">
        <v>221</v>
      </c>
      <c r="AE303" s="3">
        <v>1005</v>
      </c>
      <c r="AF303" s="3">
        <v>277</v>
      </c>
      <c r="AG303" s="3">
        <v>188</v>
      </c>
      <c r="AH303" s="3">
        <v>53</v>
      </c>
      <c r="AI303" s="1">
        <f t="shared" si="50"/>
        <v>0</v>
      </c>
      <c r="AJ303" s="1">
        <f t="shared" si="51"/>
        <v>0.23451834862385321</v>
      </c>
      <c r="AK303" s="1">
        <f t="shared" si="52"/>
        <v>0.57626146788990829</v>
      </c>
      <c r="AL303" s="1">
        <f t="shared" si="53"/>
        <v>0.18922018348623854</v>
      </c>
    </row>
    <row r="304" spans="1:38">
      <c r="A304" s="2" t="s">
        <v>616</v>
      </c>
      <c r="B304" s="2" t="s">
        <v>105</v>
      </c>
      <c r="C304" s="2" t="s">
        <v>162</v>
      </c>
      <c r="D304" s="2" t="s">
        <v>640</v>
      </c>
      <c r="E304" s="6" t="s">
        <v>4</v>
      </c>
      <c r="F304" s="2" t="s">
        <v>4</v>
      </c>
      <c r="G304" s="2" t="s">
        <v>1445</v>
      </c>
      <c r="H304" s="2">
        <v>24</v>
      </c>
      <c r="J304" s="2" t="str">
        <f t="shared" si="54"/>
        <v>MINERIO</v>
      </c>
      <c r="K304" s="8">
        <v>7.3</v>
      </c>
      <c r="L304" s="11">
        <v>1.97</v>
      </c>
      <c r="M304" s="2">
        <v>52</v>
      </c>
      <c r="N304" s="2">
        <v>3382</v>
      </c>
      <c r="O304" s="2">
        <v>0</v>
      </c>
      <c r="P304" s="2">
        <v>638</v>
      </c>
      <c r="Q304" s="2">
        <f t="shared" si="44"/>
        <v>1.2770137524557957E-2</v>
      </c>
      <c r="R304" s="2">
        <f t="shared" si="45"/>
        <v>0.98722986247544209</v>
      </c>
      <c r="S304" s="2">
        <v>0</v>
      </c>
      <c r="T304" s="2">
        <v>171</v>
      </c>
      <c r="U304" s="2">
        <v>1367</v>
      </c>
      <c r="V304" s="2">
        <v>519</v>
      </c>
      <c r="W304" s="2">
        <v>133</v>
      </c>
      <c r="X304" s="2">
        <v>74</v>
      </c>
      <c r="Y304" s="5">
        <f t="shared" si="46"/>
        <v>0</v>
      </c>
      <c r="Z304" s="5">
        <f t="shared" si="47"/>
        <v>8.3130772970345157E-2</v>
      </c>
      <c r="AA304" s="5">
        <f t="shared" si="48"/>
        <v>0.66456003889158966</v>
      </c>
      <c r="AB304" s="5">
        <f t="shared" si="49"/>
        <v>0.25230918813806513</v>
      </c>
      <c r="AC304" s="2">
        <v>0</v>
      </c>
      <c r="AD304" s="3">
        <v>123</v>
      </c>
      <c r="AE304" s="3">
        <v>1308</v>
      </c>
      <c r="AF304" s="3">
        <v>683</v>
      </c>
      <c r="AG304" s="3">
        <v>90</v>
      </c>
      <c r="AH304" s="3">
        <v>60</v>
      </c>
      <c r="AI304" s="1">
        <f t="shared" si="50"/>
        <v>0</v>
      </c>
      <c r="AJ304" s="1">
        <f t="shared" si="51"/>
        <v>9.4081272084805656E-2</v>
      </c>
      <c r="AK304" s="1">
        <f t="shared" si="52"/>
        <v>0.57773851590106007</v>
      </c>
      <c r="AL304" s="1">
        <f t="shared" si="53"/>
        <v>0.32818021201413428</v>
      </c>
    </row>
    <row r="305" spans="1:38">
      <c r="A305" s="2" t="s">
        <v>616</v>
      </c>
      <c r="B305" s="2" t="s">
        <v>105</v>
      </c>
      <c r="C305" s="2" t="s">
        <v>163</v>
      </c>
      <c r="D305" s="2" t="s">
        <v>710</v>
      </c>
      <c r="E305" s="6" t="s">
        <v>9</v>
      </c>
      <c r="F305" s="2" t="s">
        <v>1436</v>
      </c>
      <c r="G305" s="2" t="s">
        <v>1445</v>
      </c>
      <c r="H305" s="2">
        <v>48</v>
      </c>
      <c r="J305" s="2" t="str">
        <f t="shared" si="54"/>
        <v>MINERIO</v>
      </c>
      <c r="K305" s="9">
        <v>7.2799999999999994</v>
      </c>
      <c r="L305" s="10">
        <v>1.31</v>
      </c>
      <c r="M305" s="2">
        <v>16</v>
      </c>
      <c r="N305" s="2">
        <v>1343</v>
      </c>
      <c r="O305" s="2">
        <v>0</v>
      </c>
      <c r="P305" s="2">
        <v>371</v>
      </c>
      <c r="Q305" s="2">
        <f t="shared" si="44"/>
        <v>9.2485549132947983E-3</v>
      </c>
      <c r="R305" s="2">
        <f t="shared" si="45"/>
        <v>0.99075144508670521</v>
      </c>
      <c r="S305" s="2">
        <v>0</v>
      </c>
      <c r="T305" s="2">
        <v>29</v>
      </c>
      <c r="U305" s="2">
        <v>630</v>
      </c>
      <c r="V305" s="2">
        <v>195</v>
      </c>
      <c r="W305" s="2">
        <v>25</v>
      </c>
      <c r="X305" s="2">
        <v>32</v>
      </c>
      <c r="Y305" s="5">
        <f t="shared" si="46"/>
        <v>0</v>
      </c>
      <c r="Z305" s="5">
        <f t="shared" si="47"/>
        <v>3.3957845433255272E-2</v>
      </c>
      <c r="AA305" s="5">
        <f t="shared" si="48"/>
        <v>0.73770491803278693</v>
      </c>
      <c r="AB305" s="5">
        <f t="shared" si="49"/>
        <v>0.22833723653395785</v>
      </c>
      <c r="AC305" s="2">
        <v>0</v>
      </c>
      <c r="AD305" s="3">
        <v>18</v>
      </c>
      <c r="AE305" s="3">
        <v>589</v>
      </c>
      <c r="AF305" s="3">
        <v>271</v>
      </c>
      <c r="AG305" s="3">
        <v>15</v>
      </c>
      <c r="AH305" s="3">
        <v>18</v>
      </c>
      <c r="AI305" s="1">
        <f t="shared" si="50"/>
        <v>0</v>
      </c>
      <c r="AJ305" s="1">
        <f t="shared" si="51"/>
        <v>3.6223929747530186E-2</v>
      </c>
      <c r="AK305" s="1">
        <f t="shared" si="52"/>
        <v>0.64654226125137215</v>
      </c>
      <c r="AL305" s="1">
        <f t="shared" si="53"/>
        <v>0.31723380900109771</v>
      </c>
    </row>
    <row r="306" spans="1:38">
      <c r="A306" s="2" t="s">
        <v>616</v>
      </c>
      <c r="B306" s="2" t="s">
        <v>105</v>
      </c>
      <c r="C306" s="2" t="s">
        <v>162</v>
      </c>
      <c r="D306" s="2" t="s">
        <v>759</v>
      </c>
      <c r="E306" s="6" t="s">
        <v>12</v>
      </c>
      <c r="F306" s="2" t="s">
        <v>1436</v>
      </c>
      <c r="G306" s="2" t="s">
        <v>1446</v>
      </c>
      <c r="H306" s="2">
        <v>42</v>
      </c>
      <c r="I306" s="2">
        <v>20</v>
      </c>
      <c r="J306" s="2" t="str">
        <f t="shared" si="54"/>
        <v>MINERIO</v>
      </c>
      <c r="K306" s="9">
        <v>6.85</v>
      </c>
      <c r="L306" s="10">
        <v>7.29</v>
      </c>
      <c r="M306" s="2">
        <v>523</v>
      </c>
      <c r="N306" s="2">
        <v>648</v>
      </c>
      <c r="O306" s="2">
        <v>0</v>
      </c>
      <c r="P306" s="2">
        <v>361</v>
      </c>
      <c r="Q306" s="2">
        <f t="shared" si="44"/>
        <v>0.34138381201044388</v>
      </c>
      <c r="R306" s="2">
        <f t="shared" si="45"/>
        <v>0.65861618798955612</v>
      </c>
      <c r="S306" s="5">
        <v>0</v>
      </c>
      <c r="T306" s="5">
        <v>412</v>
      </c>
      <c r="U306" s="5">
        <v>120</v>
      </c>
      <c r="V306" s="5">
        <v>27</v>
      </c>
      <c r="W306" s="5">
        <v>233</v>
      </c>
      <c r="X306" s="5">
        <v>24</v>
      </c>
      <c r="Y306" s="5">
        <f t="shared" si="46"/>
        <v>0</v>
      </c>
      <c r="Z306" s="5">
        <f t="shared" si="47"/>
        <v>0.73703041144901615</v>
      </c>
      <c r="AA306" s="5">
        <f t="shared" si="48"/>
        <v>0.21466905187835419</v>
      </c>
      <c r="AB306" s="5">
        <f t="shared" si="49"/>
        <v>4.8300536672629693E-2</v>
      </c>
      <c r="AC306" s="5">
        <v>0</v>
      </c>
      <c r="AD306" s="3">
        <v>333</v>
      </c>
      <c r="AE306" s="3">
        <v>190</v>
      </c>
      <c r="AF306" s="3">
        <v>34</v>
      </c>
      <c r="AG306" s="3">
        <v>226</v>
      </c>
      <c r="AH306" s="3">
        <v>30</v>
      </c>
      <c r="AI306" s="1">
        <f t="shared" si="50"/>
        <v>0</v>
      </c>
      <c r="AJ306" s="1">
        <f t="shared" si="51"/>
        <v>0.6875768757687577</v>
      </c>
      <c r="AK306" s="1">
        <f t="shared" si="52"/>
        <v>0.23370233702337023</v>
      </c>
      <c r="AL306" s="1">
        <f t="shared" si="53"/>
        <v>7.8720787207872081E-2</v>
      </c>
    </row>
    <row r="307" spans="1:38">
      <c r="A307" s="2" t="s">
        <v>616</v>
      </c>
      <c r="B307" s="2" t="s">
        <v>105</v>
      </c>
      <c r="C307" s="2" t="s">
        <v>163</v>
      </c>
      <c r="D307" s="2" t="s">
        <v>691</v>
      </c>
      <c r="E307" s="6" t="s">
        <v>4</v>
      </c>
      <c r="F307" s="2" t="s">
        <v>4</v>
      </c>
      <c r="G307" s="2" t="s">
        <v>1445</v>
      </c>
      <c r="H307" s="2">
        <v>29</v>
      </c>
      <c r="J307" s="2" t="str">
        <f t="shared" si="54"/>
        <v>MINERIO</v>
      </c>
      <c r="K307" s="8">
        <v>6.666666666666667</v>
      </c>
      <c r="L307" s="11">
        <v>4.51</v>
      </c>
      <c r="M307" s="2">
        <v>178</v>
      </c>
      <c r="N307" s="2">
        <v>2611</v>
      </c>
      <c r="O307" s="2">
        <v>0</v>
      </c>
      <c r="P307" s="2">
        <v>514</v>
      </c>
      <c r="Q307" s="2">
        <f t="shared" si="44"/>
        <v>5.3890402664244628E-2</v>
      </c>
      <c r="R307" s="2">
        <f t="shared" si="45"/>
        <v>0.94610959733575539</v>
      </c>
      <c r="S307" s="2">
        <v>0</v>
      </c>
      <c r="T307" s="2">
        <v>66</v>
      </c>
      <c r="U307" s="2">
        <v>1159</v>
      </c>
      <c r="V307" s="2">
        <v>508</v>
      </c>
      <c r="W307" s="2">
        <v>54</v>
      </c>
      <c r="X307" s="2">
        <v>36</v>
      </c>
      <c r="Y307" s="5">
        <f t="shared" si="46"/>
        <v>0</v>
      </c>
      <c r="Z307" s="5">
        <f t="shared" si="47"/>
        <v>3.8084246970571264E-2</v>
      </c>
      <c r="AA307" s="5">
        <f t="shared" si="48"/>
        <v>0.66878245816503179</v>
      </c>
      <c r="AB307" s="5">
        <f t="shared" si="49"/>
        <v>0.29313329486439699</v>
      </c>
      <c r="AC307" s="2">
        <v>0</v>
      </c>
      <c r="AD307" s="3">
        <v>66</v>
      </c>
      <c r="AE307" s="3">
        <v>1159</v>
      </c>
      <c r="AF307" s="3">
        <v>508</v>
      </c>
      <c r="AG307" s="3">
        <v>54</v>
      </c>
      <c r="AH307" s="3">
        <v>36</v>
      </c>
      <c r="AI307" s="1">
        <f t="shared" si="50"/>
        <v>0</v>
      </c>
      <c r="AJ307" s="1">
        <f t="shared" si="51"/>
        <v>6.5825562260010975E-2</v>
      </c>
      <c r="AK307" s="1">
        <f t="shared" si="52"/>
        <v>0.63576522216127263</v>
      </c>
      <c r="AL307" s="1">
        <f t="shared" si="53"/>
        <v>0.29840921557871641</v>
      </c>
    </row>
    <row r="308" spans="1:38">
      <c r="A308" s="2" t="s">
        <v>616</v>
      </c>
      <c r="B308" s="2" t="s">
        <v>105</v>
      </c>
      <c r="C308" s="2" t="s">
        <v>164</v>
      </c>
      <c r="D308" s="2" t="s">
        <v>839</v>
      </c>
      <c r="E308" s="6" t="s">
        <v>18</v>
      </c>
      <c r="F308" s="2" t="s">
        <v>6</v>
      </c>
      <c r="G308" s="2" t="s">
        <v>1445</v>
      </c>
      <c r="H308" s="2">
        <v>78</v>
      </c>
      <c r="I308" s="2">
        <v>30</v>
      </c>
      <c r="J308" s="2" t="str">
        <f t="shared" si="54"/>
        <v>MINERIO</v>
      </c>
      <c r="K308" s="8">
        <v>6.5</v>
      </c>
      <c r="L308" s="11">
        <v>1</v>
      </c>
      <c r="M308" s="2">
        <v>4</v>
      </c>
      <c r="N308" s="2">
        <v>1715</v>
      </c>
      <c r="O308" s="2">
        <v>0</v>
      </c>
      <c r="P308" s="2">
        <v>443</v>
      </c>
      <c r="Q308" s="2">
        <f t="shared" si="44"/>
        <v>1.8501387604070306E-3</v>
      </c>
      <c r="R308" s="2">
        <f t="shared" si="45"/>
        <v>0.99814986123959293</v>
      </c>
      <c r="S308" s="5">
        <v>0</v>
      </c>
      <c r="T308" s="5">
        <v>57</v>
      </c>
      <c r="U308" s="5">
        <v>794</v>
      </c>
      <c r="V308" s="5">
        <v>165</v>
      </c>
      <c r="W308" s="5">
        <v>85</v>
      </c>
      <c r="X308" s="5">
        <v>56</v>
      </c>
      <c r="Y308" s="5">
        <f t="shared" si="46"/>
        <v>0</v>
      </c>
      <c r="Z308" s="5">
        <f t="shared" si="47"/>
        <v>5.6102362204724407E-2</v>
      </c>
      <c r="AA308" s="5">
        <f t="shared" si="48"/>
        <v>0.78149606299212604</v>
      </c>
      <c r="AB308" s="5">
        <f t="shared" si="49"/>
        <v>0.1624015748031496</v>
      </c>
      <c r="AC308" s="5">
        <v>0</v>
      </c>
      <c r="AD308" s="3">
        <v>25</v>
      </c>
      <c r="AE308" s="3">
        <v>814</v>
      </c>
      <c r="AF308" s="3">
        <v>232</v>
      </c>
      <c r="AG308" s="3">
        <v>39</v>
      </c>
      <c r="AH308" s="3">
        <v>47</v>
      </c>
      <c r="AI308" s="1">
        <f t="shared" si="50"/>
        <v>0</v>
      </c>
      <c r="AJ308" s="1">
        <f t="shared" si="51"/>
        <v>5.5315471045808126E-2</v>
      </c>
      <c r="AK308" s="1">
        <f t="shared" si="52"/>
        <v>0.70354364736387209</v>
      </c>
      <c r="AL308" s="1">
        <f t="shared" si="53"/>
        <v>0.24114088159031979</v>
      </c>
    </row>
    <row r="309" spans="1:38">
      <c r="A309" s="2" t="s">
        <v>616</v>
      </c>
      <c r="B309" s="2" t="s">
        <v>105</v>
      </c>
      <c r="C309" s="2" t="s">
        <v>163</v>
      </c>
      <c r="D309" s="2" t="s">
        <v>716</v>
      </c>
      <c r="E309" s="6" t="s">
        <v>9</v>
      </c>
      <c r="F309" s="2" t="s">
        <v>1436</v>
      </c>
      <c r="G309" s="2" t="s">
        <v>1445</v>
      </c>
      <c r="H309" s="2">
        <v>54</v>
      </c>
      <c r="J309" s="2" t="str">
        <f t="shared" si="54"/>
        <v>MINERIO</v>
      </c>
      <c r="K309" s="9">
        <v>6.3</v>
      </c>
      <c r="L309" s="10">
        <v>0.42</v>
      </c>
      <c r="M309" s="2">
        <v>0</v>
      </c>
      <c r="N309" s="2">
        <v>1207</v>
      </c>
      <c r="O309" s="2">
        <v>0</v>
      </c>
      <c r="P309" s="2">
        <v>331</v>
      </c>
      <c r="Q309" s="2">
        <f t="shared" si="44"/>
        <v>0</v>
      </c>
      <c r="R309" s="2">
        <f t="shared" si="45"/>
        <v>1</v>
      </c>
      <c r="S309" s="2">
        <v>0</v>
      </c>
      <c r="T309" s="2">
        <v>22</v>
      </c>
      <c r="U309" s="2">
        <v>512</v>
      </c>
      <c r="V309" s="2">
        <v>223</v>
      </c>
      <c r="W309" s="2">
        <v>19</v>
      </c>
      <c r="X309" s="2">
        <v>32</v>
      </c>
      <c r="Y309" s="5">
        <f t="shared" si="46"/>
        <v>0</v>
      </c>
      <c r="Z309" s="5">
        <f t="shared" si="47"/>
        <v>2.9062087186261559E-2</v>
      </c>
      <c r="AA309" s="5">
        <f t="shared" si="48"/>
        <v>0.67635402906208719</v>
      </c>
      <c r="AB309" s="5">
        <f t="shared" si="49"/>
        <v>0.29458388375165123</v>
      </c>
      <c r="AC309" s="2">
        <v>0</v>
      </c>
      <c r="AD309" s="3">
        <v>11</v>
      </c>
      <c r="AE309" s="3">
        <v>477</v>
      </c>
      <c r="AF309" s="3">
        <v>283</v>
      </c>
      <c r="AG309" s="3">
        <v>8</v>
      </c>
      <c r="AH309" s="3">
        <v>29</v>
      </c>
      <c r="AI309" s="1">
        <f t="shared" si="50"/>
        <v>0</v>
      </c>
      <c r="AJ309" s="1">
        <f t="shared" si="51"/>
        <v>2.3514851485148515E-2</v>
      </c>
      <c r="AK309" s="1">
        <f t="shared" si="52"/>
        <v>0.59034653465346532</v>
      </c>
      <c r="AL309" s="1">
        <f t="shared" si="53"/>
        <v>0.38613861386138615</v>
      </c>
    </row>
    <row r="310" spans="1:38">
      <c r="A310" s="2" t="s">
        <v>616</v>
      </c>
      <c r="B310" s="2" t="s">
        <v>105</v>
      </c>
      <c r="C310" s="2" t="s">
        <v>162</v>
      </c>
      <c r="D310" s="2" t="s">
        <v>636</v>
      </c>
      <c r="E310" s="6" t="s">
        <v>4</v>
      </c>
      <c r="F310" s="2" t="s">
        <v>4</v>
      </c>
      <c r="G310" s="2" t="s">
        <v>1445</v>
      </c>
      <c r="H310" s="2">
        <v>20</v>
      </c>
      <c r="J310" s="2" t="str">
        <f t="shared" si="54"/>
        <v>MINERIO</v>
      </c>
      <c r="K310" s="8">
        <v>6.2133333333333338</v>
      </c>
      <c r="L310" s="11">
        <v>0.41</v>
      </c>
      <c r="M310" s="2">
        <v>6</v>
      </c>
      <c r="N310" s="2">
        <v>2283</v>
      </c>
      <c r="O310" s="2">
        <v>0</v>
      </c>
      <c r="P310" s="2">
        <v>499</v>
      </c>
      <c r="Q310" s="2">
        <f t="shared" si="44"/>
        <v>2.152080344332855E-3</v>
      </c>
      <c r="R310" s="2">
        <f t="shared" si="45"/>
        <v>0.9978479196556671</v>
      </c>
      <c r="S310" s="2">
        <v>0</v>
      </c>
      <c r="T310" s="2">
        <v>29</v>
      </c>
      <c r="U310" s="2">
        <v>1061</v>
      </c>
      <c r="V310" s="2">
        <v>323</v>
      </c>
      <c r="W310" s="2">
        <v>43</v>
      </c>
      <c r="X310" s="2">
        <v>54</v>
      </c>
      <c r="Y310" s="5">
        <f t="shared" si="46"/>
        <v>0</v>
      </c>
      <c r="Z310" s="5">
        <f t="shared" si="47"/>
        <v>2.0523708421797595E-2</v>
      </c>
      <c r="AA310" s="5">
        <f t="shared" si="48"/>
        <v>0.75088464260438781</v>
      </c>
      <c r="AB310" s="5">
        <f t="shared" si="49"/>
        <v>0.22859164897381457</v>
      </c>
      <c r="AC310" s="2">
        <v>0</v>
      </c>
      <c r="AD310" s="3">
        <v>10</v>
      </c>
      <c r="AE310" s="3">
        <v>990</v>
      </c>
      <c r="AF310" s="3">
        <v>448</v>
      </c>
      <c r="AG310" s="3">
        <v>19</v>
      </c>
      <c r="AH310" s="3">
        <v>43</v>
      </c>
      <c r="AI310" s="1">
        <f t="shared" si="50"/>
        <v>0</v>
      </c>
      <c r="AJ310" s="1">
        <f t="shared" si="51"/>
        <v>1.9205298013245033E-2</v>
      </c>
      <c r="AK310" s="1">
        <f t="shared" si="52"/>
        <v>0.6556291390728477</v>
      </c>
      <c r="AL310" s="1">
        <f t="shared" si="53"/>
        <v>0.3251655629139073</v>
      </c>
    </row>
    <row r="311" spans="1:38">
      <c r="A311" s="2" t="s">
        <v>616</v>
      </c>
      <c r="B311" s="2" t="s">
        <v>105</v>
      </c>
      <c r="C311" s="2" t="s">
        <v>164</v>
      </c>
      <c r="D311" s="2" t="s">
        <v>833</v>
      </c>
      <c r="E311" s="6" t="s">
        <v>17</v>
      </c>
      <c r="F311" s="2" t="s">
        <v>6</v>
      </c>
      <c r="G311" s="2" t="s">
        <v>1445</v>
      </c>
      <c r="H311" s="2">
        <v>72</v>
      </c>
      <c r="I311" s="2">
        <v>70</v>
      </c>
      <c r="J311" s="2" t="str">
        <f t="shared" si="54"/>
        <v>MINERIO</v>
      </c>
      <c r="K311" s="8">
        <v>6.16</v>
      </c>
      <c r="L311" s="11">
        <v>2.71</v>
      </c>
      <c r="M311" s="2">
        <v>28</v>
      </c>
      <c r="N311" s="2">
        <v>3479</v>
      </c>
      <c r="O311" s="2">
        <v>0</v>
      </c>
      <c r="P311" s="2">
        <v>598</v>
      </c>
      <c r="Q311" s="2">
        <f t="shared" si="44"/>
        <v>6.8209500609013396E-3</v>
      </c>
      <c r="R311" s="2">
        <f t="shared" si="45"/>
        <v>0.99317904993909867</v>
      </c>
      <c r="S311" s="5">
        <v>0</v>
      </c>
      <c r="T311" s="5">
        <v>73</v>
      </c>
      <c r="U311" s="5">
        <v>1655</v>
      </c>
      <c r="V311" s="5">
        <v>385</v>
      </c>
      <c r="W311" s="5">
        <v>75</v>
      </c>
      <c r="X311" s="5">
        <v>100</v>
      </c>
      <c r="Y311" s="5">
        <f t="shared" si="46"/>
        <v>0</v>
      </c>
      <c r="Z311" s="5">
        <f t="shared" si="47"/>
        <v>3.4548035967818268E-2</v>
      </c>
      <c r="AA311" s="5">
        <f t="shared" si="48"/>
        <v>0.78324656885944155</v>
      </c>
      <c r="AB311" s="5">
        <f t="shared" si="49"/>
        <v>0.18220539517274018</v>
      </c>
      <c r="AC311" s="5">
        <v>0</v>
      </c>
      <c r="AD311" s="3">
        <v>50</v>
      </c>
      <c r="AE311" s="3">
        <v>1578</v>
      </c>
      <c r="AF311" s="3">
        <v>564</v>
      </c>
      <c r="AG311" s="3">
        <v>38</v>
      </c>
      <c r="AH311" s="3">
        <v>58</v>
      </c>
      <c r="AI311" s="1">
        <f t="shared" si="50"/>
        <v>0</v>
      </c>
      <c r="AJ311" s="1">
        <f t="shared" si="51"/>
        <v>3.8461538461538464E-2</v>
      </c>
      <c r="AK311" s="1">
        <f t="shared" si="52"/>
        <v>0.68968531468531469</v>
      </c>
      <c r="AL311" s="1">
        <f t="shared" si="53"/>
        <v>0.27185314685314688</v>
      </c>
    </row>
    <row r="312" spans="1:38">
      <c r="A312" s="2" t="s">
        <v>616</v>
      </c>
      <c r="B312" s="2" t="s">
        <v>105</v>
      </c>
      <c r="C312" s="2" t="s">
        <v>163</v>
      </c>
      <c r="D312" s="2" t="s">
        <v>713</v>
      </c>
      <c r="E312" s="6" t="s">
        <v>9</v>
      </c>
      <c r="F312" s="2" t="s">
        <v>1436</v>
      </c>
      <c r="G312" s="2" t="s">
        <v>1445</v>
      </c>
      <c r="H312" s="2">
        <v>51</v>
      </c>
      <c r="J312" s="2" t="str">
        <f t="shared" si="54"/>
        <v>MINERIO</v>
      </c>
      <c r="K312" s="9">
        <v>6.08</v>
      </c>
      <c r="L312" s="10">
        <v>0.28999999999999998</v>
      </c>
      <c r="M312" s="2">
        <v>4</v>
      </c>
      <c r="N312" s="2">
        <v>1758</v>
      </c>
      <c r="O312" s="2">
        <v>0</v>
      </c>
      <c r="P312" s="2">
        <v>405</v>
      </c>
      <c r="Q312" s="2">
        <f t="shared" si="44"/>
        <v>1.8458698661744347E-3</v>
      </c>
      <c r="R312" s="2">
        <f t="shared" si="45"/>
        <v>0.99815413013382559</v>
      </c>
      <c r="S312" s="2">
        <v>0</v>
      </c>
      <c r="T312" s="2">
        <v>25</v>
      </c>
      <c r="U312" s="2">
        <v>741</v>
      </c>
      <c r="V312" s="2">
        <v>306</v>
      </c>
      <c r="W312" s="2">
        <v>37</v>
      </c>
      <c r="X312" s="2">
        <v>59</v>
      </c>
      <c r="Y312" s="5">
        <f t="shared" si="46"/>
        <v>0</v>
      </c>
      <c r="Z312" s="5">
        <f t="shared" si="47"/>
        <v>2.3320895522388061E-2</v>
      </c>
      <c r="AA312" s="5">
        <f t="shared" si="48"/>
        <v>0.69123134328358204</v>
      </c>
      <c r="AB312" s="5">
        <f t="shared" si="49"/>
        <v>0.28544776119402987</v>
      </c>
      <c r="AC312" s="2">
        <v>0</v>
      </c>
      <c r="AD312" s="3">
        <v>10</v>
      </c>
      <c r="AE312" s="3">
        <v>692</v>
      </c>
      <c r="AF312" s="3">
        <v>412</v>
      </c>
      <c r="AG312" s="3">
        <v>14</v>
      </c>
      <c r="AH312" s="3">
        <v>38</v>
      </c>
      <c r="AI312" s="1">
        <f t="shared" si="50"/>
        <v>0</v>
      </c>
      <c r="AJ312" s="1">
        <f t="shared" si="51"/>
        <v>2.0583190394511151E-2</v>
      </c>
      <c r="AK312" s="1">
        <f t="shared" si="52"/>
        <v>0.59348198970840482</v>
      </c>
      <c r="AL312" s="1">
        <f t="shared" si="53"/>
        <v>0.38593481989708406</v>
      </c>
    </row>
    <row r="313" spans="1:38">
      <c r="A313" s="2" t="s">
        <v>616</v>
      </c>
      <c r="B313" s="2" t="s">
        <v>105</v>
      </c>
      <c r="C313" s="2" t="s">
        <v>162</v>
      </c>
      <c r="D313" s="2" t="s">
        <v>760</v>
      </c>
      <c r="E313" s="6" t="s">
        <v>12</v>
      </c>
      <c r="F313" s="2" t="s">
        <v>1436</v>
      </c>
      <c r="G313" s="2" t="s">
        <v>1446</v>
      </c>
      <c r="H313" s="2">
        <v>43</v>
      </c>
      <c r="I313" s="2">
        <v>30</v>
      </c>
      <c r="J313" s="2" t="str">
        <f t="shared" si="54"/>
        <v>MINERIO</v>
      </c>
      <c r="K313" s="9">
        <v>5.74</v>
      </c>
      <c r="L313" s="10">
        <v>3.46</v>
      </c>
      <c r="M313" s="2">
        <v>674</v>
      </c>
      <c r="N313" s="2">
        <v>953</v>
      </c>
      <c r="O313" s="2">
        <v>0</v>
      </c>
      <c r="P313" s="2">
        <v>395</v>
      </c>
      <c r="Q313" s="2">
        <f t="shared" si="44"/>
        <v>0.33333333333333331</v>
      </c>
      <c r="R313" s="2">
        <f t="shared" si="45"/>
        <v>0.66666666666666663</v>
      </c>
      <c r="S313" s="5">
        <v>0</v>
      </c>
      <c r="T313" s="5">
        <v>473</v>
      </c>
      <c r="U313" s="5">
        <v>208</v>
      </c>
      <c r="V313" s="5">
        <v>61</v>
      </c>
      <c r="W313" s="5">
        <v>324</v>
      </c>
      <c r="X313" s="5">
        <v>40</v>
      </c>
      <c r="Y313" s="5">
        <f t="shared" si="46"/>
        <v>0</v>
      </c>
      <c r="Z313" s="5">
        <f t="shared" si="47"/>
        <v>0.63746630727762799</v>
      </c>
      <c r="AA313" s="5">
        <f t="shared" si="48"/>
        <v>0.28032345013477089</v>
      </c>
      <c r="AB313" s="5">
        <f t="shared" si="49"/>
        <v>8.2210242587601082E-2</v>
      </c>
      <c r="AC313" s="5">
        <v>0</v>
      </c>
      <c r="AD313" s="3">
        <v>364</v>
      </c>
      <c r="AE313" s="3">
        <v>301</v>
      </c>
      <c r="AF313" s="3">
        <v>79</v>
      </c>
      <c r="AG313" s="3">
        <v>309</v>
      </c>
      <c r="AH313" s="3">
        <v>53</v>
      </c>
      <c r="AI313" s="1">
        <f t="shared" si="50"/>
        <v>0</v>
      </c>
      <c r="AJ313" s="1">
        <f t="shared" si="51"/>
        <v>0.60849909584086803</v>
      </c>
      <c r="AK313" s="1">
        <f t="shared" si="52"/>
        <v>0.27215189873417722</v>
      </c>
      <c r="AL313" s="1">
        <f t="shared" si="53"/>
        <v>0.11934900542495479</v>
      </c>
    </row>
    <row r="314" spans="1:38">
      <c r="A314" s="2" t="s">
        <v>616</v>
      </c>
      <c r="B314" s="2" t="s">
        <v>105</v>
      </c>
      <c r="C314" s="2" t="s">
        <v>163</v>
      </c>
      <c r="D314" s="2" t="s">
        <v>707</v>
      </c>
      <c r="E314" s="6" t="s">
        <v>9</v>
      </c>
      <c r="F314" s="2" t="s">
        <v>1436</v>
      </c>
      <c r="G314" s="2" t="s">
        <v>1445</v>
      </c>
      <c r="H314" s="2">
        <v>45</v>
      </c>
      <c r="J314" s="2" t="str">
        <f t="shared" si="54"/>
        <v>MINERIO</v>
      </c>
      <c r="K314" s="9">
        <v>5.6749999999999998</v>
      </c>
      <c r="L314" s="10">
        <v>0.42</v>
      </c>
      <c r="M314" s="2">
        <v>29</v>
      </c>
      <c r="N314" s="2">
        <v>2382</v>
      </c>
      <c r="O314" s="2">
        <v>0</v>
      </c>
      <c r="P314" s="2">
        <v>485</v>
      </c>
      <c r="Q314" s="2">
        <f t="shared" si="44"/>
        <v>1.0013812154696133E-2</v>
      </c>
      <c r="R314" s="2">
        <f t="shared" si="45"/>
        <v>0.9899861878453039</v>
      </c>
      <c r="S314" s="2">
        <v>0</v>
      </c>
      <c r="T314" s="2">
        <v>19</v>
      </c>
      <c r="U314" s="2">
        <v>1133</v>
      </c>
      <c r="V314" s="2">
        <v>403</v>
      </c>
      <c r="W314" s="2">
        <v>18</v>
      </c>
      <c r="X314" s="2">
        <v>20</v>
      </c>
      <c r="Y314" s="5">
        <f t="shared" si="46"/>
        <v>0</v>
      </c>
      <c r="Z314" s="5">
        <f t="shared" si="47"/>
        <v>1.2218649517684888E-2</v>
      </c>
      <c r="AA314" s="5">
        <f t="shared" si="48"/>
        <v>0.72861736334405147</v>
      </c>
      <c r="AB314" s="5">
        <f t="shared" si="49"/>
        <v>0.25916398713826366</v>
      </c>
      <c r="AC314" s="2">
        <v>0</v>
      </c>
      <c r="AD314" s="3">
        <v>12</v>
      </c>
      <c r="AE314" s="3">
        <v>972</v>
      </c>
      <c r="AF314" s="3">
        <v>586</v>
      </c>
      <c r="AG314" s="3">
        <v>10</v>
      </c>
      <c r="AH314" s="3">
        <v>13</v>
      </c>
      <c r="AI314" s="1">
        <f t="shared" si="50"/>
        <v>0</v>
      </c>
      <c r="AJ314" s="1">
        <f t="shared" si="51"/>
        <v>1.3810420590081607E-2</v>
      </c>
      <c r="AK314" s="1">
        <f t="shared" si="52"/>
        <v>0.61016949152542377</v>
      </c>
      <c r="AL314" s="1">
        <f t="shared" si="53"/>
        <v>0.37602008788449465</v>
      </c>
    </row>
    <row r="315" spans="1:38">
      <c r="A315" s="2" t="s">
        <v>616</v>
      </c>
      <c r="B315" s="2" t="s">
        <v>105</v>
      </c>
      <c r="C315" s="2" t="s">
        <v>162</v>
      </c>
      <c r="D315" s="2" t="s">
        <v>742</v>
      </c>
      <c r="E315" s="6" t="s">
        <v>4</v>
      </c>
      <c r="F315" s="2" t="s">
        <v>4</v>
      </c>
      <c r="G315" s="2" t="s">
        <v>1445</v>
      </c>
      <c r="H315" s="2">
        <v>25</v>
      </c>
      <c r="I315" s="2">
        <v>100</v>
      </c>
      <c r="J315" s="2" t="str">
        <f t="shared" si="54"/>
        <v>MINERIO</v>
      </c>
      <c r="K315" s="9">
        <v>5.49</v>
      </c>
      <c r="L315" s="10">
        <v>9.1300000000000008</v>
      </c>
      <c r="M315" s="2">
        <v>461</v>
      </c>
      <c r="N315" s="2">
        <v>3052</v>
      </c>
      <c r="O315" s="2">
        <v>0</v>
      </c>
      <c r="P315" s="2">
        <v>618</v>
      </c>
      <c r="Q315" s="2">
        <f t="shared" si="44"/>
        <v>0.11159525538610506</v>
      </c>
      <c r="R315" s="2">
        <f t="shared" si="45"/>
        <v>0.88840474461389496</v>
      </c>
      <c r="S315" s="5">
        <v>0</v>
      </c>
      <c r="T315" s="5">
        <v>363</v>
      </c>
      <c r="U315" s="5">
        <v>1342</v>
      </c>
      <c r="V315" s="5">
        <v>76</v>
      </c>
      <c r="W315" s="5">
        <v>358</v>
      </c>
      <c r="X315" s="5">
        <v>159</v>
      </c>
      <c r="Y315" s="5">
        <f t="shared" si="46"/>
        <v>0</v>
      </c>
      <c r="Z315" s="5">
        <f t="shared" si="47"/>
        <v>0.20381807973048849</v>
      </c>
      <c r="AA315" s="5">
        <f t="shared" si="48"/>
        <v>0.75350926445816957</v>
      </c>
      <c r="AB315" s="5">
        <f t="shared" si="49"/>
        <v>4.2672655811341942E-2</v>
      </c>
      <c r="AC315" s="2">
        <v>0</v>
      </c>
      <c r="AD315" s="3">
        <v>235</v>
      </c>
      <c r="AE315" s="3">
        <v>1621</v>
      </c>
      <c r="AF315" s="3">
        <v>117</v>
      </c>
      <c r="AG315" s="3">
        <v>203</v>
      </c>
      <c r="AH315" s="3">
        <v>120</v>
      </c>
      <c r="AI315" s="1">
        <f t="shared" si="50"/>
        <v>0</v>
      </c>
      <c r="AJ315" s="1">
        <f t="shared" si="51"/>
        <v>0.19076655052264807</v>
      </c>
      <c r="AK315" s="1">
        <f t="shared" si="52"/>
        <v>0.70601045296167242</v>
      </c>
      <c r="AL315" s="1">
        <f t="shared" si="53"/>
        <v>0.10322299651567944</v>
      </c>
    </row>
    <row r="316" spans="1:38">
      <c r="A316" s="2" t="s">
        <v>616</v>
      </c>
      <c r="B316" s="2" t="s">
        <v>105</v>
      </c>
      <c r="C316" s="2" t="s">
        <v>164</v>
      </c>
      <c r="D316" s="2" t="s">
        <v>842</v>
      </c>
      <c r="E316" s="6" t="s">
        <v>18</v>
      </c>
      <c r="F316" s="2" t="s">
        <v>6</v>
      </c>
      <c r="G316" s="2" t="s">
        <v>1445</v>
      </c>
      <c r="H316" s="2">
        <v>81</v>
      </c>
      <c r="I316" s="2">
        <v>25</v>
      </c>
      <c r="J316" s="2" t="str">
        <f t="shared" si="54"/>
        <v>MINERIO</v>
      </c>
      <c r="K316" s="8">
        <v>5.38</v>
      </c>
      <c r="L316" s="11">
        <v>1.29</v>
      </c>
      <c r="M316" s="2">
        <v>164</v>
      </c>
      <c r="N316" s="2">
        <v>1060</v>
      </c>
      <c r="O316" s="2">
        <v>0</v>
      </c>
      <c r="P316" s="2">
        <v>366</v>
      </c>
      <c r="Q316" s="2">
        <f t="shared" si="44"/>
        <v>0.10314465408805032</v>
      </c>
      <c r="R316" s="2">
        <f t="shared" si="45"/>
        <v>0.89685534591194971</v>
      </c>
      <c r="S316" s="5">
        <v>0</v>
      </c>
      <c r="T316" s="5">
        <v>37</v>
      </c>
      <c r="U316" s="5">
        <v>497</v>
      </c>
      <c r="V316" s="5">
        <v>227</v>
      </c>
      <c r="W316" s="5">
        <v>42</v>
      </c>
      <c r="X316" s="5">
        <v>38</v>
      </c>
      <c r="Y316" s="5">
        <f t="shared" si="46"/>
        <v>0</v>
      </c>
      <c r="Z316" s="5">
        <f t="shared" si="47"/>
        <v>4.862023653088042E-2</v>
      </c>
      <c r="AA316" s="5">
        <f t="shared" si="48"/>
        <v>0.65308804204993431</v>
      </c>
      <c r="AB316" s="5">
        <f t="shared" si="49"/>
        <v>0.29829172141918531</v>
      </c>
      <c r="AC316" s="5">
        <v>0</v>
      </c>
      <c r="AD316" s="3">
        <v>26</v>
      </c>
      <c r="AE316" s="3">
        <v>474</v>
      </c>
      <c r="AF316" s="3">
        <v>287</v>
      </c>
      <c r="AG316" s="3">
        <v>24</v>
      </c>
      <c r="AH316" s="3">
        <v>29</v>
      </c>
      <c r="AI316" s="1">
        <f t="shared" si="50"/>
        <v>0</v>
      </c>
      <c r="AJ316" s="1">
        <f t="shared" si="51"/>
        <v>5.9523809523809521E-2</v>
      </c>
      <c r="AK316" s="1">
        <f t="shared" si="52"/>
        <v>0.56428571428571428</v>
      </c>
      <c r="AL316" s="1">
        <f t="shared" si="53"/>
        <v>0.37619047619047619</v>
      </c>
    </row>
    <row r="317" spans="1:38">
      <c r="A317" s="2" t="s">
        <v>616</v>
      </c>
      <c r="B317" s="2" t="s">
        <v>105</v>
      </c>
      <c r="C317" s="2" t="s">
        <v>164</v>
      </c>
      <c r="D317" s="2" t="s">
        <v>825</v>
      </c>
      <c r="E317" s="6" t="s">
        <v>17</v>
      </c>
      <c r="F317" s="2" t="s">
        <v>6</v>
      </c>
      <c r="G317" s="2" t="s">
        <v>1445</v>
      </c>
      <c r="H317" s="2">
        <v>64</v>
      </c>
      <c r="I317" s="2">
        <v>65</v>
      </c>
      <c r="J317" s="2" t="str">
        <f t="shared" si="54"/>
        <v>MINERIO</v>
      </c>
      <c r="K317" s="8">
        <v>5.16</v>
      </c>
      <c r="L317" s="11">
        <v>0.65</v>
      </c>
      <c r="M317" s="2">
        <v>84</v>
      </c>
      <c r="N317" s="2">
        <v>2123</v>
      </c>
      <c r="O317" s="2">
        <v>0</v>
      </c>
      <c r="P317" s="2">
        <v>465</v>
      </c>
      <c r="Q317" s="2">
        <f t="shared" si="44"/>
        <v>3.1437125748502992E-2</v>
      </c>
      <c r="R317" s="2">
        <f t="shared" si="45"/>
        <v>0.96856287425149701</v>
      </c>
      <c r="S317" s="5">
        <v>0</v>
      </c>
      <c r="T317" s="5">
        <v>11</v>
      </c>
      <c r="U317" s="5">
        <v>1023</v>
      </c>
      <c r="V317" s="5">
        <v>382</v>
      </c>
      <c r="W317" s="5">
        <v>12</v>
      </c>
      <c r="X317" s="5">
        <v>30</v>
      </c>
      <c r="Y317" s="5">
        <f t="shared" si="46"/>
        <v>0</v>
      </c>
      <c r="Z317" s="5">
        <f t="shared" si="47"/>
        <v>7.7683615819209044E-3</v>
      </c>
      <c r="AA317" s="5">
        <f t="shared" si="48"/>
        <v>0.72245762711864403</v>
      </c>
      <c r="AB317" s="5">
        <f t="shared" si="49"/>
        <v>0.26977401129943501</v>
      </c>
      <c r="AC317" s="5">
        <v>0</v>
      </c>
      <c r="AD317" s="3">
        <v>5</v>
      </c>
      <c r="AE317" s="3">
        <v>907</v>
      </c>
      <c r="AF317" s="3">
        <v>518</v>
      </c>
      <c r="AG317" s="3">
        <v>7</v>
      </c>
      <c r="AH317" s="3">
        <v>21</v>
      </c>
      <c r="AI317" s="1">
        <f t="shared" si="50"/>
        <v>0</v>
      </c>
      <c r="AJ317" s="1">
        <f t="shared" si="51"/>
        <v>8.23045267489712E-3</v>
      </c>
      <c r="AK317" s="1">
        <f t="shared" si="52"/>
        <v>0.62208504801097397</v>
      </c>
      <c r="AL317" s="1">
        <f t="shared" si="53"/>
        <v>0.36968449931412894</v>
      </c>
    </row>
    <row r="318" spans="1:38">
      <c r="A318" s="2" t="s">
        <v>616</v>
      </c>
      <c r="B318" s="2" t="s">
        <v>105</v>
      </c>
      <c r="C318" s="2" t="s">
        <v>163</v>
      </c>
      <c r="D318" s="2" t="s">
        <v>711</v>
      </c>
      <c r="E318" s="6" t="s">
        <v>9</v>
      </c>
      <c r="F318" s="2" t="s">
        <v>1436</v>
      </c>
      <c r="G318" s="2" t="s">
        <v>1445</v>
      </c>
      <c r="H318" s="2">
        <v>49</v>
      </c>
      <c r="J318" s="2" t="str">
        <f t="shared" si="54"/>
        <v>MINERIO</v>
      </c>
      <c r="K318" s="9">
        <v>4.88</v>
      </c>
      <c r="L318" s="10">
        <v>0.46</v>
      </c>
      <c r="M318" s="2">
        <v>61</v>
      </c>
      <c r="N318" s="2">
        <v>930</v>
      </c>
      <c r="O318" s="2">
        <v>0</v>
      </c>
      <c r="P318" s="2">
        <v>316</v>
      </c>
      <c r="Q318" s="2">
        <f t="shared" si="44"/>
        <v>4.6671767406273906E-2</v>
      </c>
      <c r="R318" s="2">
        <f t="shared" si="45"/>
        <v>0.95332823259372612</v>
      </c>
      <c r="S318" s="2">
        <v>0</v>
      </c>
      <c r="T318" s="2">
        <v>8</v>
      </c>
      <c r="U318" s="2">
        <v>486</v>
      </c>
      <c r="V318" s="2">
        <v>166</v>
      </c>
      <c r="W318" s="2">
        <v>12</v>
      </c>
      <c r="X318" s="2">
        <v>20</v>
      </c>
      <c r="Y318" s="5">
        <f t="shared" si="46"/>
        <v>0</v>
      </c>
      <c r="Z318" s="5">
        <f t="shared" si="47"/>
        <v>1.2121212121212121E-2</v>
      </c>
      <c r="AA318" s="5">
        <f t="shared" si="48"/>
        <v>0.73636363636363633</v>
      </c>
      <c r="AB318" s="5">
        <f t="shared" si="49"/>
        <v>0.25151515151515152</v>
      </c>
      <c r="AC318" s="2">
        <v>0</v>
      </c>
      <c r="AD318" s="3">
        <v>4</v>
      </c>
      <c r="AE318" s="3">
        <v>432</v>
      </c>
      <c r="AF318" s="3">
        <v>229</v>
      </c>
      <c r="AG318" s="3">
        <v>10</v>
      </c>
      <c r="AH318" s="3">
        <v>16</v>
      </c>
      <c r="AI318" s="1">
        <f t="shared" si="50"/>
        <v>0</v>
      </c>
      <c r="AJ318" s="1">
        <f t="shared" si="51"/>
        <v>2.0260492040520984E-2</v>
      </c>
      <c r="AK318" s="1">
        <f t="shared" si="52"/>
        <v>0.62518089725036174</v>
      </c>
      <c r="AL318" s="1">
        <f t="shared" si="53"/>
        <v>0.35455861070911721</v>
      </c>
    </row>
    <row r="319" spans="1:38">
      <c r="A319" s="2" t="s">
        <v>616</v>
      </c>
      <c r="B319" s="2" t="s">
        <v>105</v>
      </c>
      <c r="C319" s="2" t="s">
        <v>163</v>
      </c>
      <c r="D319" s="2" t="s">
        <v>698</v>
      </c>
      <c r="E319" s="6" t="s">
        <v>4</v>
      </c>
      <c r="F319" s="2" t="s">
        <v>4</v>
      </c>
      <c r="G319" s="2" t="s">
        <v>1445</v>
      </c>
      <c r="H319" s="2">
        <v>36</v>
      </c>
      <c r="J319" s="2" t="str">
        <f t="shared" si="54"/>
        <v>MINERIO</v>
      </c>
      <c r="K319" s="9">
        <v>4.583333333333333</v>
      </c>
      <c r="L319" s="10">
        <v>0.11</v>
      </c>
      <c r="M319" s="2">
        <v>14</v>
      </c>
      <c r="N319" s="2">
        <v>3400</v>
      </c>
      <c r="O319" s="2">
        <v>0</v>
      </c>
      <c r="P319" s="2">
        <v>618</v>
      </c>
      <c r="Q319" s="2">
        <f t="shared" si="44"/>
        <v>3.472222222222222E-3</v>
      </c>
      <c r="R319" s="2">
        <f t="shared" si="45"/>
        <v>0.99652777777777779</v>
      </c>
      <c r="S319" s="2">
        <v>0</v>
      </c>
      <c r="T319" s="2">
        <v>45</v>
      </c>
      <c r="U319" s="2">
        <v>1639</v>
      </c>
      <c r="V319" s="2">
        <v>421</v>
      </c>
      <c r="W319" s="2">
        <v>59</v>
      </c>
      <c r="X319" s="2">
        <v>68</v>
      </c>
      <c r="Y319" s="5">
        <f t="shared" si="46"/>
        <v>0</v>
      </c>
      <c r="Z319" s="5">
        <f t="shared" si="47"/>
        <v>2.1377672209026127E-2</v>
      </c>
      <c r="AA319" s="5">
        <f t="shared" si="48"/>
        <v>0.77862232779097384</v>
      </c>
      <c r="AB319" s="5">
        <f t="shared" si="49"/>
        <v>0.2</v>
      </c>
      <c r="AC319" s="2">
        <v>0</v>
      </c>
      <c r="AD319" s="3">
        <v>45</v>
      </c>
      <c r="AE319" s="3">
        <v>1639</v>
      </c>
      <c r="AF319" s="3">
        <v>421</v>
      </c>
      <c r="AG319" s="3">
        <v>59</v>
      </c>
      <c r="AH319" s="3">
        <v>68</v>
      </c>
      <c r="AI319" s="1">
        <f t="shared" si="50"/>
        <v>0</v>
      </c>
      <c r="AJ319" s="1">
        <f t="shared" si="51"/>
        <v>4.6594982078853049E-2</v>
      </c>
      <c r="AK319" s="1">
        <f t="shared" si="52"/>
        <v>0.73431899641577059</v>
      </c>
      <c r="AL319" s="1">
        <f t="shared" si="53"/>
        <v>0.21908602150537634</v>
      </c>
    </row>
    <row r="320" spans="1:38">
      <c r="A320" s="2" t="s">
        <v>616</v>
      </c>
      <c r="B320" s="2" t="s">
        <v>105</v>
      </c>
      <c r="C320" s="2" t="s">
        <v>163</v>
      </c>
      <c r="D320" s="2" t="s">
        <v>708</v>
      </c>
      <c r="E320" s="6" t="s">
        <v>9</v>
      </c>
      <c r="F320" s="2" t="s">
        <v>1436</v>
      </c>
      <c r="G320" s="2" t="s">
        <v>1445</v>
      </c>
      <c r="H320" s="2">
        <v>46</v>
      </c>
      <c r="I320" s="2">
        <v>-999</v>
      </c>
      <c r="J320" s="2" t="str">
        <f t="shared" si="54"/>
        <v>MINERIO</v>
      </c>
      <c r="K320" s="9">
        <v>4.4800000000000004</v>
      </c>
      <c r="L320" s="10">
        <v>0.32</v>
      </c>
      <c r="M320" s="2">
        <v>47</v>
      </c>
      <c r="N320" s="2">
        <v>1455</v>
      </c>
      <c r="O320" s="2">
        <v>0</v>
      </c>
      <c r="P320" s="2">
        <v>395</v>
      </c>
      <c r="Q320" s="2">
        <f t="shared" si="44"/>
        <v>2.4775962045334738E-2</v>
      </c>
      <c r="R320" s="2">
        <f t="shared" si="45"/>
        <v>0.97522403795466528</v>
      </c>
      <c r="S320" s="2">
        <v>0</v>
      </c>
      <c r="T320" s="2">
        <v>18</v>
      </c>
      <c r="U320" s="2">
        <v>538</v>
      </c>
      <c r="V320" s="2">
        <v>426</v>
      </c>
      <c r="W320" s="2">
        <v>18</v>
      </c>
      <c r="X320" s="2">
        <v>23</v>
      </c>
      <c r="Y320" s="5">
        <f t="shared" si="46"/>
        <v>0</v>
      </c>
      <c r="Z320" s="5">
        <f t="shared" si="47"/>
        <v>1.8329938900203666E-2</v>
      </c>
      <c r="AA320" s="5">
        <f t="shared" si="48"/>
        <v>0.54786150712830961</v>
      </c>
      <c r="AB320" s="5">
        <f t="shared" si="49"/>
        <v>0.43380855397148677</v>
      </c>
      <c r="AC320" s="2">
        <v>0</v>
      </c>
      <c r="AD320" s="3">
        <v>3</v>
      </c>
      <c r="AE320" s="3">
        <v>443</v>
      </c>
      <c r="AF320" s="3">
        <v>547</v>
      </c>
      <c r="AG320" s="3">
        <v>3</v>
      </c>
      <c r="AH320" s="3">
        <v>24</v>
      </c>
      <c r="AI320" s="1">
        <f t="shared" si="50"/>
        <v>0</v>
      </c>
      <c r="AJ320" s="1">
        <f t="shared" si="51"/>
        <v>5.8823529411764705E-3</v>
      </c>
      <c r="AK320" s="1">
        <f t="shared" si="52"/>
        <v>0.43431372549019609</v>
      </c>
      <c r="AL320" s="1">
        <f t="shared" si="53"/>
        <v>0.55980392156862746</v>
      </c>
    </row>
    <row r="321" spans="1:38">
      <c r="A321" s="2" t="s">
        <v>616</v>
      </c>
      <c r="B321" s="2" t="s">
        <v>105</v>
      </c>
      <c r="C321" s="2" t="s">
        <v>162</v>
      </c>
      <c r="D321" s="2" t="s">
        <v>757</v>
      </c>
      <c r="E321" s="6" t="s">
        <v>12</v>
      </c>
      <c r="F321" s="2" t="s">
        <v>1436</v>
      </c>
      <c r="G321" s="2" t="s">
        <v>1446</v>
      </c>
      <c r="H321" s="2">
        <v>40</v>
      </c>
      <c r="I321" s="2">
        <v>65</v>
      </c>
      <c r="J321" s="2" t="str">
        <f t="shared" si="54"/>
        <v>MINERIO</v>
      </c>
      <c r="K321" s="9">
        <v>3.91</v>
      </c>
      <c r="L321" s="10">
        <v>9.35</v>
      </c>
      <c r="M321" s="2">
        <v>1669</v>
      </c>
      <c r="N321" s="2">
        <v>742</v>
      </c>
      <c r="O321" s="2">
        <v>0</v>
      </c>
      <c r="P321" s="2">
        <v>490</v>
      </c>
      <c r="Q321" s="2">
        <f t="shared" si="44"/>
        <v>0.57531885556704587</v>
      </c>
      <c r="R321" s="2">
        <f t="shared" si="45"/>
        <v>0.42468114443295413</v>
      </c>
      <c r="S321" s="5">
        <v>413</v>
      </c>
      <c r="T321" s="5">
        <v>343</v>
      </c>
      <c r="U321" s="5">
        <v>355</v>
      </c>
      <c r="V321" s="5">
        <v>73</v>
      </c>
      <c r="W321" s="5">
        <v>400</v>
      </c>
      <c r="X321" s="5">
        <v>41</v>
      </c>
      <c r="Y321" s="5">
        <f t="shared" si="46"/>
        <v>0.34881756756756754</v>
      </c>
      <c r="Z321" s="5">
        <f t="shared" si="47"/>
        <v>0.28969594594594594</v>
      </c>
      <c r="AA321" s="5">
        <f t="shared" si="48"/>
        <v>0.29983108108108109</v>
      </c>
      <c r="AB321" s="5">
        <f t="shared" si="49"/>
        <v>6.1655405405405407E-2</v>
      </c>
      <c r="AC321" s="5">
        <v>410</v>
      </c>
      <c r="AD321" s="3">
        <v>267</v>
      </c>
      <c r="AE321" s="3">
        <v>445</v>
      </c>
      <c r="AF321" s="3">
        <v>79</v>
      </c>
      <c r="AG321" s="3">
        <v>367</v>
      </c>
      <c r="AH321" s="3">
        <v>54</v>
      </c>
      <c r="AI321" s="1">
        <f t="shared" si="50"/>
        <v>0.34138218151540384</v>
      </c>
      <c r="AJ321" s="1">
        <f t="shared" si="51"/>
        <v>0.39087546239210852</v>
      </c>
      <c r="AK321" s="1">
        <f t="shared" si="52"/>
        <v>0.27435265104808876</v>
      </c>
      <c r="AL321" s="1">
        <f t="shared" si="53"/>
        <v>8.1997533908754625E-2</v>
      </c>
    </row>
    <row r="322" spans="1:38">
      <c r="A322" s="2" t="s">
        <v>616</v>
      </c>
      <c r="B322" s="2" t="s">
        <v>105</v>
      </c>
      <c r="C322" s="2" t="s">
        <v>164</v>
      </c>
      <c r="D322" s="2" t="s">
        <v>844</v>
      </c>
      <c r="E322" s="6" t="s">
        <v>19</v>
      </c>
      <c r="F322" s="2" t="s">
        <v>6</v>
      </c>
      <c r="G322" s="2" t="s">
        <v>1445</v>
      </c>
      <c r="H322" s="2">
        <v>83</v>
      </c>
      <c r="I322" s="2">
        <v>25</v>
      </c>
      <c r="J322" s="2" t="str">
        <f t="shared" si="54"/>
        <v>MINERIO</v>
      </c>
      <c r="K322" s="8">
        <v>3.41</v>
      </c>
      <c r="L322" s="11">
        <v>0.62</v>
      </c>
      <c r="M322" s="2">
        <v>8</v>
      </c>
      <c r="N322" s="2">
        <v>1199</v>
      </c>
      <c r="O322" s="2">
        <v>0</v>
      </c>
      <c r="P322" s="2">
        <v>331</v>
      </c>
      <c r="Q322" s="2">
        <f t="shared" ref="Q322:Q385" si="55">(M322+O322)/(M322+N322+O322+P322)</f>
        <v>5.2015604681404422E-3</v>
      </c>
      <c r="R322" s="2">
        <f t="shared" ref="R322:R385" si="56">(N322+P322)/(M322+N322+O322+P322)</f>
        <v>0.99479843953185954</v>
      </c>
      <c r="S322" s="5">
        <v>0</v>
      </c>
      <c r="T322" s="5">
        <v>22</v>
      </c>
      <c r="U322" s="5">
        <v>360</v>
      </c>
      <c r="V322" s="5">
        <v>404</v>
      </c>
      <c r="W322" s="5">
        <v>22</v>
      </c>
      <c r="X322" s="5">
        <v>13</v>
      </c>
      <c r="Y322" s="5">
        <f t="shared" ref="Y322:Y385" si="57">S322/($S322+$T322+$U322+$V322)</f>
        <v>0</v>
      </c>
      <c r="Z322" s="5">
        <f t="shared" ref="Z322:Z385" si="58">T322/($S322+$T322+$U322+$V322)</f>
        <v>2.7989821882951654E-2</v>
      </c>
      <c r="AA322" s="5">
        <f t="shared" ref="AA322:AA385" si="59">U322/($S322+$T322+$U322+$V322)</f>
        <v>0.4580152671755725</v>
      </c>
      <c r="AB322" s="5">
        <f t="shared" ref="AB322:AB385" si="60">V322/($S322+$T322+$U322+$V322)</f>
        <v>0.51399491094147587</v>
      </c>
      <c r="AC322" s="5">
        <v>0</v>
      </c>
      <c r="AD322" s="3">
        <v>14</v>
      </c>
      <c r="AE322" s="3">
        <v>298</v>
      </c>
      <c r="AF322" s="3">
        <v>480</v>
      </c>
      <c r="AG322" s="3">
        <v>15</v>
      </c>
      <c r="AH322" s="3">
        <v>11</v>
      </c>
      <c r="AI322" s="1">
        <f t="shared" ref="AI322:AI385" si="61">AC322/($AC322+$AD322+$AE322+$AF322)</f>
        <v>0</v>
      </c>
      <c r="AJ322" s="1">
        <f t="shared" ref="AJ322:AJ385" si="62">(AD322+AG322)/($AC322+$AD322+$AE322+$AF322+AG322+AH322)</f>
        <v>3.5452322738386305E-2</v>
      </c>
      <c r="AK322" s="1">
        <f t="shared" ref="AK322:AK385" si="63">AE322/($AC322+$AD322+$AE322+$AF322+AG322+AH322)</f>
        <v>0.36430317848410759</v>
      </c>
      <c r="AL322" s="1">
        <f t="shared" ref="AL322:AL385" si="64">(AH322+AF322)/($AC322+$AD322+$AE322+$AF322+AH322+AG322)</f>
        <v>0.60024449877750607</v>
      </c>
    </row>
    <row r="323" spans="1:38">
      <c r="A323" s="2" t="s">
        <v>616</v>
      </c>
      <c r="B323" s="2" t="s">
        <v>105</v>
      </c>
      <c r="C323" s="2" t="s">
        <v>162</v>
      </c>
      <c r="D323" s="2" t="s">
        <v>654</v>
      </c>
      <c r="E323" s="6" t="s">
        <v>10</v>
      </c>
      <c r="F323" s="2" t="s">
        <v>1436</v>
      </c>
      <c r="G323" s="2" t="s">
        <v>1445</v>
      </c>
      <c r="H323" s="2">
        <v>38</v>
      </c>
      <c r="J323" s="2" t="str">
        <f t="shared" ref="J323:J386" si="65">IF(OR(G323="MINERIO",K323 &gt;0.4),"MINERIO","ESTERIL")</f>
        <v>MINERIO</v>
      </c>
      <c r="K323" s="8">
        <v>3.186666666666667</v>
      </c>
      <c r="L323" s="11">
        <v>2.36</v>
      </c>
      <c r="M323" s="2">
        <v>1150</v>
      </c>
      <c r="N323" s="2">
        <v>2268</v>
      </c>
      <c r="O323" s="2">
        <v>0</v>
      </c>
      <c r="P323" s="2">
        <v>559</v>
      </c>
      <c r="Q323" s="2">
        <f t="shared" si="55"/>
        <v>0.28916268544128743</v>
      </c>
      <c r="R323" s="2">
        <f t="shared" si="56"/>
        <v>0.71083731455871257</v>
      </c>
      <c r="S323" s="2">
        <v>0</v>
      </c>
      <c r="T323" s="2">
        <v>492</v>
      </c>
      <c r="U323" s="2">
        <v>1019</v>
      </c>
      <c r="V323" s="2">
        <v>112</v>
      </c>
      <c r="W323" s="2">
        <v>480</v>
      </c>
      <c r="X323" s="2">
        <v>140</v>
      </c>
      <c r="Y323" s="5">
        <f t="shared" si="57"/>
        <v>0</v>
      </c>
      <c r="Z323" s="5">
        <f t="shared" si="58"/>
        <v>0.30314232902033272</v>
      </c>
      <c r="AA323" s="5">
        <f t="shared" si="59"/>
        <v>0.62784966112138019</v>
      </c>
      <c r="AB323" s="5">
        <f t="shared" si="60"/>
        <v>6.9008009858287117E-2</v>
      </c>
      <c r="AC323" s="2">
        <v>0</v>
      </c>
      <c r="AD323" s="3">
        <v>326</v>
      </c>
      <c r="AE323" s="3">
        <v>1285</v>
      </c>
      <c r="AF323" s="3">
        <v>158</v>
      </c>
      <c r="AG323" s="3">
        <v>333</v>
      </c>
      <c r="AH323" s="3">
        <v>140</v>
      </c>
      <c r="AI323" s="1">
        <f t="shared" si="61"/>
        <v>0</v>
      </c>
      <c r="AJ323" s="1">
        <f t="shared" si="62"/>
        <v>0.29393398751115074</v>
      </c>
      <c r="AK323" s="1">
        <f t="shared" si="63"/>
        <v>0.57314897413024091</v>
      </c>
      <c r="AL323" s="1">
        <f t="shared" si="64"/>
        <v>0.13291703835860838</v>
      </c>
    </row>
    <row r="324" spans="1:38">
      <c r="A324" s="2" t="s">
        <v>616</v>
      </c>
      <c r="B324" s="2" t="s">
        <v>105</v>
      </c>
      <c r="C324" s="2" t="s">
        <v>162</v>
      </c>
      <c r="D324" s="2" t="s">
        <v>743</v>
      </c>
      <c r="E324" s="6" t="s">
        <v>4</v>
      </c>
      <c r="F324" s="2" t="s">
        <v>4</v>
      </c>
      <c r="G324" s="2" t="s">
        <v>1445</v>
      </c>
      <c r="H324" s="2">
        <v>26</v>
      </c>
      <c r="I324" s="2">
        <v>35</v>
      </c>
      <c r="J324" s="2" t="str">
        <f t="shared" si="65"/>
        <v>MINERIO</v>
      </c>
      <c r="K324" s="9">
        <v>3.13</v>
      </c>
      <c r="L324" s="10">
        <v>9.4499999999999993</v>
      </c>
      <c r="M324" s="2">
        <v>394</v>
      </c>
      <c r="N324" s="2">
        <v>1003</v>
      </c>
      <c r="O324" s="2">
        <v>0</v>
      </c>
      <c r="P324" s="2">
        <v>371</v>
      </c>
      <c r="Q324" s="2">
        <f t="shared" si="55"/>
        <v>0.22285067873303169</v>
      </c>
      <c r="R324" s="2">
        <f t="shared" si="56"/>
        <v>0.77714932126696834</v>
      </c>
      <c r="S324" s="5">
        <v>0</v>
      </c>
      <c r="T324" s="5">
        <v>231</v>
      </c>
      <c r="U324" s="5">
        <v>364</v>
      </c>
      <c r="V324" s="5">
        <v>80</v>
      </c>
      <c r="W324" s="5">
        <v>233</v>
      </c>
      <c r="X324" s="5">
        <v>53</v>
      </c>
      <c r="Y324" s="5">
        <f t="shared" si="57"/>
        <v>0</v>
      </c>
      <c r="Z324" s="5">
        <f t="shared" si="58"/>
        <v>0.34222222222222221</v>
      </c>
      <c r="AA324" s="5">
        <f t="shared" si="59"/>
        <v>0.53925925925925922</v>
      </c>
      <c r="AB324" s="5">
        <f t="shared" si="60"/>
        <v>0.11851851851851852</v>
      </c>
      <c r="AC324" s="2">
        <v>0</v>
      </c>
      <c r="AD324" s="3">
        <v>140</v>
      </c>
      <c r="AE324" s="3">
        <v>506</v>
      </c>
      <c r="AF324" s="3">
        <v>97</v>
      </c>
      <c r="AG324" s="3">
        <v>153</v>
      </c>
      <c r="AH324" s="3">
        <v>59</v>
      </c>
      <c r="AI324" s="1">
        <f t="shared" si="61"/>
        <v>0</v>
      </c>
      <c r="AJ324" s="1">
        <f t="shared" si="62"/>
        <v>0.30680628272251309</v>
      </c>
      <c r="AK324" s="1">
        <f t="shared" si="63"/>
        <v>0.5298429319371728</v>
      </c>
      <c r="AL324" s="1">
        <f t="shared" si="64"/>
        <v>0.16335078534031414</v>
      </c>
    </row>
    <row r="325" spans="1:38">
      <c r="A325" s="2" t="s">
        <v>616</v>
      </c>
      <c r="B325" s="2" t="s">
        <v>105</v>
      </c>
      <c r="C325" s="2" t="s">
        <v>162</v>
      </c>
      <c r="D325" s="2" t="s">
        <v>753</v>
      </c>
      <c r="E325" s="6" t="s">
        <v>11</v>
      </c>
      <c r="F325" s="2" t="s">
        <v>1436</v>
      </c>
      <c r="G325" s="2" t="s">
        <v>1445</v>
      </c>
      <c r="H325" s="2">
        <v>36</v>
      </c>
      <c r="I325" s="2">
        <v>75</v>
      </c>
      <c r="J325" s="2" t="str">
        <f t="shared" si="65"/>
        <v>MINERIO</v>
      </c>
      <c r="K325" s="9">
        <v>2.98</v>
      </c>
      <c r="L325" s="10">
        <v>3.14</v>
      </c>
      <c r="M325" s="2">
        <v>509</v>
      </c>
      <c r="N325" s="2">
        <v>2707</v>
      </c>
      <c r="O325" s="2">
        <v>0</v>
      </c>
      <c r="P325" s="2">
        <v>549</v>
      </c>
      <c r="Q325" s="2">
        <f t="shared" si="55"/>
        <v>0.1351925630810093</v>
      </c>
      <c r="R325" s="2">
        <f t="shared" si="56"/>
        <v>0.86480743691899076</v>
      </c>
      <c r="S325" s="5">
        <v>0</v>
      </c>
      <c r="T325" s="5">
        <v>271</v>
      </c>
      <c r="U325" s="5">
        <v>1244</v>
      </c>
      <c r="V325" s="5">
        <v>264</v>
      </c>
      <c r="W325" s="5">
        <v>239</v>
      </c>
      <c r="X325" s="5">
        <v>109</v>
      </c>
      <c r="Y325" s="5">
        <f t="shared" si="57"/>
        <v>0</v>
      </c>
      <c r="Z325" s="5">
        <f t="shared" si="58"/>
        <v>0.15233277121978639</v>
      </c>
      <c r="AA325" s="5">
        <f t="shared" si="59"/>
        <v>0.69926925238898252</v>
      </c>
      <c r="AB325" s="5">
        <f t="shared" si="60"/>
        <v>0.14839797639123103</v>
      </c>
      <c r="AC325" s="2">
        <v>0</v>
      </c>
      <c r="AD325" s="3">
        <v>185</v>
      </c>
      <c r="AE325" s="3">
        <v>1319</v>
      </c>
      <c r="AF325" s="3">
        <v>353</v>
      </c>
      <c r="AG325" s="3">
        <v>171</v>
      </c>
      <c r="AH325" s="3">
        <v>98</v>
      </c>
      <c r="AI325" s="1">
        <f t="shared" si="61"/>
        <v>0</v>
      </c>
      <c r="AJ325" s="1">
        <f t="shared" si="62"/>
        <v>0.16745061147695203</v>
      </c>
      <c r="AK325" s="1">
        <f t="shared" si="63"/>
        <v>0.62041392285983066</v>
      </c>
      <c r="AL325" s="1">
        <f t="shared" si="64"/>
        <v>0.21213546566321731</v>
      </c>
    </row>
    <row r="326" spans="1:38">
      <c r="A326" s="2" t="s">
        <v>616</v>
      </c>
      <c r="B326" s="2" t="s">
        <v>105</v>
      </c>
      <c r="C326" s="2" t="s">
        <v>162</v>
      </c>
      <c r="D326" s="2" t="s">
        <v>754</v>
      </c>
      <c r="E326" s="6" t="s">
        <v>11</v>
      </c>
      <c r="F326" s="2" t="s">
        <v>1436</v>
      </c>
      <c r="G326" s="2" t="s">
        <v>1445</v>
      </c>
      <c r="H326" s="2">
        <v>37</v>
      </c>
      <c r="I326" s="2">
        <v>50</v>
      </c>
      <c r="J326" s="2" t="str">
        <f t="shared" si="65"/>
        <v>MINERIO</v>
      </c>
      <c r="K326" s="9">
        <v>2.95</v>
      </c>
      <c r="L326" s="10">
        <v>1.32</v>
      </c>
      <c r="M326" s="2">
        <v>202</v>
      </c>
      <c r="N326" s="2">
        <v>1894</v>
      </c>
      <c r="O326" s="2">
        <v>0</v>
      </c>
      <c r="P326" s="2">
        <v>460</v>
      </c>
      <c r="Q326" s="2">
        <f t="shared" si="55"/>
        <v>7.9029733959311427E-2</v>
      </c>
      <c r="R326" s="2">
        <f t="shared" si="56"/>
        <v>0.92097026604068855</v>
      </c>
      <c r="S326" s="5">
        <v>0</v>
      </c>
      <c r="T326" s="5">
        <v>52</v>
      </c>
      <c r="U326" s="5">
        <v>1001</v>
      </c>
      <c r="V326" s="5">
        <v>231</v>
      </c>
      <c r="W326" s="5">
        <v>59</v>
      </c>
      <c r="X326" s="5">
        <v>71</v>
      </c>
      <c r="Y326" s="5">
        <f t="shared" si="57"/>
        <v>0</v>
      </c>
      <c r="Z326" s="5">
        <f t="shared" si="58"/>
        <v>4.0498442367601244E-2</v>
      </c>
      <c r="AA326" s="5">
        <f t="shared" si="59"/>
        <v>0.77959501557632394</v>
      </c>
      <c r="AB326" s="5">
        <f t="shared" si="60"/>
        <v>0.17990654205607476</v>
      </c>
      <c r="AC326" s="2">
        <v>0</v>
      </c>
      <c r="AD326" s="3">
        <v>32</v>
      </c>
      <c r="AE326" s="3">
        <v>994</v>
      </c>
      <c r="AF326" s="3">
        <v>308</v>
      </c>
      <c r="AG326" s="3">
        <v>29</v>
      </c>
      <c r="AH326" s="3">
        <v>51</v>
      </c>
      <c r="AI326" s="1">
        <f t="shared" si="61"/>
        <v>0</v>
      </c>
      <c r="AJ326" s="1">
        <f t="shared" si="62"/>
        <v>4.3140028288543138E-2</v>
      </c>
      <c r="AK326" s="1">
        <f t="shared" si="63"/>
        <v>0.70297029702970293</v>
      </c>
      <c r="AL326" s="1">
        <f t="shared" si="64"/>
        <v>0.25388967468175389</v>
      </c>
    </row>
    <row r="327" spans="1:38">
      <c r="A327" s="2" t="s">
        <v>616</v>
      </c>
      <c r="B327" s="2" t="s">
        <v>105</v>
      </c>
      <c r="C327" s="2" t="s">
        <v>162</v>
      </c>
      <c r="D327" s="2" t="s">
        <v>618</v>
      </c>
      <c r="E327" s="6" t="s">
        <v>107</v>
      </c>
      <c r="F327" s="2" t="s">
        <v>1436</v>
      </c>
      <c r="G327" s="2" t="s">
        <v>1446</v>
      </c>
      <c r="H327" s="2">
        <v>2</v>
      </c>
      <c r="J327" s="2" t="str">
        <f t="shared" si="65"/>
        <v>MINERIO</v>
      </c>
      <c r="K327" s="8">
        <v>2.9059666666666666</v>
      </c>
      <c r="L327" s="11">
        <v>0.45</v>
      </c>
      <c r="M327" s="2">
        <v>26</v>
      </c>
      <c r="N327" s="2">
        <v>2672</v>
      </c>
      <c r="O327" s="2">
        <v>0</v>
      </c>
      <c r="P327" s="2">
        <v>509</v>
      </c>
      <c r="Q327" s="2">
        <f t="shared" si="55"/>
        <v>8.1072653570314936E-3</v>
      </c>
      <c r="R327" s="2">
        <f t="shared" si="56"/>
        <v>0.99189273464296845</v>
      </c>
      <c r="S327" s="2">
        <v>0</v>
      </c>
      <c r="T327" s="2">
        <v>33</v>
      </c>
      <c r="U327" s="2">
        <v>1322</v>
      </c>
      <c r="V327" s="2">
        <v>298</v>
      </c>
      <c r="W327" s="2">
        <v>36</v>
      </c>
      <c r="X327" s="2">
        <v>75</v>
      </c>
      <c r="Y327" s="5">
        <f t="shared" si="57"/>
        <v>0</v>
      </c>
      <c r="Z327" s="5">
        <f t="shared" si="58"/>
        <v>1.9963702359346643E-2</v>
      </c>
      <c r="AA327" s="5">
        <f t="shared" si="59"/>
        <v>0.79975801572897764</v>
      </c>
      <c r="AB327" s="5">
        <f t="shared" si="60"/>
        <v>0.18027828191167575</v>
      </c>
      <c r="AC327" s="2">
        <v>0</v>
      </c>
      <c r="AD327" s="3">
        <v>9</v>
      </c>
      <c r="AE327" s="3">
        <v>1231</v>
      </c>
      <c r="AF327" s="3">
        <v>456</v>
      </c>
      <c r="AG327" s="3">
        <v>13</v>
      </c>
      <c r="AH327" s="3">
        <v>55</v>
      </c>
      <c r="AI327" s="1">
        <f t="shared" si="61"/>
        <v>0</v>
      </c>
      <c r="AJ327" s="1">
        <f t="shared" si="62"/>
        <v>1.2471655328798186E-2</v>
      </c>
      <c r="AK327" s="1">
        <f t="shared" si="63"/>
        <v>0.69784580498866211</v>
      </c>
      <c r="AL327" s="1">
        <f t="shared" si="64"/>
        <v>0.28968253968253971</v>
      </c>
    </row>
    <row r="328" spans="1:38">
      <c r="A328" s="2" t="s">
        <v>616</v>
      </c>
      <c r="B328" s="2" t="s">
        <v>105</v>
      </c>
      <c r="C328" s="2" t="s">
        <v>164</v>
      </c>
      <c r="D328" s="2" t="s">
        <v>843</v>
      </c>
      <c r="E328" s="6" t="s">
        <v>19</v>
      </c>
      <c r="F328" s="2" t="s">
        <v>6</v>
      </c>
      <c r="G328" s="2" t="s">
        <v>1445</v>
      </c>
      <c r="H328" s="2">
        <v>82</v>
      </c>
      <c r="I328" s="2">
        <v>10</v>
      </c>
      <c r="J328" s="2" t="str">
        <f t="shared" si="65"/>
        <v>MINERIO</v>
      </c>
      <c r="K328" s="8">
        <v>2.4700000000000002</v>
      </c>
      <c r="L328" s="11">
        <v>0.32</v>
      </c>
      <c r="M328" s="2">
        <v>0</v>
      </c>
      <c r="N328" s="2">
        <v>884</v>
      </c>
      <c r="O328" s="2">
        <v>0</v>
      </c>
      <c r="P328" s="2">
        <v>296</v>
      </c>
      <c r="Q328" s="2">
        <f t="shared" si="55"/>
        <v>0</v>
      </c>
      <c r="R328" s="2">
        <f t="shared" si="56"/>
        <v>1</v>
      </c>
      <c r="S328" s="5">
        <v>0</v>
      </c>
      <c r="T328" s="5">
        <v>0</v>
      </c>
      <c r="U328" s="5">
        <v>406</v>
      </c>
      <c r="V328" s="5">
        <v>192</v>
      </c>
      <c r="W328" s="5">
        <v>0</v>
      </c>
      <c r="X328" s="5">
        <v>13</v>
      </c>
      <c r="Y328" s="5">
        <f t="shared" si="57"/>
        <v>0</v>
      </c>
      <c r="Z328" s="5">
        <f t="shared" si="58"/>
        <v>0</v>
      </c>
      <c r="AA328" s="5">
        <f t="shared" si="59"/>
        <v>0.67892976588628762</v>
      </c>
      <c r="AB328" s="5">
        <f t="shared" si="60"/>
        <v>0.32107023411371238</v>
      </c>
      <c r="AC328" s="5">
        <v>0</v>
      </c>
      <c r="AD328" s="3">
        <v>0</v>
      </c>
      <c r="AE328" s="3">
        <v>340</v>
      </c>
      <c r="AF328" s="3">
        <v>261</v>
      </c>
      <c r="AG328" s="3">
        <v>0</v>
      </c>
      <c r="AH328" s="3">
        <v>10</v>
      </c>
      <c r="AI328" s="1">
        <f t="shared" si="61"/>
        <v>0</v>
      </c>
      <c r="AJ328" s="1">
        <f t="shared" si="62"/>
        <v>0</v>
      </c>
      <c r="AK328" s="1">
        <f t="shared" si="63"/>
        <v>0.55646481178396068</v>
      </c>
      <c r="AL328" s="1">
        <f t="shared" si="64"/>
        <v>0.44353518821603927</v>
      </c>
    </row>
    <row r="329" spans="1:38">
      <c r="A329" s="2" t="s">
        <v>616</v>
      </c>
      <c r="B329" s="2" t="s">
        <v>105</v>
      </c>
      <c r="C329" s="2" t="s">
        <v>163</v>
      </c>
      <c r="D329" s="2" t="s">
        <v>706</v>
      </c>
      <c r="E329" s="6" t="s">
        <v>9</v>
      </c>
      <c r="F329" s="2" t="s">
        <v>1436</v>
      </c>
      <c r="G329" s="2" t="s">
        <v>1445</v>
      </c>
      <c r="H329" s="2">
        <v>44</v>
      </c>
      <c r="J329" s="2" t="str">
        <f t="shared" si="65"/>
        <v>MINERIO</v>
      </c>
      <c r="K329" s="9">
        <v>2.46</v>
      </c>
      <c r="L329" s="10">
        <v>1.28</v>
      </c>
      <c r="M329" s="2">
        <v>329</v>
      </c>
      <c r="N329" s="2">
        <v>1645</v>
      </c>
      <c r="O329" s="2">
        <v>0</v>
      </c>
      <c r="P329" s="2">
        <v>410</v>
      </c>
      <c r="Q329" s="2">
        <f t="shared" si="55"/>
        <v>0.13800335570469799</v>
      </c>
      <c r="R329" s="2">
        <f t="shared" si="56"/>
        <v>0.86199664429530198</v>
      </c>
      <c r="S329" s="2">
        <v>1</v>
      </c>
      <c r="T329" s="2">
        <v>75</v>
      </c>
      <c r="U329" s="2">
        <v>854</v>
      </c>
      <c r="V329" s="2">
        <v>203</v>
      </c>
      <c r="W329" s="2">
        <v>94</v>
      </c>
      <c r="X329" s="2">
        <v>72</v>
      </c>
      <c r="Y329" s="5">
        <f t="shared" si="57"/>
        <v>8.8261253309797002E-4</v>
      </c>
      <c r="Z329" s="5">
        <f t="shared" si="58"/>
        <v>6.6195939982347754E-2</v>
      </c>
      <c r="AA329" s="5">
        <f t="shared" si="59"/>
        <v>0.75375110326566641</v>
      </c>
      <c r="AB329" s="5">
        <f t="shared" si="60"/>
        <v>0.17917034421888792</v>
      </c>
      <c r="AC329" s="2">
        <v>1</v>
      </c>
      <c r="AD329" s="3">
        <v>42</v>
      </c>
      <c r="AE329" s="3">
        <v>854</v>
      </c>
      <c r="AF329" s="3">
        <v>288</v>
      </c>
      <c r="AG329" s="3">
        <v>54</v>
      </c>
      <c r="AH329" s="3">
        <v>60</v>
      </c>
      <c r="AI329" s="1">
        <f t="shared" si="61"/>
        <v>8.438818565400844E-4</v>
      </c>
      <c r="AJ329" s="1">
        <f t="shared" si="62"/>
        <v>7.3903002309468821E-2</v>
      </c>
      <c r="AK329" s="1">
        <f t="shared" si="63"/>
        <v>0.65742879137798305</v>
      </c>
      <c r="AL329" s="1">
        <f t="shared" si="64"/>
        <v>0.26789838337182448</v>
      </c>
    </row>
    <row r="330" spans="1:38">
      <c r="A330" s="2" t="s">
        <v>616</v>
      </c>
      <c r="B330" s="2" t="s">
        <v>105</v>
      </c>
      <c r="C330" s="2" t="s">
        <v>162</v>
      </c>
      <c r="D330" s="2" t="s">
        <v>747</v>
      </c>
      <c r="E330" s="6" t="s">
        <v>11</v>
      </c>
      <c r="F330" s="2" t="s">
        <v>1436</v>
      </c>
      <c r="G330" s="2" t="s">
        <v>1445</v>
      </c>
      <c r="H330" s="2">
        <v>30</v>
      </c>
      <c r="I330" s="2">
        <v>65</v>
      </c>
      <c r="J330" s="2" t="str">
        <f t="shared" si="65"/>
        <v>MINERIO</v>
      </c>
      <c r="K330" s="9">
        <v>2.41</v>
      </c>
      <c r="L330" s="10">
        <v>2.073</v>
      </c>
      <c r="M330" s="2">
        <v>729</v>
      </c>
      <c r="N330" s="2">
        <v>2922</v>
      </c>
      <c r="O330" s="2">
        <v>0</v>
      </c>
      <c r="P330" s="2">
        <v>638</v>
      </c>
      <c r="Q330" s="2">
        <f t="shared" si="55"/>
        <v>0.16996968990440661</v>
      </c>
      <c r="R330" s="2">
        <f t="shared" si="56"/>
        <v>0.83003031009559336</v>
      </c>
      <c r="S330" s="5">
        <v>0</v>
      </c>
      <c r="T330" s="5">
        <v>749</v>
      </c>
      <c r="U330" s="5">
        <v>764</v>
      </c>
      <c r="V330" s="5">
        <v>101</v>
      </c>
      <c r="W330" s="5">
        <v>671</v>
      </c>
      <c r="X330" s="5">
        <v>118</v>
      </c>
      <c r="Y330" s="5">
        <f t="shared" si="57"/>
        <v>0</v>
      </c>
      <c r="Z330" s="5">
        <f t="shared" si="58"/>
        <v>0.46406443618339527</v>
      </c>
      <c r="AA330" s="5">
        <f t="shared" si="59"/>
        <v>0.47335811648079307</v>
      </c>
      <c r="AB330" s="5">
        <f t="shared" si="60"/>
        <v>6.2577447335811651E-2</v>
      </c>
      <c r="AC330" s="2">
        <v>0</v>
      </c>
      <c r="AD330" s="3">
        <v>548</v>
      </c>
      <c r="AE330" s="3">
        <v>965</v>
      </c>
      <c r="AF330" s="3">
        <v>183</v>
      </c>
      <c r="AG330" s="3">
        <v>557</v>
      </c>
      <c r="AH330" s="3">
        <v>147</v>
      </c>
      <c r="AI330" s="1">
        <f t="shared" si="61"/>
        <v>0</v>
      </c>
      <c r="AJ330" s="1">
        <f t="shared" si="62"/>
        <v>0.46041666666666664</v>
      </c>
      <c r="AK330" s="1">
        <f t="shared" si="63"/>
        <v>0.40208333333333335</v>
      </c>
      <c r="AL330" s="1">
        <f t="shared" si="64"/>
        <v>0.13750000000000001</v>
      </c>
    </row>
    <row r="331" spans="1:38">
      <c r="A331" s="2" t="s">
        <v>616</v>
      </c>
      <c r="B331" s="2" t="s">
        <v>105</v>
      </c>
      <c r="C331" s="2" t="s">
        <v>164</v>
      </c>
      <c r="D331" s="2" t="s">
        <v>827</v>
      </c>
      <c r="E331" s="6" t="s">
        <v>17</v>
      </c>
      <c r="F331" s="2" t="s">
        <v>6</v>
      </c>
      <c r="G331" s="2" t="s">
        <v>1445</v>
      </c>
      <c r="H331" s="2">
        <v>66</v>
      </c>
      <c r="I331" s="2">
        <v>25</v>
      </c>
      <c r="J331" s="2" t="str">
        <f t="shared" si="65"/>
        <v>MINERIO</v>
      </c>
      <c r="K331" s="8">
        <v>2.2599999999999998</v>
      </c>
      <c r="L331" s="11">
        <v>1.4</v>
      </c>
      <c r="M331" s="2">
        <v>31</v>
      </c>
      <c r="N331" s="2">
        <v>1569</v>
      </c>
      <c r="O331" s="2">
        <v>0</v>
      </c>
      <c r="P331" s="2">
        <v>425</v>
      </c>
      <c r="Q331" s="2">
        <f t="shared" si="55"/>
        <v>1.5308641975308642E-2</v>
      </c>
      <c r="R331" s="2">
        <f t="shared" si="56"/>
        <v>0.98469135802469132</v>
      </c>
      <c r="S331" s="5">
        <v>0</v>
      </c>
      <c r="T331" s="5">
        <v>138</v>
      </c>
      <c r="U331" s="5">
        <v>639</v>
      </c>
      <c r="V331" s="5">
        <v>139</v>
      </c>
      <c r="W331" s="5">
        <v>120</v>
      </c>
      <c r="X331" s="5">
        <v>47</v>
      </c>
      <c r="Y331" s="5">
        <f t="shared" si="57"/>
        <v>0</v>
      </c>
      <c r="Z331" s="5">
        <f t="shared" si="58"/>
        <v>0.15065502183406113</v>
      </c>
      <c r="AA331" s="5">
        <f t="shared" si="59"/>
        <v>0.69759825327510916</v>
      </c>
      <c r="AB331" s="5">
        <f t="shared" si="60"/>
        <v>0.15174672489082969</v>
      </c>
      <c r="AC331" s="5">
        <v>0</v>
      </c>
      <c r="AD331" s="3">
        <v>92</v>
      </c>
      <c r="AE331" s="3">
        <v>675</v>
      </c>
      <c r="AF331" s="3">
        <v>190</v>
      </c>
      <c r="AG331" s="3">
        <v>89</v>
      </c>
      <c r="AH331" s="3">
        <v>37</v>
      </c>
      <c r="AI331" s="1">
        <f t="shared" si="61"/>
        <v>0</v>
      </c>
      <c r="AJ331" s="1">
        <f t="shared" si="62"/>
        <v>0.16712834718374883</v>
      </c>
      <c r="AK331" s="1">
        <f t="shared" si="63"/>
        <v>0.62326869806094187</v>
      </c>
      <c r="AL331" s="1">
        <f t="shared" si="64"/>
        <v>0.20960295475530932</v>
      </c>
    </row>
    <row r="332" spans="1:38">
      <c r="A332" s="2" t="s">
        <v>616</v>
      </c>
      <c r="B332" s="2" t="s">
        <v>105</v>
      </c>
      <c r="C332" s="2" t="s">
        <v>164</v>
      </c>
      <c r="D332" s="2" t="s">
        <v>821</v>
      </c>
      <c r="E332" s="6" t="s">
        <v>17</v>
      </c>
      <c r="F332" s="2" t="s">
        <v>6</v>
      </c>
      <c r="G332" s="2" t="s">
        <v>1445</v>
      </c>
      <c r="H332" s="2">
        <v>60</v>
      </c>
      <c r="I332" s="2">
        <v>20</v>
      </c>
      <c r="J332" s="2" t="str">
        <f t="shared" si="65"/>
        <v>MINERIO</v>
      </c>
      <c r="K332" s="8">
        <v>2.13</v>
      </c>
      <c r="L332" s="11">
        <v>0.82</v>
      </c>
      <c r="M332" s="2">
        <v>54</v>
      </c>
      <c r="N332" s="2">
        <v>1125</v>
      </c>
      <c r="O332" s="2">
        <v>0</v>
      </c>
      <c r="P332" s="2">
        <v>366</v>
      </c>
      <c r="Q332" s="2">
        <f t="shared" si="55"/>
        <v>3.4951456310679613E-2</v>
      </c>
      <c r="R332" s="2">
        <f t="shared" si="56"/>
        <v>0.96504854368932036</v>
      </c>
      <c r="S332" s="5">
        <v>0</v>
      </c>
      <c r="T332" s="5">
        <v>24</v>
      </c>
      <c r="U332" s="5">
        <v>518</v>
      </c>
      <c r="V332" s="5">
        <v>213</v>
      </c>
      <c r="W332" s="5">
        <v>30</v>
      </c>
      <c r="X332" s="5">
        <v>37</v>
      </c>
      <c r="Y332" s="5">
        <f t="shared" si="57"/>
        <v>0</v>
      </c>
      <c r="Z332" s="5">
        <f t="shared" si="58"/>
        <v>3.1788079470198675E-2</v>
      </c>
      <c r="AA332" s="5">
        <f t="shared" si="59"/>
        <v>0.68609271523178805</v>
      </c>
      <c r="AB332" s="5">
        <f t="shared" si="60"/>
        <v>0.28211920529801326</v>
      </c>
      <c r="AC332" s="5">
        <v>0</v>
      </c>
      <c r="AD332" s="3">
        <v>12</v>
      </c>
      <c r="AE332" s="3">
        <v>478</v>
      </c>
      <c r="AF332" s="3">
        <v>289</v>
      </c>
      <c r="AG332" s="3">
        <v>18</v>
      </c>
      <c r="AH332" s="3">
        <v>25</v>
      </c>
      <c r="AI332" s="1">
        <f t="shared" si="61"/>
        <v>0</v>
      </c>
      <c r="AJ332" s="1">
        <f t="shared" si="62"/>
        <v>3.6496350364963501E-2</v>
      </c>
      <c r="AK332" s="1">
        <f t="shared" si="63"/>
        <v>0.58150851581508511</v>
      </c>
      <c r="AL332" s="1">
        <f t="shared" si="64"/>
        <v>0.38199513381995132</v>
      </c>
    </row>
    <row r="333" spans="1:38">
      <c r="A333" s="2" t="s">
        <v>616</v>
      </c>
      <c r="B333" s="2" t="s">
        <v>105</v>
      </c>
      <c r="C333" s="2" t="s">
        <v>164</v>
      </c>
      <c r="D333" s="2" t="s">
        <v>854</v>
      </c>
      <c r="E333" s="6" t="s">
        <v>20</v>
      </c>
      <c r="F333" s="2" t="s">
        <v>6</v>
      </c>
      <c r="G333" s="2" t="s">
        <v>1445</v>
      </c>
      <c r="H333" s="2">
        <v>93</v>
      </c>
      <c r="I333" s="2">
        <v>60</v>
      </c>
      <c r="J333" s="2" t="str">
        <f t="shared" si="65"/>
        <v>MINERIO</v>
      </c>
      <c r="K333" s="8">
        <v>1.94</v>
      </c>
      <c r="L333" s="11">
        <v>1.81</v>
      </c>
      <c r="M333" s="2">
        <v>70</v>
      </c>
      <c r="N333" s="2">
        <v>2499</v>
      </c>
      <c r="O333" s="2">
        <v>0</v>
      </c>
      <c r="P333" s="2">
        <v>544</v>
      </c>
      <c r="Q333" s="2">
        <f t="shared" si="55"/>
        <v>2.2486347574686798E-2</v>
      </c>
      <c r="R333" s="2">
        <f t="shared" si="56"/>
        <v>0.97751365242531318</v>
      </c>
      <c r="S333" s="5">
        <v>0</v>
      </c>
      <c r="T333" s="5">
        <v>48</v>
      </c>
      <c r="U333" s="5">
        <v>1178</v>
      </c>
      <c r="V333" s="5">
        <v>372</v>
      </c>
      <c r="W333" s="5">
        <v>32</v>
      </c>
      <c r="X333" s="5">
        <v>56</v>
      </c>
      <c r="Y333" s="5">
        <f t="shared" si="57"/>
        <v>0</v>
      </c>
      <c r="Z333" s="5">
        <f t="shared" si="58"/>
        <v>3.0037546933667083E-2</v>
      </c>
      <c r="AA333" s="5">
        <f t="shared" si="59"/>
        <v>0.73717146433041303</v>
      </c>
      <c r="AB333" s="5">
        <f t="shared" si="60"/>
        <v>0.23279098873591991</v>
      </c>
      <c r="AC333" s="5">
        <v>0</v>
      </c>
      <c r="AD333" s="3">
        <v>28</v>
      </c>
      <c r="AE333" s="3">
        <v>1085</v>
      </c>
      <c r="AF333" s="3">
        <v>516</v>
      </c>
      <c r="AG333" s="3">
        <v>24</v>
      </c>
      <c r="AH333" s="3">
        <v>33</v>
      </c>
      <c r="AI333" s="1">
        <f t="shared" si="61"/>
        <v>0</v>
      </c>
      <c r="AJ333" s="1">
        <f t="shared" si="62"/>
        <v>3.084223013048636E-2</v>
      </c>
      <c r="AK333" s="1">
        <f t="shared" si="63"/>
        <v>0.64353499406880188</v>
      </c>
      <c r="AL333" s="1">
        <f t="shared" si="64"/>
        <v>0.32562277580071175</v>
      </c>
    </row>
    <row r="334" spans="1:38">
      <c r="A334" s="2" t="s">
        <v>616</v>
      </c>
      <c r="B334" s="2" t="s">
        <v>105</v>
      </c>
      <c r="C334" s="2" t="s">
        <v>164</v>
      </c>
      <c r="D334" s="2" t="s">
        <v>851</v>
      </c>
      <c r="E334" s="6" t="s">
        <v>20</v>
      </c>
      <c r="F334" s="2" t="s">
        <v>6</v>
      </c>
      <c r="G334" s="2" t="s">
        <v>1445</v>
      </c>
      <c r="H334" s="2">
        <v>90</v>
      </c>
      <c r="I334" s="2">
        <v>105</v>
      </c>
      <c r="J334" s="2" t="str">
        <f t="shared" si="65"/>
        <v>MINERIO</v>
      </c>
      <c r="K334" s="8">
        <v>1.9</v>
      </c>
      <c r="L334" s="11">
        <v>1.22</v>
      </c>
      <c r="M334" s="2">
        <v>115</v>
      </c>
      <c r="N334" s="2">
        <v>3841</v>
      </c>
      <c r="O334" s="2">
        <v>0</v>
      </c>
      <c r="P334" s="2">
        <v>610</v>
      </c>
      <c r="Q334" s="2">
        <f t="shared" si="55"/>
        <v>2.5186158563293912E-2</v>
      </c>
      <c r="R334" s="2">
        <f t="shared" si="56"/>
        <v>0.97481384143670613</v>
      </c>
      <c r="S334" s="5">
        <v>0</v>
      </c>
      <c r="T334" s="5">
        <v>41</v>
      </c>
      <c r="U334" s="5">
        <v>1779</v>
      </c>
      <c r="V334" s="5">
        <v>627</v>
      </c>
      <c r="W334" s="5">
        <v>37</v>
      </c>
      <c r="X334" s="5">
        <v>63</v>
      </c>
      <c r="Y334" s="5">
        <f t="shared" si="57"/>
        <v>0</v>
      </c>
      <c r="Z334" s="5">
        <f t="shared" si="58"/>
        <v>1.6755210461789946E-2</v>
      </c>
      <c r="AA334" s="5">
        <f t="shared" si="59"/>
        <v>0.72701266857376379</v>
      </c>
      <c r="AB334" s="5">
        <f t="shared" si="60"/>
        <v>0.25623212096444625</v>
      </c>
      <c r="AC334" s="5">
        <v>0</v>
      </c>
      <c r="AD334" s="3">
        <v>25</v>
      </c>
      <c r="AE334" s="3">
        <v>1596</v>
      </c>
      <c r="AF334" s="3">
        <v>856</v>
      </c>
      <c r="AG334" s="3">
        <v>27</v>
      </c>
      <c r="AH334" s="3">
        <v>43</v>
      </c>
      <c r="AI334" s="1">
        <f t="shared" si="61"/>
        <v>0</v>
      </c>
      <c r="AJ334" s="1">
        <f t="shared" si="62"/>
        <v>2.0416175893207697E-2</v>
      </c>
      <c r="AK334" s="1">
        <f t="shared" si="63"/>
        <v>0.62661955241460543</v>
      </c>
      <c r="AL334" s="1">
        <f t="shared" si="64"/>
        <v>0.35296427169218686</v>
      </c>
    </row>
    <row r="335" spans="1:38">
      <c r="A335" s="2" t="s">
        <v>616</v>
      </c>
      <c r="B335" s="2" t="s">
        <v>105</v>
      </c>
      <c r="C335" s="2" t="s">
        <v>164</v>
      </c>
      <c r="D335" s="2" t="s">
        <v>832</v>
      </c>
      <c r="E335" s="6" t="s">
        <v>17</v>
      </c>
      <c r="F335" s="2" t="s">
        <v>6</v>
      </c>
      <c r="G335" s="2" t="s">
        <v>1445</v>
      </c>
      <c r="H335" s="2">
        <v>71</v>
      </c>
      <c r="I335" s="2">
        <v>40</v>
      </c>
      <c r="J335" s="2" t="str">
        <f t="shared" si="65"/>
        <v>MINERIO</v>
      </c>
      <c r="K335" s="8">
        <v>1.9</v>
      </c>
      <c r="L335" s="11">
        <v>6.68</v>
      </c>
      <c r="M335" s="2">
        <v>128</v>
      </c>
      <c r="N335" s="2">
        <v>1719</v>
      </c>
      <c r="O335" s="2">
        <v>0</v>
      </c>
      <c r="P335" s="2">
        <v>438</v>
      </c>
      <c r="Q335" s="2">
        <f t="shared" si="55"/>
        <v>5.6017505470459521E-2</v>
      </c>
      <c r="R335" s="2">
        <f t="shared" si="56"/>
        <v>0.94398249452954053</v>
      </c>
      <c r="S335" s="5">
        <v>0</v>
      </c>
      <c r="T335" s="5">
        <v>94</v>
      </c>
      <c r="U335" s="5">
        <v>806</v>
      </c>
      <c r="V335" s="5">
        <v>228</v>
      </c>
      <c r="W335" s="5">
        <v>57</v>
      </c>
      <c r="X335" s="5">
        <v>46</v>
      </c>
      <c r="Y335" s="5">
        <f t="shared" si="57"/>
        <v>0</v>
      </c>
      <c r="Z335" s="5">
        <f t="shared" si="58"/>
        <v>8.3333333333333329E-2</v>
      </c>
      <c r="AA335" s="5">
        <f t="shared" si="59"/>
        <v>0.71453900709219853</v>
      </c>
      <c r="AB335" s="5">
        <f t="shared" si="60"/>
        <v>0.20212765957446807</v>
      </c>
      <c r="AC335" s="5">
        <v>0</v>
      </c>
      <c r="AD335" s="3">
        <v>69</v>
      </c>
      <c r="AE335" s="3">
        <v>778</v>
      </c>
      <c r="AF335" s="3">
        <v>302</v>
      </c>
      <c r="AG335" s="3">
        <v>42</v>
      </c>
      <c r="AH335" s="3">
        <v>40</v>
      </c>
      <c r="AI335" s="1">
        <f t="shared" si="61"/>
        <v>0</v>
      </c>
      <c r="AJ335" s="1">
        <f t="shared" si="62"/>
        <v>9.0170593013809905E-2</v>
      </c>
      <c r="AK335" s="1">
        <f t="shared" si="63"/>
        <v>0.63200649878147852</v>
      </c>
      <c r="AL335" s="1">
        <f t="shared" si="64"/>
        <v>0.27782290820471162</v>
      </c>
    </row>
    <row r="336" spans="1:38">
      <c r="A336" s="2" t="s">
        <v>616</v>
      </c>
      <c r="B336" s="2" t="s">
        <v>105</v>
      </c>
      <c r="C336" s="2" t="s">
        <v>162</v>
      </c>
      <c r="D336" s="2" t="s">
        <v>748</v>
      </c>
      <c r="E336" s="6" t="s">
        <v>11</v>
      </c>
      <c r="F336" s="2" t="s">
        <v>1436</v>
      </c>
      <c r="G336" s="2" t="s">
        <v>1445</v>
      </c>
      <c r="H336" s="2">
        <v>31</v>
      </c>
      <c r="I336" s="2">
        <v>60</v>
      </c>
      <c r="J336" s="2" t="str">
        <f t="shared" si="65"/>
        <v>MINERIO</v>
      </c>
      <c r="K336" s="9">
        <v>1.9</v>
      </c>
      <c r="L336" s="10">
        <v>1.52</v>
      </c>
      <c r="M336" s="2">
        <v>84</v>
      </c>
      <c r="N336" s="2">
        <v>2445</v>
      </c>
      <c r="O336" s="2">
        <v>0</v>
      </c>
      <c r="P336" s="2">
        <v>534</v>
      </c>
      <c r="Q336" s="2">
        <f t="shared" si="55"/>
        <v>2.742409402546523E-2</v>
      </c>
      <c r="R336" s="2">
        <f t="shared" si="56"/>
        <v>0.9725759059745348</v>
      </c>
      <c r="S336" s="5">
        <v>0</v>
      </c>
      <c r="T336" s="5">
        <v>48</v>
      </c>
      <c r="U336" s="5">
        <v>1311</v>
      </c>
      <c r="V336" s="5">
        <v>196</v>
      </c>
      <c r="W336" s="5">
        <v>46</v>
      </c>
      <c r="X336" s="5">
        <v>64</v>
      </c>
      <c r="Y336" s="5">
        <f t="shared" si="57"/>
        <v>0</v>
      </c>
      <c r="Z336" s="5">
        <f t="shared" si="58"/>
        <v>3.0868167202572346E-2</v>
      </c>
      <c r="AA336" s="5">
        <f t="shared" si="59"/>
        <v>0.8430868167202572</v>
      </c>
      <c r="AB336" s="5">
        <f t="shared" si="60"/>
        <v>0.12604501607717042</v>
      </c>
      <c r="AC336" s="2">
        <v>0</v>
      </c>
      <c r="AD336" s="3">
        <v>23</v>
      </c>
      <c r="AE336" s="3">
        <v>1258</v>
      </c>
      <c r="AF336" s="3">
        <v>309</v>
      </c>
      <c r="AG336" s="3">
        <v>22</v>
      </c>
      <c r="AH336" s="3">
        <v>53</v>
      </c>
      <c r="AI336" s="1">
        <f t="shared" si="61"/>
        <v>0</v>
      </c>
      <c r="AJ336" s="1">
        <f t="shared" si="62"/>
        <v>2.7027027027027029E-2</v>
      </c>
      <c r="AK336" s="1">
        <f t="shared" si="63"/>
        <v>0.75555555555555554</v>
      </c>
      <c r="AL336" s="1">
        <f t="shared" si="64"/>
        <v>0.21741741741741741</v>
      </c>
    </row>
    <row r="337" spans="1:38">
      <c r="A337" s="2" t="s">
        <v>616</v>
      </c>
      <c r="B337" s="2" t="s">
        <v>105</v>
      </c>
      <c r="C337" s="2" t="s">
        <v>163</v>
      </c>
      <c r="D337" s="2" t="s">
        <v>697</v>
      </c>
      <c r="E337" s="6" t="s">
        <v>4</v>
      </c>
      <c r="F337" s="2" t="s">
        <v>4</v>
      </c>
      <c r="G337" s="2" t="s">
        <v>1445</v>
      </c>
      <c r="H337" s="2">
        <v>35</v>
      </c>
      <c r="J337" s="2" t="str">
        <f t="shared" si="65"/>
        <v>MINERIO</v>
      </c>
      <c r="K337" s="8">
        <v>1.875</v>
      </c>
      <c r="L337" s="11">
        <v>1.8</v>
      </c>
      <c r="M337" s="2">
        <v>39</v>
      </c>
      <c r="N337" s="2">
        <v>2908</v>
      </c>
      <c r="O337" s="2">
        <v>0</v>
      </c>
      <c r="P337" s="2">
        <v>494</v>
      </c>
      <c r="Q337" s="2">
        <f t="shared" si="55"/>
        <v>1.1333914559721011E-2</v>
      </c>
      <c r="R337" s="2">
        <f t="shared" si="56"/>
        <v>0.98866608544027901</v>
      </c>
      <c r="S337" s="2">
        <v>0</v>
      </c>
      <c r="T337" s="2">
        <v>56</v>
      </c>
      <c r="U337" s="2">
        <v>1455</v>
      </c>
      <c r="V337" s="2">
        <v>294</v>
      </c>
      <c r="W337" s="2">
        <v>53</v>
      </c>
      <c r="X337" s="2">
        <v>55</v>
      </c>
      <c r="Y337" s="5">
        <f t="shared" si="57"/>
        <v>0</v>
      </c>
      <c r="Z337" s="5">
        <f t="shared" si="58"/>
        <v>3.1024930747922438E-2</v>
      </c>
      <c r="AA337" s="5">
        <f t="shared" si="59"/>
        <v>0.80609418282548473</v>
      </c>
      <c r="AB337" s="5">
        <f t="shared" si="60"/>
        <v>0.16288088642659279</v>
      </c>
      <c r="AC337" s="2">
        <v>0</v>
      </c>
      <c r="AD337" s="3">
        <v>56</v>
      </c>
      <c r="AE337" s="3">
        <v>1455</v>
      </c>
      <c r="AF337" s="3">
        <v>294</v>
      </c>
      <c r="AG337" s="3">
        <v>53</v>
      </c>
      <c r="AH337" s="3">
        <v>55</v>
      </c>
      <c r="AI337" s="1">
        <f t="shared" si="61"/>
        <v>0</v>
      </c>
      <c r="AJ337" s="1">
        <f t="shared" si="62"/>
        <v>5.6978567694720338E-2</v>
      </c>
      <c r="AK337" s="1">
        <f t="shared" si="63"/>
        <v>0.76058546785154213</v>
      </c>
      <c r="AL337" s="1">
        <f t="shared" si="64"/>
        <v>0.18243596445373758</v>
      </c>
    </row>
    <row r="338" spans="1:38">
      <c r="A338" s="2" t="s">
        <v>616</v>
      </c>
      <c r="B338" s="2" t="s">
        <v>105</v>
      </c>
      <c r="C338" s="2" t="s">
        <v>163</v>
      </c>
      <c r="D338" s="2" t="s">
        <v>702</v>
      </c>
      <c r="E338" s="6" t="s">
        <v>4</v>
      </c>
      <c r="F338" s="2" t="s">
        <v>4</v>
      </c>
      <c r="G338" s="2" t="s">
        <v>1445</v>
      </c>
      <c r="H338" s="2">
        <v>40</v>
      </c>
      <c r="J338" s="2" t="str">
        <f t="shared" si="65"/>
        <v>MINERIO</v>
      </c>
      <c r="K338" s="9">
        <v>1.86</v>
      </c>
      <c r="L338" s="10">
        <v>0.08</v>
      </c>
      <c r="M338" s="2">
        <v>0</v>
      </c>
      <c r="N338" s="2">
        <v>1605</v>
      </c>
      <c r="O338" s="2">
        <v>0</v>
      </c>
      <c r="P338" s="2">
        <v>415</v>
      </c>
      <c r="Q338" s="2">
        <f t="shared" si="55"/>
        <v>0</v>
      </c>
      <c r="R338" s="2">
        <f t="shared" si="56"/>
        <v>1</v>
      </c>
      <c r="S338" s="2">
        <v>0</v>
      </c>
      <c r="T338" s="2">
        <v>10</v>
      </c>
      <c r="U338" s="2">
        <v>698</v>
      </c>
      <c r="V338" s="2">
        <v>339</v>
      </c>
      <c r="W338" s="2">
        <v>10</v>
      </c>
      <c r="X338" s="2">
        <v>26</v>
      </c>
      <c r="Y338" s="5">
        <f t="shared" si="57"/>
        <v>0</v>
      </c>
      <c r="Z338" s="5">
        <f t="shared" si="58"/>
        <v>9.5510983763132766E-3</v>
      </c>
      <c r="AA338" s="5">
        <f t="shared" si="59"/>
        <v>0.66666666666666663</v>
      </c>
      <c r="AB338" s="5">
        <f t="shared" si="60"/>
        <v>0.32378223495702008</v>
      </c>
      <c r="AC338" s="2">
        <v>0</v>
      </c>
      <c r="AD338" s="3">
        <v>10</v>
      </c>
      <c r="AE338" s="3">
        <v>698</v>
      </c>
      <c r="AF338" s="3">
        <v>339</v>
      </c>
      <c r="AG338" s="3">
        <v>10</v>
      </c>
      <c r="AH338" s="3">
        <v>26</v>
      </c>
      <c r="AI338" s="1">
        <f t="shared" si="61"/>
        <v>0</v>
      </c>
      <c r="AJ338" s="1">
        <f t="shared" si="62"/>
        <v>1.8467220683287166E-2</v>
      </c>
      <c r="AK338" s="1">
        <f t="shared" si="63"/>
        <v>0.64450600184672202</v>
      </c>
      <c r="AL338" s="1">
        <f t="shared" si="64"/>
        <v>0.33702677746999077</v>
      </c>
    </row>
    <row r="339" spans="1:38">
      <c r="A339" s="2" t="s">
        <v>616</v>
      </c>
      <c r="B339" s="2" t="s">
        <v>105</v>
      </c>
      <c r="C339" s="2" t="s">
        <v>163</v>
      </c>
      <c r="D339" s="2" t="s">
        <v>679</v>
      </c>
      <c r="E339" s="6" t="s">
        <v>3</v>
      </c>
      <c r="F339" s="2" t="s">
        <v>6</v>
      </c>
      <c r="G339" s="2" t="s">
        <v>1445</v>
      </c>
      <c r="H339" s="2">
        <v>17</v>
      </c>
      <c r="J339" s="2" t="str">
        <f t="shared" si="65"/>
        <v>MINERIO</v>
      </c>
      <c r="K339" s="8">
        <v>1.7999999999999998</v>
      </c>
      <c r="L339" s="11">
        <v>0.3</v>
      </c>
      <c r="M339" s="2">
        <v>0</v>
      </c>
      <c r="N339" s="2">
        <v>676</v>
      </c>
      <c r="O339" s="2">
        <v>0</v>
      </c>
      <c r="P339" s="2">
        <v>306</v>
      </c>
      <c r="Q339" s="2">
        <f t="shared" si="55"/>
        <v>0</v>
      </c>
      <c r="R339" s="2">
        <f t="shared" si="56"/>
        <v>1</v>
      </c>
      <c r="S339" s="2">
        <v>0</v>
      </c>
      <c r="T339" s="2">
        <v>3</v>
      </c>
      <c r="U339" s="2">
        <v>214</v>
      </c>
      <c r="V339" s="2">
        <v>243</v>
      </c>
      <c r="W339" s="2">
        <v>5</v>
      </c>
      <c r="X339" s="2">
        <v>12</v>
      </c>
      <c r="Y339" s="5">
        <f t="shared" si="57"/>
        <v>0</v>
      </c>
      <c r="Z339" s="5">
        <f t="shared" si="58"/>
        <v>6.5217391304347823E-3</v>
      </c>
      <c r="AA339" s="5">
        <f t="shared" si="59"/>
        <v>0.4652173913043478</v>
      </c>
      <c r="AB339" s="5">
        <f t="shared" si="60"/>
        <v>0.52826086956521734</v>
      </c>
      <c r="AC339" s="2">
        <v>0</v>
      </c>
      <c r="AD339" s="3">
        <v>3</v>
      </c>
      <c r="AE339" s="3">
        <v>214</v>
      </c>
      <c r="AF339" s="3">
        <v>243</v>
      </c>
      <c r="AG339" s="3">
        <v>5</v>
      </c>
      <c r="AH339" s="3">
        <v>12</v>
      </c>
      <c r="AI339" s="1">
        <f t="shared" si="61"/>
        <v>0</v>
      </c>
      <c r="AJ339" s="1">
        <f t="shared" si="62"/>
        <v>1.6771488469601678E-2</v>
      </c>
      <c r="AK339" s="1">
        <f t="shared" si="63"/>
        <v>0.44863731656184486</v>
      </c>
      <c r="AL339" s="1">
        <f t="shared" si="64"/>
        <v>0.53459119496855345</v>
      </c>
    </row>
    <row r="340" spans="1:38">
      <c r="A340" s="2" t="s">
        <v>616</v>
      </c>
      <c r="B340" s="2" t="s">
        <v>105</v>
      </c>
      <c r="C340" s="2" t="s">
        <v>163</v>
      </c>
      <c r="D340" s="2" t="s">
        <v>669</v>
      </c>
      <c r="E340" s="6" t="s">
        <v>107</v>
      </c>
      <c r="F340" s="2" t="s">
        <v>1436</v>
      </c>
      <c r="G340" s="2" t="s">
        <v>1446</v>
      </c>
      <c r="H340" s="2">
        <v>7</v>
      </c>
      <c r="J340" s="2" t="str">
        <f t="shared" si="65"/>
        <v>MINERIO</v>
      </c>
      <c r="K340" s="8">
        <v>1.6599999999999997</v>
      </c>
      <c r="L340" s="11">
        <v>0.03</v>
      </c>
      <c r="M340" s="2">
        <v>16</v>
      </c>
      <c r="N340" s="2">
        <v>1841</v>
      </c>
      <c r="O340" s="2">
        <v>0</v>
      </c>
      <c r="P340" s="2">
        <v>455</v>
      </c>
      <c r="Q340" s="2">
        <f t="shared" si="55"/>
        <v>6.920415224913495E-3</v>
      </c>
      <c r="R340" s="2">
        <f t="shared" si="56"/>
        <v>0.99307958477508651</v>
      </c>
      <c r="S340" s="2">
        <v>0</v>
      </c>
      <c r="T340" s="2">
        <v>22</v>
      </c>
      <c r="U340" s="2">
        <v>886</v>
      </c>
      <c r="V340" s="2">
        <v>222</v>
      </c>
      <c r="W340" s="2">
        <v>29</v>
      </c>
      <c r="X340" s="2">
        <v>62</v>
      </c>
      <c r="Y340" s="5">
        <f t="shared" si="57"/>
        <v>0</v>
      </c>
      <c r="Z340" s="5">
        <f t="shared" si="58"/>
        <v>1.9469026548672566E-2</v>
      </c>
      <c r="AA340" s="5">
        <f t="shared" si="59"/>
        <v>0.78407079646017697</v>
      </c>
      <c r="AB340" s="5">
        <f t="shared" si="60"/>
        <v>0.19646017699115045</v>
      </c>
      <c r="AC340" s="2">
        <v>0</v>
      </c>
      <c r="AD340" s="3">
        <v>22</v>
      </c>
      <c r="AE340" s="3">
        <v>886</v>
      </c>
      <c r="AF340" s="3">
        <v>222</v>
      </c>
      <c r="AG340" s="3">
        <v>29</v>
      </c>
      <c r="AH340" s="3">
        <v>62</v>
      </c>
      <c r="AI340" s="1">
        <f t="shared" si="61"/>
        <v>0</v>
      </c>
      <c r="AJ340" s="1">
        <f t="shared" si="62"/>
        <v>4.1769041769041768E-2</v>
      </c>
      <c r="AK340" s="1">
        <f t="shared" si="63"/>
        <v>0.72563472563472564</v>
      </c>
      <c r="AL340" s="1">
        <f t="shared" si="64"/>
        <v>0.2325962325962326</v>
      </c>
    </row>
    <row r="341" spans="1:38">
      <c r="A341" s="2" t="s">
        <v>616</v>
      </c>
      <c r="B341" s="2" t="s">
        <v>105</v>
      </c>
      <c r="C341" s="2" t="s">
        <v>164</v>
      </c>
      <c r="D341" s="2" t="s">
        <v>835</v>
      </c>
      <c r="E341" s="6" t="s">
        <v>18</v>
      </c>
      <c r="F341" s="2" t="s">
        <v>6</v>
      </c>
      <c r="G341" s="2" t="s">
        <v>1445</v>
      </c>
      <c r="H341" s="2">
        <v>74</v>
      </c>
      <c r="I341" s="2">
        <v>40</v>
      </c>
      <c r="J341" s="2" t="str">
        <f t="shared" si="65"/>
        <v>MINERIO</v>
      </c>
      <c r="K341" s="8">
        <v>1.58</v>
      </c>
      <c r="L341" s="11">
        <v>0.85</v>
      </c>
      <c r="M341" s="2">
        <v>130</v>
      </c>
      <c r="N341" s="2">
        <v>1836</v>
      </c>
      <c r="O341" s="2">
        <v>0</v>
      </c>
      <c r="P341" s="2">
        <v>465</v>
      </c>
      <c r="Q341" s="2">
        <f t="shared" si="55"/>
        <v>5.3475935828877004E-2</v>
      </c>
      <c r="R341" s="2">
        <f t="shared" si="56"/>
        <v>0.946524064171123</v>
      </c>
      <c r="S341" s="5">
        <v>0</v>
      </c>
      <c r="T341" s="5">
        <v>86</v>
      </c>
      <c r="U341" s="5">
        <v>822</v>
      </c>
      <c r="V341" s="5">
        <v>289</v>
      </c>
      <c r="W341" s="5">
        <v>82</v>
      </c>
      <c r="X341" s="5">
        <v>50</v>
      </c>
      <c r="Y341" s="5">
        <f t="shared" si="57"/>
        <v>0</v>
      </c>
      <c r="Z341" s="5">
        <f t="shared" si="58"/>
        <v>7.1846282372598158E-2</v>
      </c>
      <c r="AA341" s="5">
        <f t="shared" si="59"/>
        <v>0.68671679197994984</v>
      </c>
      <c r="AB341" s="5">
        <f t="shared" si="60"/>
        <v>0.24143692564745195</v>
      </c>
      <c r="AC341" s="5">
        <v>0</v>
      </c>
      <c r="AD341" s="3">
        <v>57</v>
      </c>
      <c r="AE341" s="3">
        <v>790</v>
      </c>
      <c r="AF341" s="3">
        <v>394</v>
      </c>
      <c r="AG341" s="3">
        <v>55</v>
      </c>
      <c r="AH341" s="3">
        <v>33</v>
      </c>
      <c r="AI341" s="1">
        <f t="shared" si="61"/>
        <v>0</v>
      </c>
      <c r="AJ341" s="1">
        <f t="shared" si="62"/>
        <v>8.427389014296463E-2</v>
      </c>
      <c r="AK341" s="1">
        <f t="shared" si="63"/>
        <v>0.59443190368698273</v>
      </c>
      <c r="AL341" s="1">
        <f t="shared" si="64"/>
        <v>0.32129420617005267</v>
      </c>
    </row>
    <row r="342" spans="1:38">
      <c r="A342" s="2" t="s">
        <v>616</v>
      </c>
      <c r="B342" s="2" t="s">
        <v>105</v>
      </c>
      <c r="C342" s="2" t="s">
        <v>163</v>
      </c>
      <c r="D342" s="2" t="s">
        <v>712</v>
      </c>
      <c r="E342" s="6" t="s">
        <v>9</v>
      </c>
      <c r="F342" s="2" t="s">
        <v>1436</v>
      </c>
      <c r="G342" s="2" t="s">
        <v>1445</v>
      </c>
      <c r="H342" s="2">
        <v>50</v>
      </c>
      <c r="J342" s="2" t="str">
        <f t="shared" si="65"/>
        <v>MINERIO</v>
      </c>
      <c r="K342" s="9">
        <v>1.5</v>
      </c>
      <c r="L342" s="10">
        <v>0.17</v>
      </c>
      <c r="M342" s="2">
        <v>0</v>
      </c>
      <c r="N342" s="2">
        <v>909</v>
      </c>
      <c r="O342" s="2">
        <v>0</v>
      </c>
      <c r="P342" s="2">
        <v>292</v>
      </c>
      <c r="Q342" s="2">
        <f t="shared" si="55"/>
        <v>0</v>
      </c>
      <c r="R342" s="2">
        <f t="shared" si="56"/>
        <v>1</v>
      </c>
      <c r="S342" s="2">
        <v>0</v>
      </c>
      <c r="T342" s="2">
        <v>23</v>
      </c>
      <c r="U342" s="2">
        <v>372</v>
      </c>
      <c r="V342" s="2">
        <v>195</v>
      </c>
      <c r="W342" s="2">
        <v>21</v>
      </c>
      <c r="X342" s="2">
        <v>13</v>
      </c>
      <c r="Y342" s="5">
        <f t="shared" si="57"/>
        <v>0</v>
      </c>
      <c r="Z342" s="5">
        <f t="shared" si="58"/>
        <v>3.898305084745763E-2</v>
      </c>
      <c r="AA342" s="5">
        <f t="shared" si="59"/>
        <v>0.63050847457627124</v>
      </c>
      <c r="AB342" s="5">
        <f t="shared" si="60"/>
        <v>0.33050847457627119</v>
      </c>
      <c r="AC342" s="2">
        <v>0</v>
      </c>
      <c r="AD342" s="3">
        <v>9</v>
      </c>
      <c r="AE342" s="3">
        <v>317</v>
      </c>
      <c r="AF342" s="3">
        <v>274</v>
      </c>
      <c r="AG342" s="3">
        <v>10</v>
      </c>
      <c r="AH342" s="3">
        <v>14</v>
      </c>
      <c r="AI342" s="1">
        <f t="shared" si="61"/>
        <v>0</v>
      </c>
      <c r="AJ342" s="1">
        <f t="shared" si="62"/>
        <v>3.0448717948717948E-2</v>
      </c>
      <c r="AK342" s="1">
        <f t="shared" si="63"/>
        <v>0.50801282051282048</v>
      </c>
      <c r="AL342" s="1">
        <f t="shared" si="64"/>
        <v>0.46153846153846156</v>
      </c>
    </row>
    <row r="343" spans="1:38">
      <c r="A343" s="2" t="s">
        <v>616</v>
      </c>
      <c r="B343" s="2" t="s">
        <v>105</v>
      </c>
      <c r="C343" s="2" t="s">
        <v>162</v>
      </c>
      <c r="D343" s="2" t="s">
        <v>635</v>
      </c>
      <c r="E343" s="6" t="s">
        <v>4</v>
      </c>
      <c r="F343" s="2" t="s">
        <v>4</v>
      </c>
      <c r="G343" s="2" t="s">
        <v>1445</v>
      </c>
      <c r="H343" s="2">
        <v>19</v>
      </c>
      <c r="J343" s="2" t="str">
        <f t="shared" si="65"/>
        <v>MINERIO</v>
      </c>
      <c r="K343" s="8">
        <v>1.5</v>
      </c>
      <c r="L343" s="11">
        <v>5.65</v>
      </c>
      <c r="M343" s="2">
        <v>28</v>
      </c>
      <c r="N343" s="2">
        <v>2763</v>
      </c>
      <c r="O343" s="2">
        <v>0</v>
      </c>
      <c r="P343" s="2">
        <v>569</v>
      </c>
      <c r="Q343" s="2">
        <f t="shared" si="55"/>
        <v>8.3333333333333332E-3</v>
      </c>
      <c r="R343" s="2">
        <f t="shared" si="56"/>
        <v>0.9916666666666667</v>
      </c>
      <c r="S343" s="2">
        <v>0</v>
      </c>
      <c r="T343" s="2">
        <v>382</v>
      </c>
      <c r="U343" s="2">
        <v>839</v>
      </c>
      <c r="V343" s="2">
        <v>76</v>
      </c>
      <c r="W343" s="2">
        <v>416</v>
      </c>
      <c r="X343" s="2">
        <v>108</v>
      </c>
      <c r="Y343" s="5">
        <f t="shared" si="57"/>
        <v>0</v>
      </c>
      <c r="Z343" s="5">
        <f t="shared" si="58"/>
        <v>0.29452582883577488</v>
      </c>
      <c r="AA343" s="5">
        <f t="shared" si="59"/>
        <v>0.64687740940632232</v>
      </c>
      <c r="AB343" s="5">
        <f t="shared" si="60"/>
        <v>5.8596761757902856E-2</v>
      </c>
      <c r="AC343" s="2">
        <v>0</v>
      </c>
      <c r="AD343" s="3">
        <v>234</v>
      </c>
      <c r="AE343" s="3">
        <v>1044</v>
      </c>
      <c r="AF343" s="3">
        <v>142</v>
      </c>
      <c r="AG343" s="3">
        <v>277</v>
      </c>
      <c r="AH343" s="3">
        <v>121</v>
      </c>
      <c r="AI343" s="1">
        <f t="shared" si="61"/>
        <v>0</v>
      </c>
      <c r="AJ343" s="1">
        <f t="shared" si="62"/>
        <v>0.28107810781078107</v>
      </c>
      <c r="AK343" s="1">
        <f t="shared" si="63"/>
        <v>0.57425742574257421</v>
      </c>
      <c r="AL343" s="1">
        <f t="shared" si="64"/>
        <v>0.14466446644664466</v>
      </c>
    </row>
    <row r="344" spans="1:38">
      <c r="A344" s="2" t="s">
        <v>616</v>
      </c>
      <c r="B344" s="2" t="s">
        <v>105</v>
      </c>
      <c r="C344" s="2" t="s">
        <v>164</v>
      </c>
      <c r="D344" s="2" t="s">
        <v>853</v>
      </c>
      <c r="E344" s="6" t="s">
        <v>20</v>
      </c>
      <c r="F344" s="2" t="s">
        <v>6</v>
      </c>
      <c r="G344" s="2" t="s">
        <v>1445</v>
      </c>
      <c r="H344" s="2">
        <v>92</v>
      </c>
      <c r="I344" s="2">
        <v>75</v>
      </c>
      <c r="J344" s="2" t="str">
        <f t="shared" si="65"/>
        <v>MINERIO</v>
      </c>
      <c r="K344" s="8">
        <v>1.41</v>
      </c>
      <c r="L344" s="11">
        <v>0.26</v>
      </c>
      <c r="M344" s="2">
        <v>31</v>
      </c>
      <c r="N344" s="2">
        <v>3022</v>
      </c>
      <c r="O344" s="2">
        <v>0</v>
      </c>
      <c r="P344" s="2">
        <v>499</v>
      </c>
      <c r="Q344" s="2">
        <f t="shared" si="55"/>
        <v>8.7274774774774768E-3</v>
      </c>
      <c r="R344" s="2">
        <f t="shared" si="56"/>
        <v>0.99127252252252251</v>
      </c>
      <c r="S344" s="5">
        <v>0</v>
      </c>
      <c r="T344" s="5">
        <v>30</v>
      </c>
      <c r="U344" s="5">
        <v>1381</v>
      </c>
      <c r="V344" s="5">
        <v>496</v>
      </c>
      <c r="W344" s="5">
        <v>34</v>
      </c>
      <c r="X344" s="5">
        <v>52</v>
      </c>
      <c r="Y344" s="5">
        <f t="shared" si="57"/>
        <v>0</v>
      </c>
      <c r="Z344" s="5">
        <f t="shared" si="58"/>
        <v>1.5731515469323543E-2</v>
      </c>
      <c r="AA344" s="5">
        <f t="shared" si="59"/>
        <v>0.72417409543786049</v>
      </c>
      <c r="AB344" s="5">
        <f t="shared" si="60"/>
        <v>0.26009438909281596</v>
      </c>
      <c r="AC344" s="5">
        <v>0</v>
      </c>
      <c r="AD344" s="3">
        <v>21</v>
      </c>
      <c r="AE344" s="3">
        <v>1210</v>
      </c>
      <c r="AF344" s="3">
        <v>699</v>
      </c>
      <c r="AG344" s="3">
        <v>20</v>
      </c>
      <c r="AH344" s="3">
        <v>40</v>
      </c>
      <c r="AI344" s="1">
        <f t="shared" si="61"/>
        <v>0</v>
      </c>
      <c r="AJ344" s="1">
        <f t="shared" si="62"/>
        <v>2.0603015075376884E-2</v>
      </c>
      <c r="AK344" s="1">
        <f t="shared" si="63"/>
        <v>0.60804020100502509</v>
      </c>
      <c r="AL344" s="1">
        <f t="shared" si="64"/>
        <v>0.37135678391959798</v>
      </c>
    </row>
    <row r="345" spans="1:38">
      <c r="A345" s="2" t="s">
        <v>616</v>
      </c>
      <c r="B345" s="2" t="s">
        <v>105</v>
      </c>
      <c r="C345" s="2" t="s">
        <v>163</v>
      </c>
      <c r="D345" s="2" t="s">
        <v>699</v>
      </c>
      <c r="E345" s="6" t="s">
        <v>4</v>
      </c>
      <c r="F345" s="2" t="s">
        <v>4</v>
      </c>
      <c r="G345" s="2" t="s">
        <v>1445</v>
      </c>
      <c r="H345" s="2">
        <v>37</v>
      </c>
      <c r="J345" s="2" t="str">
        <f t="shared" si="65"/>
        <v>MINERIO</v>
      </c>
      <c r="K345" s="9">
        <v>1.3869565217391304</v>
      </c>
      <c r="L345" s="10">
        <v>1.39</v>
      </c>
      <c r="M345" s="2">
        <v>29</v>
      </c>
      <c r="N345" s="2">
        <v>1928</v>
      </c>
      <c r="O345" s="2">
        <v>0</v>
      </c>
      <c r="P345" s="2">
        <v>415</v>
      </c>
      <c r="Q345" s="2">
        <f t="shared" si="55"/>
        <v>1.2225969645868466E-2</v>
      </c>
      <c r="R345" s="2">
        <f t="shared" si="56"/>
        <v>0.98777403035413158</v>
      </c>
      <c r="S345" s="2">
        <v>0</v>
      </c>
      <c r="T345" s="2">
        <v>23</v>
      </c>
      <c r="U345" s="2">
        <v>903</v>
      </c>
      <c r="V345" s="2">
        <v>285</v>
      </c>
      <c r="W345" s="2">
        <v>30</v>
      </c>
      <c r="X345" s="2">
        <v>48</v>
      </c>
      <c r="Y345" s="5">
        <f t="shared" si="57"/>
        <v>0</v>
      </c>
      <c r="Z345" s="5">
        <f t="shared" si="58"/>
        <v>1.8992568125516102E-2</v>
      </c>
      <c r="AA345" s="5">
        <f t="shared" si="59"/>
        <v>0.74566473988439308</v>
      </c>
      <c r="AB345" s="5">
        <f t="shared" si="60"/>
        <v>0.23534269199009084</v>
      </c>
      <c r="AC345" s="2">
        <v>0</v>
      </c>
      <c r="AD345" s="3">
        <v>23</v>
      </c>
      <c r="AE345" s="3">
        <v>903</v>
      </c>
      <c r="AF345" s="3">
        <v>285</v>
      </c>
      <c r="AG345" s="3">
        <v>30</v>
      </c>
      <c r="AH345" s="3">
        <v>48</v>
      </c>
      <c r="AI345" s="1">
        <f t="shared" si="61"/>
        <v>0</v>
      </c>
      <c r="AJ345" s="1">
        <f t="shared" si="62"/>
        <v>4.1117145073700546E-2</v>
      </c>
      <c r="AK345" s="1">
        <f t="shared" si="63"/>
        <v>0.70054305663304883</v>
      </c>
      <c r="AL345" s="1">
        <f t="shared" si="64"/>
        <v>0.2583397982932506</v>
      </c>
    </row>
    <row r="346" spans="1:38">
      <c r="A346" s="2" t="s">
        <v>616</v>
      </c>
      <c r="B346" s="2" t="s">
        <v>105</v>
      </c>
      <c r="C346" s="2" t="s">
        <v>163</v>
      </c>
      <c r="D346" s="2" t="s">
        <v>701</v>
      </c>
      <c r="E346" s="6" t="s">
        <v>4</v>
      </c>
      <c r="F346" s="2" t="s">
        <v>4</v>
      </c>
      <c r="G346" s="2" t="s">
        <v>1445</v>
      </c>
      <c r="H346" s="2">
        <v>39</v>
      </c>
      <c r="J346" s="2" t="str">
        <f t="shared" si="65"/>
        <v>MINERIO</v>
      </c>
      <c r="K346" s="9">
        <v>1.36</v>
      </c>
      <c r="L346" s="10">
        <v>0.94</v>
      </c>
      <c r="M346" s="2">
        <v>0</v>
      </c>
      <c r="N346" s="2">
        <v>1404</v>
      </c>
      <c r="O346" s="2">
        <v>0</v>
      </c>
      <c r="P346" s="2">
        <v>395</v>
      </c>
      <c r="Q346" s="2">
        <f t="shared" si="55"/>
        <v>0</v>
      </c>
      <c r="R346" s="2">
        <f t="shared" si="56"/>
        <v>1</v>
      </c>
      <c r="S346" s="2">
        <v>0</v>
      </c>
      <c r="T346" s="2">
        <v>38</v>
      </c>
      <c r="U346" s="2">
        <v>589</v>
      </c>
      <c r="V346" s="2">
        <v>237</v>
      </c>
      <c r="W346" s="2">
        <v>33</v>
      </c>
      <c r="X346" s="2">
        <v>52</v>
      </c>
      <c r="Y346" s="5">
        <f t="shared" si="57"/>
        <v>0</v>
      </c>
      <c r="Z346" s="5">
        <f t="shared" si="58"/>
        <v>4.3981481481481483E-2</v>
      </c>
      <c r="AA346" s="5">
        <f t="shared" si="59"/>
        <v>0.68171296296296291</v>
      </c>
      <c r="AB346" s="5">
        <f t="shared" si="60"/>
        <v>0.27430555555555558</v>
      </c>
      <c r="AC346" s="2">
        <v>0</v>
      </c>
      <c r="AD346" s="3">
        <v>38</v>
      </c>
      <c r="AE346" s="3">
        <v>589</v>
      </c>
      <c r="AF346" s="3">
        <v>237</v>
      </c>
      <c r="AG346" s="3">
        <v>33</v>
      </c>
      <c r="AH346" s="3">
        <v>52</v>
      </c>
      <c r="AI346" s="1">
        <f t="shared" si="61"/>
        <v>0</v>
      </c>
      <c r="AJ346" s="1">
        <f t="shared" si="62"/>
        <v>7.4815595363540571E-2</v>
      </c>
      <c r="AK346" s="1">
        <f t="shared" si="63"/>
        <v>0.62065331928345624</v>
      </c>
      <c r="AL346" s="1">
        <f t="shared" si="64"/>
        <v>0.30453108535300316</v>
      </c>
    </row>
    <row r="347" spans="1:38">
      <c r="A347" s="2" t="s">
        <v>616</v>
      </c>
      <c r="B347" s="2" t="s">
        <v>105</v>
      </c>
      <c r="C347" s="2" t="s">
        <v>163</v>
      </c>
      <c r="D347" s="2" t="s">
        <v>703</v>
      </c>
      <c r="E347" s="6" t="s">
        <v>4</v>
      </c>
      <c r="F347" s="2" t="s">
        <v>4</v>
      </c>
      <c r="G347" s="2" t="s">
        <v>1445</v>
      </c>
      <c r="H347" s="2">
        <v>41</v>
      </c>
      <c r="J347" s="2" t="str">
        <f t="shared" si="65"/>
        <v>MINERIO</v>
      </c>
      <c r="K347" s="9">
        <v>1.3333333333333335</v>
      </c>
      <c r="L347" s="10">
        <v>2.4</v>
      </c>
      <c r="M347" s="2">
        <v>0</v>
      </c>
      <c r="N347" s="2">
        <v>1032</v>
      </c>
      <c r="O347" s="2">
        <v>0</v>
      </c>
      <c r="P347" s="2">
        <v>361</v>
      </c>
      <c r="Q347" s="2">
        <f t="shared" si="55"/>
        <v>0</v>
      </c>
      <c r="R347" s="2">
        <f t="shared" si="56"/>
        <v>1</v>
      </c>
      <c r="S347" s="2">
        <v>0</v>
      </c>
      <c r="T347" s="2">
        <v>82</v>
      </c>
      <c r="U347" s="2">
        <v>399</v>
      </c>
      <c r="V347" s="2">
        <v>128</v>
      </c>
      <c r="W347" s="2">
        <v>72</v>
      </c>
      <c r="X347" s="2">
        <v>35</v>
      </c>
      <c r="Y347" s="5">
        <f t="shared" si="57"/>
        <v>0</v>
      </c>
      <c r="Z347" s="5">
        <f t="shared" si="58"/>
        <v>0.13464696223316913</v>
      </c>
      <c r="AA347" s="5">
        <f t="shared" si="59"/>
        <v>0.65517241379310343</v>
      </c>
      <c r="AB347" s="5">
        <f t="shared" si="60"/>
        <v>0.21018062397372742</v>
      </c>
      <c r="AC347" s="2">
        <v>0</v>
      </c>
      <c r="AD347" s="3">
        <v>82</v>
      </c>
      <c r="AE347" s="3">
        <v>399</v>
      </c>
      <c r="AF347" s="3">
        <v>128</v>
      </c>
      <c r="AG347" s="3">
        <v>72</v>
      </c>
      <c r="AH347" s="3">
        <v>35</v>
      </c>
      <c r="AI347" s="1">
        <f t="shared" si="61"/>
        <v>0</v>
      </c>
      <c r="AJ347" s="1">
        <f t="shared" si="62"/>
        <v>0.21508379888268156</v>
      </c>
      <c r="AK347" s="1">
        <f t="shared" si="63"/>
        <v>0.55726256983240219</v>
      </c>
      <c r="AL347" s="1">
        <f t="shared" si="64"/>
        <v>0.2276536312849162</v>
      </c>
    </row>
    <row r="348" spans="1:38">
      <c r="A348" s="2" t="s">
        <v>616</v>
      </c>
      <c r="B348" s="2" t="s">
        <v>105</v>
      </c>
      <c r="C348" s="2" t="s">
        <v>163</v>
      </c>
      <c r="D348" s="2" t="s">
        <v>700</v>
      </c>
      <c r="E348" s="6" t="s">
        <v>4</v>
      </c>
      <c r="F348" s="2" t="s">
        <v>4</v>
      </c>
      <c r="G348" s="2" t="s">
        <v>1445</v>
      </c>
      <c r="H348" s="2">
        <v>38</v>
      </c>
      <c r="J348" s="2" t="str">
        <f t="shared" si="65"/>
        <v>MINERIO</v>
      </c>
      <c r="K348" s="9">
        <v>1.33</v>
      </c>
      <c r="L348" s="10">
        <v>0.53</v>
      </c>
      <c r="M348" s="2">
        <v>23</v>
      </c>
      <c r="N348" s="2">
        <v>1440</v>
      </c>
      <c r="O348" s="2">
        <v>0</v>
      </c>
      <c r="P348" s="2">
        <v>361</v>
      </c>
      <c r="Q348" s="2">
        <f t="shared" si="55"/>
        <v>1.2609649122807017E-2</v>
      </c>
      <c r="R348" s="2">
        <f t="shared" si="56"/>
        <v>0.98739035087719296</v>
      </c>
      <c r="S348" s="2">
        <v>0</v>
      </c>
      <c r="T348" s="2">
        <v>42</v>
      </c>
      <c r="U348" s="2">
        <v>629</v>
      </c>
      <c r="V348" s="2">
        <v>231</v>
      </c>
      <c r="W348" s="2">
        <v>45</v>
      </c>
      <c r="X348" s="2">
        <v>39</v>
      </c>
      <c r="Y348" s="5">
        <f t="shared" si="57"/>
        <v>0</v>
      </c>
      <c r="Z348" s="5">
        <f t="shared" si="58"/>
        <v>4.6563192904656318E-2</v>
      </c>
      <c r="AA348" s="5">
        <f t="shared" si="59"/>
        <v>0.69733924611973397</v>
      </c>
      <c r="AB348" s="5">
        <f t="shared" si="60"/>
        <v>0.25609756097560976</v>
      </c>
      <c r="AC348" s="2">
        <v>0</v>
      </c>
      <c r="AD348" s="3">
        <v>42</v>
      </c>
      <c r="AE348" s="3">
        <v>629</v>
      </c>
      <c r="AF348" s="3">
        <v>231</v>
      </c>
      <c r="AG348" s="3">
        <v>45</v>
      </c>
      <c r="AH348" s="3">
        <v>39</v>
      </c>
      <c r="AI348" s="1">
        <f t="shared" si="61"/>
        <v>0</v>
      </c>
      <c r="AJ348" s="1">
        <f t="shared" si="62"/>
        <v>8.8235294117647065E-2</v>
      </c>
      <c r="AK348" s="1">
        <f t="shared" si="63"/>
        <v>0.63793103448275867</v>
      </c>
      <c r="AL348" s="1">
        <f t="shared" si="64"/>
        <v>0.2738336713995943</v>
      </c>
    </row>
    <row r="349" spans="1:38">
      <c r="A349" s="2" t="s">
        <v>616</v>
      </c>
      <c r="B349" s="2" t="s">
        <v>105</v>
      </c>
      <c r="C349" s="2" t="s">
        <v>162</v>
      </c>
      <c r="D349" s="2" t="s">
        <v>632</v>
      </c>
      <c r="E349" s="6" t="s">
        <v>3</v>
      </c>
      <c r="F349" s="2" t="s">
        <v>6</v>
      </c>
      <c r="G349" s="2" t="s">
        <v>1445</v>
      </c>
      <c r="H349" s="2">
        <v>16</v>
      </c>
      <c r="J349" s="2" t="str">
        <f t="shared" si="65"/>
        <v>MINERIO</v>
      </c>
      <c r="K349" s="8">
        <v>1.2838666666666667</v>
      </c>
      <c r="L349" s="11">
        <v>1.04</v>
      </c>
      <c r="M349" s="2">
        <v>72</v>
      </c>
      <c r="N349" s="2">
        <v>795</v>
      </c>
      <c r="O349" s="2">
        <v>0</v>
      </c>
      <c r="P349" s="2">
        <v>296</v>
      </c>
      <c r="Q349" s="2">
        <f t="shared" si="55"/>
        <v>6.1908856405846945E-2</v>
      </c>
      <c r="R349" s="2">
        <f t="shared" si="56"/>
        <v>0.93809114359415302</v>
      </c>
      <c r="S349" s="2">
        <v>0</v>
      </c>
      <c r="T349" s="2">
        <v>52</v>
      </c>
      <c r="U349" s="2">
        <v>336</v>
      </c>
      <c r="V349" s="2">
        <v>125</v>
      </c>
      <c r="W349" s="2">
        <v>57</v>
      </c>
      <c r="X349" s="2">
        <v>36</v>
      </c>
      <c r="Y349" s="5">
        <f t="shared" si="57"/>
        <v>0</v>
      </c>
      <c r="Z349" s="5">
        <f t="shared" si="58"/>
        <v>0.10136452241715399</v>
      </c>
      <c r="AA349" s="5">
        <f t="shared" si="59"/>
        <v>0.65497076023391809</v>
      </c>
      <c r="AB349" s="5">
        <f t="shared" si="60"/>
        <v>0.24366471734892786</v>
      </c>
      <c r="AC349" s="2">
        <v>0</v>
      </c>
      <c r="AD349" s="3">
        <v>33</v>
      </c>
      <c r="AE349" s="3">
        <v>358</v>
      </c>
      <c r="AF349" s="3">
        <v>163</v>
      </c>
      <c r="AG349" s="3">
        <v>26</v>
      </c>
      <c r="AH349" s="3">
        <v>26</v>
      </c>
      <c r="AI349" s="1">
        <f t="shared" si="61"/>
        <v>0</v>
      </c>
      <c r="AJ349" s="1">
        <f t="shared" si="62"/>
        <v>9.7359735973597358E-2</v>
      </c>
      <c r="AK349" s="1">
        <f t="shared" si="63"/>
        <v>0.5907590759075908</v>
      </c>
      <c r="AL349" s="1">
        <f t="shared" si="64"/>
        <v>0.31188118811881188</v>
      </c>
    </row>
    <row r="350" spans="1:38">
      <c r="A350" s="2" t="s">
        <v>616</v>
      </c>
      <c r="B350" s="2" t="s">
        <v>105</v>
      </c>
      <c r="C350" s="2" t="s">
        <v>163</v>
      </c>
      <c r="D350" s="2" t="s">
        <v>677</v>
      </c>
      <c r="E350" s="6" t="s">
        <v>3</v>
      </c>
      <c r="F350" s="2" t="s">
        <v>6</v>
      </c>
      <c r="G350" s="2" t="s">
        <v>1445</v>
      </c>
      <c r="H350" s="2">
        <v>15</v>
      </c>
      <c r="J350" s="2" t="str">
        <f t="shared" si="65"/>
        <v>MINERIO</v>
      </c>
      <c r="K350" s="8">
        <v>1.24</v>
      </c>
      <c r="L350" s="11">
        <v>0.31</v>
      </c>
      <c r="M350" s="2">
        <v>0</v>
      </c>
      <c r="N350" s="2">
        <v>1748</v>
      </c>
      <c r="O350" s="2">
        <v>0</v>
      </c>
      <c r="P350" s="2">
        <v>435</v>
      </c>
      <c r="Q350" s="2">
        <f t="shared" si="55"/>
        <v>0</v>
      </c>
      <c r="R350" s="2">
        <f t="shared" si="56"/>
        <v>1</v>
      </c>
      <c r="S350" s="2">
        <v>0</v>
      </c>
      <c r="T350" s="2">
        <v>9</v>
      </c>
      <c r="U350" s="2">
        <v>698</v>
      </c>
      <c r="V350" s="2">
        <v>433</v>
      </c>
      <c r="W350" s="2">
        <v>7</v>
      </c>
      <c r="X350" s="2">
        <v>25</v>
      </c>
      <c r="Y350" s="5">
        <f t="shared" si="57"/>
        <v>0</v>
      </c>
      <c r="Z350" s="5">
        <f t="shared" si="58"/>
        <v>7.8947368421052634E-3</v>
      </c>
      <c r="AA350" s="5">
        <f t="shared" si="59"/>
        <v>0.61228070175438598</v>
      </c>
      <c r="AB350" s="5">
        <f t="shared" si="60"/>
        <v>0.37982456140350879</v>
      </c>
      <c r="AC350" s="2">
        <v>0</v>
      </c>
      <c r="AD350" s="3">
        <v>9</v>
      </c>
      <c r="AE350" s="3">
        <v>698</v>
      </c>
      <c r="AF350" s="3">
        <v>433</v>
      </c>
      <c r="AG350" s="3">
        <v>7</v>
      </c>
      <c r="AH350" s="3">
        <v>25</v>
      </c>
      <c r="AI350" s="1">
        <f t="shared" si="61"/>
        <v>0</v>
      </c>
      <c r="AJ350" s="1">
        <f t="shared" si="62"/>
        <v>1.3651877133105802E-2</v>
      </c>
      <c r="AK350" s="1">
        <f t="shared" si="63"/>
        <v>0.59556313993174059</v>
      </c>
      <c r="AL350" s="1">
        <f t="shared" si="64"/>
        <v>0.39078498293515357</v>
      </c>
    </row>
    <row r="351" spans="1:38">
      <c r="A351" s="2" t="s">
        <v>616</v>
      </c>
      <c r="B351" s="2" t="s">
        <v>105</v>
      </c>
      <c r="C351" s="2" t="s">
        <v>162</v>
      </c>
      <c r="D351" s="2" t="s">
        <v>623</v>
      </c>
      <c r="E351" s="6" t="s">
        <v>107</v>
      </c>
      <c r="F351" s="2" t="s">
        <v>1436</v>
      </c>
      <c r="G351" s="2" t="s">
        <v>1446</v>
      </c>
      <c r="H351" s="2">
        <v>7</v>
      </c>
      <c r="J351" s="2" t="str">
        <f t="shared" si="65"/>
        <v>MINERIO</v>
      </c>
      <c r="K351" s="8">
        <v>1.0062666666666666</v>
      </c>
      <c r="L351" s="11">
        <v>0.05</v>
      </c>
      <c r="M351" s="2">
        <v>65</v>
      </c>
      <c r="N351" s="2">
        <v>1707</v>
      </c>
      <c r="O351" s="2">
        <v>0</v>
      </c>
      <c r="P351" s="2">
        <v>420</v>
      </c>
      <c r="Q351" s="2">
        <f t="shared" si="55"/>
        <v>2.9653284671532845E-2</v>
      </c>
      <c r="R351" s="2">
        <f t="shared" si="56"/>
        <v>0.97034671532846717</v>
      </c>
      <c r="S351" s="2">
        <v>0</v>
      </c>
      <c r="T351" s="2">
        <v>159</v>
      </c>
      <c r="U351" s="2">
        <v>765</v>
      </c>
      <c r="V351" s="2">
        <v>40</v>
      </c>
      <c r="W351" s="2">
        <v>159</v>
      </c>
      <c r="X351" s="2">
        <v>67</v>
      </c>
      <c r="Y351" s="5">
        <f t="shared" si="57"/>
        <v>0</v>
      </c>
      <c r="Z351" s="5">
        <f t="shared" si="58"/>
        <v>0.16493775933609958</v>
      </c>
      <c r="AA351" s="5">
        <f t="shared" si="59"/>
        <v>0.79356846473029041</v>
      </c>
      <c r="AB351" s="5">
        <f t="shared" si="60"/>
        <v>4.1493775933609957E-2</v>
      </c>
      <c r="AC351" s="2">
        <v>0</v>
      </c>
      <c r="AD351" s="3">
        <v>85</v>
      </c>
      <c r="AE351" s="3">
        <v>834</v>
      </c>
      <c r="AF351" s="3">
        <v>85</v>
      </c>
      <c r="AG351" s="3">
        <v>121</v>
      </c>
      <c r="AH351" s="3">
        <v>64</v>
      </c>
      <c r="AI351" s="1">
        <f t="shared" si="61"/>
        <v>0</v>
      </c>
      <c r="AJ351" s="1">
        <f t="shared" si="62"/>
        <v>0.17325483599663583</v>
      </c>
      <c r="AK351" s="1">
        <f t="shared" si="63"/>
        <v>0.70142977291841879</v>
      </c>
      <c r="AL351" s="1">
        <f t="shared" si="64"/>
        <v>0.12531539108494533</v>
      </c>
    </row>
    <row r="352" spans="1:38">
      <c r="A352" s="2" t="s">
        <v>616</v>
      </c>
      <c r="B352" s="2" t="s">
        <v>105</v>
      </c>
      <c r="C352" s="2" t="s">
        <v>164</v>
      </c>
      <c r="D352" s="2" t="s">
        <v>808</v>
      </c>
      <c r="E352" s="6" t="s">
        <v>15</v>
      </c>
      <c r="F352" s="2" t="s">
        <v>5</v>
      </c>
      <c r="G352" s="2" t="s">
        <v>1446</v>
      </c>
      <c r="H352" s="2">
        <v>47</v>
      </c>
      <c r="I352" s="2">
        <v>140</v>
      </c>
      <c r="J352" s="2" t="str">
        <f t="shared" si="65"/>
        <v>MINERIO</v>
      </c>
      <c r="K352" s="8">
        <v>1</v>
      </c>
      <c r="L352" s="11">
        <v>2.0699999999999998</v>
      </c>
      <c r="M352" s="2">
        <v>52</v>
      </c>
      <c r="N352" s="2">
        <v>4260</v>
      </c>
      <c r="O352" s="2">
        <v>0</v>
      </c>
      <c r="P352" s="2">
        <v>663</v>
      </c>
      <c r="Q352" s="2">
        <f t="shared" si="55"/>
        <v>1.0452261306532663E-2</v>
      </c>
      <c r="R352" s="2">
        <f t="shared" si="56"/>
        <v>0.98954773869346735</v>
      </c>
      <c r="S352" s="5">
        <v>0</v>
      </c>
      <c r="T352" s="5">
        <v>47</v>
      </c>
      <c r="U352" s="5">
        <v>2059</v>
      </c>
      <c r="V352" s="5">
        <v>631</v>
      </c>
      <c r="W352" s="5">
        <v>34</v>
      </c>
      <c r="X352" s="5">
        <v>39</v>
      </c>
      <c r="Y352" s="5">
        <f t="shared" si="57"/>
        <v>0</v>
      </c>
      <c r="Z352" s="5">
        <f t="shared" si="58"/>
        <v>1.7172086225794667E-2</v>
      </c>
      <c r="AA352" s="5">
        <f t="shared" si="59"/>
        <v>0.75228352210449401</v>
      </c>
      <c r="AB352" s="5">
        <f t="shared" si="60"/>
        <v>0.23054439166971136</v>
      </c>
      <c r="AC352" s="5">
        <v>0</v>
      </c>
      <c r="AD352" s="3">
        <v>25</v>
      </c>
      <c r="AE352" s="3">
        <v>1886</v>
      </c>
      <c r="AF352" s="3">
        <v>850</v>
      </c>
      <c r="AG352" s="3">
        <v>22</v>
      </c>
      <c r="AH352" s="3">
        <v>27</v>
      </c>
      <c r="AI352" s="1">
        <f t="shared" si="61"/>
        <v>0</v>
      </c>
      <c r="AJ352" s="1">
        <f t="shared" si="62"/>
        <v>1.6725978647686834E-2</v>
      </c>
      <c r="AK352" s="1">
        <f t="shared" si="63"/>
        <v>0.67117437722419926</v>
      </c>
      <c r="AL352" s="1">
        <f t="shared" si="64"/>
        <v>0.31209964412811386</v>
      </c>
    </row>
    <row r="353" spans="1:38">
      <c r="A353" s="2" t="s">
        <v>616</v>
      </c>
      <c r="B353" s="2" t="s">
        <v>105</v>
      </c>
      <c r="C353" s="2" t="s">
        <v>162</v>
      </c>
      <c r="D353" s="2" t="s">
        <v>629</v>
      </c>
      <c r="E353" s="6" t="s">
        <v>3</v>
      </c>
      <c r="F353" s="2" t="s">
        <v>6</v>
      </c>
      <c r="G353" s="2" t="s">
        <v>1445</v>
      </c>
      <c r="H353" s="2">
        <v>13</v>
      </c>
      <c r="J353" s="2" t="str">
        <f t="shared" si="65"/>
        <v>MINERIO</v>
      </c>
      <c r="K353" s="8">
        <v>0.94406666666666661</v>
      </c>
      <c r="L353" s="11">
        <v>0.7</v>
      </c>
      <c r="M353" s="2">
        <v>0</v>
      </c>
      <c r="N353" s="2">
        <v>2748</v>
      </c>
      <c r="O353" s="2">
        <v>0</v>
      </c>
      <c r="P353" s="2">
        <v>589</v>
      </c>
      <c r="Q353" s="2">
        <f t="shared" si="55"/>
        <v>0</v>
      </c>
      <c r="R353" s="2">
        <f t="shared" si="56"/>
        <v>1</v>
      </c>
      <c r="S353" s="2">
        <v>0</v>
      </c>
      <c r="T353" s="2">
        <v>0</v>
      </c>
      <c r="U353" s="2">
        <v>1068</v>
      </c>
      <c r="V353" s="2">
        <v>713</v>
      </c>
      <c r="W353" s="2">
        <v>0</v>
      </c>
      <c r="X353" s="2">
        <v>24</v>
      </c>
      <c r="Y353" s="5">
        <f t="shared" si="57"/>
        <v>0</v>
      </c>
      <c r="Z353" s="5">
        <f t="shared" si="58"/>
        <v>0</v>
      </c>
      <c r="AA353" s="5">
        <f t="shared" si="59"/>
        <v>0.59966311061201572</v>
      </c>
      <c r="AB353" s="5">
        <f t="shared" si="60"/>
        <v>0.40033688938798428</v>
      </c>
      <c r="AC353" s="2">
        <v>0</v>
      </c>
      <c r="AD353" s="3">
        <v>0</v>
      </c>
      <c r="AE353" s="3">
        <v>844</v>
      </c>
      <c r="AF353" s="3">
        <v>947</v>
      </c>
      <c r="AG353" s="3">
        <v>0</v>
      </c>
      <c r="AH353" s="3">
        <v>14</v>
      </c>
      <c r="AI353" s="1">
        <f t="shared" si="61"/>
        <v>0</v>
      </c>
      <c r="AJ353" s="1">
        <f t="shared" si="62"/>
        <v>0</v>
      </c>
      <c r="AK353" s="1">
        <f t="shared" si="63"/>
        <v>0.46759002770083102</v>
      </c>
      <c r="AL353" s="1">
        <f t="shared" si="64"/>
        <v>0.53240997229916898</v>
      </c>
    </row>
    <row r="354" spans="1:38">
      <c r="A354" s="2" t="s">
        <v>616</v>
      </c>
      <c r="B354" s="2" t="s">
        <v>105</v>
      </c>
      <c r="C354" s="2" t="s">
        <v>163</v>
      </c>
      <c r="D354" s="2" t="s">
        <v>680</v>
      </c>
      <c r="E354" s="6" t="s">
        <v>3</v>
      </c>
      <c r="F354" s="2" t="s">
        <v>6</v>
      </c>
      <c r="G354" s="2" t="s">
        <v>1445</v>
      </c>
      <c r="H354" s="2">
        <v>18</v>
      </c>
      <c r="J354" s="2" t="str">
        <f t="shared" si="65"/>
        <v>MINERIO</v>
      </c>
      <c r="K354" s="8">
        <v>0.84000000000000008</v>
      </c>
      <c r="L354" s="11">
        <v>0.19</v>
      </c>
      <c r="M354" s="2">
        <v>8</v>
      </c>
      <c r="N354" s="2">
        <v>980</v>
      </c>
      <c r="O354" s="2">
        <v>0</v>
      </c>
      <c r="P354" s="2">
        <v>326</v>
      </c>
      <c r="Q354" s="2">
        <f t="shared" si="55"/>
        <v>6.0882800608828003E-3</v>
      </c>
      <c r="R354" s="2">
        <f t="shared" si="56"/>
        <v>0.9939117199391172</v>
      </c>
      <c r="S354" s="2">
        <v>0</v>
      </c>
      <c r="T354" s="2">
        <v>0</v>
      </c>
      <c r="U354" s="2">
        <v>359</v>
      </c>
      <c r="V354" s="2">
        <v>330</v>
      </c>
      <c r="W354" s="2">
        <v>0</v>
      </c>
      <c r="X354" s="2">
        <v>6</v>
      </c>
      <c r="Y354" s="5">
        <f t="shared" si="57"/>
        <v>0</v>
      </c>
      <c r="Z354" s="5">
        <f t="shared" si="58"/>
        <v>0</v>
      </c>
      <c r="AA354" s="5">
        <f t="shared" si="59"/>
        <v>0.52104499274310601</v>
      </c>
      <c r="AB354" s="5">
        <f t="shared" si="60"/>
        <v>0.47895500725689405</v>
      </c>
      <c r="AC354" s="2">
        <v>0</v>
      </c>
      <c r="AD354" s="3">
        <v>0</v>
      </c>
      <c r="AE354" s="3">
        <v>359</v>
      </c>
      <c r="AF354" s="3">
        <v>330</v>
      </c>
      <c r="AG354" s="3">
        <v>0</v>
      </c>
      <c r="AH354" s="3">
        <v>6</v>
      </c>
      <c r="AI354" s="1">
        <f t="shared" si="61"/>
        <v>0</v>
      </c>
      <c r="AJ354" s="1">
        <f t="shared" si="62"/>
        <v>0</v>
      </c>
      <c r="AK354" s="1">
        <f t="shared" si="63"/>
        <v>0.51654676258992804</v>
      </c>
      <c r="AL354" s="1">
        <f t="shared" si="64"/>
        <v>0.48345323741007196</v>
      </c>
    </row>
    <row r="355" spans="1:38">
      <c r="A355" s="2" t="s">
        <v>616</v>
      </c>
      <c r="B355" s="2" t="s">
        <v>105</v>
      </c>
      <c r="C355" s="2" t="s">
        <v>162</v>
      </c>
      <c r="D355" s="2" t="s">
        <v>734</v>
      </c>
      <c r="E355" s="6" t="s">
        <v>3</v>
      </c>
      <c r="F355" s="2" t="s">
        <v>6</v>
      </c>
      <c r="G355" s="2" t="s">
        <v>1445</v>
      </c>
      <c r="H355" s="2">
        <v>17</v>
      </c>
      <c r="I355" s="2">
        <v>25</v>
      </c>
      <c r="J355" s="2" t="str">
        <f t="shared" si="65"/>
        <v>MINERIO</v>
      </c>
      <c r="K355" s="9">
        <v>0.83</v>
      </c>
      <c r="L355" s="10">
        <v>0.95</v>
      </c>
      <c r="M355" s="2">
        <v>226</v>
      </c>
      <c r="N355" s="2">
        <v>1272</v>
      </c>
      <c r="O355" s="2">
        <v>0</v>
      </c>
      <c r="P355" s="2">
        <v>391</v>
      </c>
      <c r="Q355" s="2">
        <f t="shared" si="55"/>
        <v>0.11964002117522499</v>
      </c>
      <c r="R355" s="2">
        <f t="shared" si="56"/>
        <v>0.88035997882477501</v>
      </c>
      <c r="S355" s="2">
        <v>0</v>
      </c>
      <c r="T355" s="2">
        <v>83</v>
      </c>
      <c r="U355" s="2">
        <v>509</v>
      </c>
      <c r="V355" s="2">
        <v>290</v>
      </c>
      <c r="W355" s="2">
        <v>92</v>
      </c>
      <c r="X355" s="2">
        <v>44</v>
      </c>
      <c r="Y355" s="5">
        <f t="shared" si="57"/>
        <v>0</v>
      </c>
      <c r="Z355" s="5">
        <f t="shared" si="58"/>
        <v>9.4104308390022678E-2</v>
      </c>
      <c r="AA355" s="5">
        <f t="shared" si="59"/>
        <v>0.57709750566893425</v>
      </c>
      <c r="AB355" s="5">
        <f t="shared" si="60"/>
        <v>0.3287981859410431</v>
      </c>
      <c r="AC355" s="2">
        <v>0</v>
      </c>
      <c r="AD355" s="3">
        <v>60</v>
      </c>
      <c r="AE355" s="3">
        <v>448</v>
      </c>
      <c r="AF355" s="3">
        <v>382</v>
      </c>
      <c r="AG355" s="3">
        <v>83</v>
      </c>
      <c r="AH355" s="3">
        <v>45</v>
      </c>
      <c r="AI355" s="1">
        <f t="shared" si="61"/>
        <v>0</v>
      </c>
      <c r="AJ355" s="1">
        <f t="shared" si="62"/>
        <v>0.14047151277013753</v>
      </c>
      <c r="AK355" s="1">
        <f t="shared" si="63"/>
        <v>0.4400785854616896</v>
      </c>
      <c r="AL355" s="1">
        <f t="shared" si="64"/>
        <v>0.41944990176817287</v>
      </c>
    </row>
    <row r="356" spans="1:38">
      <c r="A356" s="2" t="s">
        <v>616</v>
      </c>
      <c r="B356" s="2" t="s">
        <v>105</v>
      </c>
      <c r="C356" s="2" t="s">
        <v>164</v>
      </c>
      <c r="D356" s="2" t="s">
        <v>836</v>
      </c>
      <c r="E356" s="6" t="s">
        <v>18</v>
      </c>
      <c r="F356" s="2" t="s">
        <v>6</v>
      </c>
      <c r="G356" s="2" t="s">
        <v>1445</v>
      </c>
      <c r="H356" s="2">
        <v>75</v>
      </c>
      <c r="I356" s="2">
        <v>20</v>
      </c>
      <c r="J356" s="2" t="str">
        <f t="shared" si="65"/>
        <v>MINERIO</v>
      </c>
      <c r="K356" s="8">
        <v>0.81</v>
      </c>
      <c r="L356" s="11">
        <v>0.37</v>
      </c>
      <c r="M356" s="2">
        <v>105</v>
      </c>
      <c r="N356" s="2">
        <v>623</v>
      </c>
      <c r="O356" s="2">
        <v>0</v>
      </c>
      <c r="P356" s="2">
        <v>356</v>
      </c>
      <c r="Q356" s="2">
        <f t="shared" si="55"/>
        <v>9.6863468634686353E-2</v>
      </c>
      <c r="R356" s="2">
        <f t="shared" si="56"/>
        <v>0.90313653136531369</v>
      </c>
      <c r="S356" s="5">
        <v>0</v>
      </c>
      <c r="T356" s="5">
        <v>29</v>
      </c>
      <c r="U356" s="5">
        <v>259</v>
      </c>
      <c r="V356" s="5">
        <v>171</v>
      </c>
      <c r="W356" s="5">
        <v>40</v>
      </c>
      <c r="X356" s="5">
        <v>31</v>
      </c>
      <c r="Y356" s="5">
        <f t="shared" si="57"/>
        <v>0</v>
      </c>
      <c r="Z356" s="5">
        <f t="shared" si="58"/>
        <v>6.3180827886710242E-2</v>
      </c>
      <c r="AA356" s="5">
        <f t="shared" si="59"/>
        <v>0.56427015250544665</v>
      </c>
      <c r="AB356" s="5">
        <f t="shared" si="60"/>
        <v>0.37254901960784315</v>
      </c>
      <c r="AC356" s="5">
        <v>0</v>
      </c>
      <c r="AD356" s="3">
        <v>15</v>
      </c>
      <c r="AE356" s="3">
        <v>267</v>
      </c>
      <c r="AF356" s="3">
        <v>197</v>
      </c>
      <c r="AG356" s="3">
        <v>23</v>
      </c>
      <c r="AH356" s="3">
        <v>27</v>
      </c>
      <c r="AI356" s="1">
        <f t="shared" si="61"/>
        <v>0</v>
      </c>
      <c r="AJ356" s="1">
        <f t="shared" si="62"/>
        <v>7.1833648393194713E-2</v>
      </c>
      <c r="AK356" s="1">
        <f t="shared" si="63"/>
        <v>0.50472589792060496</v>
      </c>
      <c r="AL356" s="1">
        <f t="shared" si="64"/>
        <v>0.42344045368620037</v>
      </c>
    </row>
    <row r="357" spans="1:38">
      <c r="A357" s="2" t="s">
        <v>616</v>
      </c>
      <c r="B357" s="2" t="s">
        <v>105</v>
      </c>
      <c r="C357" s="2" t="s">
        <v>163</v>
      </c>
      <c r="D357" s="2" t="s">
        <v>687</v>
      </c>
      <c r="E357" s="6" t="s">
        <v>3</v>
      </c>
      <c r="F357" s="2" t="s">
        <v>6</v>
      </c>
      <c r="G357" s="2" t="s">
        <v>1445</v>
      </c>
      <c r="H357" s="2">
        <v>25</v>
      </c>
      <c r="J357" s="2" t="str">
        <f t="shared" si="65"/>
        <v>MINERIO</v>
      </c>
      <c r="K357" s="8">
        <v>0.8</v>
      </c>
      <c r="L357" s="11">
        <v>0.87</v>
      </c>
      <c r="M357" s="2">
        <v>23</v>
      </c>
      <c r="N357" s="2">
        <v>694</v>
      </c>
      <c r="O357" s="2">
        <v>0</v>
      </c>
      <c r="P357" s="2">
        <v>301</v>
      </c>
      <c r="Q357" s="2">
        <f t="shared" si="55"/>
        <v>2.2593320235756387E-2</v>
      </c>
      <c r="R357" s="2">
        <f t="shared" si="56"/>
        <v>0.97740667976424367</v>
      </c>
      <c r="S357" s="2">
        <v>0</v>
      </c>
      <c r="T357" s="2">
        <v>5</v>
      </c>
      <c r="U357" s="2">
        <v>231</v>
      </c>
      <c r="V357" s="2">
        <v>281</v>
      </c>
      <c r="W357" s="2">
        <v>2</v>
      </c>
      <c r="X357" s="2">
        <v>7</v>
      </c>
      <c r="Y357" s="5">
        <f t="shared" si="57"/>
        <v>0</v>
      </c>
      <c r="Z357" s="5">
        <f t="shared" si="58"/>
        <v>9.6711798839458421E-3</v>
      </c>
      <c r="AA357" s="5">
        <f t="shared" si="59"/>
        <v>0.44680851063829785</v>
      </c>
      <c r="AB357" s="5">
        <f t="shared" si="60"/>
        <v>0.54352030947775631</v>
      </c>
      <c r="AC357" s="2">
        <v>0</v>
      </c>
      <c r="AD357" s="3">
        <v>5</v>
      </c>
      <c r="AE357" s="3">
        <v>231</v>
      </c>
      <c r="AF357" s="3">
        <v>281</v>
      </c>
      <c r="AG357" s="3">
        <v>2</v>
      </c>
      <c r="AH357" s="3">
        <v>7</v>
      </c>
      <c r="AI357" s="1">
        <f t="shared" si="61"/>
        <v>0</v>
      </c>
      <c r="AJ357" s="1">
        <f t="shared" si="62"/>
        <v>1.3307984790874524E-2</v>
      </c>
      <c r="AK357" s="1">
        <f t="shared" si="63"/>
        <v>0.4391634980988593</v>
      </c>
      <c r="AL357" s="1">
        <f t="shared" si="64"/>
        <v>0.54752851711026618</v>
      </c>
    </row>
    <row r="358" spans="1:38">
      <c r="A358" s="2" t="s">
        <v>616</v>
      </c>
      <c r="B358" s="2" t="s">
        <v>105</v>
      </c>
      <c r="C358" s="2" t="s">
        <v>163</v>
      </c>
      <c r="D358" s="2" t="s">
        <v>671</v>
      </c>
      <c r="E358" s="6" t="s">
        <v>107</v>
      </c>
      <c r="F358" s="2" t="s">
        <v>1436</v>
      </c>
      <c r="G358" s="2" t="s">
        <v>1446</v>
      </c>
      <c r="H358" s="2">
        <v>9</v>
      </c>
      <c r="J358" s="2" t="str">
        <f t="shared" si="65"/>
        <v>MINERIO</v>
      </c>
      <c r="K358" s="8">
        <v>0.77999999999999992</v>
      </c>
      <c r="L358" s="11">
        <v>0.46</v>
      </c>
      <c r="M358" s="2">
        <v>0</v>
      </c>
      <c r="N358" s="2">
        <v>2834</v>
      </c>
      <c r="O358" s="2">
        <v>0</v>
      </c>
      <c r="P358" s="2">
        <v>524</v>
      </c>
      <c r="Q358" s="2">
        <f t="shared" si="55"/>
        <v>0</v>
      </c>
      <c r="R358" s="2">
        <f t="shared" si="56"/>
        <v>1</v>
      </c>
      <c r="S358" s="2">
        <v>0</v>
      </c>
      <c r="T358" s="2">
        <v>11</v>
      </c>
      <c r="U358" s="2">
        <v>1132</v>
      </c>
      <c r="V358" s="2">
        <v>672</v>
      </c>
      <c r="W358" s="2">
        <v>12</v>
      </c>
      <c r="X358" s="2">
        <v>29</v>
      </c>
      <c r="Y358" s="5">
        <f t="shared" si="57"/>
        <v>0</v>
      </c>
      <c r="Z358" s="5">
        <f t="shared" si="58"/>
        <v>6.0606060606060606E-3</v>
      </c>
      <c r="AA358" s="5">
        <f t="shared" si="59"/>
        <v>0.62369146005509646</v>
      </c>
      <c r="AB358" s="5">
        <f t="shared" si="60"/>
        <v>0.3702479338842975</v>
      </c>
      <c r="AC358" s="2">
        <v>0</v>
      </c>
      <c r="AD358" s="3">
        <v>11</v>
      </c>
      <c r="AE358" s="3">
        <v>1132</v>
      </c>
      <c r="AF358" s="3">
        <v>672</v>
      </c>
      <c r="AG358" s="3">
        <v>12</v>
      </c>
      <c r="AH358" s="3">
        <v>29</v>
      </c>
      <c r="AI358" s="1">
        <f t="shared" si="61"/>
        <v>0</v>
      </c>
      <c r="AJ358" s="1">
        <f t="shared" si="62"/>
        <v>1.2392241379310345E-2</v>
      </c>
      <c r="AK358" s="1">
        <f t="shared" si="63"/>
        <v>0.60991379310344829</v>
      </c>
      <c r="AL358" s="1">
        <f t="shared" si="64"/>
        <v>0.37769396551724138</v>
      </c>
    </row>
    <row r="359" spans="1:38">
      <c r="A359" s="2" t="s">
        <v>616</v>
      </c>
      <c r="B359" s="2" t="s">
        <v>105</v>
      </c>
      <c r="C359" s="2" t="s">
        <v>164</v>
      </c>
      <c r="D359" s="2" t="s">
        <v>826</v>
      </c>
      <c r="E359" s="6" t="s">
        <v>17</v>
      </c>
      <c r="F359" s="2" t="s">
        <v>6</v>
      </c>
      <c r="G359" s="2" t="s">
        <v>1445</v>
      </c>
      <c r="H359" s="2">
        <v>65</v>
      </c>
      <c r="I359" s="2">
        <v>25</v>
      </c>
      <c r="J359" s="2" t="str">
        <f t="shared" si="65"/>
        <v>MINERIO</v>
      </c>
      <c r="K359" s="8">
        <v>0.76</v>
      </c>
      <c r="L359" s="11">
        <v>0.31</v>
      </c>
      <c r="M359" s="2">
        <v>6</v>
      </c>
      <c r="N359" s="2">
        <v>2440</v>
      </c>
      <c r="O359" s="2">
        <v>0</v>
      </c>
      <c r="P359" s="2">
        <v>514</v>
      </c>
      <c r="Q359" s="2">
        <f t="shared" si="55"/>
        <v>2.0270270270270271E-3</v>
      </c>
      <c r="R359" s="2">
        <f t="shared" si="56"/>
        <v>0.99797297297297294</v>
      </c>
      <c r="S359" s="5">
        <v>0</v>
      </c>
      <c r="T359" s="5">
        <v>30</v>
      </c>
      <c r="U359" s="5">
        <v>1189</v>
      </c>
      <c r="V359" s="5">
        <v>271</v>
      </c>
      <c r="W359" s="5">
        <v>33</v>
      </c>
      <c r="X359" s="5">
        <v>84</v>
      </c>
      <c r="Y359" s="5">
        <f t="shared" si="57"/>
        <v>0</v>
      </c>
      <c r="Z359" s="5">
        <f t="shared" si="58"/>
        <v>2.0134228187919462E-2</v>
      </c>
      <c r="AA359" s="5">
        <f t="shared" si="59"/>
        <v>0.79798657718120802</v>
      </c>
      <c r="AB359" s="5">
        <f t="shared" si="60"/>
        <v>0.18187919463087249</v>
      </c>
      <c r="AC359" s="5">
        <v>0</v>
      </c>
      <c r="AD359" s="3">
        <v>7</v>
      </c>
      <c r="AE359" s="3">
        <v>1119</v>
      </c>
      <c r="AF359" s="3">
        <v>414</v>
      </c>
      <c r="AG359" s="3">
        <v>8</v>
      </c>
      <c r="AH359" s="3">
        <v>59</v>
      </c>
      <c r="AI359" s="1">
        <f t="shared" si="61"/>
        <v>0</v>
      </c>
      <c r="AJ359" s="1">
        <f t="shared" si="62"/>
        <v>9.3341630367143741E-3</v>
      </c>
      <c r="AK359" s="1">
        <f t="shared" si="63"/>
        <v>0.6963285625388923</v>
      </c>
      <c r="AL359" s="1">
        <f t="shared" si="64"/>
        <v>0.29433727442439328</v>
      </c>
    </row>
    <row r="360" spans="1:38">
      <c r="A360" s="2" t="s">
        <v>616</v>
      </c>
      <c r="B360" s="2" t="s">
        <v>105</v>
      </c>
      <c r="C360" s="2" t="s">
        <v>163</v>
      </c>
      <c r="D360" s="2" t="s">
        <v>682</v>
      </c>
      <c r="E360" s="6" t="s">
        <v>3</v>
      </c>
      <c r="F360" s="2" t="s">
        <v>6</v>
      </c>
      <c r="G360" s="2" t="s">
        <v>1445</v>
      </c>
      <c r="H360" s="2">
        <v>20</v>
      </c>
      <c r="J360" s="2" t="str">
        <f t="shared" si="65"/>
        <v>MINERIO</v>
      </c>
      <c r="K360" s="8">
        <v>0.73333333333333328</v>
      </c>
      <c r="L360" s="11">
        <v>0.57999999999999996</v>
      </c>
      <c r="M360" s="2">
        <v>161</v>
      </c>
      <c r="N360" s="2">
        <v>1199</v>
      </c>
      <c r="O360" s="2">
        <v>0</v>
      </c>
      <c r="P360" s="2">
        <v>447</v>
      </c>
      <c r="Q360" s="2">
        <f t="shared" si="55"/>
        <v>8.909795240730492E-2</v>
      </c>
      <c r="R360" s="2">
        <f t="shared" si="56"/>
        <v>0.91090204759269511</v>
      </c>
      <c r="S360" s="2">
        <v>0</v>
      </c>
      <c r="T360" s="2">
        <v>6</v>
      </c>
      <c r="U360" s="2">
        <v>581</v>
      </c>
      <c r="V360" s="2">
        <v>334</v>
      </c>
      <c r="W360" s="2">
        <v>12</v>
      </c>
      <c r="X360" s="2">
        <v>23</v>
      </c>
      <c r="Y360" s="5">
        <f t="shared" si="57"/>
        <v>0</v>
      </c>
      <c r="Z360" s="5">
        <f t="shared" si="58"/>
        <v>6.5146579804560263E-3</v>
      </c>
      <c r="AA360" s="5">
        <f t="shared" si="59"/>
        <v>0.63083604777415847</v>
      </c>
      <c r="AB360" s="5">
        <f t="shared" si="60"/>
        <v>0.36264929424538545</v>
      </c>
      <c r="AC360" s="2">
        <v>0</v>
      </c>
      <c r="AD360" s="3">
        <v>6</v>
      </c>
      <c r="AE360" s="3">
        <v>581</v>
      </c>
      <c r="AF360" s="3">
        <v>334</v>
      </c>
      <c r="AG360" s="3">
        <v>12</v>
      </c>
      <c r="AH360" s="3">
        <v>23</v>
      </c>
      <c r="AI360" s="1">
        <f t="shared" si="61"/>
        <v>0</v>
      </c>
      <c r="AJ360" s="1">
        <f t="shared" si="62"/>
        <v>1.8828451882845189E-2</v>
      </c>
      <c r="AK360" s="1">
        <f t="shared" si="63"/>
        <v>0.60774058577405854</v>
      </c>
      <c r="AL360" s="1">
        <f t="shared" si="64"/>
        <v>0.37343096234309625</v>
      </c>
    </row>
    <row r="361" spans="1:38">
      <c r="A361" s="2" t="s">
        <v>616</v>
      </c>
      <c r="B361" s="2" t="s">
        <v>105</v>
      </c>
      <c r="C361" s="2" t="s">
        <v>164</v>
      </c>
      <c r="D361" s="2" t="s">
        <v>828</v>
      </c>
      <c r="E361" s="6" t="s">
        <v>17</v>
      </c>
      <c r="F361" s="2" t="s">
        <v>6</v>
      </c>
      <c r="G361" s="2" t="s">
        <v>1445</v>
      </c>
      <c r="H361" s="2">
        <v>67</v>
      </c>
      <c r="I361" s="2">
        <v>35</v>
      </c>
      <c r="J361" s="2" t="str">
        <f t="shared" si="65"/>
        <v>MINERIO</v>
      </c>
      <c r="K361" s="8">
        <v>0.71</v>
      </c>
      <c r="L361" s="11">
        <v>0.16</v>
      </c>
      <c r="M361" s="2">
        <v>0</v>
      </c>
      <c r="N361" s="2">
        <v>2049</v>
      </c>
      <c r="O361" s="2">
        <v>0</v>
      </c>
      <c r="P361" s="2">
        <v>529</v>
      </c>
      <c r="Q361" s="2">
        <f t="shared" si="55"/>
        <v>0</v>
      </c>
      <c r="R361" s="2">
        <f t="shared" si="56"/>
        <v>1</v>
      </c>
      <c r="S361" s="5">
        <v>0</v>
      </c>
      <c r="T361" s="5">
        <v>6</v>
      </c>
      <c r="U361" s="5">
        <v>889</v>
      </c>
      <c r="V361" s="5">
        <v>453</v>
      </c>
      <c r="W361" s="5">
        <v>7</v>
      </c>
      <c r="X361" s="5">
        <v>19</v>
      </c>
      <c r="Y361" s="5">
        <f t="shared" si="57"/>
        <v>0</v>
      </c>
      <c r="Z361" s="5">
        <f t="shared" si="58"/>
        <v>4.4510385756676559E-3</v>
      </c>
      <c r="AA361" s="5">
        <f t="shared" si="59"/>
        <v>0.65949554896142437</v>
      </c>
      <c r="AB361" s="5">
        <f t="shared" si="60"/>
        <v>0.33605341246290799</v>
      </c>
      <c r="AC361" s="5">
        <v>0</v>
      </c>
      <c r="AD361" s="3">
        <v>1</v>
      </c>
      <c r="AE361" s="3">
        <v>742</v>
      </c>
      <c r="AF361" s="3">
        <v>614</v>
      </c>
      <c r="AG361" s="3">
        <v>3</v>
      </c>
      <c r="AH361" s="3">
        <v>14</v>
      </c>
      <c r="AI361" s="1">
        <f t="shared" si="61"/>
        <v>0</v>
      </c>
      <c r="AJ361" s="1">
        <f t="shared" si="62"/>
        <v>2.911208151382824E-3</v>
      </c>
      <c r="AK361" s="1">
        <f t="shared" si="63"/>
        <v>0.54002911208151383</v>
      </c>
      <c r="AL361" s="1">
        <f t="shared" si="64"/>
        <v>0.45705967976710332</v>
      </c>
    </row>
    <row r="362" spans="1:38">
      <c r="A362" s="2" t="s">
        <v>616</v>
      </c>
      <c r="B362" s="2" t="s">
        <v>105</v>
      </c>
      <c r="C362" s="2" t="s">
        <v>164</v>
      </c>
      <c r="D362" s="2" t="s">
        <v>831</v>
      </c>
      <c r="E362" s="6" t="s">
        <v>17</v>
      </c>
      <c r="F362" s="2" t="s">
        <v>6</v>
      </c>
      <c r="G362" s="2" t="s">
        <v>1445</v>
      </c>
      <c r="H362" s="2">
        <v>70</v>
      </c>
      <c r="I362" s="2">
        <v>20</v>
      </c>
      <c r="J362" s="2" t="str">
        <f t="shared" si="65"/>
        <v>MINERIO</v>
      </c>
      <c r="K362" s="8">
        <v>0.7</v>
      </c>
      <c r="L362" s="11">
        <v>1.25</v>
      </c>
      <c r="M362" s="2">
        <v>32</v>
      </c>
      <c r="N362" s="2">
        <v>994</v>
      </c>
      <c r="O362" s="2">
        <v>0</v>
      </c>
      <c r="P362" s="2">
        <v>366</v>
      </c>
      <c r="Q362" s="2">
        <f t="shared" si="55"/>
        <v>2.2988505747126436E-2</v>
      </c>
      <c r="R362" s="2">
        <f t="shared" si="56"/>
        <v>0.97701149425287359</v>
      </c>
      <c r="S362" s="5">
        <v>0</v>
      </c>
      <c r="T362" s="5">
        <v>17</v>
      </c>
      <c r="U362" s="5">
        <v>479</v>
      </c>
      <c r="V362" s="5">
        <v>184</v>
      </c>
      <c r="W362" s="5">
        <v>18</v>
      </c>
      <c r="X362" s="5">
        <v>31</v>
      </c>
      <c r="Y362" s="5">
        <f t="shared" si="57"/>
        <v>0</v>
      </c>
      <c r="Z362" s="5">
        <f t="shared" si="58"/>
        <v>2.5000000000000001E-2</v>
      </c>
      <c r="AA362" s="5">
        <f t="shared" si="59"/>
        <v>0.7044117647058824</v>
      </c>
      <c r="AB362" s="5">
        <f t="shared" si="60"/>
        <v>0.27058823529411763</v>
      </c>
      <c r="AC362" s="5">
        <v>0</v>
      </c>
      <c r="AD362" s="3">
        <v>10</v>
      </c>
      <c r="AE362" s="3">
        <v>449</v>
      </c>
      <c r="AF362" s="3">
        <v>239</v>
      </c>
      <c r="AG362" s="3">
        <v>8</v>
      </c>
      <c r="AH362" s="3">
        <v>23</v>
      </c>
      <c r="AI362" s="1">
        <f t="shared" si="61"/>
        <v>0</v>
      </c>
      <c r="AJ362" s="1">
        <f t="shared" si="62"/>
        <v>2.4691358024691357E-2</v>
      </c>
      <c r="AK362" s="1">
        <f t="shared" si="63"/>
        <v>0.61591220850480111</v>
      </c>
      <c r="AL362" s="1">
        <f t="shared" si="64"/>
        <v>0.35939643347050754</v>
      </c>
    </row>
    <row r="363" spans="1:38">
      <c r="A363" s="2" t="s">
        <v>616</v>
      </c>
      <c r="B363" s="2" t="s">
        <v>105</v>
      </c>
      <c r="C363" s="2" t="s">
        <v>163</v>
      </c>
      <c r="D363" s="2" t="s">
        <v>695</v>
      </c>
      <c r="E363" s="6" t="s">
        <v>4</v>
      </c>
      <c r="F363" s="2" t="s">
        <v>4</v>
      </c>
      <c r="G363" s="2" t="s">
        <v>1445</v>
      </c>
      <c r="H363" s="2">
        <v>33</v>
      </c>
      <c r="J363" s="2" t="str">
        <f t="shared" si="65"/>
        <v>MINERIO</v>
      </c>
      <c r="K363" s="8">
        <v>0.65333333333333343</v>
      </c>
      <c r="L363" s="11">
        <v>0.67</v>
      </c>
      <c r="M363" s="2">
        <v>61</v>
      </c>
      <c r="N363" s="2">
        <v>3900</v>
      </c>
      <c r="O363" s="2">
        <v>0</v>
      </c>
      <c r="P363" s="2">
        <v>673</v>
      </c>
      <c r="Q363" s="2">
        <f t="shared" si="55"/>
        <v>1.3163573586534312E-2</v>
      </c>
      <c r="R363" s="2">
        <f t="shared" si="56"/>
        <v>0.98683642641346569</v>
      </c>
      <c r="S363" s="2">
        <v>0</v>
      </c>
      <c r="T363" s="2">
        <v>77</v>
      </c>
      <c r="U363" s="2">
        <v>1919</v>
      </c>
      <c r="V363" s="2">
        <v>491</v>
      </c>
      <c r="W363" s="2">
        <v>45</v>
      </c>
      <c r="X363" s="2">
        <v>48</v>
      </c>
      <c r="Y363" s="5">
        <f t="shared" si="57"/>
        <v>0</v>
      </c>
      <c r="Z363" s="5">
        <f t="shared" si="58"/>
        <v>3.0960997185363891E-2</v>
      </c>
      <c r="AA363" s="5">
        <f t="shared" si="59"/>
        <v>0.77161238439887414</v>
      </c>
      <c r="AB363" s="5">
        <f t="shared" si="60"/>
        <v>0.19742661841576195</v>
      </c>
      <c r="AC363" s="2">
        <v>0</v>
      </c>
      <c r="AD363" s="3">
        <v>77</v>
      </c>
      <c r="AE363" s="3">
        <v>1919</v>
      </c>
      <c r="AF363" s="3">
        <v>491</v>
      </c>
      <c r="AG363" s="3">
        <v>45</v>
      </c>
      <c r="AH363" s="3">
        <v>48</v>
      </c>
      <c r="AI363" s="1">
        <f t="shared" si="61"/>
        <v>0</v>
      </c>
      <c r="AJ363" s="1">
        <f t="shared" si="62"/>
        <v>4.7286821705426356E-2</v>
      </c>
      <c r="AK363" s="1">
        <f t="shared" si="63"/>
        <v>0.74379844961240305</v>
      </c>
      <c r="AL363" s="1">
        <f t="shared" si="64"/>
        <v>0.20891472868217054</v>
      </c>
    </row>
    <row r="364" spans="1:38">
      <c r="A364" s="2" t="s">
        <v>616</v>
      </c>
      <c r="B364" s="2" t="s">
        <v>105</v>
      </c>
      <c r="C364" s="2" t="s">
        <v>163</v>
      </c>
      <c r="D364" s="2" t="s">
        <v>689</v>
      </c>
      <c r="E364" s="6" t="s">
        <v>3</v>
      </c>
      <c r="F364" s="2" t="s">
        <v>6</v>
      </c>
      <c r="G364" s="2" t="s">
        <v>1445</v>
      </c>
      <c r="H364" s="2">
        <v>27</v>
      </c>
      <c r="J364" s="2" t="str">
        <f t="shared" si="65"/>
        <v>MINERIO</v>
      </c>
      <c r="K364" s="8">
        <v>0.64935064935064934</v>
      </c>
      <c r="M364" s="2">
        <v>0</v>
      </c>
      <c r="N364" s="2">
        <v>173</v>
      </c>
      <c r="O364" s="2">
        <v>0</v>
      </c>
      <c r="P364" s="2">
        <v>153</v>
      </c>
      <c r="Q364" s="2">
        <f t="shared" si="55"/>
        <v>0</v>
      </c>
      <c r="R364" s="2">
        <f t="shared" si="56"/>
        <v>1</v>
      </c>
      <c r="S364" s="2">
        <v>0</v>
      </c>
      <c r="T364" s="2">
        <v>0</v>
      </c>
      <c r="U364" s="2">
        <v>62</v>
      </c>
      <c r="V364" s="2">
        <v>73</v>
      </c>
      <c r="W364" s="2">
        <v>0</v>
      </c>
      <c r="X364" s="2">
        <v>2</v>
      </c>
      <c r="Y364" s="5">
        <f t="shared" si="57"/>
        <v>0</v>
      </c>
      <c r="Z364" s="5">
        <f t="shared" si="58"/>
        <v>0</v>
      </c>
      <c r="AA364" s="5">
        <f t="shared" si="59"/>
        <v>0.45925925925925926</v>
      </c>
      <c r="AB364" s="5">
        <f t="shared" si="60"/>
        <v>0.54074074074074074</v>
      </c>
      <c r="AC364" s="2">
        <v>0</v>
      </c>
      <c r="AD364" s="3">
        <v>0</v>
      </c>
      <c r="AE364" s="3">
        <v>62</v>
      </c>
      <c r="AF364" s="3">
        <v>73</v>
      </c>
      <c r="AG364" s="3">
        <v>0</v>
      </c>
      <c r="AH364" s="3">
        <v>2</v>
      </c>
      <c r="AI364" s="1">
        <f t="shared" si="61"/>
        <v>0</v>
      </c>
      <c r="AJ364" s="1">
        <f t="shared" si="62"/>
        <v>0</v>
      </c>
      <c r="AK364" s="1">
        <f t="shared" si="63"/>
        <v>0.45255474452554745</v>
      </c>
      <c r="AL364" s="1">
        <f t="shared" si="64"/>
        <v>0.54744525547445255</v>
      </c>
    </row>
    <row r="365" spans="1:38">
      <c r="A365" s="2" t="s">
        <v>616</v>
      </c>
      <c r="B365" s="2" t="s">
        <v>105</v>
      </c>
      <c r="C365" s="2" t="s">
        <v>164</v>
      </c>
      <c r="D365" s="2" t="s">
        <v>838</v>
      </c>
      <c r="E365" s="6" t="s">
        <v>18</v>
      </c>
      <c r="F365" s="2" t="s">
        <v>6</v>
      </c>
      <c r="G365" s="2" t="s">
        <v>1445</v>
      </c>
      <c r="H365" s="2">
        <v>77</v>
      </c>
      <c r="I365" s="2">
        <v>20</v>
      </c>
      <c r="J365" s="2" t="str">
        <f t="shared" si="65"/>
        <v>MINERIO</v>
      </c>
      <c r="K365" s="8">
        <v>0.61</v>
      </c>
      <c r="L365" s="11">
        <v>0.11</v>
      </c>
      <c r="M365" s="2">
        <v>0</v>
      </c>
      <c r="N365" s="2">
        <v>1049</v>
      </c>
      <c r="O365" s="2">
        <v>0</v>
      </c>
      <c r="P365" s="2">
        <v>395</v>
      </c>
      <c r="Q365" s="2">
        <f t="shared" si="55"/>
        <v>0</v>
      </c>
      <c r="R365" s="2">
        <f t="shared" si="56"/>
        <v>1</v>
      </c>
      <c r="S365" s="5">
        <v>0</v>
      </c>
      <c r="T365" s="5">
        <v>0</v>
      </c>
      <c r="U365" s="5">
        <v>440</v>
      </c>
      <c r="V365" s="5">
        <v>283</v>
      </c>
      <c r="W365" s="5">
        <v>0</v>
      </c>
      <c r="X365" s="5">
        <v>11</v>
      </c>
      <c r="Y365" s="5">
        <f t="shared" si="57"/>
        <v>0</v>
      </c>
      <c r="Z365" s="5">
        <f t="shared" si="58"/>
        <v>0</v>
      </c>
      <c r="AA365" s="5">
        <f t="shared" si="59"/>
        <v>0.60857538035961267</v>
      </c>
      <c r="AB365" s="5">
        <f t="shared" si="60"/>
        <v>0.39142461964038727</v>
      </c>
      <c r="AC365" s="5">
        <v>0</v>
      </c>
      <c r="AD365" s="3">
        <v>0</v>
      </c>
      <c r="AE365" s="3">
        <v>376</v>
      </c>
      <c r="AF365" s="3">
        <v>353</v>
      </c>
      <c r="AG365" s="3">
        <v>0</v>
      </c>
      <c r="AH365" s="3">
        <v>5</v>
      </c>
      <c r="AI365" s="1">
        <f t="shared" si="61"/>
        <v>0</v>
      </c>
      <c r="AJ365" s="1">
        <f t="shared" si="62"/>
        <v>0</v>
      </c>
      <c r="AK365" s="1">
        <f t="shared" si="63"/>
        <v>0.5122615803814714</v>
      </c>
      <c r="AL365" s="1">
        <f t="shared" si="64"/>
        <v>0.4877384196185286</v>
      </c>
    </row>
    <row r="366" spans="1:38">
      <c r="A366" s="2" t="s">
        <v>616</v>
      </c>
      <c r="B366" s="2" t="s">
        <v>105</v>
      </c>
      <c r="C366" s="2" t="s">
        <v>162</v>
      </c>
      <c r="D366" s="2" t="s">
        <v>637</v>
      </c>
      <c r="E366" s="6" t="s">
        <v>4</v>
      </c>
      <c r="F366" s="2" t="s">
        <v>4</v>
      </c>
      <c r="G366" s="2" t="s">
        <v>1445</v>
      </c>
      <c r="H366" s="2">
        <v>21</v>
      </c>
      <c r="J366" s="2" t="str">
        <f t="shared" si="65"/>
        <v>MINERIO</v>
      </c>
      <c r="K366" s="8">
        <v>0.60666666666666669</v>
      </c>
      <c r="L366" s="11">
        <v>0.44</v>
      </c>
      <c r="M366" s="2">
        <v>8</v>
      </c>
      <c r="N366" s="2">
        <v>1905</v>
      </c>
      <c r="O366" s="2">
        <v>0</v>
      </c>
      <c r="P366" s="2">
        <v>445</v>
      </c>
      <c r="Q366" s="2">
        <f t="shared" si="55"/>
        <v>3.3927056827820186E-3</v>
      </c>
      <c r="R366" s="2">
        <f t="shared" si="56"/>
        <v>0.99660729431721795</v>
      </c>
      <c r="S366" s="2">
        <v>0</v>
      </c>
      <c r="T366" s="2">
        <v>66</v>
      </c>
      <c r="U366" s="2">
        <v>901</v>
      </c>
      <c r="V366" s="2">
        <v>196</v>
      </c>
      <c r="W366" s="2">
        <v>62</v>
      </c>
      <c r="X366" s="2">
        <v>48</v>
      </c>
      <c r="Y366" s="5">
        <f t="shared" si="57"/>
        <v>0</v>
      </c>
      <c r="Z366" s="5">
        <f t="shared" si="58"/>
        <v>5.6749785038693032E-2</v>
      </c>
      <c r="AA366" s="5">
        <f t="shared" si="59"/>
        <v>0.77472055030094578</v>
      </c>
      <c r="AB366" s="5">
        <f t="shared" si="60"/>
        <v>0.16852966466036112</v>
      </c>
      <c r="AC366" s="2">
        <v>0</v>
      </c>
      <c r="AD366" s="3">
        <v>47</v>
      </c>
      <c r="AE366" s="3">
        <v>858</v>
      </c>
      <c r="AF366" s="3">
        <v>292</v>
      </c>
      <c r="AG366" s="3">
        <v>37</v>
      </c>
      <c r="AH366" s="3">
        <v>38</v>
      </c>
      <c r="AI366" s="1">
        <f t="shared" si="61"/>
        <v>0</v>
      </c>
      <c r="AJ366" s="1">
        <f t="shared" si="62"/>
        <v>6.6037735849056603E-2</v>
      </c>
      <c r="AK366" s="1">
        <f t="shared" si="63"/>
        <v>0.67452830188679247</v>
      </c>
      <c r="AL366" s="1">
        <f t="shared" si="64"/>
        <v>0.25943396226415094</v>
      </c>
    </row>
    <row r="367" spans="1:38">
      <c r="A367" s="2" t="s">
        <v>616</v>
      </c>
      <c r="B367" s="2" t="s">
        <v>105</v>
      </c>
      <c r="C367" s="2" t="s">
        <v>162</v>
      </c>
      <c r="D367" s="2" t="s">
        <v>739</v>
      </c>
      <c r="E367" s="6" t="s">
        <v>4</v>
      </c>
      <c r="F367" s="2" t="s">
        <v>4</v>
      </c>
      <c r="G367" s="2" t="s">
        <v>1445</v>
      </c>
      <c r="H367" s="2">
        <v>22</v>
      </c>
      <c r="I367" s="2">
        <v>20</v>
      </c>
      <c r="J367" s="2" t="str">
        <f t="shared" si="65"/>
        <v>MINERIO</v>
      </c>
      <c r="K367" s="9">
        <v>0.6</v>
      </c>
      <c r="L367" s="10">
        <v>5.2</v>
      </c>
      <c r="M367" s="2">
        <v>64</v>
      </c>
      <c r="N367" s="2">
        <v>1354</v>
      </c>
      <c r="O367" s="2">
        <v>0</v>
      </c>
      <c r="P367" s="2">
        <v>395</v>
      </c>
      <c r="Q367" s="2">
        <f t="shared" si="55"/>
        <v>3.5300606729178161E-2</v>
      </c>
      <c r="R367" s="2">
        <f t="shared" si="56"/>
        <v>0.96469939327082188</v>
      </c>
      <c r="S367" s="2">
        <v>0</v>
      </c>
      <c r="T367" s="2">
        <v>85</v>
      </c>
      <c r="U367" s="2">
        <v>667</v>
      </c>
      <c r="V367" s="2">
        <v>117</v>
      </c>
      <c r="W367" s="2">
        <v>55</v>
      </c>
      <c r="X367" s="2">
        <v>43</v>
      </c>
      <c r="Y367" s="5">
        <f t="shared" si="57"/>
        <v>0</v>
      </c>
      <c r="Z367" s="5">
        <f t="shared" si="58"/>
        <v>9.7813578826237049E-2</v>
      </c>
      <c r="AA367" s="5">
        <f t="shared" si="59"/>
        <v>0.76754890678941312</v>
      </c>
      <c r="AB367" s="5">
        <f t="shared" si="60"/>
        <v>0.13463751438434982</v>
      </c>
      <c r="AC367" s="2">
        <v>0</v>
      </c>
      <c r="AD367" s="3">
        <v>60</v>
      </c>
      <c r="AE367" s="3">
        <v>656</v>
      </c>
      <c r="AF367" s="3">
        <v>176</v>
      </c>
      <c r="AG367" s="3">
        <v>45</v>
      </c>
      <c r="AH367" s="3">
        <v>30</v>
      </c>
      <c r="AI367" s="1">
        <f t="shared" si="61"/>
        <v>0</v>
      </c>
      <c r="AJ367" s="1">
        <f t="shared" si="62"/>
        <v>0.10858324715615306</v>
      </c>
      <c r="AK367" s="1">
        <f t="shared" si="63"/>
        <v>0.6783867631851086</v>
      </c>
      <c r="AL367" s="1">
        <f t="shared" si="64"/>
        <v>0.21302998965873837</v>
      </c>
    </row>
    <row r="368" spans="1:38">
      <c r="A368" s="2" t="s">
        <v>616</v>
      </c>
      <c r="B368" s="2" t="s">
        <v>105</v>
      </c>
      <c r="C368" s="2" t="s">
        <v>162</v>
      </c>
      <c r="D368" s="2" t="s">
        <v>735</v>
      </c>
      <c r="E368" s="6" t="s">
        <v>4</v>
      </c>
      <c r="F368" s="2" t="s">
        <v>4</v>
      </c>
      <c r="G368" s="2" t="s">
        <v>1445</v>
      </c>
      <c r="H368" s="2">
        <v>18</v>
      </c>
      <c r="I368" s="2">
        <v>100</v>
      </c>
      <c r="J368" s="2" t="str">
        <f t="shared" si="65"/>
        <v>MINERIO</v>
      </c>
      <c r="K368" s="9">
        <v>0.56000000000000005</v>
      </c>
      <c r="L368" s="10">
        <v>0.65</v>
      </c>
      <c r="M368" s="2">
        <v>18</v>
      </c>
      <c r="N368" s="2">
        <v>3265</v>
      </c>
      <c r="O368" s="2">
        <v>0</v>
      </c>
      <c r="P368" s="2">
        <v>539</v>
      </c>
      <c r="Q368" s="2">
        <f t="shared" si="55"/>
        <v>4.7095761381475663E-3</v>
      </c>
      <c r="R368" s="2">
        <f t="shared" si="56"/>
        <v>0.9952904238618524</v>
      </c>
      <c r="S368" s="2">
        <v>0</v>
      </c>
      <c r="T368" s="2">
        <v>19</v>
      </c>
      <c r="U368" s="2">
        <v>1765</v>
      </c>
      <c r="V368" s="2">
        <v>277</v>
      </c>
      <c r="W368" s="2">
        <v>17</v>
      </c>
      <c r="X368" s="2">
        <v>62</v>
      </c>
      <c r="Y368" s="5">
        <f t="shared" si="57"/>
        <v>0</v>
      </c>
      <c r="Z368" s="5">
        <f t="shared" si="58"/>
        <v>9.2188258127122759E-3</v>
      </c>
      <c r="AA368" s="5">
        <f t="shared" si="59"/>
        <v>0.856380397865114</v>
      </c>
      <c r="AB368" s="5">
        <f t="shared" si="60"/>
        <v>0.1344007763221737</v>
      </c>
      <c r="AC368" s="2">
        <v>0</v>
      </c>
      <c r="AD368" s="3">
        <v>8</v>
      </c>
      <c r="AE368" s="3">
        <v>1677</v>
      </c>
      <c r="AF368" s="3">
        <v>406</v>
      </c>
      <c r="AG368" s="3">
        <v>10</v>
      </c>
      <c r="AH368" s="3">
        <v>39</v>
      </c>
      <c r="AI368" s="1">
        <f t="shared" si="61"/>
        <v>0</v>
      </c>
      <c r="AJ368" s="1">
        <f t="shared" si="62"/>
        <v>8.4112149532710283E-3</v>
      </c>
      <c r="AK368" s="1">
        <f t="shared" si="63"/>
        <v>0.78364485981308407</v>
      </c>
      <c r="AL368" s="1">
        <f t="shared" si="64"/>
        <v>0.20794392523364486</v>
      </c>
    </row>
    <row r="369" spans="1:38">
      <c r="A369" s="2" t="s">
        <v>616</v>
      </c>
      <c r="B369" s="2" t="s">
        <v>105</v>
      </c>
      <c r="C369" s="2" t="s">
        <v>164</v>
      </c>
      <c r="D369" s="2" t="s">
        <v>769</v>
      </c>
      <c r="E369" s="6" t="s">
        <v>13</v>
      </c>
      <c r="F369" s="2" t="s">
        <v>5</v>
      </c>
      <c r="G369" s="2" t="s">
        <v>1446</v>
      </c>
      <c r="H369" s="2">
        <v>8</v>
      </c>
      <c r="I369" s="2">
        <v>85</v>
      </c>
      <c r="J369" s="2" t="str">
        <f t="shared" si="65"/>
        <v>MINERIO</v>
      </c>
      <c r="K369" s="8">
        <v>0.55000000000000004</v>
      </c>
      <c r="L369" s="11">
        <v>1.98</v>
      </c>
      <c r="M369" s="2">
        <v>160</v>
      </c>
      <c r="N369" s="2">
        <v>2872</v>
      </c>
      <c r="O369" s="2">
        <v>0</v>
      </c>
      <c r="P369" s="2">
        <v>650</v>
      </c>
      <c r="Q369" s="2">
        <f t="shared" si="55"/>
        <v>4.3454644215100487E-2</v>
      </c>
      <c r="R369" s="2">
        <f t="shared" si="56"/>
        <v>0.95654535578489952</v>
      </c>
      <c r="S369" s="5">
        <v>0</v>
      </c>
      <c r="T369" s="5">
        <v>81</v>
      </c>
      <c r="U369" s="5">
        <v>1447</v>
      </c>
      <c r="V369" s="5">
        <v>317</v>
      </c>
      <c r="W369" s="5">
        <v>77</v>
      </c>
      <c r="X369" s="5">
        <v>53</v>
      </c>
      <c r="Y369" s="5">
        <f t="shared" si="57"/>
        <v>0</v>
      </c>
      <c r="Z369" s="5">
        <f t="shared" si="58"/>
        <v>4.3902439024390241E-2</v>
      </c>
      <c r="AA369" s="5">
        <f t="shared" si="59"/>
        <v>0.78428184281842817</v>
      </c>
      <c r="AB369" s="5">
        <f t="shared" si="60"/>
        <v>0.17181571815718158</v>
      </c>
      <c r="AC369" s="5">
        <v>0</v>
      </c>
      <c r="AD369" s="3">
        <v>63</v>
      </c>
      <c r="AE369" s="3">
        <v>1384</v>
      </c>
      <c r="AF369" s="3">
        <v>428</v>
      </c>
      <c r="AG369" s="3">
        <v>65</v>
      </c>
      <c r="AH369" s="3">
        <v>34</v>
      </c>
      <c r="AI369" s="1">
        <f t="shared" si="61"/>
        <v>0</v>
      </c>
      <c r="AJ369" s="1">
        <f t="shared" si="62"/>
        <v>6.4842958459979741E-2</v>
      </c>
      <c r="AK369" s="1">
        <f t="shared" si="63"/>
        <v>0.70111448834853085</v>
      </c>
      <c r="AL369" s="1">
        <f t="shared" si="64"/>
        <v>0.23404255319148937</v>
      </c>
    </row>
    <row r="370" spans="1:38">
      <c r="A370" s="2" t="s">
        <v>616</v>
      </c>
      <c r="B370" s="2" t="s">
        <v>105</v>
      </c>
      <c r="C370" s="2" t="s">
        <v>163</v>
      </c>
      <c r="D370" s="2" t="s">
        <v>672</v>
      </c>
      <c r="E370" s="6" t="s">
        <v>107</v>
      </c>
      <c r="F370" s="2" t="s">
        <v>1436</v>
      </c>
      <c r="G370" s="2" t="s">
        <v>1446</v>
      </c>
      <c r="H370" s="2">
        <v>10</v>
      </c>
      <c r="J370" s="2" t="str">
        <f t="shared" si="65"/>
        <v>MINERIO</v>
      </c>
      <c r="K370" s="8">
        <v>0.54</v>
      </c>
      <c r="L370" s="11">
        <v>0.01</v>
      </c>
      <c r="M370" s="2">
        <v>0</v>
      </c>
      <c r="N370" s="2">
        <v>1592</v>
      </c>
      <c r="O370" s="2">
        <v>0</v>
      </c>
      <c r="P370" s="2">
        <v>386</v>
      </c>
      <c r="Q370" s="2">
        <f t="shared" si="55"/>
        <v>0</v>
      </c>
      <c r="R370" s="2">
        <f t="shared" si="56"/>
        <v>1</v>
      </c>
      <c r="S370" s="2">
        <v>0</v>
      </c>
      <c r="T370" s="2">
        <v>7</v>
      </c>
      <c r="U370" s="2">
        <v>744</v>
      </c>
      <c r="V370" s="2">
        <v>263</v>
      </c>
      <c r="W370" s="2">
        <v>6</v>
      </c>
      <c r="X370" s="2">
        <v>40</v>
      </c>
      <c r="Y370" s="5">
        <f t="shared" si="57"/>
        <v>0</v>
      </c>
      <c r="Z370" s="5">
        <f t="shared" si="58"/>
        <v>6.9033530571992107E-3</v>
      </c>
      <c r="AA370" s="5">
        <f t="shared" si="59"/>
        <v>0.73372781065088755</v>
      </c>
      <c r="AB370" s="5">
        <f t="shared" si="60"/>
        <v>0.25936883629191321</v>
      </c>
      <c r="AC370" s="2">
        <v>0</v>
      </c>
      <c r="AD370" s="3">
        <v>7</v>
      </c>
      <c r="AE370" s="3">
        <v>744</v>
      </c>
      <c r="AF370" s="3">
        <v>263</v>
      </c>
      <c r="AG370" s="3">
        <v>6</v>
      </c>
      <c r="AH370" s="3">
        <v>40</v>
      </c>
      <c r="AI370" s="1">
        <f t="shared" si="61"/>
        <v>0</v>
      </c>
      <c r="AJ370" s="1">
        <f t="shared" si="62"/>
        <v>1.2264150943396227E-2</v>
      </c>
      <c r="AK370" s="1">
        <f t="shared" si="63"/>
        <v>0.70188679245283014</v>
      </c>
      <c r="AL370" s="1">
        <f t="shared" si="64"/>
        <v>0.28584905660377358</v>
      </c>
    </row>
    <row r="371" spans="1:38">
      <c r="A371" s="2" t="s">
        <v>616</v>
      </c>
      <c r="B371" s="2" t="s">
        <v>105</v>
      </c>
      <c r="C371" s="2" t="s">
        <v>162</v>
      </c>
      <c r="D371" s="2" t="s">
        <v>746</v>
      </c>
      <c r="E371" s="6" t="s">
        <v>11</v>
      </c>
      <c r="F371" s="2" t="s">
        <v>1436</v>
      </c>
      <c r="G371" s="2" t="s">
        <v>1445</v>
      </c>
      <c r="H371" s="2">
        <v>29</v>
      </c>
      <c r="I371" s="2">
        <v>80</v>
      </c>
      <c r="J371" s="2" t="str">
        <f t="shared" si="65"/>
        <v>MINERIO</v>
      </c>
      <c r="K371" s="9">
        <v>0.54</v>
      </c>
      <c r="L371" s="10">
        <v>0.67</v>
      </c>
      <c r="M371" s="2">
        <v>0</v>
      </c>
      <c r="N371" s="2">
        <v>3791</v>
      </c>
      <c r="O371" s="2">
        <v>0</v>
      </c>
      <c r="P371" s="2">
        <v>658</v>
      </c>
      <c r="Q371" s="2">
        <f t="shared" si="55"/>
        <v>0</v>
      </c>
      <c r="R371" s="2">
        <f t="shared" si="56"/>
        <v>1</v>
      </c>
      <c r="S371" s="5">
        <v>0</v>
      </c>
      <c r="T371" s="5">
        <v>17</v>
      </c>
      <c r="U371" s="5">
        <v>1868</v>
      </c>
      <c r="V371" s="5">
        <v>492</v>
      </c>
      <c r="W371" s="5">
        <v>22</v>
      </c>
      <c r="X371" s="5">
        <v>77</v>
      </c>
      <c r="Y371" s="5">
        <f t="shared" si="57"/>
        <v>0</v>
      </c>
      <c r="Z371" s="5">
        <f t="shared" si="58"/>
        <v>7.1518721076987797E-3</v>
      </c>
      <c r="AA371" s="5">
        <f t="shared" si="59"/>
        <v>0.785864535128313</v>
      </c>
      <c r="AB371" s="5">
        <f t="shared" si="60"/>
        <v>0.20698359276398823</v>
      </c>
      <c r="AC371" s="2">
        <v>0</v>
      </c>
      <c r="AD371" s="3">
        <v>1</v>
      </c>
      <c r="AE371" s="3">
        <v>1711</v>
      </c>
      <c r="AF371" s="3">
        <v>714</v>
      </c>
      <c r="AG371" s="3">
        <v>3</v>
      </c>
      <c r="AH371" s="3">
        <v>46</v>
      </c>
      <c r="AI371" s="1">
        <f t="shared" si="61"/>
        <v>0</v>
      </c>
      <c r="AJ371" s="1">
        <f t="shared" si="62"/>
        <v>1.6161616161616162E-3</v>
      </c>
      <c r="AK371" s="1">
        <f t="shared" si="63"/>
        <v>0.69131313131313132</v>
      </c>
      <c r="AL371" s="1">
        <f t="shared" si="64"/>
        <v>0.30707070707070705</v>
      </c>
    </row>
    <row r="372" spans="1:38">
      <c r="A372" s="2" t="s">
        <v>616</v>
      </c>
      <c r="B372" s="2" t="s">
        <v>105</v>
      </c>
      <c r="C372" s="2" t="s">
        <v>164</v>
      </c>
      <c r="D372" s="2" t="s">
        <v>816</v>
      </c>
      <c r="E372" s="6" t="s">
        <v>17</v>
      </c>
      <c r="F372" s="2" t="s">
        <v>6</v>
      </c>
      <c r="G372" s="2" t="s">
        <v>1445</v>
      </c>
      <c r="H372" s="2">
        <v>55</v>
      </c>
      <c r="I372" s="2">
        <v>130</v>
      </c>
      <c r="J372" s="2" t="str">
        <f t="shared" si="65"/>
        <v>MINERIO</v>
      </c>
      <c r="K372" s="8">
        <v>0.53</v>
      </c>
      <c r="L372" s="11">
        <v>0.06</v>
      </c>
      <c r="M372" s="2">
        <v>0</v>
      </c>
      <c r="N372" s="2">
        <v>4760</v>
      </c>
      <c r="O372" s="2">
        <v>0</v>
      </c>
      <c r="P372" s="2">
        <v>742</v>
      </c>
      <c r="Q372" s="2">
        <f t="shared" si="55"/>
        <v>0</v>
      </c>
      <c r="R372" s="2">
        <f t="shared" si="56"/>
        <v>1</v>
      </c>
      <c r="S372" s="5">
        <v>0</v>
      </c>
      <c r="T372" s="5">
        <v>17</v>
      </c>
      <c r="U372" s="5">
        <v>2560</v>
      </c>
      <c r="V372" s="5">
        <v>401</v>
      </c>
      <c r="W372" s="5">
        <v>25</v>
      </c>
      <c r="X372" s="5">
        <v>97</v>
      </c>
      <c r="Y372" s="5">
        <f t="shared" si="57"/>
        <v>0</v>
      </c>
      <c r="Z372" s="5">
        <f t="shared" si="58"/>
        <v>5.7085292142377434E-3</v>
      </c>
      <c r="AA372" s="5">
        <f t="shared" si="59"/>
        <v>0.85963734049697782</v>
      </c>
      <c r="AB372" s="5">
        <f t="shared" si="60"/>
        <v>0.13465413028878442</v>
      </c>
      <c r="AC372" s="5">
        <v>0</v>
      </c>
      <c r="AD372" s="3">
        <v>10</v>
      </c>
      <c r="AE372" s="3">
        <v>2432</v>
      </c>
      <c r="AF372" s="3">
        <v>606</v>
      </c>
      <c r="AG372" s="3">
        <v>11</v>
      </c>
      <c r="AH372" s="3">
        <v>41</v>
      </c>
      <c r="AI372" s="1">
        <f t="shared" si="61"/>
        <v>0</v>
      </c>
      <c r="AJ372" s="1">
        <f t="shared" si="62"/>
        <v>6.7741935483870966E-3</v>
      </c>
      <c r="AK372" s="1">
        <f t="shared" si="63"/>
        <v>0.78451612903225809</v>
      </c>
      <c r="AL372" s="1">
        <f t="shared" si="64"/>
        <v>0.20870967741935484</v>
      </c>
    </row>
    <row r="373" spans="1:38">
      <c r="A373" s="2" t="s">
        <v>616</v>
      </c>
      <c r="B373" s="2" t="s">
        <v>105</v>
      </c>
      <c r="C373" s="2" t="s">
        <v>163</v>
      </c>
      <c r="D373" s="2" t="s">
        <v>693</v>
      </c>
      <c r="E373" s="6" t="s">
        <v>4</v>
      </c>
      <c r="F373" s="2" t="s">
        <v>4</v>
      </c>
      <c r="G373" s="2" t="s">
        <v>1445</v>
      </c>
      <c r="H373" s="2">
        <v>31</v>
      </c>
      <c r="J373" s="2" t="str">
        <f t="shared" si="65"/>
        <v>MINERIO</v>
      </c>
      <c r="K373" s="8">
        <v>0.5033333333333333</v>
      </c>
      <c r="L373" s="11">
        <v>1.06</v>
      </c>
      <c r="M373" s="2">
        <v>49</v>
      </c>
      <c r="N373" s="2">
        <v>3694</v>
      </c>
      <c r="O373" s="2">
        <v>0</v>
      </c>
      <c r="P373" s="2">
        <v>707</v>
      </c>
      <c r="Q373" s="2">
        <f t="shared" si="55"/>
        <v>1.1011235955056179E-2</v>
      </c>
      <c r="R373" s="2">
        <f t="shared" si="56"/>
        <v>0.98898876404494385</v>
      </c>
      <c r="S373" s="2">
        <v>0</v>
      </c>
      <c r="T373" s="2">
        <v>51</v>
      </c>
      <c r="U373" s="2">
        <v>1867</v>
      </c>
      <c r="V373" s="2">
        <v>440</v>
      </c>
      <c r="W373" s="2">
        <v>44</v>
      </c>
      <c r="X373" s="2">
        <v>57</v>
      </c>
      <c r="Y373" s="5">
        <f t="shared" si="57"/>
        <v>0</v>
      </c>
      <c r="Z373" s="5">
        <f t="shared" si="58"/>
        <v>2.1628498727735368E-2</v>
      </c>
      <c r="AA373" s="5">
        <f t="shared" si="59"/>
        <v>0.79177268871925366</v>
      </c>
      <c r="AB373" s="5">
        <f t="shared" si="60"/>
        <v>0.18659881255301103</v>
      </c>
      <c r="AC373" s="2">
        <v>0</v>
      </c>
      <c r="AD373" s="3">
        <v>51</v>
      </c>
      <c r="AE373" s="3">
        <v>1867</v>
      </c>
      <c r="AF373" s="3">
        <v>440</v>
      </c>
      <c r="AG373" s="3">
        <v>44</v>
      </c>
      <c r="AH373" s="3">
        <v>57</v>
      </c>
      <c r="AI373" s="1">
        <f t="shared" si="61"/>
        <v>0</v>
      </c>
      <c r="AJ373" s="1">
        <f t="shared" si="62"/>
        <v>3.8633590890605939E-2</v>
      </c>
      <c r="AK373" s="1">
        <f t="shared" si="63"/>
        <v>0.75925172834485566</v>
      </c>
      <c r="AL373" s="1">
        <f t="shared" si="64"/>
        <v>0.20211468076453842</v>
      </c>
    </row>
    <row r="374" spans="1:38">
      <c r="A374" s="2" t="s">
        <v>616</v>
      </c>
      <c r="B374" s="2" t="s">
        <v>105</v>
      </c>
      <c r="C374" s="2" t="s">
        <v>164</v>
      </c>
      <c r="D374" s="2" t="s">
        <v>818</v>
      </c>
      <c r="E374" s="6" t="s">
        <v>17</v>
      </c>
      <c r="F374" s="2" t="s">
        <v>6</v>
      </c>
      <c r="G374" s="2" t="s">
        <v>1445</v>
      </c>
      <c r="H374" s="2">
        <v>57</v>
      </c>
      <c r="I374" s="2">
        <v>45</v>
      </c>
      <c r="J374" s="2" t="str">
        <f t="shared" si="65"/>
        <v>MINERIO</v>
      </c>
      <c r="K374" s="8">
        <v>0.49</v>
      </c>
      <c r="L374" s="11">
        <v>0.73</v>
      </c>
      <c r="M374" s="2">
        <v>0</v>
      </c>
      <c r="N374" s="2">
        <v>2747</v>
      </c>
      <c r="O374" s="2">
        <v>0</v>
      </c>
      <c r="P374" s="2">
        <v>529</v>
      </c>
      <c r="Q374" s="2">
        <f t="shared" si="55"/>
        <v>0</v>
      </c>
      <c r="R374" s="2">
        <f t="shared" si="56"/>
        <v>1</v>
      </c>
      <c r="S374" s="5">
        <v>0</v>
      </c>
      <c r="T374" s="5">
        <v>7</v>
      </c>
      <c r="U374" s="5">
        <v>1306</v>
      </c>
      <c r="V374" s="5">
        <v>442</v>
      </c>
      <c r="W374" s="5">
        <v>3</v>
      </c>
      <c r="X374" s="5">
        <v>35</v>
      </c>
      <c r="Y374" s="5">
        <f t="shared" si="57"/>
        <v>0</v>
      </c>
      <c r="Z374" s="5">
        <f t="shared" si="58"/>
        <v>3.9886039886039889E-3</v>
      </c>
      <c r="AA374" s="5">
        <f t="shared" si="59"/>
        <v>0.74415954415954411</v>
      </c>
      <c r="AB374" s="5">
        <f t="shared" si="60"/>
        <v>0.25185185185185183</v>
      </c>
      <c r="AC374" s="5">
        <v>0</v>
      </c>
      <c r="AD374" s="3">
        <v>5</v>
      </c>
      <c r="AE374" s="3">
        <v>1133</v>
      </c>
      <c r="AF374" s="3">
        <v>634</v>
      </c>
      <c r="AG374" s="3">
        <v>3</v>
      </c>
      <c r="AH374" s="3">
        <v>18</v>
      </c>
      <c r="AI374" s="1">
        <f t="shared" si="61"/>
        <v>0</v>
      </c>
      <c r="AJ374" s="1">
        <f t="shared" si="62"/>
        <v>4.4617958728388179E-3</v>
      </c>
      <c r="AK374" s="1">
        <f t="shared" si="63"/>
        <v>0.63190184049079756</v>
      </c>
      <c r="AL374" s="1">
        <f t="shared" si="64"/>
        <v>0.36363636363636365</v>
      </c>
    </row>
    <row r="375" spans="1:38">
      <c r="A375" s="2" t="s">
        <v>616</v>
      </c>
      <c r="B375" s="2" t="s">
        <v>105</v>
      </c>
      <c r="C375" s="2" t="s">
        <v>162</v>
      </c>
      <c r="D375" s="2" t="s">
        <v>736</v>
      </c>
      <c r="E375" s="6" t="s">
        <v>4</v>
      </c>
      <c r="F375" s="2" t="s">
        <v>4</v>
      </c>
      <c r="G375" s="2" t="s">
        <v>1445</v>
      </c>
      <c r="H375" s="2">
        <v>19</v>
      </c>
      <c r="I375" s="2">
        <v>75</v>
      </c>
      <c r="J375" s="2" t="str">
        <f t="shared" si="65"/>
        <v>MINERIO</v>
      </c>
      <c r="K375" s="9">
        <v>0.49</v>
      </c>
      <c r="L375" s="10">
        <v>4.88</v>
      </c>
      <c r="M375" s="2">
        <v>140</v>
      </c>
      <c r="N375" s="2">
        <v>2428</v>
      </c>
      <c r="O375" s="2">
        <v>0</v>
      </c>
      <c r="P375" s="2">
        <v>534</v>
      </c>
      <c r="Q375" s="2">
        <f t="shared" si="55"/>
        <v>4.5132172791747263E-2</v>
      </c>
      <c r="R375" s="2">
        <f t="shared" si="56"/>
        <v>0.9548678272082527</v>
      </c>
      <c r="S375" s="2">
        <v>0</v>
      </c>
      <c r="T375" s="2">
        <v>43</v>
      </c>
      <c r="U375" s="2">
        <v>1366</v>
      </c>
      <c r="V375" s="2">
        <v>204</v>
      </c>
      <c r="W375" s="2">
        <v>40</v>
      </c>
      <c r="X375" s="2">
        <v>58</v>
      </c>
      <c r="Y375" s="5">
        <f t="shared" si="57"/>
        <v>0</v>
      </c>
      <c r="Z375" s="5">
        <f t="shared" si="58"/>
        <v>2.6658400495970243E-2</v>
      </c>
      <c r="AA375" s="5">
        <f t="shared" si="59"/>
        <v>0.84686918784872911</v>
      </c>
      <c r="AB375" s="5">
        <f t="shared" si="60"/>
        <v>0.12647241165530068</v>
      </c>
      <c r="AC375" s="2">
        <v>0</v>
      </c>
      <c r="AD375" s="3">
        <v>23</v>
      </c>
      <c r="AE375" s="3">
        <v>1311</v>
      </c>
      <c r="AF375" s="3">
        <v>319</v>
      </c>
      <c r="AG375" s="3">
        <v>19</v>
      </c>
      <c r="AH375" s="3">
        <v>39</v>
      </c>
      <c r="AI375" s="1">
        <f t="shared" si="61"/>
        <v>0</v>
      </c>
      <c r="AJ375" s="1">
        <f t="shared" si="62"/>
        <v>2.4547048509643482E-2</v>
      </c>
      <c r="AK375" s="1">
        <f t="shared" si="63"/>
        <v>0.76621858562244305</v>
      </c>
      <c r="AL375" s="1">
        <f t="shared" si="64"/>
        <v>0.2092343658679135</v>
      </c>
    </row>
    <row r="376" spans="1:38">
      <c r="A376" s="2" t="s">
        <v>616</v>
      </c>
      <c r="B376" s="2" t="s">
        <v>105</v>
      </c>
      <c r="C376" s="2" t="s">
        <v>162</v>
      </c>
      <c r="D376" s="2" t="s">
        <v>642</v>
      </c>
      <c r="E376" s="6" t="s">
        <v>4</v>
      </c>
      <c r="F376" s="2" t="s">
        <v>4</v>
      </c>
      <c r="G376" s="2" t="s">
        <v>1445</v>
      </c>
      <c r="H376" s="2">
        <v>26</v>
      </c>
      <c r="J376" s="2" t="str">
        <f t="shared" si="65"/>
        <v>MINERIO</v>
      </c>
      <c r="K376" s="8">
        <v>0.46666666666666667</v>
      </c>
      <c r="L376" s="11">
        <v>2.37</v>
      </c>
      <c r="M376" s="2">
        <v>0</v>
      </c>
      <c r="N376" s="2">
        <v>2044</v>
      </c>
      <c r="O376" s="2">
        <v>0</v>
      </c>
      <c r="P376" s="2">
        <v>470</v>
      </c>
      <c r="Q376" s="2">
        <f t="shared" si="55"/>
        <v>0</v>
      </c>
      <c r="R376" s="2">
        <f t="shared" si="56"/>
        <v>1</v>
      </c>
      <c r="S376" s="2">
        <v>0</v>
      </c>
      <c r="T376" s="2">
        <v>86</v>
      </c>
      <c r="U376" s="2">
        <v>824</v>
      </c>
      <c r="V376" s="2">
        <v>339</v>
      </c>
      <c r="W376" s="2">
        <v>68</v>
      </c>
      <c r="X376" s="2">
        <v>44</v>
      </c>
      <c r="Y376" s="5">
        <f t="shared" si="57"/>
        <v>0</v>
      </c>
      <c r="Z376" s="5">
        <f t="shared" si="58"/>
        <v>6.8855084067253797E-2</v>
      </c>
      <c r="AA376" s="5">
        <f t="shared" si="59"/>
        <v>0.65972778222578066</v>
      </c>
      <c r="AB376" s="5">
        <f t="shared" si="60"/>
        <v>0.27141713370696557</v>
      </c>
      <c r="AC376" s="2">
        <v>0</v>
      </c>
      <c r="AD376" s="3">
        <v>53</v>
      </c>
      <c r="AE376" s="3">
        <v>740</v>
      </c>
      <c r="AF376" s="3">
        <v>483</v>
      </c>
      <c r="AG376" s="3">
        <v>42</v>
      </c>
      <c r="AH376" s="3">
        <v>42</v>
      </c>
      <c r="AI376" s="1">
        <f t="shared" si="61"/>
        <v>0</v>
      </c>
      <c r="AJ376" s="1">
        <f t="shared" si="62"/>
        <v>6.985294117647059E-2</v>
      </c>
      <c r="AK376" s="1">
        <f t="shared" si="63"/>
        <v>0.54411764705882348</v>
      </c>
      <c r="AL376" s="1">
        <f t="shared" si="64"/>
        <v>0.3860294117647059</v>
      </c>
    </row>
    <row r="377" spans="1:38">
      <c r="A377" s="2" t="s">
        <v>616</v>
      </c>
      <c r="B377" s="2" t="s">
        <v>105</v>
      </c>
      <c r="C377" s="2" t="s">
        <v>163</v>
      </c>
      <c r="D377" s="2" t="s">
        <v>673</v>
      </c>
      <c r="E377" s="6" t="s">
        <v>107</v>
      </c>
      <c r="F377" s="2" t="s">
        <v>1436</v>
      </c>
      <c r="G377" s="2" t="s">
        <v>1446</v>
      </c>
      <c r="H377" s="2">
        <v>11</v>
      </c>
      <c r="J377" s="2" t="str">
        <f t="shared" si="65"/>
        <v>MINERIO</v>
      </c>
      <c r="K377" s="8">
        <v>0.46000000000000008</v>
      </c>
      <c r="L377" s="11">
        <v>0.06</v>
      </c>
      <c r="M377" s="2">
        <v>0</v>
      </c>
      <c r="N377" s="2">
        <v>1722</v>
      </c>
      <c r="O377" s="2">
        <v>0</v>
      </c>
      <c r="P377" s="2">
        <v>415</v>
      </c>
      <c r="Q377" s="2">
        <f t="shared" si="55"/>
        <v>0</v>
      </c>
      <c r="R377" s="2">
        <f t="shared" si="56"/>
        <v>1</v>
      </c>
      <c r="S377" s="2">
        <v>0</v>
      </c>
      <c r="T377" s="2">
        <v>1</v>
      </c>
      <c r="U377" s="2">
        <v>769</v>
      </c>
      <c r="V377" s="2">
        <v>359</v>
      </c>
      <c r="W377" s="2">
        <v>6</v>
      </c>
      <c r="X377" s="2">
        <v>19</v>
      </c>
      <c r="Y377" s="5">
        <f t="shared" si="57"/>
        <v>0</v>
      </c>
      <c r="Z377" s="5">
        <f t="shared" si="58"/>
        <v>8.8573959255978745E-4</v>
      </c>
      <c r="AA377" s="5">
        <f t="shared" si="59"/>
        <v>0.68113374667847648</v>
      </c>
      <c r="AB377" s="5">
        <f t="shared" si="60"/>
        <v>0.31798051372896369</v>
      </c>
      <c r="AC377" s="2">
        <v>0</v>
      </c>
      <c r="AD377" s="3">
        <v>1</v>
      </c>
      <c r="AE377" s="3">
        <v>769</v>
      </c>
      <c r="AF377" s="3">
        <v>359</v>
      </c>
      <c r="AG377" s="3">
        <v>6</v>
      </c>
      <c r="AH377" s="3">
        <v>19</v>
      </c>
      <c r="AI377" s="1">
        <f t="shared" si="61"/>
        <v>0</v>
      </c>
      <c r="AJ377" s="1">
        <f t="shared" si="62"/>
        <v>6.0658578856152513E-3</v>
      </c>
      <c r="AK377" s="1">
        <f t="shared" si="63"/>
        <v>0.66637781629116122</v>
      </c>
      <c r="AL377" s="1">
        <f t="shared" si="64"/>
        <v>0.32755632582322358</v>
      </c>
    </row>
    <row r="378" spans="1:38">
      <c r="A378" s="2" t="s">
        <v>616</v>
      </c>
      <c r="B378" s="2" t="s">
        <v>105</v>
      </c>
      <c r="C378" s="2" t="s">
        <v>164</v>
      </c>
      <c r="D378" s="2" t="s">
        <v>852</v>
      </c>
      <c r="E378" s="6" t="s">
        <v>20</v>
      </c>
      <c r="F378" s="2" t="s">
        <v>6</v>
      </c>
      <c r="G378" s="2" t="s">
        <v>1445</v>
      </c>
      <c r="H378" s="2">
        <v>91</v>
      </c>
      <c r="I378" s="2">
        <v>55</v>
      </c>
      <c r="J378" s="2" t="str">
        <f t="shared" si="65"/>
        <v>MINERIO</v>
      </c>
      <c r="K378" s="8">
        <v>0.46</v>
      </c>
      <c r="L378" s="11">
        <v>0.6</v>
      </c>
      <c r="M378" s="2">
        <v>14</v>
      </c>
      <c r="N378" s="2">
        <v>3555</v>
      </c>
      <c r="O378" s="2">
        <v>0</v>
      </c>
      <c r="P378" s="2">
        <v>579</v>
      </c>
      <c r="Q378" s="2">
        <f t="shared" si="55"/>
        <v>3.3751205400192863E-3</v>
      </c>
      <c r="R378" s="2">
        <f t="shared" si="56"/>
        <v>0.99662487945998068</v>
      </c>
      <c r="S378" s="5">
        <v>0</v>
      </c>
      <c r="T378" s="5">
        <v>118</v>
      </c>
      <c r="U378" s="5">
        <v>1519</v>
      </c>
      <c r="V378" s="5">
        <v>432</v>
      </c>
      <c r="W378" s="5">
        <v>137</v>
      </c>
      <c r="X378" s="5">
        <v>105</v>
      </c>
      <c r="Y378" s="5">
        <f t="shared" si="57"/>
        <v>0</v>
      </c>
      <c r="Z378" s="5">
        <f t="shared" si="58"/>
        <v>5.7032382793620107E-2</v>
      </c>
      <c r="AA378" s="5">
        <f t="shared" si="59"/>
        <v>0.73417109714838091</v>
      </c>
      <c r="AB378" s="5">
        <f t="shared" si="60"/>
        <v>0.20879652005799904</v>
      </c>
      <c r="AC378" s="5">
        <v>0</v>
      </c>
      <c r="AD378" s="3">
        <v>72</v>
      </c>
      <c r="AE378" s="3">
        <v>1438</v>
      </c>
      <c r="AF378" s="3">
        <v>625</v>
      </c>
      <c r="AG378" s="3">
        <v>88</v>
      </c>
      <c r="AH378" s="3">
        <v>88</v>
      </c>
      <c r="AI378" s="1">
        <f t="shared" si="61"/>
        <v>0</v>
      </c>
      <c r="AJ378" s="1">
        <f t="shared" si="62"/>
        <v>6.9234097793163127E-2</v>
      </c>
      <c r="AK378" s="1">
        <f t="shared" si="63"/>
        <v>0.62224145391605368</v>
      </c>
      <c r="AL378" s="1">
        <f t="shared" si="64"/>
        <v>0.30852444829078324</v>
      </c>
    </row>
    <row r="379" spans="1:38">
      <c r="A379" s="2" t="s">
        <v>616</v>
      </c>
      <c r="B379" s="2" t="s">
        <v>105</v>
      </c>
      <c r="C379" s="2" t="s">
        <v>162</v>
      </c>
      <c r="D379" s="2" t="s">
        <v>641</v>
      </c>
      <c r="E379" s="6" t="s">
        <v>4</v>
      </c>
      <c r="F379" s="2" t="s">
        <v>4</v>
      </c>
      <c r="G379" s="2" t="s">
        <v>1445</v>
      </c>
      <c r="H379" s="2">
        <v>25</v>
      </c>
      <c r="J379" s="2" t="str">
        <f t="shared" si="65"/>
        <v>MINERIO</v>
      </c>
      <c r="K379" s="8">
        <v>0.42666666666666669</v>
      </c>
      <c r="L379" s="11">
        <v>1.79</v>
      </c>
      <c r="M379" s="2">
        <v>14</v>
      </c>
      <c r="N379" s="2">
        <v>2394</v>
      </c>
      <c r="O379" s="2">
        <v>0</v>
      </c>
      <c r="P379" s="2">
        <v>519</v>
      </c>
      <c r="Q379" s="2">
        <f t="shared" si="55"/>
        <v>4.7830543218312267E-3</v>
      </c>
      <c r="R379" s="2">
        <f t="shared" si="56"/>
        <v>0.99521694567816876</v>
      </c>
      <c r="S379" s="2">
        <v>0</v>
      </c>
      <c r="T379" s="2">
        <v>64</v>
      </c>
      <c r="U379" s="2">
        <v>1077</v>
      </c>
      <c r="V379" s="2">
        <v>336</v>
      </c>
      <c r="W379" s="2">
        <v>68</v>
      </c>
      <c r="X379" s="2">
        <v>55</v>
      </c>
      <c r="Y379" s="5">
        <f t="shared" si="57"/>
        <v>0</v>
      </c>
      <c r="Z379" s="5">
        <f t="shared" si="58"/>
        <v>4.3331076506431955E-2</v>
      </c>
      <c r="AA379" s="5">
        <f t="shared" si="59"/>
        <v>0.72918077183480023</v>
      </c>
      <c r="AB379" s="5">
        <f t="shared" si="60"/>
        <v>0.22748815165876776</v>
      </c>
      <c r="AC379" s="2">
        <v>0</v>
      </c>
      <c r="AD379" s="3">
        <v>39</v>
      </c>
      <c r="AE379" s="3">
        <v>987</v>
      </c>
      <c r="AF379" s="3">
        <v>490</v>
      </c>
      <c r="AG379" s="3">
        <v>42</v>
      </c>
      <c r="AH379" s="3">
        <v>42</v>
      </c>
      <c r="AI379" s="1">
        <f t="shared" si="61"/>
        <v>0</v>
      </c>
      <c r="AJ379" s="1">
        <f t="shared" si="62"/>
        <v>5.0625000000000003E-2</v>
      </c>
      <c r="AK379" s="1">
        <f t="shared" si="63"/>
        <v>0.61687499999999995</v>
      </c>
      <c r="AL379" s="1">
        <f t="shared" si="64"/>
        <v>0.33250000000000002</v>
      </c>
    </row>
    <row r="380" spans="1:38">
      <c r="A380" s="2" t="s">
        <v>616</v>
      </c>
      <c r="B380" s="2" t="s">
        <v>105</v>
      </c>
      <c r="C380" s="2" t="s">
        <v>163</v>
      </c>
      <c r="D380" s="2" t="s">
        <v>714</v>
      </c>
      <c r="E380" s="6" t="s">
        <v>9</v>
      </c>
      <c r="F380" s="2" t="s">
        <v>1436</v>
      </c>
      <c r="G380" s="2" t="s">
        <v>1445</v>
      </c>
      <c r="H380" s="2">
        <v>52</v>
      </c>
      <c r="J380" s="2" t="str">
        <f t="shared" si="65"/>
        <v>MINERIO</v>
      </c>
      <c r="K380" s="9">
        <v>0.42000000000000004</v>
      </c>
      <c r="L380" s="10">
        <v>0.57999999999999996</v>
      </c>
      <c r="M380" s="2">
        <v>6</v>
      </c>
      <c r="N380" s="2">
        <v>950</v>
      </c>
      <c r="O380" s="2">
        <v>0</v>
      </c>
      <c r="P380" s="2">
        <v>306</v>
      </c>
      <c r="Q380" s="2">
        <f t="shared" si="55"/>
        <v>4.7543581616481777E-3</v>
      </c>
      <c r="R380" s="2">
        <f t="shared" si="56"/>
        <v>0.99524564183835185</v>
      </c>
      <c r="S380" s="2">
        <v>0</v>
      </c>
      <c r="T380" s="2">
        <v>7</v>
      </c>
      <c r="U380" s="2">
        <v>323</v>
      </c>
      <c r="V380" s="2">
        <v>322</v>
      </c>
      <c r="W380" s="2">
        <v>11</v>
      </c>
      <c r="X380" s="2">
        <v>11</v>
      </c>
      <c r="Y380" s="5">
        <f t="shared" si="57"/>
        <v>0</v>
      </c>
      <c r="Z380" s="5">
        <f t="shared" si="58"/>
        <v>1.0736196319018405E-2</v>
      </c>
      <c r="AA380" s="5">
        <f t="shared" si="59"/>
        <v>0.495398773006135</v>
      </c>
      <c r="AB380" s="5">
        <f t="shared" si="60"/>
        <v>0.49386503067484661</v>
      </c>
      <c r="AC380" s="2">
        <v>0</v>
      </c>
      <c r="AD380" s="3">
        <v>0</v>
      </c>
      <c r="AE380" s="3">
        <v>264</v>
      </c>
      <c r="AF380" s="3">
        <v>401</v>
      </c>
      <c r="AG380" s="3">
        <v>0</v>
      </c>
      <c r="AH380" s="3">
        <v>9</v>
      </c>
      <c r="AI380" s="1">
        <f t="shared" si="61"/>
        <v>0</v>
      </c>
      <c r="AJ380" s="1">
        <f t="shared" si="62"/>
        <v>0</v>
      </c>
      <c r="AK380" s="1">
        <f t="shared" si="63"/>
        <v>0.39169139465875369</v>
      </c>
      <c r="AL380" s="1">
        <f t="shared" si="64"/>
        <v>0.60830860534124631</v>
      </c>
    </row>
    <row r="381" spans="1:38">
      <c r="A381" s="2" t="s">
        <v>616</v>
      </c>
      <c r="B381" s="2" t="s">
        <v>105</v>
      </c>
      <c r="C381" s="2" t="s">
        <v>164</v>
      </c>
      <c r="D381" s="2" t="s">
        <v>774</v>
      </c>
      <c r="E381" s="6" t="s">
        <v>13</v>
      </c>
      <c r="F381" s="2" t="s">
        <v>5</v>
      </c>
      <c r="G381" s="2" t="s">
        <v>1446</v>
      </c>
      <c r="H381" s="2">
        <v>13</v>
      </c>
      <c r="I381" s="2">
        <v>35</v>
      </c>
      <c r="J381" s="2" t="str">
        <f t="shared" si="65"/>
        <v>ESTERIL</v>
      </c>
      <c r="K381" s="8">
        <v>0.4</v>
      </c>
      <c r="L381" s="11">
        <v>4.3</v>
      </c>
      <c r="M381" s="2">
        <v>9</v>
      </c>
      <c r="N381" s="2">
        <v>1889</v>
      </c>
      <c r="O381" s="2">
        <v>0</v>
      </c>
      <c r="P381" s="2">
        <v>435</v>
      </c>
      <c r="Q381" s="2">
        <f t="shared" si="55"/>
        <v>3.8576939562794685E-3</v>
      </c>
      <c r="R381" s="2">
        <f t="shared" si="56"/>
        <v>0.99614230604372056</v>
      </c>
      <c r="S381" s="5">
        <v>0</v>
      </c>
      <c r="T381" s="5">
        <v>67</v>
      </c>
      <c r="U381" s="5">
        <v>796</v>
      </c>
      <c r="V381" s="5">
        <v>305</v>
      </c>
      <c r="W381" s="5">
        <v>53</v>
      </c>
      <c r="X381" s="5">
        <v>36</v>
      </c>
      <c r="Y381" s="5">
        <f t="shared" si="57"/>
        <v>0</v>
      </c>
      <c r="Z381" s="5">
        <f t="shared" si="58"/>
        <v>5.7363013698630137E-2</v>
      </c>
      <c r="AA381" s="5">
        <f t="shared" si="59"/>
        <v>0.68150684931506844</v>
      </c>
      <c r="AB381" s="5">
        <f t="shared" si="60"/>
        <v>0.26113013698630139</v>
      </c>
      <c r="AC381" s="5">
        <v>0</v>
      </c>
      <c r="AD381" s="3">
        <v>38</v>
      </c>
      <c r="AE381" s="3">
        <v>743</v>
      </c>
      <c r="AF381" s="3">
        <v>410</v>
      </c>
      <c r="AG381" s="3">
        <v>42</v>
      </c>
      <c r="AH381" s="3">
        <v>24</v>
      </c>
      <c r="AI381" s="1">
        <f t="shared" si="61"/>
        <v>0</v>
      </c>
      <c r="AJ381" s="1">
        <f t="shared" si="62"/>
        <v>6.3643595863166272E-2</v>
      </c>
      <c r="AK381" s="1">
        <f t="shared" si="63"/>
        <v>0.59108989657915667</v>
      </c>
      <c r="AL381" s="1">
        <f t="shared" si="64"/>
        <v>0.34526650755767702</v>
      </c>
    </row>
    <row r="382" spans="1:38">
      <c r="A382" s="2" t="s">
        <v>616</v>
      </c>
      <c r="B382" s="2" t="s">
        <v>105</v>
      </c>
      <c r="C382" s="2" t="s">
        <v>162</v>
      </c>
      <c r="D382" s="2" t="s">
        <v>622</v>
      </c>
      <c r="E382" s="6" t="s">
        <v>107</v>
      </c>
      <c r="F382" s="2" t="s">
        <v>1436</v>
      </c>
      <c r="G382" s="2" t="s">
        <v>1446</v>
      </c>
      <c r="H382" s="2">
        <v>6</v>
      </c>
      <c r="J382" s="2" t="str">
        <f t="shared" si="65"/>
        <v>ESTERIL</v>
      </c>
      <c r="K382" s="8">
        <v>0.39430000000000004</v>
      </c>
      <c r="L382" s="11">
        <v>0.04</v>
      </c>
      <c r="M382" s="2">
        <v>64</v>
      </c>
      <c r="N382" s="2">
        <v>2978</v>
      </c>
      <c r="O382" s="2">
        <v>0</v>
      </c>
      <c r="P382" s="2">
        <v>564</v>
      </c>
      <c r="Q382" s="2">
        <f t="shared" si="55"/>
        <v>1.7748197448696618E-2</v>
      </c>
      <c r="R382" s="2">
        <f t="shared" si="56"/>
        <v>0.9822518025513034</v>
      </c>
      <c r="S382" s="2">
        <v>0</v>
      </c>
      <c r="T382" s="2">
        <v>28</v>
      </c>
      <c r="U382" s="2">
        <v>1667</v>
      </c>
      <c r="V382" s="2">
        <v>195</v>
      </c>
      <c r="W382" s="2">
        <v>38</v>
      </c>
      <c r="X382" s="2">
        <v>76</v>
      </c>
      <c r="Y382" s="5">
        <f t="shared" si="57"/>
        <v>0</v>
      </c>
      <c r="Z382" s="5">
        <f t="shared" si="58"/>
        <v>1.4814814814814815E-2</v>
      </c>
      <c r="AA382" s="5">
        <f t="shared" si="59"/>
        <v>0.88201058201058202</v>
      </c>
      <c r="AB382" s="5">
        <f t="shared" si="60"/>
        <v>0.10317460317460317</v>
      </c>
      <c r="AC382" s="2">
        <v>0</v>
      </c>
      <c r="AD382" s="3">
        <v>8</v>
      </c>
      <c r="AE382" s="3">
        <v>1618</v>
      </c>
      <c r="AF382" s="3">
        <v>306</v>
      </c>
      <c r="AG382" s="3">
        <v>18</v>
      </c>
      <c r="AH382" s="3">
        <v>53</v>
      </c>
      <c r="AI382" s="1">
        <f t="shared" si="61"/>
        <v>0</v>
      </c>
      <c r="AJ382" s="1">
        <f t="shared" si="62"/>
        <v>1.2980529206190713E-2</v>
      </c>
      <c r="AK382" s="1">
        <f t="shared" si="63"/>
        <v>0.80778831752371438</v>
      </c>
      <c r="AL382" s="1">
        <f t="shared" si="64"/>
        <v>0.17923115327009487</v>
      </c>
    </row>
    <row r="383" spans="1:38">
      <c r="A383" s="2" t="s">
        <v>616</v>
      </c>
      <c r="B383" s="2" t="s">
        <v>105</v>
      </c>
      <c r="C383" s="2" t="s">
        <v>163</v>
      </c>
      <c r="D383" s="2" t="s">
        <v>676</v>
      </c>
      <c r="E383" s="6" t="s">
        <v>3</v>
      </c>
      <c r="F383" s="2" t="s">
        <v>6</v>
      </c>
      <c r="G383" s="2" t="s">
        <v>1445</v>
      </c>
      <c r="H383" s="2">
        <v>14</v>
      </c>
      <c r="J383" s="2" t="str">
        <f t="shared" si="65"/>
        <v>MINERIO</v>
      </c>
      <c r="K383" s="8">
        <v>0.38666666666666666</v>
      </c>
      <c r="L383" s="11">
        <v>7.0000000000000007E-2</v>
      </c>
      <c r="M383" s="2">
        <v>80</v>
      </c>
      <c r="N383" s="2">
        <v>1894</v>
      </c>
      <c r="O383" s="2">
        <v>0</v>
      </c>
      <c r="P383" s="2">
        <v>450</v>
      </c>
      <c r="Q383" s="2">
        <f t="shared" si="55"/>
        <v>3.3003300330033E-2</v>
      </c>
      <c r="R383" s="2">
        <f t="shared" si="56"/>
        <v>0.96699669966996704</v>
      </c>
      <c r="S383" s="2">
        <v>0</v>
      </c>
      <c r="T383" s="2">
        <v>1</v>
      </c>
      <c r="U383" s="2">
        <v>560</v>
      </c>
      <c r="V383" s="2">
        <v>752</v>
      </c>
      <c r="W383" s="2">
        <v>1</v>
      </c>
      <c r="X383" s="2">
        <v>8</v>
      </c>
      <c r="Y383" s="5">
        <f t="shared" si="57"/>
        <v>0</v>
      </c>
      <c r="Z383" s="5">
        <f t="shared" si="58"/>
        <v>7.6161462300076163E-4</v>
      </c>
      <c r="AA383" s="5">
        <f t="shared" si="59"/>
        <v>0.42650418888042652</v>
      </c>
      <c r="AB383" s="5">
        <f t="shared" si="60"/>
        <v>0.57273419649657276</v>
      </c>
      <c r="AC383" s="2">
        <v>0</v>
      </c>
      <c r="AD383" s="3">
        <v>1</v>
      </c>
      <c r="AE383" s="3">
        <v>560</v>
      </c>
      <c r="AF383" s="3">
        <v>752</v>
      </c>
      <c r="AG383" s="3">
        <v>1</v>
      </c>
      <c r="AH383" s="3">
        <v>8</v>
      </c>
      <c r="AI383" s="1">
        <f t="shared" si="61"/>
        <v>0</v>
      </c>
      <c r="AJ383" s="1">
        <f t="shared" si="62"/>
        <v>1.5128593040847202E-3</v>
      </c>
      <c r="AK383" s="1">
        <f t="shared" si="63"/>
        <v>0.42360060514372161</v>
      </c>
      <c r="AL383" s="1">
        <f t="shared" si="64"/>
        <v>0.5748865355521936</v>
      </c>
    </row>
    <row r="384" spans="1:38">
      <c r="A384" s="2" t="s">
        <v>616</v>
      </c>
      <c r="B384" s="2" t="s">
        <v>105</v>
      </c>
      <c r="C384" s="2" t="s">
        <v>162</v>
      </c>
      <c r="D384" s="2" t="s">
        <v>625</v>
      </c>
      <c r="E384" s="6" t="s">
        <v>107</v>
      </c>
      <c r="F384" s="2" t="s">
        <v>1436</v>
      </c>
      <c r="G384" s="2" t="s">
        <v>1446</v>
      </c>
      <c r="H384" s="2">
        <v>9</v>
      </c>
      <c r="J384" s="2" t="str">
        <f t="shared" si="65"/>
        <v>ESTERIL</v>
      </c>
      <c r="K384" s="8">
        <v>0.38596666666666662</v>
      </c>
      <c r="L384" s="11">
        <v>0.44</v>
      </c>
      <c r="M384" s="2">
        <v>44</v>
      </c>
      <c r="N384" s="2">
        <v>2646</v>
      </c>
      <c r="O384" s="2">
        <v>0</v>
      </c>
      <c r="P384" s="2">
        <v>499</v>
      </c>
      <c r="Q384" s="2">
        <f t="shared" si="55"/>
        <v>1.3797428661022263E-2</v>
      </c>
      <c r="R384" s="2">
        <f t="shared" si="56"/>
        <v>0.98620257133897771</v>
      </c>
      <c r="S384" s="2">
        <v>0</v>
      </c>
      <c r="T384" s="2">
        <v>53</v>
      </c>
      <c r="U384" s="2">
        <v>1247</v>
      </c>
      <c r="V384" s="2">
        <v>299</v>
      </c>
      <c r="W384" s="2">
        <v>79</v>
      </c>
      <c r="X384" s="2">
        <v>91</v>
      </c>
      <c r="Y384" s="5">
        <f t="shared" si="57"/>
        <v>0</v>
      </c>
      <c r="Z384" s="5">
        <f t="shared" si="58"/>
        <v>3.3145716072545343E-2</v>
      </c>
      <c r="AA384" s="5">
        <f t="shared" si="59"/>
        <v>0.77986241400875544</v>
      </c>
      <c r="AB384" s="5">
        <f t="shared" si="60"/>
        <v>0.18699186991869918</v>
      </c>
      <c r="AC384" s="2">
        <v>0</v>
      </c>
      <c r="AD384" s="3">
        <v>21</v>
      </c>
      <c r="AE384" s="3">
        <v>1218</v>
      </c>
      <c r="AF384" s="3">
        <v>431</v>
      </c>
      <c r="AG384" s="3">
        <v>33</v>
      </c>
      <c r="AH384" s="3">
        <v>65</v>
      </c>
      <c r="AI384" s="1">
        <f t="shared" si="61"/>
        <v>0</v>
      </c>
      <c r="AJ384" s="1">
        <f t="shared" si="62"/>
        <v>3.0542986425339366E-2</v>
      </c>
      <c r="AK384" s="1">
        <f t="shared" si="63"/>
        <v>0.68891402714932126</v>
      </c>
      <c r="AL384" s="1">
        <f t="shared" si="64"/>
        <v>0.28054298642533937</v>
      </c>
    </row>
    <row r="385" spans="1:38">
      <c r="A385" s="2" t="s">
        <v>616</v>
      </c>
      <c r="B385" s="2" t="s">
        <v>105</v>
      </c>
      <c r="C385" s="2" t="s">
        <v>163</v>
      </c>
      <c r="D385" s="2" t="s">
        <v>663</v>
      </c>
      <c r="E385" s="6" t="s">
        <v>107</v>
      </c>
      <c r="F385" s="2" t="s">
        <v>1436</v>
      </c>
      <c r="G385" s="2" t="s">
        <v>1446</v>
      </c>
      <c r="H385" s="2">
        <v>1</v>
      </c>
      <c r="J385" s="2" t="str">
        <f t="shared" si="65"/>
        <v>ESTERIL</v>
      </c>
      <c r="K385" s="8">
        <v>0.37999999999999995</v>
      </c>
      <c r="L385" s="11">
        <v>0.51</v>
      </c>
      <c r="M385" s="2">
        <v>0</v>
      </c>
      <c r="N385" s="2">
        <v>2408</v>
      </c>
      <c r="O385" s="2">
        <v>0</v>
      </c>
      <c r="P385" s="2">
        <v>499</v>
      </c>
      <c r="Q385" s="2">
        <f t="shared" si="55"/>
        <v>0</v>
      </c>
      <c r="R385" s="2">
        <f t="shared" si="56"/>
        <v>1</v>
      </c>
      <c r="S385" s="2">
        <v>0</v>
      </c>
      <c r="T385" s="2">
        <v>31</v>
      </c>
      <c r="U385" s="2">
        <v>1210</v>
      </c>
      <c r="V385" s="2">
        <v>259</v>
      </c>
      <c r="W385" s="2">
        <v>29</v>
      </c>
      <c r="X385" s="2">
        <v>56</v>
      </c>
      <c r="Y385" s="5">
        <f t="shared" si="57"/>
        <v>0</v>
      </c>
      <c r="Z385" s="5">
        <f t="shared" si="58"/>
        <v>2.0666666666666667E-2</v>
      </c>
      <c r="AA385" s="5">
        <f t="shared" si="59"/>
        <v>0.80666666666666664</v>
      </c>
      <c r="AB385" s="5">
        <f t="shared" si="60"/>
        <v>0.17266666666666666</v>
      </c>
      <c r="AC385" s="2">
        <v>0</v>
      </c>
      <c r="AD385" s="3">
        <v>31</v>
      </c>
      <c r="AE385" s="3">
        <v>1210</v>
      </c>
      <c r="AF385" s="3">
        <v>259</v>
      </c>
      <c r="AG385" s="3">
        <v>29</v>
      </c>
      <c r="AH385" s="3">
        <v>56</v>
      </c>
      <c r="AI385" s="1">
        <f t="shared" si="61"/>
        <v>0</v>
      </c>
      <c r="AJ385" s="1">
        <f t="shared" si="62"/>
        <v>3.7854889589905363E-2</v>
      </c>
      <c r="AK385" s="1">
        <f t="shared" si="63"/>
        <v>0.76340694006309151</v>
      </c>
      <c r="AL385" s="1">
        <f t="shared" si="64"/>
        <v>0.19873817034700317</v>
      </c>
    </row>
    <row r="386" spans="1:38">
      <c r="A386" s="2" t="s">
        <v>616</v>
      </c>
      <c r="B386" s="2" t="s">
        <v>105</v>
      </c>
      <c r="C386" s="2" t="s">
        <v>162</v>
      </c>
      <c r="D386" s="2" t="s">
        <v>620</v>
      </c>
      <c r="E386" s="6" t="s">
        <v>107</v>
      </c>
      <c r="F386" s="2" t="s">
        <v>1436</v>
      </c>
      <c r="G386" s="2" t="s">
        <v>1446</v>
      </c>
      <c r="H386" s="2">
        <v>4</v>
      </c>
      <c r="J386" s="2" t="str">
        <f t="shared" si="65"/>
        <v>ESTERIL</v>
      </c>
      <c r="K386" s="8">
        <v>0.35053333333333342</v>
      </c>
      <c r="L386" s="11">
        <v>0.56999999999999995</v>
      </c>
      <c r="M386" s="2">
        <v>29</v>
      </c>
      <c r="N386" s="2">
        <v>2540</v>
      </c>
      <c r="O386" s="2">
        <v>0</v>
      </c>
      <c r="P386" s="2">
        <v>529</v>
      </c>
      <c r="Q386" s="2">
        <f t="shared" ref="Q386:Q449" si="66">(M386+O386)/(M386+N386+O386+P386)</f>
        <v>9.3608779857972894E-3</v>
      </c>
      <c r="R386" s="2">
        <f t="shared" ref="R386:R449" si="67">(N386+P386)/(M386+N386+O386+P386)</f>
        <v>0.99063912201420268</v>
      </c>
      <c r="S386" s="2">
        <v>0</v>
      </c>
      <c r="T386" s="2">
        <v>18</v>
      </c>
      <c r="U386" s="2">
        <v>1249</v>
      </c>
      <c r="V386" s="2">
        <v>348</v>
      </c>
      <c r="W386" s="2">
        <v>32</v>
      </c>
      <c r="X386" s="2">
        <v>62</v>
      </c>
      <c r="Y386" s="5">
        <f t="shared" ref="Y386:Y449" si="68">S386/($S386+$T386+$U386+$V386)</f>
        <v>0</v>
      </c>
      <c r="Z386" s="5">
        <f t="shared" ref="Z386:Z449" si="69">T386/($S386+$T386+$U386+$V386)</f>
        <v>1.1145510835913313E-2</v>
      </c>
      <c r="AA386" s="5">
        <f t="shared" ref="AA386:AA449" si="70">U386/($S386+$T386+$U386+$V386)</f>
        <v>0.77337461300309596</v>
      </c>
      <c r="AB386" s="5">
        <f t="shared" ref="AB386:AB449" si="71">V386/($S386+$T386+$U386+$V386)</f>
        <v>0.21547987616099071</v>
      </c>
      <c r="AC386" s="2">
        <v>0</v>
      </c>
      <c r="AD386" s="3">
        <v>3</v>
      </c>
      <c r="AE386" s="3">
        <v>1164</v>
      </c>
      <c r="AF386" s="3">
        <v>488</v>
      </c>
      <c r="AG386" s="3">
        <v>6</v>
      </c>
      <c r="AH386" s="3">
        <v>46</v>
      </c>
      <c r="AI386" s="1">
        <f t="shared" ref="AI386:AI449" si="72">AC386/($AC386+$AD386+$AE386+$AF386)</f>
        <v>0</v>
      </c>
      <c r="AJ386" s="1">
        <f t="shared" ref="AJ386:AJ449" si="73">(AD386+AG386)/($AC386+$AD386+$AE386+$AF386+AG386+AH386)</f>
        <v>5.272407732864675E-3</v>
      </c>
      <c r="AK386" s="1">
        <f t="shared" ref="AK386:AK449" si="74">AE386/($AC386+$AD386+$AE386+$AF386+AG386+AH386)</f>
        <v>0.68189806678383125</v>
      </c>
      <c r="AL386" s="1">
        <f t="shared" ref="AL386:AL449" si="75">(AH386+AF386)/($AC386+$AD386+$AE386+$AF386+AH386+AG386)</f>
        <v>0.31282952548330406</v>
      </c>
    </row>
    <row r="387" spans="1:38">
      <c r="A387" s="2" t="s">
        <v>616</v>
      </c>
      <c r="B387" s="2" t="s">
        <v>105</v>
      </c>
      <c r="C387" s="2" t="s">
        <v>163</v>
      </c>
      <c r="D387" s="2" t="s">
        <v>678</v>
      </c>
      <c r="E387" s="6" t="s">
        <v>3</v>
      </c>
      <c r="F387" s="2" t="s">
        <v>6</v>
      </c>
      <c r="G387" s="2" t="s">
        <v>1445</v>
      </c>
      <c r="H387" s="2">
        <v>16</v>
      </c>
      <c r="J387" s="2" t="str">
        <f t="shared" ref="J387:J450" si="76">IF(OR(G387="MINERIO",K387 &gt;0.4),"MINERIO","ESTERIL")</f>
        <v>MINERIO</v>
      </c>
      <c r="K387" s="8">
        <v>0.34</v>
      </c>
      <c r="L387" s="11">
        <v>0.46</v>
      </c>
      <c r="M387" s="2">
        <v>115</v>
      </c>
      <c r="N387" s="2">
        <v>1173</v>
      </c>
      <c r="O387" s="2">
        <v>0</v>
      </c>
      <c r="P387" s="2">
        <v>376</v>
      </c>
      <c r="Q387" s="2">
        <f t="shared" si="66"/>
        <v>6.9110576923076927E-2</v>
      </c>
      <c r="R387" s="2">
        <f t="shared" si="67"/>
        <v>0.93088942307692313</v>
      </c>
      <c r="S387" s="2">
        <v>0</v>
      </c>
      <c r="T387" s="2">
        <v>41</v>
      </c>
      <c r="U387" s="2">
        <v>491</v>
      </c>
      <c r="V387" s="2">
        <v>251</v>
      </c>
      <c r="W387" s="2">
        <v>47</v>
      </c>
      <c r="X387" s="2">
        <v>45</v>
      </c>
      <c r="Y387" s="5">
        <f t="shared" si="68"/>
        <v>0</v>
      </c>
      <c r="Z387" s="5">
        <f t="shared" si="69"/>
        <v>5.2362707535121331E-2</v>
      </c>
      <c r="AA387" s="5">
        <f t="shared" si="70"/>
        <v>0.62707535121328228</v>
      </c>
      <c r="AB387" s="5">
        <f t="shared" si="71"/>
        <v>0.32056194125159643</v>
      </c>
      <c r="AC387" s="2">
        <v>0</v>
      </c>
      <c r="AD387" s="3">
        <v>41</v>
      </c>
      <c r="AE387" s="3">
        <v>491</v>
      </c>
      <c r="AF387" s="3">
        <v>251</v>
      </c>
      <c r="AG387" s="3">
        <v>47</v>
      </c>
      <c r="AH387" s="3">
        <v>45</v>
      </c>
      <c r="AI387" s="1">
        <f t="shared" si="72"/>
        <v>0</v>
      </c>
      <c r="AJ387" s="1">
        <f t="shared" si="73"/>
        <v>0.10057142857142858</v>
      </c>
      <c r="AK387" s="1">
        <f t="shared" si="74"/>
        <v>0.56114285714285717</v>
      </c>
      <c r="AL387" s="1">
        <f t="shared" si="75"/>
        <v>0.3382857142857143</v>
      </c>
    </row>
    <row r="388" spans="1:38">
      <c r="A388" s="2" t="s">
        <v>616</v>
      </c>
      <c r="B388" s="2" t="s">
        <v>105</v>
      </c>
      <c r="C388" s="2" t="s">
        <v>164</v>
      </c>
      <c r="D388" s="2" t="s">
        <v>822</v>
      </c>
      <c r="E388" s="6" t="s">
        <v>17</v>
      </c>
      <c r="F388" s="2" t="s">
        <v>6</v>
      </c>
      <c r="G388" s="2" t="s">
        <v>1445</v>
      </c>
      <c r="H388" s="2">
        <v>61</v>
      </c>
      <c r="I388" s="2">
        <v>60</v>
      </c>
      <c r="J388" s="2" t="str">
        <f t="shared" si="76"/>
        <v>MINERIO</v>
      </c>
      <c r="K388" s="8">
        <v>0.33</v>
      </c>
      <c r="L388" s="11">
        <v>0.3</v>
      </c>
      <c r="M388" s="2">
        <v>4</v>
      </c>
      <c r="N388" s="2">
        <v>2512</v>
      </c>
      <c r="O388" s="2">
        <v>0</v>
      </c>
      <c r="P388" s="2">
        <v>524</v>
      </c>
      <c r="Q388" s="2">
        <f t="shared" si="66"/>
        <v>1.3157894736842105E-3</v>
      </c>
      <c r="R388" s="2">
        <f t="shared" si="67"/>
        <v>0.99868421052631584</v>
      </c>
      <c r="S388" s="5">
        <v>0</v>
      </c>
      <c r="T388" s="5">
        <v>15</v>
      </c>
      <c r="U388" s="5">
        <v>1157</v>
      </c>
      <c r="V388" s="5">
        <v>451</v>
      </c>
      <c r="W388" s="5">
        <v>24</v>
      </c>
      <c r="X388" s="5">
        <v>37</v>
      </c>
      <c r="Y388" s="5">
        <f t="shared" si="68"/>
        <v>0</v>
      </c>
      <c r="Z388" s="5">
        <f t="shared" si="69"/>
        <v>9.242144177449169E-3</v>
      </c>
      <c r="AA388" s="5">
        <f t="shared" si="70"/>
        <v>0.7128773875539125</v>
      </c>
      <c r="AB388" s="5">
        <f t="shared" si="71"/>
        <v>0.27788046826863833</v>
      </c>
      <c r="AC388" s="5">
        <v>0</v>
      </c>
      <c r="AD388" s="3">
        <v>8</v>
      </c>
      <c r="AE388" s="3">
        <v>1011</v>
      </c>
      <c r="AF388" s="3">
        <v>624</v>
      </c>
      <c r="AG388" s="3">
        <v>15</v>
      </c>
      <c r="AH388" s="3">
        <v>25</v>
      </c>
      <c r="AI388" s="1">
        <f t="shared" si="72"/>
        <v>0</v>
      </c>
      <c r="AJ388" s="1">
        <f t="shared" si="73"/>
        <v>1.3666072489601902E-2</v>
      </c>
      <c r="AK388" s="1">
        <f t="shared" si="74"/>
        <v>0.60071301247771836</v>
      </c>
      <c r="AL388" s="1">
        <f t="shared" si="75"/>
        <v>0.38562091503267976</v>
      </c>
    </row>
    <row r="389" spans="1:38">
      <c r="A389" s="2" t="s">
        <v>616</v>
      </c>
      <c r="B389" s="2" t="s">
        <v>105</v>
      </c>
      <c r="C389" s="2" t="s">
        <v>164</v>
      </c>
      <c r="D389" s="2" t="s">
        <v>770</v>
      </c>
      <c r="E389" s="6" t="s">
        <v>13</v>
      </c>
      <c r="F389" s="2" t="s">
        <v>5</v>
      </c>
      <c r="G389" s="2" t="s">
        <v>1446</v>
      </c>
      <c r="H389" s="2">
        <v>9</v>
      </c>
      <c r="I389" s="2">
        <v>80</v>
      </c>
      <c r="J389" s="2" t="str">
        <f t="shared" si="76"/>
        <v>ESTERIL</v>
      </c>
      <c r="K389" s="8">
        <v>0.32</v>
      </c>
      <c r="L389" s="11">
        <v>9.42</v>
      </c>
      <c r="M389" s="2">
        <v>41</v>
      </c>
      <c r="N389" s="2">
        <v>3304</v>
      </c>
      <c r="O389" s="2">
        <v>0</v>
      </c>
      <c r="P389" s="2">
        <v>618</v>
      </c>
      <c r="Q389" s="2">
        <f t="shared" si="66"/>
        <v>1.0345697703759779E-2</v>
      </c>
      <c r="R389" s="2">
        <f t="shared" si="67"/>
        <v>0.98965430229624018</v>
      </c>
      <c r="S389" s="5">
        <v>0</v>
      </c>
      <c r="T389" s="5">
        <v>143</v>
      </c>
      <c r="U389" s="5">
        <v>1519</v>
      </c>
      <c r="V389" s="5">
        <v>369</v>
      </c>
      <c r="W389" s="5">
        <v>97</v>
      </c>
      <c r="X389" s="5">
        <v>57</v>
      </c>
      <c r="Y389" s="5">
        <f t="shared" si="68"/>
        <v>0</v>
      </c>
      <c r="Z389" s="5">
        <f t="shared" si="69"/>
        <v>7.0408665681930077E-2</v>
      </c>
      <c r="AA389" s="5">
        <f t="shared" si="70"/>
        <v>0.74790743476120136</v>
      </c>
      <c r="AB389" s="5">
        <f t="shared" si="71"/>
        <v>0.18168389955686853</v>
      </c>
      <c r="AC389" s="5">
        <v>0</v>
      </c>
      <c r="AD389" s="3">
        <v>102</v>
      </c>
      <c r="AE389" s="3">
        <v>1431</v>
      </c>
      <c r="AF389" s="3">
        <v>542</v>
      </c>
      <c r="AG389" s="3">
        <v>63</v>
      </c>
      <c r="AH389" s="3">
        <v>47</v>
      </c>
      <c r="AI389" s="1">
        <f t="shared" si="72"/>
        <v>0</v>
      </c>
      <c r="AJ389" s="1">
        <f t="shared" si="73"/>
        <v>7.5514874141876437E-2</v>
      </c>
      <c r="AK389" s="1">
        <f t="shared" si="74"/>
        <v>0.65491990846681924</v>
      </c>
      <c r="AL389" s="1">
        <f t="shared" si="75"/>
        <v>0.26956521739130435</v>
      </c>
    </row>
    <row r="390" spans="1:38">
      <c r="A390" s="2" t="s">
        <v>616</v>
      </c>
      <c r="B390" s="2" t="s">
        <v>105</v>
      </c>
      <c r="C390" s="2" t="s">
        <v>164</v>
      </c>
      <c r="D390" s="2" t="s">
        <v>799</v>
      </c>
      <c r="E390" s="6" t="s">
        <v>14</v>
      </c>
      <c r="F390" s="2" t="s">
        <v>5</v>
      </c>
      <c r="G390" s="2" t="s">
        <v>1446</v>
      </c>
      <c r="H390" s="2">
        <v>38</v>
      </c>
      <c r="I390" s="2">
        <v>135</v>
      </c>
      <c r="J390" s="2" t="str">
        <f t="shared" si="76"/>
        <v>ESTERIL</v>
      </c>
      <c r="K390" s="8">
        <v>0.3</v>
      </c>
      <c r="L390" s="11">
        <v>0.22</v>
      </c>
      <c r="M390" s="2">
        <v>386</v>
      </c>
      <c r="N390" s="2">
        <v>2973</v>
      </c>
      <c r="O390" s="2">
        <v>0</v>
      </c>
      <c r="P390" s="2">
        <v>668</v>
      </c>
      <c r="Q390" s="2">
        <f t="shared" si="66"/>
        <v>9.5852992301961759E-2</v>
      </c>
      <c r="R390" s="2">
        <f t="shared" si="67"/>
        <v>0.90414700769803824</v>
      </c>
      <c r="S390" s="5">
        <v>0</v>
      </c>
      <c r="T390" s="5">
        <v>28</v>
      </c>
      <c r="U390" s="5">
        <v>1829</v>
      </c>
      <c r="V390" s="5">
        <v>283</v>
      </c>
      <c r="W390" s="5">
        <v>36</v>
      </c>
      <c r="X390" s="5">
        <v>45</v>
      </c>
      <c r="Y390" s="5">
        <f t="shared" si="68"/>
        <v>0</v>
      </c>
      <c r="Z390" s="5">
        <f t="shared" si="69"/>
        <v>1.3084112149532711E-2</v>
      </c>
      <c r="AA390" s="5">
        <f t="shared" si="70"/>
        <v>0.85467289719626172</v>
      </c>
      <c r="AB390" s="5">
        <f t="shared" si="71"/>
        <v>0.13224299065420561</v>
      </c>
      <c r="AC390" s="5">
        <v>0</v>
      </c>
      <c r="AD390" s="3">
        <v>15</v>
      </c>
      <c r="AE390" s="3">
        <v>1774</v>
      </c>
      <c r="AF390" s="3">
        <v>384</v>
      </c>
      <c r="AG390" s="3">
        <v>16</v>
      </c>
      <c r="AH390" s="3">
        <v>32</v>
      </c>
      <c r="AI390" s="1">
        <f t="shared" si="72"/>
        <v>0</v>
      </c>
      <c r="AJ390" s="1">
        <f t="shared" si="73"/>
        <v>1.3957676722197209E-2</v>
      </c>
      <c r="AK390" s="1">
        <f t="shared" si="74"/>
        <v>0.79873930661864023</v>
      </c>
      <c r="AL390" s="1">
        <f t="shared" si="75"/>
        <v>0.18730301665916255</v>
      </c>
    </row>
    <row r="391" spans="1:38">
      <c r="A391" s="2" t="s">
        <v>616</v>
      </c>
      <c r="B391" s="2" t="s">
        <v>105</v>
      </c>
      <c r="C391" s="2" t="s">
        <v>162</v>
      </c>
      <c r="D391" s="2" t="s">
        <v>737</v>
      </c>
      <c r="E391" s="6" t="s">
        <v>4</v>
      </c>
      <c r="F391" s="2" t="s">
        <v>4</v>
      </c>
      <c r="G391" s="2" t="s">
        <v>1445</v>
      </c>
      <c r="H391" s="2">
        <v>20</v>
      </c>
      <c r="I391" s="2">
        <v>50</v>
      </c>
      <c r="J391" s="2" t="str">
        <f t="shared" si="76"/>
        <v>MINERIO</v>
      </c>
      <c r="K391" s="9">
        <v>0.3</v>
      </c>
      <c r="L391" s="10">
        <v>0.27</v>
      </c>
      <c r="M391" s="2">
        <v>0</v>
      </c>
      <c r="N391" s="2">
        <v>3052</v>
      </c>
      <c r="O391" s="2">
        <v>0</v>
      </c>
      <c r="P391" s="2">
        <v>544</v>
      </c>
      <c r="Q391" s="2">
        <f t="shared" si="66"/>
        <v>0</v>
      </c>
      <c r="R391" s="2">
        <f t="shared" si="67"/>
        <v>1</v>
      </c>
      <c r="S391" s="2">
        <v>0</v>
      </c>
      <c r="T391" s="2">
        <v>124</v>
      </c>
      <c r="U391" s="2">
        <v>1339</v>
      </c>
      <c r="V391" s="2">
        <v>253</v>
      </c>
      <c r="W391" s="2">
        <v>166</v>
      </c>
      <c r="X391" s="2">
        <v>108</v>
      </c>
      <c r="Y391" s="5">
        <f t="shared" si="68"/>
        <v>0</v>
      </c>
      <c r="Z391" s="5">
        <f t="shared" si="69"/>
        <v>7.2261072261072257E-2</v>
      </c>
      <c r="AA391" s="5">
        <f t="shared" si="70"/>
        <v>0.78030303030303028</v>
      </c>
      <c r="AB391" s="5">
        <f t="shared" si="71"/>
        <v>0.14743589743589744</v>
      </c>
      <c r="AC391" s="2">
        <v>0</v>
      </c>
      <c r="AD391" s="3">
        <v>64</v>
      </c>
      <c r="AE391" s="3">
        <v>1351</v>
      </c>
      <c r="AF391" s="3">
        <v>396</v>
      </c>
      <c r="AG391" s="3">
        <v>82</v>
      </c>
      <c r="AH391" s="3">
        <v>94</v>
      </c>
      <c r="AI391" s="1">
        <f t="shared" si="72"/>
        <v>0</v>
      </c>
      <c r="AJ391" s="1">
        <f t="shared" si="73"/>
        <v>7.3477604428787119E-2</v>
      </c>
      <c r="AK391" s="1">
        <f t="shared" si="74"/>
        <v>0.67991947659788621</v>
      </c>
      <c r="AL391" s="1">
        <f t="shared" si="75"/>
        <v>0.24660291897332662</v>
      </c>
    </row>
    <row r="392" spans="1:38">
      <c r="A392" s="2" t="s">
        <v>616</v>
      </c>
      <c r="B392" s="2" t="s">
        <v>105</v>
      </c>
      <c r="C392" s="2" t="s">
        <v>164</v>
      </c>
      <c r="D392" s="2" t="s">
        <v>784</v>
      </c>
      <c r="E392" s="6" t="s">
        <v>5</v>
      </c>
      <c r="F392" s="2" t="s">
        <v>5</v>
      </c>
      <c r="G392" s="2" t="s">
        <v>1446</v>
      </c>
      <c r="H392" s="2">
        <v>23</v>
      </c>
      <c r="I392" s="2">
        <v>75</v>
      </c>
      <c r="J392" s="2" t="str">
        <f t="shared" si="76"/>
        <v>ESTERIL</v>
      </c>
      <c r="K392" s="8">
        <v>0.28999999999999998</v>
      </c>
      <c r="L392" s="11">
        <v>0.24</v>
      </c>
      <c r="M392" s="2">
        <v>0</v>
      </c>
      <c r="N392" s="2">
        <v>4407</v>
      </c>
      <c r="O392" s="2">
        <v>0</v>
      </c>
      <c r="P392" s="2">
        <v>633</v>
      </c>
      <c r="Q392" s="2">
        <f t="shared" si="66"/>
        <v>0</v>
      </c>
      <c r="R392" s="2">
        <f t="shared" si="67"/>
        <v>1</v>
      </c>
      <c r="S392" s="5">
        <v>0</v>
      </c>
      <c r="T392" s="5">
        <v>44</v>
      </c>
      <c r="U392" s="5">
        <v>2101</v>
      </c>
      <c r="V392" s="5">
        <v>537</v>
      </c>
      <c r="W392" s="5">
        <v>59</v>
      </c>
      <c r="X392" s="5">
        <v>92</v>
      </c>
      <c r="Y392" s="5">
        <f t="shared" si="68"/>
        <v>0</v>
      </c>
      <c r="Z392" s="5">
        <f t="shared" si="69"/>
        <v>1.6405667412378821E-2</v>
      </c>
      <c r="AA392" s="5">
        <f t="shared" si="70"/>
        <v>0.78337061894108873</v>
      </c>
      <c r="AB392" s="5">
        <f t="shared" si="71"/>
        <v>0.20022371364653244</v>
      </c>
      <c r="AC392" s="5">
        <v>0</v>
      </c>
      <c r="AD392" s="3">
        <v>24</v>
      </c>
      <c r="AE392" s="3">
        <v>1898</v>
      </c>
      <c r="AF392" s="3">
        <v>816</v>
      </c>
      <c r="AG392" s="3">
        <v>29</v>
      </c>
      <c r="AH392" s="3">
        <v>66</v>
      </c>
      <c r="AI392" s="1">
        <f t="shared" si="72"/>
        <v>0</v>
      </c>
      <c r="AJ392" s="1">
        <f t="shared" si="73"/>
        <v>1.8708083303918106E-2</v>
      </c>
      <c r="AK392" s="1">
        <f t="shared" si="74"/>
        <v>0.66996117190257676</v>
      </c>
      <c r="AL392" s="1">
        <f t="shared" si="75"/>
        <v>0.31133074479350514</v>
      </c>
    </row>
    <row r="393" spans="1:38">
      <c r="A393" s="2" t="s">
        <v>616</v>
      </c>
      <c r="B393" s="2" t="s">
        <v>105</v>
      </c>
      <c r="C393" s="2" t="s">
        <v>163</v>
      </c>
      <c r="D393" s="2" t="s">
        <v>670</v>
      </c>
      <c r="E393" s="6" t="s">
        <v>107</v>
      </c>
      <c r="F393" s="2" t="s">
        <v>1436</v>
      </c>
      <c r="G393" s="2" t="s">
        <v>1446</v>
      </c>
      <c r="H393" s="2">
        <v>8</v>
      </c>
      <c r="J393" s="2" t="str">
        <f t="shared" si="76"/>
        <v>ESTERIL</v>
      </c>
      <c r="K393" s="8">
        <v>0.28666666666666668</v>
      </c>
      <c r="L393" s="11">
        <v>0.15</v>
      </c>
      <c r="M393" s="2">
        <v>21</v>
      </c>
      <c r="N393" s="2">
        <v>3146</v>
      </c>
      <c r="O393" s="2">
        <v>0</v>
      </c>
      <c r="P393" s="2">
        <v>564</v>
      </c>
      <c r="Q393" s="2">
        <f t="shared" si="66"/>
        <v>5.6285178236397749E-3</v>
      </c>
      <c r="R393" s="2">
        <f t="shared" si="67"/>
        <v>0.99437148217636018</v>
      </c>
      <c r="S393" s="2">
        <v>0</v>
      </c>
      <c r="T393" s="2">
        <v>23</v>
      </c>
      <c r="U393" s="2">
        <v>1404</v>
      </c>
      <c r="V393" s="2">
        <v>581</v>
      </c>
      <c r="W393" s="2">
        <v>29</v>
      </c>
      <c r="X393" s="2">
        <v>36</v>
      </c>
      <c r="Y393" s="5">
        <f t="shared" si="68"/>
        <v>0</v>
      </c>
      <c r="Z393" s="5">
        <f t="shared" si="69"/>
        <v>1.1454183266932271E-2</v>
      </c>
      <c r="AA393" s="5">
        <f t="shared" si="70"/>
        <v>0.69920318725099606</v>
      </c>
      <c r="AB393" s="5">
        <f t="shared" si="71"/>
        <v>0.28934262948207173</v>
      </c>
      <c r="AC393" s="2">
        <v>0</v>
      </c>
      <c r="AD393" s="3">
        <v>23</v>
      </c>
      <c r="AE393" s="3">
        <v>1404</v>
      </c>
      <c r="AF393" s="3">
        <v>581</v>
      </c>
      <c r="AG393" s="3">
        <v>29</v>
      </c>
      <c r="AH393" s="3">
        <v>36</v>
      </c>
      <c r="AI393" s="1">
        <f t="shared" si="72"/>
        <v>0</v>
      </c>
      <c r="AJ393" s="1">
        <f t="shared" si="73"/>
        <v>2.5084418716835505E-2</v>
      </c>
      <c r="AK393" s="1">
        <f t="shared" si="74"/>
        <v>0.6772793053545586</v>
      </c>
      <c r="AL393" s="1">
        <f t="shared" si="75"/>
        <v>0.29763627592860586</v>
      </c>
    </row>
    <row r="394" spans="1:38">
      <c r="A394" s="2" t="s">
        <v>616</v>
      </c>
      <c r="B394" s="2" t="s">
        <v>105</v>
      </c>
      <c r="C394" s="2" t="s">
        <v>164</v>
      </c>
      <c r="D394" s="2" t="s">
        <v>820</v>
      </c>
      <c r="E394" s="6" t="s">
        <v>17</v>
      </c>
      <c r="F394" s="2" t="s">
        <v>6</v>
      </c>
      <c r="G394" s="2" t="s">
        <v>1445</v>
      </c>
      <c r="H394" s="2">
        <v>59</v>
      </c>
      <c r="I394" s="2">
        <v>20</v>
      </c>
      <c r="J394" s="2" t="str">
        <f t="shared" si="76"/>
        <v>MINERIO</v>
      </c>
      <c r="K394" s="8">
        <v>0.28000000000000003</v>
      </c>
      <c r="L394" s="11">
        <v>0</v>
      </c>
      <c r="M394" s="2">
        <v>16</v>
      </c>
      <c r="N394" s="2">
        <v>1064</v>
      </c>
      <c r="O394" s="2">
        <v>0</v>
      </c>
      <c r="P394" s="2">
        <v>400</v>
      </c>
      <c r="Q394" s="2">
        <f t="shared" si="66"/>
        <v>1.0810810810810811E-2</v>
      </c>
      <c r="R394" s="2">
        <f t="shared" si="67"/>
        <v>0.98918918918918919</v>
      </c>
      <c r="S394" s="5">
        <v>0</v>
      </c>
      <c r="T394" s="5">
        <v>34</v>
      </c>
      <c r="U394" s="5">
        <v>503</v>
      </c>
      <c r="V394" s="5">
        <v>178</v>
      </c>
      <c r="W394" s="5">
        <v>19</v>
      </c>
      <c r="X394" s="5">
        <v>27</v>
      </c>
      <c r="Y394" s="5">
        <f t="shared" si="68"/>
        <v>0</v>
      </c>
      <c r="Z394" s="5">
        <f t="shared" si="69"/>
        <v>4.7552447552447551E-2</v>
      </c>
      <c r="AA394" s="5">
        <f t="shared" si="70"/>
        <v>0.7034965034965035</v>
      </c>
      <c r="AB394" s="5">
        <f t="shared" si="71"/>
        <v>0.24895104895104894</v>
      </c>
      <c r="AC394" s="5">
        <v>0</v>
      </c>
      <c r="AD394" s="3">
        <v>29</v>
      </c>
      <c r="AE394" s="3">
        <v>450</v>
      </c>
      <c r="AF394" s="3">
        <v>239</v>
      </c>
      <c r="AG394" s="3">
        <v>22</v>
      </c>
      <c r="AH394" s="3">
        <v>21</v>
      </c>
      <c r="AI394" s="1">
        <f t="shared" si="72"/>
        <v>0</v>
      </c>
      <c r="AJ394" s="1">
        <f t="shared" si="73"/>
        <v>6.7017082785808146E-2</v>
      </c>
      <c r="AK394" s="1">
        <f t="shared" si="74"/>
        <v>0.59132720105124836</v>
      </c>
      <c r="AL394" s="1">
        <f t="shared" si="75"/>
        <v>0.34165571616294349</v>
      </c>
    </row>
    <row r="395" spans="1:38">
      <c r="A395" s="2" t="s">
        <v>616</v>
      </c>
      <c r="B395" s="2" t="s">
        <v>105</v>
      </c>
      <c r="C395" s="2" t="s">
        <v>164</v>
      </c>
      <c r="D395" s="2" t="s">
        <v>819</v>
      </c>
      <c r="E395" s="6" t="s">
        <v>17</v>
      </c>
      <c r="F395" s="2" t="s">
        <v>6</v>
      </c>
      <c r="G395" s="2" t="s">
        <v>1445</v>
      </c>
      <c r="H395" s="2">
        <v>58</v>
      </c>
      <c r="I395" s="2">
        <v>80</v>
      </c>
      <c r="J395" s="2" t="str">
        <f t="shared" si="76"/>
        <v>MINERIO</v>
      </c>
      <c r="K395" s="8">
        <v>0.28000000000000003</v>
      </c>
      <c r="L395" s="11">
        <v>0.15</v>
      </c>
      <c r="M395" s="2">
        <v>6</v>
      </c>
      <c r="N395" s="2">
        <v>4108</v>
      </c>
      <c r="O395" s="2">
        <v>0</v>
      </c>
      <c r="P395" s="2">
        <v>678</v>
      </c>
      <c r="Q395" s="2">
        <f t="shared" si="66"/>
        <v>1.2520868113522537E-3</v>
      </c>
      <c r="R395" s="2">
        <f t="shared" si="67"/>
        <v>0.99874791318864775</v>
      </c>
      <c r="S395" s="5">
        <v>0</v>
      </c>
      <c r="T395" s="5">
        <v>12</v>
      </c>
      <c r="U395" s="5">
        <v>2071</v>
      </c>
      <c r="V395" s="5">
        <v>507</v>
      </c>
      <c r="W395" s="5">
        <v>11</v>
      </c>
      <c r="X395" s="5">
        <v>63</v>
      </c>
      <c r="Y395" s="5">
        <f t="shared" si="68"/>
        <v>0</v>
      </c>
      <c r="Z395" s="5">
        <f t="shared" si="69"/>
        <v>4.633204633204633E-3</v>
      </c>
      <c r="AA395" s="5">
        <f t="shared" si="70"/>
        <v>0.79961389961389961</v>
      </c>
      <c r="AB395" s="5">
        <f t="shared" si="71"/>
        <v>0.19575289575289576</v>
      </c>
      <c r="AC395" s="5">
        <v>0</v>
      </c>
      <c r="AD395" s="3">
        <v>5</v>
      </c>
      <c r="AE395" s="3">
        <v>1826</v>
      </c>
      <c r="AF395" s="3">
        <v>792</v>
      </c>
      <c r="AG395" s="3">
        <v>3</v>
      </c>
      <c r="AH395" s="3">
        <v>38</v>
      </c>
      <c r="AI395" s="1">
        <f t="shared" si="72"/>
        <v>0</v>
      </c>
      <c r="AJ395" s="1">
        <f t="shared" si="73"/>
        <v>3.003003003003003E-3</v>
      </c>
      <c r="AK395" s="1">
        <f t="shared" si="74"/>
        <v>0.68543543543543539</v>
      </c>
      <c r="AL395" s="1">
        <f t="shared" si="75"/>
        <v>0.31156156156156156</v>
      </c>
    </row>
    <row r="396" spans="1:38">
      <c r="A396" s="2" t="s">
        <v>616</v>
      </c>
      <c r="B396" s="2" t="s">
        <v>105</v>
      </c>
      <c r="C396" s="2" t="s">
        <v>164</v>
      </c>
      <c r="D396" s="2" t="s">
        <v>845</v>
      </c>
      <c r="E396" s="6" t="s">
        <v>20</v>
      </c>
      <c r="F396" s="2" t="s">
        <v>6</v>
      </c>
      <c r="G396" s="2" t="s">
        <v>1445</v>
      </c>
      <c r="H396" s="2">
        <v>84</v>
      </c>
      <c r="I396" s="2">
        <v>115</v>
      </c>
      <c r="J396" s="2" t="str">
        <f t="shared" si="76"/>
        <v>MINERIO</v>
      </c>
      <c r="K396" s="8">
        <v>0.27</v>
      </c>
      <c r="L396" s="11">
        <v>0.18</v>
      </c>
      <c r="M396" s="2">
        <v>61</v>
      </c>
      <c r="N396" s="2">
        <v>3445</v>
      </c>
      <c r="O396" s="2">
        <v>0</v>
      </c>
      <c r="P396" s="2">
        <v>719</v>
      </c>
      <c r="Q396" s="2">
        <f t="shared" si="66"/>
        <v>1.4437869822485207E-2</v>
      </c>
      <c r="R396" s="2">
        <f t="shared" si="67"/>
        <v>0.98556213017751482</v>
      </c>
      <c r="S396" s="5">
        <v>0</v>
      </c>
      <c r="T396" s="5">
        <v>16</v>
      </c>
      <c r="U396" s="5">
        <v>1876</v>
      </c>
      <c r="V396" s="5">
        <v>360</v>
      </c>
      <c r="W396" s="5">
        <v>16</v>
      </c>
      <c r="X396" s="5">
        <v>54</v>
      </c>
      <c r="Y396" s="5">
        <f t="shared" si="68"/>
        <v>0</v>
      </c>
      <c r="Z396" s="5">
        <f t="shared" si="69"/>
        <v>7.104795737122558E-3</v>
      </c>
      <c r="AA396" s="5">
        <f t="shared" si="70"/>
        <v>0.8330373001776199</v>
      </c>
      <c r="AB396" s="5">
        <f t="shared" si="71"/>
        <v>0.15985790408525755</v>
      </c>
      <c r="AC396" s="5">
        <v>0</v>
      </c>
      <c r="AD396" s="3">
        <v>3</v>
      </c>
      <c r="AE396" s="3">
        <v>1790</v>
      </c>
      <c r="AF396" s="3">
        <v>488</v>
      </c>
      <c r="AG396" s="3">
        <v>7</v>
      </c>
      <c r="AH396" s="3">
        <v>34</v>
      </c>
      <c r="AI396" s="1">
        <f t="shared" si="72"/>
        <v>0</v>
      </c>
      <c r="AJ396" s="1">
        <f t="shared" si="73"/>
        <v>4.3066322136089581E-3</v>
      </c>
      <c r="AK396" s="1">
        <f t="shared" si="74"/>
        <v>0.7708871662360034</v>
      </c>
      <c r="AL396" s="1">
        <f t="shared" si="75"/>
        <v>0.22480620155038761</v>
      </c>
    </row>
    <row r="397" spans="1:38">
      <c r="A397" s="2" t="s">
        <v>616</v>
      </c>
      <c r="B397" s="2" t="s">
        <v>105</v>
      </c>
      <c r="C397" s="2" t="s">
        <v>164</v>
      </c>
      <c r="D397" s="2" t="s">
        <v>771</v>
      </c>
      <c r="E397" s="6" t="s">
        <v>13</v>
      </c>
      <c r="F397" s="2" t="s">
        <v>5</v>
      </c>
      <c r="G397" s="2" t="s">
        <v>1446</v>
      </c>
      <c r="H397" s="2">
        <v>10</v>
      </c>
      <c r="I397" s="2">
        <v>60</v>
      </c>
      <c r="J397" s="2" t="str">
        <f t="shared" si="76"/>
        <v>ESTERIL</v>
      </c>
      <c r="K397" s="8">
        <v>0.27</v>
      </c>
      <c r="L397" s="11">
        <v>9.06</v>
      </c>
      <c r="M397" s="2">
        <v>146</v>
      </c>
      <c r="N397" s="2">
        <v>2342</v>
      </c>
      <c r="O397" s="2">
        <v>0</v>
      </c>
      <c r="P397" s="2">
        <v>475</v>
      </c>
      <c r="Q397" s="2">
        <f t="shared" si="66"/>
        <v>4.9274384070199122E-2</v>
      </c>
      <c r="R397" s="2">
        <f t="shared" si="67"/>
        <v>0.95072561592980087</v>
      </c>
      <c r="S397" s="5">
        <v>0</v>
      </c>
      <c r="T397" s="5">
        <v>116</v>
      </c>
      <c r="U397" s="5">
        <v>1161</v>
      </c>
      <c r="V397" s="5">
        <v>194</v>
      </c>
      <c r="W397" s="5">
        <v>98</v>
      </c>
      <c r="X397" s="5">
        <v>66</v>
      </c>
      <c r="Y397" s="5">
        <f t="shared" si="68"/>
        <v>0</v>
      </c>
      <c r="Z397" s="5">
        <f t="shared" si="69"/>
        <v>7.8857919782460914E-2</v>
      </c>
      <c r="AA397" s="5">
        <f t="shared" si="70"/>
        <v>0.78925900747790623</v>
      </c>
      <c r="AB397" s="5">
        <f t="shared" si="71"/>
        <v>0.1318830727396329</v>
      </c>
      <c r="AC397" s="5">
        <v>0</v>
      </c>
      <c r="AD397" s="3">
        <v>73</v>
      </c>
      <c r="AE397" s="3">
        <v>1161</v>
      </c>
      <c r="AF397" s="3">
        <v>282</v>
      </c>
      <c r="AG397" s="3">
        <v>67</v>
      </c>
      <c r="AH397" s="3">
        <v>52</v>
      </c>
      <c r="AI397" s="1">
        <f t="shared" si="72"/>
        <v>0</v>
      </c>
      <c r="AJ397" s="1">
        <f t="shared" si="73"/>
        <v>8.5626911314984705E-2</v>
      </c>
      <c r="AK397" s="1">
        <f t="shared" si="74"/>
        <v>0.71009174311926604</v>
      </c>
      <c r="AL397" s="1">
        <f t="shared" si="75"/>
        <v>0.20428134556574923</v>
      </c>
    </row>
    <row r="398" spans="1:38">
      <c r="A398" s="2" t="s">
        <v>616</v>
      </c>
      <c r="B398" s="2" t="s">
        <v>105</v>
      </c>
      <c r="C398" s="2" t="s">
        <v>162</v>
      </c>
      <c r="D398" s="2" t="s">
        <v>725</v>
      </c>
      <c r="E398" s="6" t="s">
        <v>107</v>
      </c>
      <c r="F398" s="2" t="s">
        <v>1436</v>
      </c>
      <c r="G398" s="2" t="s">
        <v>1446</v>
      </c>
      <c r="H398" s="2">
        <v>8</v>
      </c>
      <c r="I398" s="2">
        <v>40</v>
      </c>
      <c r="J398" s="2" t="str">
        <f t="shared" si="76"/>
        <v>ESTERIL</v>
      </c>
      <c r="K398" s="9">
        <v>0.26</v>
      </c>
      <c r="L398" s="10">
        <v>7.0000000000000007E-2</v>
      </c>
      <c r="M398" s="2">
        <v>34</v>
      </c>
      <c r="N398" s="2">
        <v>1851</v>
      </c>
      <c r="O398" s="2">
        <v>0</v>
      </c>
      <c r="P398" s="2">
        <v>410</v>
      </c>
      <c r="Q398" s="2">
        <f t="shared" si="66"/>
        <v>1.4814814814814815E-2</v>
      </c>
      <c r="R398" s="2">
        <f t="shared" si="67"/>
        <v>0.98518518518518516</v>
      </c>
      <c r="S398" s="2">
        <v>0</v>
      </c>
      <c r="T398" s="2">
        <v>25</v>
      </c>
      <c r="U398" s="2">
        <v>911</v>
      </c>
      <c r="V398" s="2">
        <v>258</v>
      </c>
      <c r="W398" s="2">
        <v>30</v>
      </c>
      <c r="X398" s="2">
        <v>37</v>
      </c>
      <c r="Y398" s="5">
        <f t="shared" si="68"/>
        <v>0</v>
      </c>
      <c r="Z398" s="5">
        <f t="shared" si="69"/>
        <v>2.0938023450586266E-2</v>
      </c>
      <c r="AA398" s="5">
        <f t="shared" si="70"/>
        <v>0.76298157453936344</v>
      </c>
      <c r="AB398" s="5">
        <f t="shared" si="71"/>
        <v>0.21608040201005024</v>
      </c>
      <c r="AC398" s="2">
        <v>0</v>
      </c>
      <c r="AD398" s="3">
        <v>8</v>
      </c>
      <c r="AE398" s="3">
        <v>851</v>
      </c>
      <c r="AF398" s="3">
        <v>366</v>
      </c>
      <c r="AG398" s="3">
        <v>10</v>
      </c>
      <c r="AH398" s="3">
        <v>25</v>
      </c>
      <c r="AI398" s="1">
        <f t="shared" si="72"/>
        <v>0</v>
      </c>
      <c r="AJ398" s="1">
        <f t="shared" si="73"/>
        <v>1.4285714285714285E-2</v>
      </c>
      <c r="AK398" s="1">
        <f t="shared" si="74"/>
        <v>0.67539682539682544</v>
      </c>
      <c r="AL398" s="1">
        <f t="shared" si="75"/>
        <v>0.31031746031746033</v>
      </c>
    </row>
    <row r="399" spans="1:38">
      <c r="A399" s="2" t="s">
        <v>616</v>
      </c>
      <c r="B399" s="2" t="s">
        <v>105</v>
      </c>
      <c r="C399" s="2" t="s">
        <v>162</v>
      </c>
      <c r="D399" s="2" t="s">
        <v>722</v>
      </c>
      <c r="E399" s="6" t="s">
        <v>107</v>
      </c>
      <c r="F399" s="2" t="s">
        <v>1436</v>
      </c>
      <c r="G399" s="2" t="s">
        <v>1446</v>
      </c>
      <c r="H399" s="2">
        <v>5</v>
      </c>
      <c r="I399" s="2">
        <v>50</v>
      </c>
      <c r="J399" s="2" t="str">
        <f t="shared" si="76"/>
        <v>ESTERIL</v>
      </c>
      <c r="K399" s="9">
        <v>0.26</v>
      </c>
      <c r="L399" s="10">
        <v>0.08</v>
      </c>
      <c r="M399" s="2">
        <v>0</v>
      </c>
      <c r="N399" s="2">
        <v>3191</v>
      </c>
      <c r="O399" s="2">
        <v>0</v>
      </c>
      <c r="P399" s="2">
        <v>539</v>
      </c>
      <c r="Q399" s="2">
        <f t="shared" si="66"/>
        <v>0</v>
      </c>
      <c r="R399" s="2">
        <f t="shared" si="67"/>
        <v>1</v>
      </c>
      <c r="S399" s="2">
        <v>0</v>
      </c>
      <c r="T399" s="2">
        <v>133</v>
      </c>
      <c r="U399" s="2">
        <v>1415</v>
      </c>
      <c r="V399" s="2">
        <v>218</v>
      </c>
      <c r="W399" s="2">
        <v>166</v>
      </c>
      <c r="X399" s="2">
        <v>135</v>
      </c>
      <c r="Y399" s="5">
        <f t="shared" si="68"/>
        <v>0</v>
      </c>
      <c r="Z399" s="5">
        <f t="shared" si="69"/>
        <v>7.5311438278595697E-2</v>
      </c>
      <c r="AA399" s="5">
        <f t="shared" si="70"/>
        <v>0.80124575311438273</v>
      </c>
      <c r="AB399" s="5">
        <f t="shared" si="71"/>
        <v>0.12344280860702152</v>
      </c>
      <c r="AC399" s="2">
        <v>0</v>
      </c>
      <c r="AD399" s="3">
        <v>74</v>
      </c>
      <c r="AE399" s="3">
        <v>1454</v>
      </c>
      <c r="AF399" s="3">
        <v>351</v>
      </c>
      <c r="AG399" s="3">
        <v>90</v>
      </c>
      <c r="AH399" s="3">
        <v>95</v>
      </c>
      <c r="AI399" s="1">
        <f t="shared" si="72"/>
        <v>0</v>
      </c>
      <c r="AJ399" s="1">
        <f t="shared" si="73"/>
        <v>7.9457364341085274E-2</v>
      </c>
      <c r="AK399" s="1">
        <f t="shared" si="74"/>
        <v>0.7044573643410853</v>
      </c>
      <c r="AL399" s="1">
        <f t="shared" si="75"/>
        <v>0.21608527131782945</v>
      </c>
    </row>
    <row r="400" spans="1:38">
      <c r="A400" s="2" t="s">
        <v>616</v>
      </c>
      <c r="B400" s="2" t="s">
        <v>105</v>
      </c>
      <c r="C400" s="2" t="s">
        <v>164</v>
      </c>
      <c r="D400" s="2" t="s">
        <v>807</v>
      </c>
      <c r="E400" s="6" t="s">
        <v>15</v>
      </c>
      <c r="F400" s="2" t="s">
        <v>5</v>
      </c>
      <c r="G400" s="2" t="s">
        <v>1446</v>
      </c>
      <c r="H400" s="2">
        <v>46</v>
      </c>
      <c r="I400" s="2">
        <v>70</v>
      </c>
      <c r="J400" s="2" t="str">
        <f t="shared" si="76"/>
        <v>ESTERIL</v>
      </c>
      <c r="K400" s="8">
        <v>0.26</v>
      </c>
      <c r="L400" s="11">
        <v>0.54</v>
      </c>
      <c r="M400" s="2">
        <v>3</v>
      </c>
      <c r="N400" s="2">
        <v>4204</v>
      </c>
      <c r="O400" s="2">
        <v>0</v>
      </c>
      <c r="P400" s="2">
        <v>653</v>
      </c>
      <c r="Q400" s="2">
        <f t="shared" si="66"/>
        <v>6.1728395061728394E-4</v>
      </c>
      <c r="R400" s="2">
        <f t="shared" si="67"/>
        <v>0.99938271604938267</v>
      </c>
      <c r="S400" s="5">
        <v>0</v>
      </c>
      <c r="T400" s="5">
        <v>10</v>
      </c>
      <c r="U400" s="5">
        <v>1859</v>
      </c>
      <c r="V400" s="5">
        <v>757</v>
      </c>
      <c r="W400" s="5">
        <v>11</v>
      </c>
      <c r="X400" s="5">
        <v>67</v>
      </c>
      <c r="Y400" s="5">
        <f t="shared" si="68"/>
        <v>0</v>
      </c>
      <c r="Z400" s="5">
        <f t="shared" si="69"/>
        <v>3.8080731150038081E-3</v>
      </c>
      <c r="AA400" s="5">
        <f t="shared" si="70"/>
        <v>0.70792079207920788</v>
      </c>
      <c r="AB400" s="5">
        <f t="shared" si="71"/>
        <v>0.28827113480578825</v>
      </c>
      <c r="AC400" s="5">
        <v>0</v>
      </c>
      <c r="AD400" s="3">
        <v>0</v>
      </c>
      <c r="AE400" s="3">
        <v>1616</v>
      </c>
      <c r="AF400" s="3">
        <v>1046</v>
      </c>
      <c r="AG400" s="3">
        <v>0</v>
      </c>
      <c r="AH400" s="3">
        <v>42</v>
      </c>
      <c r="AI400" s="1">
        <f t="shared" si="72"/>
        <v>0</v>
      </c>
      <c r="AJ400" s="1">
        <f t="shared" si="73"/>
        <v>0</v>
      </c>
      <c r="AK400" s="1">
        <f t="shared" si="74"/>
        <v>0.59763313609467461</v>
      </c>
      <c r="AL400" s="1">
        <f t="shared" si="75"/>
        <v>0.40236686390532544</v>
      </c>
    </row>
    <row r="401" spans="1:38">
      <c r="A401" s="2" t="s">
        <v>616</v>
      </c>
      <c r="B401" s="2" t="s">
        <v>105</v>
      </c>
      <c r="C401" s="2" t="s">
        <v>163</v>
      </c>
      <c r="D401" s="2" t="s">
        <v>686</v>
      </c>
      <c r="E401" s="6" t="s">
        <v>3</v>
      </c>
      <c r="F401" s="2" t="s">
        <v>6</v>
      </c>
      <c r="G401" s="2" t="s">
        <v>1445</v>
      </c>
      <c r="H401" s="2">
        <v>24</v>
      </c>
      <c r="J401" s="2" t="str">
        <f t="shared" si="76"/>
        <v>MINERIO</v>
      </c>
      <c r="K401" s="8">
        <v>0.25</v>
      </c>
      <c r="L401" s="11">
        <v>0.23</v>
      </c>
      <c r="M401" s="2">
        <v>0</v>
      </c>
      <c r="N401" s="2">
        <v>516</v>
      </c>
      <c r="O401" s="2">
        <v>0</v>
      </c>
      <c r="P401" s="2">
        <v>232</v>
      </c>
      <c r="Q401" s="2">
        <f t="shared" si="66"/>
        <v>0</v>
      </c>
      <c r="R401" s="2">
        <f t="shared" si="67"/>
        <v>1</v>
      </c>
      <c r="S401" s="2">
        <v>0</v>
      </c>
      <c r="T401" s="2">
        <v>0</v>
      </c>
      <c r="U401" s="2">
        <v>223</v>
      </c>
      <c r="V401" s="2">
        <v>143</v>
      </c>
      <c r="W401" s="2">
        <v>0</v>
      </c>
      <c r="X401" s="2">
        <v>6</v>
      </c>
      <c r="Y401" s="5">
        <f t="shared" si="68"/>
        <v>0</v>
      </c>
      <c r="Z401" s="5">
        <f t="shared" si="69"/>
        <v>0</v>
      </c>
      <c r="AA401" s="5">
        <f t="shared" si="70"/>
        <v>0.60928961748633881</v>
      </c>
      <c r="AB401" s="5">
        <f t="shared" si="71"/>
        <v>0.39071038251366119</v>
      </c>
      <c r="AC401" s="2">
        <v>0</v>
      </c>
      <c r="AD401" s="3">
        <v>0</v>
      </c>
      <c r="AE401" s="3">
        <v>223</v>
      </c>
      <c r="AF401" s="3">
        <v>143</v>
      </c>
      <c r="AG401" s="3">
        <v>0</v>
      </c>
      <c r="AH401" s="3">
        <v>6</v>
      </c>
      <c r="AI401" s="1">
        <f t="shared" si="72"/>
        <v>0</v>
      </c>
      <c r="AJ401" s="1">
        <f t="shared" si="73"/>
        <v>0</v>
      </c>
      <c r="AK401" s="1">
        <f t="shared" si="74"/>
        <v>0.59946236559139787</v>
      </c>
      <c r="AL401" s="1">
        <f t="shared" si="75"/>
        <v>0.40053763440860213</v>
      </c>
    </row>
    <row r="402" spans="1:38">
      <c r="A402" s="2" t="s">
        <v>616</v>
      </c>
      <c r="B402" s="2" t="s">
        <v>105</v>
      </c>
      <c r="C402" s="2" t="s">
        <v>162</v>
      </c>
      <c r="D402" s="2" t="s">
        <v>624</v>
      </c>
      <c r="E402" s="6" t="s">
        <v>107</v>
      </c>
      <c r="F402" s="2" t="s">
        <v>1436</v>
      </c>
      <c r="G402" s="2" t="s">
        <v>1446</v>
      </c>
      <c r="H402" s="2">
        <v>8</v>
      </c>
      <c r="J402" s="2" t="str">
        <f t="shared" si="76"/>
        <v>ESTERIL</v>
      </c>
      <c r="K402" s="8">
        <v>0.24693333333333334</v>
      </c>
      <c r="L402" s="11">
        <v>7.0000000000000007E-2</v>
      </c>
      <c r="M402" s="2">
        <v>13</v>
      </c>
      <c r="N402" s="2">
        <v>2483</v>
      </c>
      <c r="O402" s="2">
        <v>0</v>
      </c>
      <c r="P402" s="2">
        <v>559</v>
      </c>
      <c r="Q402" s="2">
        <f t="shared" si="66"/>
        <v>4.2553191489361703E-3</v>
      </c>
      <c r="R402" s="2">
        <f t="shared" si="67"/>
        <v>0.99574468085106382</v>
      </c>
      <c r="S402" s="2">
        <v>0</v>
      </c>
      <c r="T402" s="2">
        <v>29</v>
      </c>
      <c r="U402" s="2">
        <v>1210</v>
      </c>
      <c r="V402" s="2">
        <v>314</v>
      </c>
      <c r="W402" s="2">
        <v>36</v>
      </c>
      <c r="X402" s="2">
        <v>72</v>
      </c>
      <c r="Y402" s="5">
        <f t="shared" si="68"/>
        <v>0</v>
      </c>
      <c r="Z402" s="5">
        <f t="shared" si="69"/>
        <v>1.8673535093367676E-2</v>
      </c>
      <c r="AA402" s="5">
        <f t="shared" si="70"/>
        <v>0.77913715389568572</v>
      </c>
      <c r="AB402" s="5">
        <f t="shared" si="71"/>
        <v>0.20218931101094656</v>
      </c>
      <c r="AC402" s="2">
        <v>0</v>
      </c>
      <c r="AD402" s="3">
        <v>15</v>
      </c>
      <c r="AE402" s="3">
        <v>1125</v>
      </c>
      <c r="AF402" s="3">
        <v>458</v>
      </c>
      <c r="AG402" s="3">
        <v>14</v>
      </c>
      <c r="AH402" s="3">
        <v>49</v>
      </c>
      <c r="AI402" s="1">
        <f t="shared" si="72"/>
        <v>0</v>
      </c>
      <c r="AJ402" s="1">
        <f t="shared" si="73"/>
        <v>1.7459361830222758E-2</v>
      </c>
      <c r="AK402" s="1">
        <f t="shared" si="74"/>
        <v>0.67730282962071042</v>
      </c>
      <c r="AL402" s="1">
        <f t="shared" si="75"/>
        <v>0.30523780854906685</v>
      </c>
    </row>
    <row r="403" spans="1:38">
      <c r="A403" s="2" t="s">
        <v>616</v>
      </c>
      <c r="B403" s="2" t="s">
        <v>105</v>
      </c>
      <c r="C403" s="2" t="s">
        <v>162</v>
      </c>
      <c r="D403" s="2" t="s">
        <v>729</v>
      </c>
      <c r="E403" s="6" t="s">
        <v>107</v>
      </c>
      <c r="F403" s="2" t="s">
        <v>1436</v>
      </c>
      <c r="G403" s="2" t="s">
        <v>1446</v>
      </c>
      <c r="H403" s="2">
        <v>12</v>
      </c>
      <c r="I403" s="2">
        <v>25</v>
      </c>
      <c r="J403" s="2" t="str">
        <f t="shared" si="76"/>
        <v>ESTERIL</v>
      </c>
      <c r="K403" s="9">
        <v>0.24</v>
      </c>
      <c r="L403" s="10">
        <v>0.44</v>
      </c>
      <c r="M403" s="2">
        <v>0</v>
      </c>
      <c r="N403" s="2">
        <v>1821</v>
      </c>
      <c r="O403" s="2">
        <v>0</v>
      </c>
      <c r="P403" s="2">
        <v>420</v>
      </c>
      <c r="Q403" s="2">
        <f t="shared" si="66"/>
        <v>0</v>
      </c>
      <c r="R403" s="2">
        <f t="shared" si="67"/>
        <v>1</v>
      </c>
      <c r="S403" s="2">
        <v>0</v>
      </c>
      <c r="T403" s="2">
        <v>119</v>
      </c>
      <c r="U403" s="2">
        <v>776</v>
      </c>
      <c r="V403" s="2">
        <v>99</v>
      </c>
      <c r="W403" s="2">
        <v>134</v>
      </c>
      <c r="X403" s="2">
        <v>87</v>
      </c>
      <c r="Y403" s="5">
        <f t="shared" si="68"/>
        <v>0</v>
      </c>
      <c r="Z403" s="5">
        <f t="shared" si="69"/>
        <v>0.11971830985915492</v>
      </c>
      <c r="AA403" s="5">
        <f t="shared" si="70"/>
        <v>0.78068410462776661</v>
      </c>
      <c r="AB403" s="5">
        <f t="shared" si="71"/>
        <v>9.9597585513078471E-2</v>
      </c>
      <c r="AC403" s="2">
        <v>0</v>
      </c>
      <c r="AD403" s="3">
        <v>57</v>
      </c>
      <c r="AE403" s="3">
        <v>857</v>
      </c>
      <c r="AF403" s="3">
        <v>151</v>
      </c>
      <c r="AG403" s="3">
        <v>69</v>
      </c>
      <c r="AH403" s="3">
        <v>80</v>
      </c>
      <c r="AI403" s="1">
        <f t="shared" si="72"/>
        <v>0</v>
      </c>
      <c r="AJ403" s="1">
        <f t="shared" si="73"/>
        <v>0.10378912685337727</v>
      </c>
      <c r="AK403" s="1">
        <f t="shared" si="74"/>
        <v>0.70593080724876445</v>
      </c>
      <c r="AL403" s="1">
        <f t="shared" si="75"/>
        <v>0.19028006589785831</v>
      </c>
    </row>
    <row r="404" spans="1:38">
      <c r="A404" s="2" t="s">
        <v>616</v>
      </c>
      <c r="B404" s="2" t="s">
        <v>105</v>
      </c>
      <c r="C404" s="2" t="s">
        <v>162</v>
      </c>
      <c r="D404" s="2" t="s">
        <v>634</v>
      </c>
      <c r="E404" s="6" t="s">
        <v>4</v>
      </c>
      <c r="F404" s="2" t="s">
        <v>4</v>
      </c>
      <c r="G404" s="2" t="s">
        <v>1445</v>
      </c>
      <c r="H404" s="2">
        <v>18</v>
      </c>
      <c r="J404" s="2" t="str">
        <f t="shared" si="76"/>
        <v>MINERIO</v>
      </c>
      <c r="K404" s="8">
        <v>0.22000000000000003</v>
      </c>
      <c r="L404" s="11">
        <v>0.81</v>
      </c>
      <c r="M404" s="2">
        <v>39</v>
      </c>
      <c r="N404" s="2">
        <v>1971</v>
      </c>
      <c r="O404" s="2">
        <v>0</v>
      </c>
      <c r="P404" s="2">
        <v>480</v>
      </c>
      <c r="Q404" s="2">
        <f t="shared" si="66"/>
        <v>1.566265060240964E-2</v>
      </c>
      <c r="R404" s="2">
        <f t="shared" si="67"/>
        <v>0.98433734939759032</v>
      </c>
      <c r="S404" s="2">
        <v>0</v>
      </c>
      <c r="T404" s="2">
        <v>22</v>
      </c>
      <c r="U404" s="2">
        <v>990</v>
      </c>
      <c r="V404" s="2">
        <v>280</v>
      </c>
      <c r="W404" s="2">
        <v>16</v>
      </c>
      <c r="X404" s="2">
        <v>27</v>
      </c>
      <c r="Y404" s="5">
        <f t="shared" si="68"/>
        <v>0</v>
      </c>
      <c r="Z404" s="5">
        <f t="shared" si="69"/>
        <v>1.7027863777089782E-2</v>
      </c>
      <c r="AA404" s="5">
        <f t="shared" si="70"/>
        <v>0.76625386996904021</v>
      </c>
      <c r="AB404" s="5">
        <f t="shared" si="71"/>
        <v>0.21671826625386997</v>
      </c>
      <c r="AC404" s="2">
        <v>0</v>
      </c>
      <c r="AD404" s="3">
        <v>7</v>
      </c>
      <c r="AE404" s="3">
        <v>885</v>
      </c>
      <c r="AF404" s="3">
        <v>416</v>
      </c>
      <c r="AG404" s="3">
        <v>5</v>
      </c>
      <c r="AH404" s="3">
        <v>22</v>
      </c>
      <c r="AI404" s="1">
        <f t="shared" si="72"/>
        <v>0</v>
      </c>
      <c r="AJ404" s="1">
        <f t="shared" si="73"/>
        <v>8.988764044943821E-3</v>
      </c>
      <c r="AK404" s="1">
        <f t="shared" si="74"/>
        <v>0.6629213483146067</v>
      </c>
      <c r="AL404" s="1">
        <f t="shared" si="75"/>
        <v>0.32808988764044944</v>
      </c>
    </row>
    <row r="405" spans="1:38">
      <c r="A405" s="2" t="s">
        <v>616</v>
      </c>
      <c r="B405" s="2" t="s">
        <v>105</v>
      </c>
      <c r="C405" s="2" t="s">
        <v>162</v>
      </c>
      <c r="D405" s="2" t="s">
        <v>721</v>
      </c>
      <c r="E405" s="6" t="s">
        <v>107</v>
      </c>
      <c r="F405" s="2" t="s">
        <v>1436</v>
      </c>
      <c r="G405" s="2" t="s">
        <v>1446</v>
      </c>
      <c r="H405" s="2">
        <v>4</v>
      </c>
      <c r="I405" s="2">
        <v>110</v>
      </c>
      <c r="J405" s="2" t="str">
        <f t="shared" si="76"/>
        <v>ESTERIL</v>
      </c>
      <c r="K405" s="9">
        <v>0.22</v>
      </c>
      <c r="L405" s="10">
        <v>0.38</v>
      </c>
      <c r="M405" s="2">
        <v>80</v>
      </c>
      <c r="N405" s="2">
        <v>2651</v>
      </c>
      <c r="O405" s="2">
        <v>0</v>
      </c>
      <c r="P405" s="2">
        <v>684</v>
      </c>
      <c r="Q405" s="2">
        <f t="shared" si="66"/>
        <v>2.3426061493411421E-2</v>
      </c>
      <c r="R405" s="2">
        <f t="shared" si="67"/>
        <v>0.97657393850658858</v>
      </c>
      <c r="S405" s="2">
        <v>0</v>
      </c>
      <c r="T405" s="2">
        <v>18</v>
      </c>
      <c r="U405" s="2">
        <v>1534</v>
      </c>
      <c r="V405" s="2">
        <v>181</v>
      </c>
      <c r="W405" s="2">
        <v>22</v>
      </c>
      <c r="X405" s="2">
        <v>45</v>
      </c>
      <c r="Y405" s="5">
        <f t="shared" si="68"/>
        <v>0</v>
      </c>
      <c r="Z405" s="5">
        <f t="shared" si="69"/>
        <v>1.03866128101558E-2</v>
      </c>
      <c r="AA405" s="5">
        <f t="shared" si="70"/>
        <v>0.88517022504327758</v>
      </c>
      <c r="AB405" s="5">
        <f t="shared" si="71"/>
        <v>0.10444316214656665</v>
      </c>
      <c r="AC405" s="2">
        <v>0</v>
      </c>
      <c r="AD405" s="3">
        <v>9</v>
      </c>
      <c r="AE405" s="3">
        <v>1497</v>
      </c>
      <c r="AF405" s="3">
        <v>250</v>
      </c>
      <c r="AG405" s="3">
        <v>12</v>
      </c>
      <c r="AH405" s="3">
        <v>32</v>
      </c>
      <c r="AI405" s="1">
        <f t="shared" si="72"/>
        <v>0</v>
      </c>
      <c r="AJ405" s="1">
        <f t="shared" si="73"/>
        <v>1.1666666666666667E-2</v>
      </c>
      <c r="AK405" s="1">
        <f t="shared" si="74"/>
        <v>0.83166666666666667</v>
      </c>
      <c r="AL405" s="1">
        <f t="shared" si="75"/>
        <v>0.15666666666666668</v>
      </c>
    </row>
    <row r="406" spans="1:38">
      <c r="A406" s="2" t="s">
        <v>616</v>
      </c>
      <c r="B406" s="2" t="s">
        <v>105</v>
      </c>
      <c r="C406" s="2" t="s">
        <v>162</v>
      </c>
      <c r="D406" s="2" t="s">
        <v>720</v>
      </c>
      <c r="E406" s="6" t="s">
        <v>107</v>
      </c>
      <c r="F406" s="2" t="s">
        <v>1436</v>
      </c>
      <c r="G406" s="2" t="s">
        <v>1446</v>
      </c>
      <c r="H406" s="2">
        <v>3</v>
      </c>
      <c r="I406" s="2">
        <v>115</v>
      </c>
      <c r="J406" s="2" t="str">
        <f t="shared" si="76"/>
        <v>ESTERIL</v>
      </c>
      <c r="K406" s="9">
        <v>0.21</v>
      </c>
      <c r="L406" s="10">
        <v>0.14000000000000001</v>
      </c>
      <c r="M406" s="2">
        <v>80</v>
      </c>
      <c r="N406" s="2">
        <v>4558</v>
      </c>
      <c r="O406" s="2">
        <v>0</v>
      </c>
      <c r="P406" s="2">
        <v>633</v>
      </c>
      <c r="Q406" s="2">
        <f t="shared" si="66"/>
        <v>1.5177385695313982E-2</v>
      </c>
      <c r="R406" s="2">
        <f t="shared" si="67"/>
        <v>0.98482261430468598</v>
      </c>
      <c r="S406" s="2">
        <v>0</v>
      </c>
      <c r="T406" s="2">
        <v>141</v>
      </c>
      <c r="U406" s="2">
        <v>2320</v>
      </c>
      <c r="V406" s="2">
        <v>240</v>
      </c>
      <c r="W406" s="2">
        <v>148</v>
      </c>
      <c r="X406" s="2">
        <v>126</v>
      </c>
      <c r="Y406" s="5">
        <f t="shared" si="68"/>
        <v>0</v>
      </c>
      <c r="Z406" s="5">
        <f t="shared" si="69"/>
        <v>5.2202887819326173E-2</v>
      </c>
      <c r="AA406" s="5">
        <f t="shared" si="70"/>
        <v>0.85894113291373564</v>
      </c>
      <c r="AB406" s="5">
        <f t="shared" si="71"/>
        <v>8.8855979266938168E-2</v>
      </c>
      <c r="AC406" s="2">
        <v>0</v>
      </c>
      <c r="AD406" s="3">
        <v>69</v>
      </c>
      <c r="AE406" s="3">
        <v>2345</v>
      </c>
      <c r="AF406" s="3">
        <v>391</v>
      </c>
      <c r="AG406" s="3">
        <v>77</v>
      </c>
      <c r="AH406" s="3">
        <v>92</v>
      </c>
      <c r="AI406" s="1">
        <f t="shared" si="72"/>
        <v>0</v>
      </c>
      <c r="AJ406" s="1">
        <f t="shared" si="73"/>
        <v>4.9092131809011431E-2</v>
      </c>
      <c r="AK406" s="1">
        <f t="shared" si="74"/>
        <v>0.78850033624747817</v>
      </c>
      <c r="AL406" s="1">
        <f t="shared" si="75"/>
        <v>0.16240753194351043</v>
      </c>
    </row>
    <row r="407" spans="1:38">
      <c r="A407" s="2" t="s">
        <v>616</v>
      </c>
      <c r="B407" s="2" t="s">
        <v>105</v>
      </c>
      <c r="C407" s="2" t="s">
        <v>164</v>
      </c>
      <c r="D407" s="2" t="s">
        <v>773</v>
      </c>
      <c r="E407" s="6" t="s">
        <v>13</v>
      </c>
      <c r="F407" s="2" t="s">
        <v>5</v>
      </c>
      <c r="G407" s="2" t="s">
        <v>1446</v>
      </c>
      <c r="H407" s="2">
        <v>12</v>
      </c>
      <c r="I407" s="2">
        <v>30</v>
      </c>
      <c r="J407" s="2" t="str">
        <f t="shared" si="76"/>
        <v>ESTERIL</v>
      </c>
      <c r="K407" s="8">
        <v>0.21</v>
      </c>
      <c r="L407" s="11">
        <v>0.33</v>
      </c>
      <c r="M407" s="2">
        <v>11</v>
      </c>
      <c r="N407" s="2">
        <v>1867</v>
      </c>
      <c r="O407" s="2">
        <v>0</v>
      </c>
      <c r="P407" s="2">
        <v>529</v>
      </c>
      <c r="Q407" s="2">
        <f t="shared" si="66"/>
        <v>4.5700041545492318E-3</v>
      </c>
      <c r="R407" s="2">
        <f t="shared" si="67"/>
        <v>0.99542999584545078</v>
      </c>
      <c r="S407" s="5">
        <v>0</v>
      </c>
      <c r="T407" s="5">
        <v>47</v>
      </c>
      <c r="U407" s="5">
        <v>915</v>
      </c>
      <c r="V407" s="5">
        <v>175</v>
      </c>
      <c r="W407" s="5">
        <v>65</v>
      </c>
      <c r="X407" s="5">
        <v>87</v>
      </c>
      <c r="Y407" s="5">
        <f t="shared" si="68"/>
        <v>0</v>
      </c>
      <c r="Z407" s="5">
        <f t="shared" si="69"/>
        <v>4.1336851363236587E-2</v>
      </c>
      <c r="AA407" s="5">
        <f t="shared" si="70"/>
        <v>0.80474934036939316</v>
      </c>
      <c r="AB407" s="5">
        <f t="shared" si="71"/>
        <v>0.15391380826737028</v>
      </c>
      <c r="AC407" s="5">
        <v>0</v>
      </c>
      <c r="AD407" s="3">
        <v>15</v>
      </c>
      <c r="AE407" s="3">
        <v>903</v>
      </c>
      <c r="AF407" s="3">
        <v>269</v>
      </c>
      <c r="AG407" s="3">
        <v>38</v>
      </c>
      <c r="AH407" s="3">
        <v>64</v>
      </c>
      <c r="AI407" s="1">
        <f t="shared" si="72"/>
        <v>0</v>
      </c>
      <c r="AJ407" s="1">
        <f t="shared" si="73"/>
        <v>4.1117145073700546E-2</v>
      </c>
      <c r="AK407" s="1">
        <f t="shared" si="74"/>
        <v>0.70054305663304883</v>
      </c>
      <c r="AL407" s="1">
        <f t="shared" si="75"/>
        <v>0.2583397982932506</v>
      </c>
    </row>
    <row r="408" spans="1:38">
      <c r="A408" s="2" t="s">
        <v>616</v>
      </c>
      <c r="B408" s="2" t="s">
        <v>105</v>
      </c>
      <c r="C408" s="2" t="s">
        <v>164</v>
      </c>
      <c r="D408" s="2" t="s">
        <v>823</v>
      </c>
      <c r="E408" s="6" t="s">
        <v>17</v>
      </c>
      <c r="F408" s="2" t="s">
        <v>6</v>
      </c>
      <c r="G408" s="2" t="s">
        <v>1445</v>
      </c>
      <c r="H408" s="2">
        <v>62</v>
      </c>
      <c r="I408" s="2">
        <v>80</v>
      </c>
      <c r="J408" s="2" t="str">
        <f t="shared" si="76"/>
        <v>MINERIO</v>
      </c>
      <c r="K408" s="8">
        <v>0.21</v>
      </c>
      <c r="L408" s="11">
        <v>0.09</v>
      </c>
      <c r="M408" s="2">
        <v>268</v>
      </c>
      <c r="N408" s="2">
        <v>2323</v>
      </c>
      <c r="O408" s="2">
        <v>0</v>
      </c>
      <c r="P408" s="2">
        <v>613</v>
      </c>
      <c r="Q408" s="2">
        <f t="shared" si="66"/>
        <v>8.364544319600499E-2</v>
      </c>
      <c r="R408" s="2">
        <f t="shared" si="67"/>
        <v>0.91635455680399502</v>
      </c>
      <c r="S408" s="5">
        <v>0</v>
      </c>
      <c r="T408" s="5">
        <v>9</v>
      </c>
      <c r="U408" s="5">
        <v>1415</v>
      </c>
      <c r="V408" s="5">
        <v>252</v>
      </c>
      <c r="W408" s="5">
        <v>11</v>
      </c>
      <c r="X408" s="5">
        <v>44</v>
      </c>
      <c r="Y408" s="5">
        <f t="shared" si="68"/>
        <v>0</v>
      </c>
      <c r="Z408" s="5">
        <f t="shared" si="69"/>
        <v>5.3699284009546535E-3</v>
      </c>
      <c r="AA408" s="5">
        <f t="shared" si="70"/>
        <v>0.84427207637231505</v>
      </c>
      <c r="AB408" s="5">
        <f t="shared" si="71"/>
        <v>0.15035799522673032</v>
      </c>
      <c r="AC408" s="5">
        <v>0</v>
      </c>
      <c r="AD408" s="3">
        <v>5</v>
      </c>
      <c r="AE408" s="3">
        <v>1339</v>
      </c>
      <c r="AF408" s="3">
        <v>360</v>
      </c>
      <c r="AG408" s="3">
        <v>5</v>
      </c>
      <c r="AH408" s="3">
        <v>20</v>
      </c>
      <c r="AI408" s="1">
        <f t="shared" si="72"/>
        <v>0</v>
      </c>
      <c r="AJ408" s="1">
        <f t="shared" si="73"/>
        <v>5.7836899942163098E-3</v>
      </c>
      <c r="AK408" s="1">
        <f t="shared" si="74"/>
        <v>0.77443609022556392</v>
      </c>
      <c r="AL408" s="1">
        <f t="shared" si="75"/>
        <v>0.21978021978021978</v>
      </c>
    </row>
    <row r="409" spans="1:38">
      <c r="A409" s="2" t="s">
        <v>616</v>
      </c>
      <c r="B409" s="2" t="s">
        <v>105</v>
      </c>
      <c r="C409" s="2" t="s">
        <v>162</v>
      </c>
      <c r="D409" s="2" t="s">
        <v>741</v>
      </c>
      <c r="E409" s="6" t="s">
        <v>4</v>
      </c>
      <c r="F409" s="2" t="s">
        <v>4</v>
      </c>
      <c r="G409" s="2" t="s">
        <v>1445</v>
      </c>
      <c r="H409" s="2">
        <v>24</v>
      </c>
      <c r="I409" s="2">
        <v>45</v>
      </c>
      <c r="J409" s="2" t="str">
        <f t="shared" si="76"/>
        <v>MINERIO</v>
      </c>
      <c r="K409" s="9">
        <v>0.21</v>
      </c>
      <c r="L409" s="10">
        <v>1.3</v>
      </c>
      <c r="M409" s="2">
        <v>13</v>
      </c>
      <c r="N409" s="2">
        <v>3212</v>
      </c>
      <c r="O409" s="2">
        <v>0</v>
      </c>
      <c r="P409" s="2">
        <v>589</v>
      </c>
      <c r="Q409" s="2">
        <f t="shared" si="66"/>
        <v>3.4084950183534348E-3</v>
      </c>
      <c r="R409" s="2">
        <f t="shared" si="67"/>
        <v>0.99659150498164661</v>
      </c>
      <c r="S409" s="2">
        <v>0</v>
      </c>
      <c r="T409" s="2">
        <v>371</v>
      </c>
      <c r="U409" s="2">
        <v>1048</v>
      </c>
      <c r="V409" s="2">
        <v>101</v>
      </c>
      <c r="W409" s="2">
        <v>447</v>
      </c>
      <c r="X409" s="2">
        <v>152</v>
      </c>
      <c r="Y409" s="5">
        <f t="shared" si="68"/>
        <v>0</v>
      </c>
      <c r="Z409" s="5">
        <f t="shared" si="69"/>
        <v>0.24407894736842106</v>
      </c>
      <c r="AA409" s="5">
        <f t="shared" si="70"/>
        <v>0.68947368421052635</v>
      </c>
      <c r="AB409" s="5">
        <f t="shared" si="71"/>
        <v>6.644736842105263E-2</v>
      </c>
      <c r="AC409" s="2">
        <v>0</v>
      </c>
      <c r="AD409" s="3">
        <v>184</v>
      </c>
      <c r="AE409" s="3">
        <v>1324</v>
      </c>
      <c r="AF409" s="3">
        <v>167</v>
      </c>
      <c r="AG409" s="3">
        <v>253</v>
      </c>
      <c r="AH409" s="3">
        <v>185</v>
      </c>
      <c r="AI409" s="1">
        <f t="shared" si="72"/>
        <v>0</v>
      </c>
      <c r="AJ409" s="1">
        <f t="shared" si="73"/>
        <v>0.20681495504022718</v>
      </c>
      <c r="AK409" s="1">
        <f t="shared" si="74"/>
        <v>0.62659725508755326</v>
      </c>
      <c r="AL409" s="1">
        <f t="shared" si="75"/>
        <v>0.16658778987221959</v>
      </c>
    </row>
    <row r="410" spans="1:38">
      <c r="A410" s="2" t="s">
        <v>616</v>
      </c>
      <c r="B410" s="2" t="s">
        <v>105</v>
      </c>
      <c r="C410" s="2" t="s">
        <v>162</v>
      </c>
      <c r="D410" s="2" t="s">
        <v>740</v>
      </c>
      <c r="E410" s="6" t="s">
        <v>4</v>
      </c>
      <c r="F410" s="2" t="s">
        <v>4</v>
      </c>
      <c r="G410" s="2" t="s">
        <v>1445</v>
      </c>
      <c r="H410" s="2">
        <v>23</v>
      </c>
      <c r="I410" s="2">
        <v>20</v>
      </c>
      <c r="J410" s="2" t="str">
        <f t="shared" si="76"/>
        <v>MINERIO</v>
      </c>
      <c r="K410" s="9">
        <v>0.21</v>
      </c>
      <c r="L410" s="10">
        <v>1.68</v>
      </c>
      <c r="M410" s="2">
        <v>0</v>
      </c>
      <c r="N410" s="2">
        <v>1186</v>
      </c>
      <c r="O410" s="2">
        <v>0</v>
      </c>
      <c r="P410" s="2">
        <v>326</v>
      </c>
      <c r="Q410" s="2">
        <f t="shared" si="66"/>
        <v>0</v>
      </c>
      <c r="R410" s="2">
        <f t="shared" si="67"/>
        <v>1</v>
      </c>
      <c r="S410" s="2">
        <v>0</v>
      </c>
      <c r="T410" s="2">
        <v>16</v>
      </c>
      <c r="U410" s="2">
        <v>538</v>
      </c>
      <c r="V410" s="2">
        <v>187</v>
      </c>
      <c r="W410" s="2">
        <v>22</v>
      </c>
      <c r="X410" s="2">
        <v>29</v>
      </c>
      <c r="Y410" s="5">
        <f t="shared" si="68"/>
        <v>0</v>
      </c>
      <c r="Z410" s="5">
        <f t="shared" si="69"/>
        <v>2.1592442645074223E-2</v>
      </c>
      <c r="AA410" s="5">
        <f t="shared" si="70"/>
        <v>0.72604588394062075</v>
      </c>
      <c r="AB410" s="5">
        <f t="shared" si="71"/>
        <v>0.25236167341430499</v>
      </c>
      <c r="AC410" s="2">
        <v>0</v>
      </c>
      <c r="AD410" s="3">
        <v>12</v>
      </c>
      <c r="AE410" s="3">
        <v>502</v>
      </c>
      <c r="AF410" s="3">
        <v>249</v>
      </c>
      <c r="AG410" s="3">
        <v>10</v>
      </c>
      <c r="AH410" s="3">
        <v>19</v>
      </c>
      <c r="AI410" s="1">
        <f t="shared" si="72"/>
        <v>0</v>
      </c>
      <c r="AJ410" s="1">
        <f t="shared" si="73"/>
        <v>2.7777777777777776E-2</v>
      </c>
      <c r="AK410" s="1">
        <f t="shared" si="74"/>
        <v>0.63383838383838387</v>
      </c>
      <c r="AL410" s="1">
        <f t="shared" si="75"/>
        <v>0.3383838383838384</v>
      </c>
    </row>
    <row r="411" spans="1:38">
      <c r="A411" s="2" t="s">
        <v>616</v>
      </c>
      <c r="B411" s="2" t="s">
        <v>105</v>
      </c>
      <c r="C411" s="2" t="s">
        <v>163</v>
      </c>
      <c r="D411" s="2" t="s">
        <v>715</v>
      </c>
      <c r="E411" s="6" t="s">
        <v>9</v>
      </c>
      <c r="F411" s="2" t="s">
        <v>1436</v>
      </c>
      <c r="G411" s="2" t="s">
        <v>1445</v>
      </c>
      <c r="H411" s="2">
        <v>53</v>
      </c>
      <c r="J411" s="2" t="str">
        <f t="shared" si="76"/>
        <v>MINERIO</v>
      </c>
      <c r="K411" s="9">
        <v>0.2</v>
      </c>
      <c r="L411" s="10">
        <v>0.03</v>
      </c>
      <c r="M411" s="2">
        <v>0</v>
      </c>
      <c r="N411" s="2">
        <v>1077</v>
      </c>
      <c r="O411" s="2">
        <v>0</v>
      </c>
      <c r="P411" s="2">
        <v>321</v>
      </c>
      <c r="Q411" s="2">
        <f t="shared" si="66"/>
        <v>0</v>
      </c>
      <c r="R411" s="2">
        <f t="shared" si="67"/>
        <v>1</v>
      </c>
      <c r="S411" s="2">
        <v>0</v>
      </c>
      <c r="T411" s="2">
        <v>0</v>
      </c>
      <c r="U411" s="2">
        <v>453</v>
      </c>
      <c r="V411" s="2">
        <v>286</v>
      </c>
      <c r="W411" s="2">
        <v>0</v>
      </c>
      <c r="X411" s="2">
        <v>7</v>
      </c>
      <c r="Y411" s="5">
        <f t="shared" si="68"/>
        <v>0</v>
      </c>
      <c r="Z411" s="5">
        <f t="shared" si="69"/>
        <v>0</v>
      </c>
      <c r="AA411" s="5">
        <f t="shared" si="70"/>
        <v>0.61299052774018947</v>
      </c>
      <c r="AB411" s="5">
        <f t="shared" si="71"/>
        <v>0.38700947225981053</v>
      </c>
      <c r="AC411" s="2">
        <v>0</v>
      </c>
      <c r="AD411" s="3">
        <v>0</v>
      </c>
      <c r="AE411" s="3">
        <v>348</v>
      </c>
      <c r="AF411" s="3">
        <v>395</v>
      </c>
      <c r="AG411" s="3">
        <v>0</v>
      </c>
      <c r="AH411" s="3">
        <v>3</v>
      </c>
      <c r="AI411" s="1">
        <f t="shared" si="72"/>
        <v>0</v>
      </c>
      <c r="AJ411" s="1">
        <f t="shared" si="73"/>
        <v>0</v>
      </c>
      <c r="AK411" s="1">
        <f t="shared" si="74"/>
        <v>0.46648793565683644</v>
      </c>
      <c r="AL411" s="1">
        <f t="shared" si="75"/>
        <v>0.53351206434316356</v>
      </c>
    </row>
    <row r="412" spans="1:38">
      <c r="A412" s="2" t="s">
        <v>616</v>
      </c>
      <c r="B412" s="2" t="s">
        <v>105</v>
      </c>
      <c r="C412" s="2" t="s">
        <v>164</v>
      </c>
      <c r="D412" s="2" t="s">
        <v>834</v>
      </c>
      <c r="E412" s="6" t="s">
        <v>18</v>
      </c>
      <c r="F412" s="2" t="s">
        <v>6</v>
      </c>
      <c r="G412" s="2" t="s">
        <v>1445</v>
      </c>
      <c r="H412" s="2">
        <v>73</v>
      </c>
      <c r="I412" s="2">
        <v>30</v>
      </c>
      <c r="J412" s="2" t="str">
        <f t="shared" si="76"/>
        <v>MINERIO</v>
      </c>
      <c r="K412" s="8">
        <v>0.2</v>
      </c>
      <c r="L412" s="11">
        <v>0.06</v>
      </c>
      <c r="M412" s="2">
        <v>102</v>
      </c>
      <c r="N412" s="2">
        <v>1244</v>
      </c>
      <c r="O412" s="2">
        <v>0</v>
      </c>
      <c r="P412" s="2">
        <v>458</v>
      </c>
      <c r="Q412" s="2">
        <f t="shared" si="66"/>
        <v>5.6541019955654102E-2</v>
      </c>
      <c r="R412" s="2">
        <f t="shared" si="67"/>
        <v>0.94345898004434592</v>
      </c>
      <c r="S412" s="5">
        <v>0</v>
      </c>
      <c r="T412" s="5">
        <v>0</v>
      </c>
      <c r="U412" s="5">
        <v>374</v>
      </c>
      <c r="V412" s="5">
        <v>553</v>
      </c>
      <c r="W412" s="5">
        <v>0</v>
      </c>
      <c r="X412" s="5">
        <v>4</v>
      </c>
      <c r="Y412" s="5">
        <f t="shared" si="68"/>
        <v>0</v>
      </c>
      <c r="Z412" s="5">
        <f t="shared" si="69"/>
        <v>0</v>
      </c>
      <c r="AA412" s="5">
        <f t="shared" si="70"/>
        <v>0.40345199568500539</v>
      </c>
      <c r="AB412" s="5">
        <f t="shared" si="71"/>
        <v>0.59654800431499455</v>
      </c>
      <c r="AC412" s="5">
        <v>0</v>
      </c>
      <c r="AD412" s="3">
        <v>0</v>
      </c>
      <c r="AE412" s="3">
        <v>257</v>
      </c>
      <c r="AF412" s="3">
        <v>672</v>
      </c>
      <c r="AG412" s="3">
        <v>0</v>
      </c>
      <c r="AH412" s="3">
        <v>2</v>
      </c>
      <c r="AI412" s="1">
        <f t="shared" si="72"/>
        <v>0</v>
      </c>
      <c r="AJ412" s="1">
        <f t="shared" si="73"/>
        <v>0</v>
      </c>
      <c r="AK412" s="1">
        <f t="shared" si="74"/>
        <v>0.27604726100966703</v>
      </c>
      <c r="AL412" s="1">
        <f t="shared" si="75"/>
        <v>0.72395273899033297</v>
      </c>
    </row>
    <row r="413" spans="1:38">
      <c r="A413" s="2" t="s">
        <v>616</v>
      </c>
      <c r="B413" s="2" t="s">
        <v>105</v>
      </c>
      <c r="C413" s="2" t="s">
        <v>164</v>
      </c>
      <c r="D413" s="2" t="s">
        <v>788</v>
      </c>
      <c r="E413" s="6" t="s">
        <v>5</v>
      </c>
      <c r="F413" s="2" t="s">
        <v>5</v>
      </c>
      <c r="G413" s="2" t="s">
        <v>1446</v>
      </c>
      <c r="H413" s="2">
        <v>27</v>
      </c>
      <c r="I413" s="2">
        <v>90</v>
      </c>
      <c r="J413" s="2" t="str">
        <f t="shared" si="76"/>
        <v>ESTERIL</v>
      </c>
      <c r="K413" s="8">
        <v>0.2</v>
      </c>
      <c r="L413" s="11">
        <v>0.96</v>
      </c>
      <c r="M413" s="2">
        <v>14</v>
      </c>
      <c r="N413" s="2">
        <v>4052</v>
      </c>
      <c r="O413" s="2">
        <v>0</v>
      </c>
      <c r="P413" s="2">
        <v>815</v>
      </c>
      <c r="Q413" s="2">
        <f t="shared" si="66"/>
        <v>2.8682646998565869E-3</v>
      </c>
      <c r="R413" s="2">
        <f t="shared" si="67"/>
        <v>0.99713173530014343</v>
      </c>
      <c r="S413" s="5">
        <v>0</v>
      </c>
      <c r="T413" s="5">
        <v>37</v>
      </c>
      <c r="U413" s="5">
        <v>1808</v>
      </c>
      <c r="V413" s="5">
        <v>698</v>
      </c>
      <c r="W413" s="5">
        <v>37</v>
      </c>
      <c r="X413" s="5">
        <v>53</v>
      </c>
      <c r="Y413" s="5">
        <f t="shared" si="68"/>
        <v>0</v>
      </c>
      <c r="Z413" s="5">
        <f t="shared" si="69"/>
        <v>1.4549744396382226E-2</v>
      </c>
      <c r="AA413" s="5">
        <f t="shared" si="70"/>
        <v>0.71097129374754231</v>
      </c>
      <c r="AB413" s="5">
        <f t="shared" si="71"/>
        <v>0.27447896185607551</v>
      </c>
      <c r="AC413" s="5">
        <v>0</v>
      </c>
      <c r="AD413" s="3">
        <v>29</v>
      </c>
      <c r="AE413" s="3">
        <v>1527</v>
      </c>
      <c r="AF413" s="3">
        <v>1022</v>
      </c>
      <c r="AG413" s="3">
        <v>32</v>
      </c>
      <c r="AH413" s="3">
        <v>23</v>
      </c>
      <c r="AI413" s="1">
        <f t="shared" si="72"/>
        <v>0</v>
      </c>
      <c r="AJ413" s="1">
        <f t="shared" si="73"/>
        <v>2.3167489555639954E-2</v>
      </c>
      <c r="AK413" s="1">
        <f t="shared" si="74"/>
        <v>0.57994682871249525</v>
      </c>
      <c r="AL413" s="1">
        <f t="shared" si="75"/>
        <v>0.39688568173186478</v>
      </c>
    </row>
    <row r="414" spans="1:38">
      <c r="A414" s="2" t="s">
        <v>616</v>
      </c>
      <c r="B414" s="2" t="s">
        <v>105</v>
      </c>
      <c r="C414" s="2" t="s">
        <v>163</v>
      </c>
      <c r="D414" s="2" t="s">
        <v>688</v>
      </c>
      <c r="E414" s="6" t="s">
        <v>3</v>
      </c>
      <c r="F414" s="2" t="s">
        <v>6</v>
      </c>
      <c r="G414" s="2" t="s">
        <v>1445</v>
      </c>
      <c r="H414" s="2">
        <v>26</v>
      </c>
      <c r="J414" s="2" t="str">
        <f t="shared" si="76"/>
        <v>MINERIO</v>
      </c>
      <c r="K414" s="8">
        <v>0.19999999999999998</v>
      </c>
      <c r="L414" s="11">
        <v>0.1</v>
      </c>
      <c r="M414" s="2">
        <v>19</v>
      </c>
      <c r="N414" s="2">
        <v>603</v>
      </c>
      <c r="O414" s="2">
        <v>0</v>
      </c>
      <c r="P414" s="2">
        <v>247</v>
      </c>
      <c r="Q414" s="2">
        <f t="shared" si="66"/>
        <v>2.1864211737629459E-2</v>
      </c>
      <c r="R414" s="2">
        <f t="shared" si="67"/>
        <v>0.97813578826237058</v>
      </c>
      <c r="S414" s="2">
        <v>0</v>
      </c>
      <c r="T414" s="2">
        <v>0</v>
      </c>
      <c r="U414" s="2">
        <v>175</v>
      </c>
      <c r="V414" s="2">
        <v>252</v>
      </c>
      <c r="W414" s="2">
        <v>0</v>
      </c>
      <c r="X414" s="2">
        <v>3</v>
      </c>
      <c r="Y414" s="5">
        <f t="shared" si="68"/>
        <v>0</v>
      </c>
      <c r="Z414" s="5">
        <f t="shared" si="69"/>
        <v>0</v>
      </c>
      <c r="AA414" s="5">
        <f t="shared" si="70"/>
        <v>0.4098360655737705</v>
      </c>
      <c r="AB414" s="5">
        <f t="shared" si="71"/>
        <v>0.5901639344262295</v>
      </c>
      <c r="AC414" s="2">
        <v>0</v>
      </c>
      <c r="AD414" s="3">
        <v>0</v>
      </c>
      <c r="AE414" s="3">
        <v>175</v>
      </c>
      <c r="AF414" s="3">
        <v>252</v>
      </c>
      <c r="AG414" s="3">
        <v>0</v>
      </c>
      <c r="AH414" s="3">
        <v>3</v>
      </c>
      <c r="AI414" s="1">
        <f t="shared" si="72"/>
        <v>0</v>
      </c>
      <c r="AJ414" s="1">
        <f t="shared" si="73"/>
        <v>0</v>
      </c>
      <c r="AK414" s="1">
        <f t="shared" si="74"/>
        <v>0.40697674418604651</v>
      </c>
      <c r="AL414" s="1">
        <f t="shared" si="75"/>
        <v>0.59302325581395354</v>
      </c>
    </row>
    <row r="415" spans="1:38">
      <c r="A415" s="2" t="s">
        <v>616</v>
      </c>
      <c r="B415" s="2" t="s">
        <v>105</v>
      </c>
      <c r="C415" s="2" t="s">
        <v>164</v>
      </c>
      <c r="D415" s="2" t="s">
        <v>855</v>
      </c>
      <c r="E415" s="6" t="s">
        <v>20</v>
      </c>
      <c r="F415" s="2" t="s">
        <v>6</v>
      </c>
      <c r="G415" s="2" t="s">
        <v>1445</v>
      </c>
      <c r="H415" s="2">
        <v>94</v>
      </c>
      <c r="I415" s="2">
        <v>30</v>
      </c>
      <c r="J415" s="2" t="str">
        <f t="shared" si="76"/>
        <v>MINERIO</v>
      </c>
      <c r="K415" s="8">
        <v>0.19</v>
      </c>
      <c r="L415" s="11">
        <v>0.19</v>
      </c>
      <c r="M415" s="2">
        <v>77</v>
      </c>
      <c r="N415" s="2">
        <v>1295</v>
      </c>
      <c r="O415" s="2">
        <v>0</v>
      </c>
      <c r="P415" s="2">
        <v>405</v>
      </c>
      <c r="Q415" s="2">
        <f t="shared" si="66"/>
        <v>4.3331457512661792E-2</v>
      </c>
      <c r="R415" s="2">
        <f t="shared" si="67"/>
        <v>0.95666854248733824</v>
      </c>
      <c r="S415" s="5">
        <v>0</v>
      </c>
      <c r="T415" s="5">
        <v>22</v>
      </c>
      <c r="U415" s="5">
        <v>625</v>
      </c>
      <c r="V415" s="5">
        <v>256</v>
      </c>
      <c r="W415" s="5">
        <v>20</v>
      </c>
      <c r="X415" s="5">
        <v>32</v>
      </c>
      <c r="Y415" s="5">
        <f t="shared" si="68"/>
        <v>0</v>
      </c>
      <c r="Z415" s="5">
        <f t="shared" si="69"/>
        <v>2.4363233665559248E-2</v>
      </c>
      <c r="AA415" s="5">
        <f t="shared" si="70"/>
        <v>0.69213732004429673</v>
      </c>
      <c r="AB415" s="5">
        <f t="shared" si="71"/>
        <v>0.28349944629014395</v>
      </c>
      <c r="AC415" s="5">
        <v>0</v>
      </c>
      <c r="AD415" s="3">
        <v>14</v>
      </c>
      <c r="AE415" s="3">
        <v>566</v>
      </c>
      <c r="AF415" s="3">
        <v>342</v>
      </c>
      <c r="AG415" s="3">
        <v>11</v>
      </c>
      <c r="AH415" s="3">
        <v>21</v>
      </c>
      <c r="AI415" s="1">
        <f t="shared" si="72"/>
        <v>0</v>
      </c>
      <c r="AJ415" s="1">
        <f t="shared" si="73"/>
        <v>2.6205450733752619E-2</v>
      </c>
      <c r="AK415" s="1">
        <f t="shared" si="74"/>
        <v>0.59329140461215935</v>
      </c>
      <c r="AL415" s="1">
        <f t="shared" si="75"/>
        <v>0.38050314465408808</v>
      </c>
    </row>
    <row r="416" spans="1:38">
      <c r="A416" s="2" t="s">
        <v>616</v>
      </c>
      <c r="B416" s="2" t="s">
        <v>105</v>
      </c>
      <c r="C416" s="2" t="s">
        <v>164</v>
      </c>
      <c r="D416" s="2" t="s">
        <v>830</v>
      </c>
      <c r="E416" s="6" t="s">
        <v>17</v>
      </c>
      <c r="F416" s="2" t="s">
        <v>6</v>
      </c>
      <c r="G416" s="2" t="s">
        <v>1445</v>
      </c>
      <c r="H416" s="2">
        <v>69</v>
      </c>
      <c r="I416" s="2">
        <v>40</v>
      </c>
      <c r="J416" s="2" t="str">
        <f t="shared" si="76"/>
        <v>MINERIO</v>
      </c>
      <c r="K416" s="8">
        <v>0.18</v>
      </c>
      <c r="L416" s="11">
        <v>0.85</v>
      </c>
      <c r="M416" s="2">
        <v>39</v>
      </c>
      <c r="N416" s="2">
        <v>1115</v>
      </c>
      <c r="O416" s="2">
        <v>0</v>
      </c>
      <c r="P416" s="2">
        <v>458</v>
      </c>
      <c r="Q416" s="2">
        <f t="shared" si="66"/>
        <v>2.4193548387096774E-2</v>
      </c>
      <c r="R416" s="2">
        <f t="shared" si="67"/>
        <v>0.97580645161290325</v>
      </c>
      <c r="S416" s="5">
        <v>0</v>
      </c>
      <c r="T416" s="5">
        <v>4</v>
      </c>
      <c r="U416" s="5">
        <v>586</v>
      </c>
      <c r="V416" s="5">
        <v>175</v>
      </c>
      <c r="W416" s="5">
        <v>3</v>
      </c>
      <c r="X416" s="5">
        <v>11</v>
      </c>
      <c r="Y416" s="5">
        <f t="shared" si="68"/>
        <v>0</v>
      </c>
      <c r="Z416" s="5">
        <f t="shared" si="69"/>
        <v>5.2287581699346402E-3</v>
      </c>
      <c r="AA416" s="5">
        <f t="shared" si="70"/>
        <v>0.76601307189542489</v>
      </c>
      <c r="AB416" s="5">
        <f t="shared" si="71"/>
        <v>0.22875816993464052</v>
      </c>
      <c r="AC416" s="5">
        <v>0</v>
      </c>
      <c r="AD416" s="3">
        <v>1</v>
      </c>
      <c r="AE416" s="3">
        <v>528</v>
      </c>
      <c r="AF416" s="3">
        <v>240</v>
      </c>
      <c r="AG416" s="3">
        <v>0</v>
      </c>
      <c r="AH416" s="3">
        <v>9</v>
      </c>
      <c r="AI416" s="1">
        <f t="shared" si="72"/>
        <v>0</v>
      </c>
      <c r="AJ416" s="1">
        <f t="shared" si="73"/>
        <v>1.2853470437017994E-3</v>
      </c>
      <c r="AK416" s="1">
        <f t="shared" si="74"/>
        <v>0.67866323907455017</v>
      </c>
      <c r="AL416" s="1">
        <f t="shared" si="75"/>
        <v>0.32005141388174807</v>
      </c>
    </row>
    <row r="417" spans="1:38">
      <c r="A417" s="2" t="s">
        <v>616</v>
      </c>
      <c r="B417" s="2" t="s">
        <v>105</v>
      </c>
      <c r="C417" s="2" t="s">
        <v>162</v>
      </c>
      <c r="D417" s="2" t="s">
        <v>752</v>
      </c>
      <c r="E417" s="6" t="s">
        <v>11</v>
      </c>
      <c r="F417" s="2" t="s">
        <v>1436</v>
      </c>
      <c r="G417" s="2" t="s">
        <v>1445</v>
      </c>
      <c r="H417" s="2">
        <v>35</v>
      </c>
      <c r="I417" s="2">
        <v>45</v>
      </c>
      <c r="J417" s="2" t="str">
        <f t="shared" si="76"/>
        <v>MINERIO</v>
      </c>
      <c r="K417" s="9">
        <v>0.17</v>
      </c>
      <c r="L417" s="10">
        <v>0.08</v>
      </c>
      <c r="M417" s="2">
        <v>0</v>
      </c>
      <c r="N417" s="2">
        <v>2928</v>
      </c>
      <c r="O417" s="2">
        <v>0</v>
      </c>
      <c r="P417" s="2">
        <v>539</v>
      </c>
      <c r="Q417" s="2">
        <f t="shared" si="66"/>
        <v>0</v>
      </c>
      <c r="R417" s="2">
        <f t="shared" si="67"/>
        <v>1</v>
      </c>
      <c r="S417" s="5">
        <v>0</v>
      </c>
      <c r="T417" s="5">
        <v>41</v>
      </c>
      <c r="U417" s="5">
        <v>1433</v>
      </c>
      <c r="V417" s="5">
        <v>267</v>
      </c>
      <c r="W417" s="5">
        <v>63</v>
      </c>
      <c r="X417" s="5">
        <v>110</v>
      </c>
      <c r="Y417" s="5">
        <f t="shared" si="68"/>
        <v>0</v>
      </c>
      <c r="Z417" s="5">
        <f t="shared" si="69"/>
        <v>2.3549684089603676E-2</v>
      </c>
      <c r="AA417" s="5">
        <f t="shared" si="70"/>
        <v>0.82309017805858697</v>
      </c>
      <c r="AB417" s="5">
        <f t="shared" si="71"/>
        <v>0.1533601378518093</v>
      </c>
      <c r="AC417" s="2">
        <v>0</v>
      </c>
      <c r="AD417" s="3">
        <v>20</v>
      </c>
      <c r="AE417" s="3">
        <v>1366</v>
      </c>
      <c r="AF417" s="3">
        <v>423</v>
      </c>
      <c r="AG417" s="3">
        <v>29</v>
      </c>
      <c r="AH417" s="3">
        <v>74</v>
      </c>
      <c r="AI417" s="1">
        <f t="shared" si="72"/>
        <v>0</v>
      </c>
      <c r="AJ417" s="1">
        <f t="shared" si="73"/>
        <v>2.5627615062761507E-2</v>
      </c>
      <c r="AK417" s="1">
        <f t="shared" si="74"/>
        <v>0.71443514644351469</v>
      </c>
      <c r="AL417" s="1">
        <f t="shared" si="75"/>
        <v>0.25993723849372385</v>
      </c>
    </row>
    <row r="418" spans="1:38">
      <c r="A418" s="2" t="s">
        <v>616</v>
      </c>
      <c r="B418" s="2" t="s">
        <v>105</v>
      </c>
      <c r="C418" s="2" t="s">
        <v>162</v>
      </c>
      <c r="D418" s="2" t="s">
        <v>749</v>
      </c>
      <c r="E418" s="6" t="s">
        <v>11</v>
      </c>
      <c r="F418" s="2" t="s">
        <v>1436</v>
      </c>
      <c r="G418" s="2" t="s">
        <v>1445</v>
      </c>
      <c r="H418" s="2">
        <v>32</v>
      </c>
      <c r="I418" s="2">
        <v>45</v>
      </c>
      <c r="J418" s="2" t="str">
        <f t="shared" si="76"/>
        <v>MINERIO</v>
      </c>
      <c r="K418" s="9">
        <v>0.17</v>
      </c>
      <c r="L418" s="10">
        <v>0.95</v>
      </c>
      <c r="M418" s="2">
        <v>28</v>
      </c>
      <c r="N418" s="2">
        <v>2399</v>
      </c>
      <c r="O418" s="2">
        <v>0</v>
      </c>
      <c r="P418" s="2">
        <v>524</v>
      </c>
      <c r="Q418" s="2">
        <f t="shared" si="66"/>
        <v>9.4883090477804136E-3</v>
      </c>
      <c r="R418" s="2">
        <f t="shared" si="67"/>
        <v>0.99051169095221958</v>
      </c>
      <c r="S418" s="5">
        <v>0</v>
      </c>
      <c r="T418" s="5">
        <v>109</v>
      </c>
      <c r="U418" s="5">
        <v>1170</v>
      </c>
      <c r="V418" s="5">
        <v>93</v>
      </c>
      <c r="W418" s="5">
        <v>125</v>
      </c>
      <c r="X418" s="5">
        <v>104</v>
      </c>
      <c r="Y418" s="5">
        <f t="shared" si="68"/>
        <v>0</v>
      </c>
      <c r="Z418" s="5">
        <f t="shared" si="69"/>
        <v>7.9446064139941694E-2</v>
      </c>
      <c r="AA418" s="5">
        <f t="shared" si="70"/>
        <v>0.85276967930029157</v>
      </c>
      <c r="AB418" s="5">
        <f t="shared" si="71"/>
        <v>6.7784256559766762E-2</v>
      </c>
      <c r="AC418" s="2">
        <v>0</v>
      </c>
      <c r="AD418" s="3">
        <v>44</v>
      </c>
      <c r="AE418" s="3">
        <v>1207</v>
      </c>
      <c r="AF418" s="3">
        <v>194</v>
      </c>
      <c r="AG418" s="3">
        <v>61</v>
      </c>
      <c r="AH418" s="3">
        <v>94</v>
      </c>
      <c r="AI418" s="1">
        <f t="shared" si="72"/>
        <v>0</v>
      </c>
      <c r="AJ418" s="1">
        <f t="shared" si="73"/>
        <v>6.5625000000000003E-2</v>
      </c>
      <c r="AK418" s="1">
        <f t="shared" si="74"/>
        <v>0.75437500000000002</v>
      </c>
      <c r="AL418" s="1">
        <f t="shared" si="75"/>
        <v>0.18</v>
      </c>
    </row>
    <row r="419" spans="1:38">
      <c r="A419" s="2" t="s">
        <v>616</v>
      </c>
      <c r="B419" s="2" t="s">
        <v>105</v>
      </c>
      <c r="C419" s="2" t="s">
        <v>164</v>
      </c>
      <c r="D419" s="2" t="s">
        <v>797</v>
      </c>
      <c r="E419" s="6" t="s">
        <v>5</v>
      </c>
      <c r="F419" s="2" t="s">
        <v>5</v>
      </c>
      <c r="G419" s="2" t="s">
        <v>1446</v>
      </c>
      <c r="H419" s="2">
        <v>36</v>
      </c>
      <c r="I419" s="2">
        <v>90</v>
      </c>
      <c r="J419" s="2" t="str">
        <f t="shared" si="76"/>
        <v>ESTERIL</v>
      </c>
      <c r="K419" s="8">
        <v>0.17</v>
      </c>
      <c r="L419" s="11">
        <v>1.5</v>
      </c>
      <c r="M419" s="2">
        <v>263</v>
      </c>
      <c r="N419" s="2">
        <v>2329</v>
      </c>
      <c r="O419" s="2">
        <v>0</v>
      </c>
      <c r="P419" s="2">
        <v>569</v>
      </c>
      <c r="Q419" s="2">
        <f t="shared" si="66"/>
        <v>8.3201518506801644E-2</v>
      </c>
      <c r="R419" s="2">
        <f t="shared" si="67"/>
        <v>0.91679848149319831</v>
      </c>
      <c r="S419" s="5">
        <v>0</v>
      </c>
      <c r="T419" s="5">
        <v>11</v>
      </c>
      <c r="U419" s="5">
        <v>1313</v>
      </c>
      <c r="V419" s="5">
        <v>342</v>
      </c>
      <c r="W419" s="5">
        <v>16</v>
      </c>
      <c r="X419" s="5">
        <v>43</v>
      </c>
      <c r="Y419" s="5">
        <f t="shared" si="68"/>
        <v>0</v>
      </c>
      <c r="Z419" s="5">
        <f t="shared" si="69"/>
        <v>6.6026410564225691E-3</v>
      </c>
      <c r="AA419" s="5">
        <f t="shared" si="70"/>
        <v>0.78811524609843941</v>
      </c>
      <c r="AB419" s="5">
        <f t="shared" si="71"/>
        <v>0.20528211284513806</v>
      </c>
      <c r="AC419" s="5">
        <v>0</v>
      </c>
      <c r="AD419" s="3">
        <v>3</v>
      </c>
      <c r="AE419" s="3">
        <v>1218</v>
      </c>
      <c r="AF419" s="3">
        <v>466</v>
      </c>
      <c r="AG419" s="3">
        <v>7</v>
      </c>
      <c r="AH419" s="3">
        <v>29</v>
      </c>
      <c r="AI419" s="1">
        <f t="shared" si="72"/>
        <v>0</v>
      </c>
      <c r="AJ419" s="1">
        <f t="shared" si="73"/>
        <v>5.8038305281485781E-3</v>
      </c>
      <c r="AK419" s="1">
        <f t="shared" si="74"/>
        <v>0.7069065583284968</v>
      </c>
      <c r="AL419" s="1">
        <f t="shared" si="75"/>
        <v>0.28728961114335461</v>
      </c>
    </row>
    <row r="420" spans="1:38">
      <c r="A420" s="2" t="s">
        <v>616</v>
      </c>
      <c r="B420" s="2" t="s">
        <v>105</v>
      </c>
      <c r="C420" s="2" t="s">
        <v>163</v>
      </c>
      <c r="D420" s="2" t="s">
        <v>704</v>
      </c>
      <c r="E420" s="6" t="s">
        <v>4</v>
      </c>
      <c r="F420" s="2" t="s">
        <v>4</v>
      </c>
      <c r="G420" s="2" t="s">
        <v>1445</v>
      </c>
      <c r="H420" s="2">
        <v>42</v>
      </c>
      <c r="J420" s="2" t="str">
        <f t="shared" si="76"/>
        <v>MINERIO</v>
      </c>
      <c r="K420" s="9">
        <v>0.16666666666666666</v>
      </c>
      <c r="L420" s="10">
        <v>0.11</v>
      </c>
      <c r="M420" s="2">
        <v>0</v>
      </c>
      <c r="N420" s="2">
        <v>998</v>
      </c>
      <c r="O420" s="2">
        <v>0</v>
      </c>
      <c r="P420" s="2">
        <v>326</v>
      </c>
      <c r="Q420" s="2">
        <f t="shared" si="66"/>
        <v>0</v>
      </c>
      <c r="R420" s="2">
        <f t="shared" si="67"/>
        <v>1</v>
      </c>
      <c r="S420" s="2">
        <v>0</v>
      </c>
      <c r="T420" s="2">
        <v>0</v>
      </c>
      <c r="U420" s="2">
        <v>414</v>
      </c>
      <c r="V420" s="2">
        <v>254</v>
      </c>
      <c r="W420" s="2">
        <v>0</v>
      </c>
      <c r="X420" s="2">
        <v>17</v>
      </c>
      <c r="Y420" s="5">
        <f t="shared" si="68"/>
        <v>0</v>
      </c>
      <c r="Z420" s="5">
        <f t="shared" si="69"/>
        <v>0</v>
      </c>
      <c r="AA420" s="5">
        <f t="shared" si="70"/>
        <v>0.61976047904191611</v>
      </c>
      <c r="AB420" s="5">
        <f t="shared" si="71"/>
        <v>0.38023952095808383</v>
      </c>
      <c r="AC420" s="2">
        <v>0</v>
      </c>
      <c r="AD420" s="3">
        <v>0</v>
      </c>
      <c r="AE420" s="3">
        <v>414</v>
      </c>
      <c r="AF420" s="3">
        <v>254</v>
      </c>
      <c r="AG420" s="3">
        <v>0</v>
      </c>
      <c r="AH420" s="3">
        <v>17</v>
      </c>
      <c r="AI420" s="1">
        <f t="shared" si="72"/>
        <v>0</v>
      </c>
      <c r="AJ420" s="1">
        <f t="shared" si="73"/>
        <v>0</v>
      </c>
      <c r="AK420" s="1">
        <f t="shared" si="74"/>
        <v>0.60437956204379562</v>
      </c>
      <c r="AL420" s="1">
        <f t="shared" si="75"/>
        <v>0.39562043795620438</v>
      </c>
    </row>
    <row r="421" spans="1:38">
      <c r="A421" s="2" t="s">
        <v>616</v>
      </c>
      <c r="B421" s="2" t="s">
        <v>105</v>
      </c>
      <c r="C421" s="2" t="s">
        <v>162</v>
      </c>
      <c r="D421" s="2" t="s">
        <v>733</v>
      </c>
      <c r="E421" s="6" t="s">
        <v>3</v>
      </c>
      <c r="F421" s="2" t="s">
        <v>6</v>
      </c>
      <c r="G421" s="2" t="s">
        <v>1445</v>
      </c>
      <c r="H421" s="2">
        <v>16</v>
      </c>
      <c r="I421" s="2">
        <v>30</v>
      </c>
      <c r="J421" s="2" t="str">
        <f t="shared" si="76"/>
        <v>MINERIO</v>
      </c>
      <c r="K421" s="9">
        <v>0.16</v>
      </c>
      <c r="L421" s="10">
        <v>0.03</v>
      </c>
      <c r="M421" s="2">
        <v>54</v>
      </c>
      <c r="N421" s="2">
        <v>1318</v>
      </c>
      <c r="O421" s="2">
        <v>0</v>
      </c>
      <c r="P421" s="2">
        <v>356</v>
      </c>
      <c r="Q421" s="2">
        <f t="shared" si="66"/>
        <v>3.125E-2</v>
      </c>
      <c r="R421" s="2">
        <f t="shared" si="67"/>
        <v>0.96875</v>
      </c>
      <c r="S421" s="2">
        <v>0</v>
      </c>
      <c r="T421" s="2">
        <v>238</v>
      </c>
      <c r="U421" s="2">
        <v>386</v>
      </c>
      <c r="V421" s="2">
        <v>24</v>
      </c>
      <c r="W421" s="2">
        <v>244</v>
      </c>
      <c r="X421" s="2">
        <v>46</v>
      </c>
      <c r="Y421" s="5">
        <f t="shared" si="68"/>
        <v>0</v>
      </c>
      <c r="Z421" s="5">
        <f t="shared" si="69"/>
        <v>0.36728395061728397</v>
      </c>
      <c r="AA421" s="5">
        <f t="shared" si="70"/>
        <v>0.59567901234567899</v>
      </c>
      <c r="AB421" s="5">
        <f t="shared" si="71"/>
        <v>3.7037037037037035E-2</v>
      </c>
      <c r="AC421" s="2">
        <v>0</v>
      </c>
      <c r="AD421" s="3">
        <v>142</v>
      </c>
      <c r="AE421" s="3">
        <v>517</v>
      </c>
      <c r="AF421" s="3">
        <v>43</v>
      </c>
      <c r="AG421" s="3">
        <v>171</v>
      </c>
      <c r="AH421" s="3">
        <v>60</v>
      </c>
      <c r="AI421" s="1">
        <f t="shared" si="72"/>
        <v>0</v>
      </c>
      <c r="AJ421" s="1">
        <f t="shared" si="73"/>
        <v>0.33547695605573419</v>
      </c>
      <c r="AK421" s="1">
        <f t="shared" si="74"/>
        <v>0.55412647374062163</v>
      </c>
      <c r="AL421" s="1">
        <f t="shared" si="75"/>
        <v>0.11039657020364416</v>
      </c>
    </row>
    <row r="422" spans="1:38">
      <c r="A422" s="2" t="s">
        <v>616</v>
      </c>
      <c r="B422" s="2" t="s">
        <v>105</v>
      </c>
      <c r="C422" s="2" t="s">
        <v>162</v>
      </c>
      <c r="D422" s="2" t="s">
        <v>639</v>
      </c>
      <c r="E422" s="6" t="s">
        <v>4</v>
      </c>
      <c r="F422" s="2" t="s">
        <v>4</v>
      </c>
      <c r="G422" s="2" t="s">
        <v>1445</v>
      </c>
      <c r="H422" s="2">
        <v>23</v>
      </c>
      <c r="J422" s="2" t="str">
        <f t="shared" si="76"/>
        <v>MINERIO</v>
      </c>
      <c r="K422" s="8">
        <v>0.16</v>
      </c>
      <c r="L422" s="11">
        <v>1.1399999999999999</v>
      </c>
      <c r="M422" s="2">
        <v>85</v>
      </c>
      <c r="N422" s="2">
        <v>3189</v>
      </c>
      <c r="O422" s="2">
        <v>0</v>
      </c>
      <c r="P422" s="2">
        <v>584</v>
      </c>
      <c r="Q422" s="2">
        <f t="shared" si="66"/>
        <v>2.2032141005702437E-2</v>
      </c>
      <c r="R422" s="2">
        <f t="shared" si="67"/>
        <v>0.97796785899429761</v>
      </c>
      <c r="S422" s="2">
        <v>0</v>
      </c>
      <c r="T422" s="2">
        <v>75</v>
      </c>
      <c r="U422" s="2">
        <v>1652</v>
      </c>
      <c r="V422" s="2">
        <v>204</v>
      </c>
      <c r="W422" s="2">
        <v>92</v>
      </c>
      <c r="X422" s="2">
        <v>111</v>
      </c>
      <c r="Y422" s="5">
        <f t="shared" si="68"/>
        <v>0</v>
      </c>
      <c r="Z422" s="5">
        <f t="shared" si="69"/>
        <v>3.8839979285344384E-2</v>
      </c>
      <c r="AA422" s="5">
        <f t="shared" si="70"/>
        <v>0.85551527705851893</v>
      </c>
      <c r="AB422" s="5">
        <f t="shared" si="71"/>
        <v>0.10564474365613671</v>
      </c>
      <c r="AC422" s="2">
        <v>0</v>
      </c>
      <c r="AD422" s="3">
        <v>26</v>
      </c>
      <c r="AE422" s="3">
        <v>1635</v>
      </c>
      <c r="AF422" s="3">
        <v>341</v>
      </c>
      <c r="AG422" s="3">
        <v>36</v>
      </c>
      <c r="AH422" s="3">
        <v>95</v>
      </c>
      <c r="AI422" s="1">
        <f t="shared" si="72"/>
        <v>0</v>
      </c>
      <c r="AJ422" s="1">
        <f t="shared" si="73"/>
        <v>2.9067041725269572E-2</v>
      </c>
      <c r="AK422" s="1">
        <f t="shared" si="74"/>
        <v>0.76652601969057665</v>
      </c>
      <c r="AL422" s="1">
        <f t="shared" si="75"/>
        <v>0.20440693858415376</v>
      </c>
    </row>
    <row r="423" spans="1:38">
      <c r="A423" s="2" t="s">
        <v>616</v>
      </c>
      <c r="B423" s="2" t="s">
        <v>105</v>
      </c>
      <c r="C423" s="2" t="s">
        <v>162</v>
      </c>
      <c r="D423" s="2" t="s">
        <v>744</v>
      </c>
      <c r="E423" s="6" t="s">
        <v>4</v>
      </c>
      <c r="F423" s="2" t="s">
        <v>4</v>
      </c>
      <c r="G423" s="2" t="s">
        <v>1445</v>
      </c>
      <c r="H423" s="2">
        <v>27</v>
      </c>
      <c r="I423" s="2">
        <v>20</v>
      </c>
      <c r="J423" s="2" t="str">
        <f t="shared" si="76"/>
        <v>MINERIO</v>
      </c>
      <c r="K423" s="9">
        <v>0.16</v>
      </c>
      <c r="L423" s="10">
        <v>1.93</v>
      </c>
      <c r="M423" s="2">
        <v>14</v>
      </c>
      <c r="N423" s="2">
        <v>1016</v>
      </c>
      <c r="O423" s="2">
        <v>0</v>
      </c>
      <c r="P423" s="2">
        <v>361</v>
      </c>
      <c r="Q423" s="2">
        <f t="shared" si="66"/>
        <v>1.0064701653486701E-2</v>
      </c>
      <c r="R423" s="2">
        <f t="shared" si="67"/>
        <v>0.98993529834651328</v>
      </c>
      <c r="S423" s="5">
        <v>0</v>
      </c>
      <c r="T423" s="5">
        <v>29</v>
      </c>
      <c r="U423" s="5">
        <v>495</v>
      </c>
      <c r="V423" s="5">
        <v>149</v>
      </c>
      <c r="W423" s="5">
        <v>26</v>
      </c>
      <c r="X423" s="5">
        <v>19</v>
      </c>
      <c r="Y423" s="5">
        <f t="shared" si="68"/>
        <v>0</v>
      </c>
      <c r="Z423" s="5">
        <f t="shared" si="69"/>
        <v>4.3090638930163447E-2</v>
      </c>
      <c r="AA423" s="5">
        <f t="shared" si="70"/>
        <v>0.73551263001485889</v>
      </c>
      <c r="AB423" s="5">
        <f t="shared" si="71"/>
        <v>0.2213967310549777</v>
      </c>
      <c r="AC423" s="2">
        <v>0</v>
      </c>
      <c r="AD423" s="3">
        <v>24</v>
      </c>
      <c r="AE423" s="3">
        <v>449</v>
      </c>
      <c r="AF423" s="3">
        <v>216</v>
      </c>
      <c r="AG423" s="3">
        <v>17</v>
      </c>
      <c r="AH423" s="3">
        <v>11</v>
      </c>
      <c r="AI423" s="1">
        <f t="shared" si="72"/>
        <v>0</v>
      </c>
      <c r="AJ423" s="1">
        <f t="shared" si="73"/>
        <v>5.7182705718270568E-2</v>
      </c>
      <c r="AK423" s="1">
        <f t="shared" si="74"/>
        <v>0.62622036262203629</v>
      </c>
      <c r="AL423" s="1">
        <f t="shared" si="75"/>
        <v>0.31659693165969316</v>
      </c>
    </row>
    <row r="424" spans="1:38">
      <c r="A424" s="2" t="s">
        <v>616</v>
      </c>
      <c r="B424" s="2" t="s">
        <v>105</v>
      </c>
      <c r="C424" s="2" t="s">
        <v>163</v>
      </c>
      <c r="D424" s="2" t="s">
        <v>664</v>
      </c>
      <c r="E424" s="6" t="s">
        <v>107</v>
      </c>
      <c r="F424" s="2" t="s">
        <v>1436</v>
      </c>
      <c r="G424" s="2" t="s">
        <v>1446</v>
      </c>
      <c r="H424" s="2">
        <v>2</v>
      </c>
      <c r="J424" s="2" t="str">
        <f t="shared" si="76"/>
        <v>ESTERIL</v>
      </c>
      <c r="K424" s="8">
        <v>0.14285714285714285</v>
      </c>
      <c r="L424" s="11">
        <v>0.21</v>
      </c>
      <c r="M424" s="2">
        <v>0</v>
      </c>
      <c r="N424" s="2">
        <v>1300</v>
      </c>
      <c r="O424" s="2">
        <v>0</v>
      </c>
      <c r="P424" s="2">
        <v>361</v>
      </c>
      <c r="Q424" s="2">
        <f t="shared" si="66"/>
        <v>0</v>
      </c>
      <c r="R424" s="2">
        <f t="shared" si="67"/>
        <v>1</v>
      </c>
      <c r="S424" s="2">
        <v>0</v>
      </c>
      <c r="T424" s="2">
        <v>3</v>
      </c>
      <c r="U424" s="2">
        <v>525</v>
      </c>
      <c r="V424" s="2">
        <v>323</v>
      </c>
      <c r="W424" s="2">
        <v>1</v>
      </c>
      <c r="X424" s="2">
        <v>22</v>
      </c>
      <c r="Y424" s="5">
        <f t="shared" si="68"/>
        <v>0</v>
      </c>
      <c r="Z424" s="5">
        <f t="shared" si="69"/>
        <v>3.5252643948296123E-3</v>
      </c>
      <c r="AA424" s="5">
        <f t="shared" si="70"/>
        <v>0.61692126909518219</v>
      </c>
      <c r="AB424" s="5">
        <f t="shared" si="71"/>
        <v>0.37955346650998822</v>
      </c>
      <c r="AC424" s="2">
        <v>0</v>
      </c>
      <c r="AD424" s="3">
        <v>3</v>
      </c>
      <c r="AE424" s="3">
        <v>525</v>
      </c>
      <c r="AF424" s="3">
        <v>323</v>
      </c>
      <c r="AG424" s="3">
        <v>1</v>
      </c>
      <c r="AH424" s="3">
        <v>22</v>
      </c>
      <c r="AI424" s="1">
        <f t="shared" si="72"/>
        <v>0</v>
      </c>
      <c r="AJ424" s="1">
        <f t="shared" si="73"/>
        <v>4.5766590389016018E-3</v>
      </c>
      <c r="AK424" s="1">
        <f t="shared" si="74"/>
        <v>0.60068649885583525</v>
      </c>
      <c r="AL424" s="1">
        <f t="shared" si="75"/>
        <v>0.39473684210526316</v>
      </c>
    </row>
    <row r="425" spans="1:38">
      <c r="A425" s="2" t="s">
        <v>616</v>
      </c>
      <c r="B425" s="2" t="s">
        <v>105</v>
      </c>
      <c r="C425" s="2" t="s">
        <v>164</v>
      </c>
      <c r="D425" s="2" t="s">
        <v>805</v>
      </c>
      <c r="E425" s="6" t="s">
        <v>14</v>
      </c>
      <c r="F425" s="2" t="s">
        <v>5</v>
      </c>
      <c r="G425" s="2" t="s">
        <v>1446</v>
      </c>
      <c r="H425" s="2">
        <v>44</v>
      </c>
      <c r="I425" s="2">
        <v>75</v>
      </c>
      <c r="J425" s="2" t="str">
        <f t="shared" si="76"/>
        <v>ESTERIL</v>
      </c>
      <c r="K425" s="8">
        <v>0.14000000000000001</v>
      </c>
      <c r="L425" s="11">
        <v>0.05</v>
      </c>
      <c r="M425" s="2">
        <v>9</v>
      </c>
      <c r="N425" s="2">
        <v>3572</v>
      </c>
      <c r="O425" s="2">
        <v>0</v>
      </c>
      <c r="P425" s="2">
        <v>653</v>
      </c>
      <c r="Q425" s="2">
        <f t="shared" si="66"/>
        <v>2.1256495040151155E-3</v>
      </c>
      <c r="R425" s="2">
        <f t="shared" si="67"/>
        <v>0.99787435049598483</v>
      </c>
      <c r="S425" s="5">
        <v>0</v>
      </c>
      <c r="T425" s="5">
        <v>31</v>
      </c>
      <c r="U425" s="5">
        <v>1576</v>
      </c>
      <c r="V425" s="5">
        <v>629</v>
      </c>
      <c r="W425" s="5">
        <v>34</v>
      </c>
      <c r="X425" s="5">
        <v>57</v>
      </c>
      <c r="Y425" s="5">
        <f t="shared" si="68"/>
        <v>0</v>
      </c>
      <c r="Z425" s="5">
        <f t="shared" si="69"/>
        <v>1.3864042933810376E-2</v>
      </c>
      <c r="AA425" s="5">
        <f t="shared" si="70"/>
        <v>0.70483005366726292</v>
      </c>
      <c r="AB425" s="5">
        <f t="shared" si="71"/>
        <v>0.28130590339892664</v>
      </c>
      <c r="AC425" s="5">
        <v>0</v>
      </c>
      <c r="AD425" s="3">
        <v>19</v>
      </c>
      <c r="AE425" s="3">
        <v>1383</v>
      </c>
      <c r="AF425" s="3">
        <v>867</v>
      </c>
      <c r="AG425" s="3">
        <v>20</v>
      </c>
      <c r="AH425" s="3">
        <v>38</v>
      </c>
      <c r="AI425" s="1">
        <f t="shared" si="72"/>
        <v>0</v>
      </c>
      <c r="AJ425" s="1">
        <f t="shared" si="73"/>
        <v>1.6759776536312849E-2</v>
      </c>
      <c r="AK425" s="1">
        <f t="shared" si="74"/>
        <v>0.59432746024924799</v>
      </c>
      <c r="AL425" s="1">
        <f t="shared" si="75"/>
        <v>0.38891276321443918</v>
      </c>
    </row>
    <row r="426" spans="1:38">
      <c r="A426" s="2" t="s">
        <v>616</v>
      </c>
      <c r="B426" s="2" t="s">
        <v>105</v>
      </c>
      <c r="C426" s="2" t="s">
        <v>163</v>
      </c>
      <c r="D426" s="2" t="s">
        <v>674</v>
      </c>
      <c r="E426" s="6" t="s">
        <v>107</v>
      </c>
      <c r="F426" s="2" t="s">
        <v>1436</v>
      </c>
      <c r="G426" s="2" t="s">
        <v>1446</v>
      </c>
      <c r="H426" s="2">
        <v>12</v>
      </c>
      <c r="J426" s="2" t="str">
        <f t="shared" si="76"/>
        <v>ESTERIL</v>
      </c>
      <c r="K426" s="8">
        <v>0.14000000000000001</v>
      </c>
      <c r="L426" s="11">
        <v>0.13</v>
      </c>
      <c r="M426" s="2">
        <v>14</v>
      </c>
      <c r="N426" s="2">
        <v>1451</v>
      </c>
      <c r="O426" s="2">
        <v>0</v>
      </c>
      <c r="P426" s="2">
        <v>410</v>
      </c>
      <c r="Q426" s="2">
        <f t="shared" si="66"/>
        <v>7.4666666666666666E-3</v>
      </c>
      <c r="R426" s="2">
        <f t="shared" si="67"/>
        <v>0.99253333333333338</v>
      </c>
      <c r="S426" s="2">
        <v>0</v>
      </c>
      <c r="T426" s="2">
        <v>28</v>
      </c>
      <c r="U426" s="2">
        <v>697</v>
      </c>
      <c r="V426" s="2">
        <v>168</v>
      </c>
      <c r="W426" s="2">
        <v>42</v>
      </c>
      <c r="X426" s="2">
        <v>51</v>
      </c>
      <c r="Y426" s="5">
        <f t="shared" si="68"/>
        <v>0</v>
      </c>
      <c r="Z426" s="5">
        <f t="shared" si="69"/>
        <v>3.1354983202687571E-2</v>
      </c>
      <c r="AA426" s="5">
        <f t="shared" si="70"/>
        <v>0.78051511758118697</v>
      </c>
      <c r="AB426" s="5">
        <f t="shared" si="71"/>
        <v>0.18812989921612541</v>
      </c>
      <c r="AC426" s="2">
        <v>0</v>
      </c>
      <c r="AD426" s="3">
        <v>28</v>
      </c>
      <c r="AE426" s="3">
        <v>697</v>
      </c>
      <c r="AF426" s="3">
        <v>168</v>
      </c>
      <c r="AG426" s="3">
        <v>42</v>
      </c>
      <c r="AH426" s="3">
        <v>51</v>
      </c>
      <c r="AI426" s="1">
        <f t="shared" si="72"/>
        <v>0</v>
      </c>
      <c r="AJ426" s="1">
        <f t="shared" si="73"/>
        <v>7.099391480730223E-2</v>
      </c>
      <c r="AK426" s="1">
        <f t="shared" si="74"/>
        <v>0.7068965517241379</v>
      </c>
      <c r="AL426" s="1">
        <f t="shared" si="75"/>
        <v>0.22210953346855983</v>
      </c>
    </row>
    <row r="427" spans="1:38">
      <c r="A427" s="2" t="s">
        <v>616</v>
      </c>
      <c r="B427" s="2" t="s">
        <v>105</v>
      </c>
      <c r="C427" s="2" t="s">
        <v>162</v>
      </c>
      <c r="D427" s="2" t="s">
        <v>726</v>
      </c>
      <c r="E427" s="6" t="s">
        <v>107</v>
      </c>
      <c r="F427" s="2" t="s">
        <v>1436</v>
      </c>
      <c r="G427" s="2" t="s">
        <v>1446</v>
      </c>
      <c r="H427" s="2">
        <v>9</v>
      </c>
      <c r="I427" s="2">
        <v>40</v>
      </c>
      <c r="J427" s="2" t="str">
        <f t="shared" si="76"/>
        <v>ESTERIL</v>
      </c>
      <c r="K427" s="9">
        <v>0.13</v>
      </c>
      <c r="L427" s="10">
        <v>0.04</v>
      </c>
      <c r="M427" s="2">
        <v>28</v>
      </c>
      <c r="N427" s="2">
        <v>1938</v>
      </c>
      <c r="O427" s="2">
        <v>0</v>
      </c>
      <c r="P427" s="2">
        <v>455</v>
      </c>
      <c r="Q427" s="2">
        <f t="shared" si="66"/>
        <v>1.1565468814539447E-2</v>
      </c>
      <c r="R427" s="2">
        <f t="shared" si="67"/>
        <v>0.98843453118546054</v>
      </c>
      <c r="S427" s="2">
        <v>0</v>
      </c>
      <c r="T427" s="2">
        <v>44</v>
      </c>
      <c r="U427" s="2">
        <v>979</v>
      </c>
      <c r="V427" s="2">
        <v>176</v>
      </c>
      <c r="W427" s="2">
        <v>55</v>
      </c>
      <c r="X427" s="2">
        <v>67</v>
      </c>
      <c r="Y427" s="5">
        <f t="shared" si="68"/>
        <v>0</v>
      </c>
      <c r="Z427" s="5">
        <f t="shared" si="69"/>
        <v>3.669724770642202E-2</v>
      </c>
      <c r="AA427" s="5">
        <f t="shared" si="70"/>
        <v>0.8165137614678899</v>
      </c>
      <c r="AB427" s="5">
        <f t="shared" si="71"/>
        <v>0.14678899082568808</v>
      </c>
      <c r="AC427" s="2">
        <v>0</v>
      </c>
      <c r="AD427" s="3">
        <v>12</v>
      </c>
      <c r="AE427" s="3">
        <v>962</v>
      </c>
      <c r="AF427" s="3">
        <v>266</v>
      </c>
      <c r="AG427" s="3">
        <v>22</v>
      </c>
      <c r="AH427" s="3">
        <v>59</v>
      </c>
      <c r="AI427" s="1">
        <f t="shared" si="72"/>
        <v>0</v>
      </c>
      <c r="AJ427" s="1">
        <f t="shared" si="73"/>
        <v>2.5738077214231644E-2</v>
      </c>
      <c r="AK427" s="1">
        <f t="shared" si="74"/>
        <v>0.72823618470855411</v>
      </c>
      <c r="AL427" s="1">
        <f t="shared" si="75"/>
        <v>0.24602573807721423</v>
      </c>
    </row>
    <row r="428" spans="1:38">
      <c r="A428" s="2" t="s">
        <v>616</v>
      </c>
      <c r="B428" s="2" t="s">
        <v>105</v>
      </c>
      <c r="C428" s="2" t="s">
        <v>164</v>
      </c>
      <c r="D428" s="2" t="s">
        <v>801</v>
      </c>
      <c r="E428" s="6" t="s">
        <v>14</v>
      </c>
      <c r="F428" s="2" t="s">
        <v>5</v>
      </c>
      <c r="G428" s="2" t="s">
        <v>1446</v>
      </c>
      <c r="H428" s="2">
        <v>40</v>
      </c>
      <c r="I428" s="2">
        <v>120</v>
      </c>
      <c r="J428" s="2" t="str">
        <f t="shared" si="76"/>
        <v>ESTERIL</v>
      </c>
      <c r="K428" s="8">
        <v>0.13</v>
      </c>
      <c r="L428" s="11">
        <v>0.11</v>
      </c>
      <c r="M428" s="2">
        <v>19</v>
      </c>
      <c r="N428" s="2">
        <v>5482</v>
      </c>
      <c r="O428" s="2">
        <v>0</v>
      </c>
      <c r="P428" s="2">
        <v>747</v>
      </c>
      <c r="Q428" s="2">
        <f t="shared" si="66"/>
        <v>3.0409731113956468E-3</v>
      </c>
      <c r="R428" s="2">
        <f t="shared" si="67"/>
        <v>0.99695902688860438</v>
      </c>
      <c r="S428" s="5">
        <v>0</v>
      </c>
      <c r="T428" s="5">
        <v>40</v>
      </c>
      <c r="U428" s="5">
        <v>2800</v>
      </c>
      <c r="V428" s="5">
        <v>560</v>
      </c>
      <c r="W428" s="5">
        <v>47</v>
      </c>
      <c r="X428" s="5">
        <v>103</v>
      </c>
      <c r="Y428" s="5">
        <f t="shared" si="68"/>
        <v>0</v>
      </c>
      <c r="Z428" s="5">
        <f t="shared" si="69"/>
        <v>1.1764705882352941E-2</v>
      </c>
      <c r="AA428" s="5">
        <f t="shared" si="70"/>
        <v>0.82352941176470584</v>
      </c>
      <c r="AB428" s="5">
        <f t="shared" si="71"/>
        <v>0.16470588235294117</v>
      </c>
      <c r="AC428" s="5">
        <v>0</v>
      </c>
      <c r="AD428" s="3">
        <v>10</v>
      </c>
      <c r="AE428" s="3">
        <v>2613</v>
      </c>
      <c r="AF428" s="3">
        <v>843</v>
      </c>
      <c r="AG428" s="3">
        <v>20</v>
      </c>
      <c r="AH428" s="3">
        <v>64</v>
      </c>
      <c r="AI428" s="1">
        <f t="shared" si="72"/>
        <v>0</v>
      </c>
      <c r="AJ428" s="1">
        <f t="shared" si="73"/>
        <v>8.4507042253521118E-3</v>
      </c>
      <c r="AK428" s="1">
        <f t="shared" si="74"/>
        <v>0.73605633802816905</v>
      </c>
      <c r="AL428" s="1">
        <f t="shared" si="75"/>
        <v>0.2554929577464789</v>
      </c>
    </row>
    <row r="429" spans="1:38">
      <c r="A429" s="2" t="s">
        <v>616</v>
      </c>
      <c r="B429" s="2" t="s">
        <v>105</v>
      </c>
      <c r="C429" s="2" t="s">
        <v>162</v>
      </c>
      <c r="D429" s="2" t="s">
        <v>723</v>
      </c>
      <c r="E429" s="6" t="s">
        <v>107</v>
      </c>
      <c r="F429" s="2" t="s">
        <v>1436</v>
      </c>
      <c r="G429" s="2" t="s">
        <v>1446</v>
      </c>
      <c r="H429" s="2">
        <v>6</v>
      </c>
      <c r="I429" s="2">
        <v>35</v>
      </c>
      <c r="J429" s="2" t="str">
        <f t="shared" si="76"/>
        <v>ESTERIL</v>
      </c>
      <c r="K429" s="9">
        <v>0.13</v>
      </c>
      <c r="L429" s="10">
        <v>0.14000000000000001</v>
      </c>
      <c r="M429" s="2">
        <v>0</v>
      </c>
      <c r="N429" s="2">
        <v>3469</v>
      </c>
      <c r="O429" s="2">
        <v>0</v>
      </c>
      <c r="P429" s="2">
        <v>603</v>
      </c>
      <c r="Q429" s="2">
        <f t="shared" si="66"/>
        <v>0</v>
      </c>
      <c r="R429" s="2">
        <f t="shared" si="67"/>
        <v>1</v>
      </c>
      <c r="S429" s="2">
        <v>0</v>
      </c>
      <c r="T429" s="2">
        <v>72</v>
      </c>
      <c r="U429" s="2">
        <v>1608</v>
      </c>
      <c r="V429" s="2">
        <v>336</v>
      </c>
      <c r="W429" s="2">
        <v>82</v>
      </c>
      <c r="X429" s="2">
        <v>126</v>
      </c>
      <c r="Y429" s="5">
        <f t="shared" si="68"/>
        <v>0</v>
      </c>
      <c r="Z429" s="5">
        <f t="shared" si="69"/>
        <v>3.5714285714285712E-2</v>
      </c>
      <c r="AA429" s="5">
        <f t="shared" si="70"/>
        <v>0.79761904761904767</v>
      </c>
      <c r="AB429" s="5">
        <f t="shared" si="71"/>
        <v>0.16666666666666666</v>
      </c>
      <c r="AC429" s="2">
        <v>0</v>
      </c>
      <c r="AD429" s="3">
        <v>25</v>
      </c>
      <c r="AE429" s="3">
        <v>1556</v>
      </c>
      <c r="AF429" s="3">
        <v>527</v>
      </c>
      <c r="AG429" s="3">
        <v>31</v>
      </c>
      <c r="AH429" s="3">
        <v>85</v>
      </c>
      <c r="AI429" s="1">
        <f t="shared" si="72"/>
        <v>0</v>
      </c>
      <c r="AJ429" s="1">
        <f t="shared" si="73"/>
        <v>2.5179856115107913E-2</v>
      </c>
      <c r="AK429" s="1">
        <f t="shared" si="74"/>
        <v>0.69964028776978415</v>
      </c>
      <c r="AL429" s="1">
        <f t="shared" si="75"/>
        <v>0.27517985611510792</v>
      </c>
    </row>
    <row r="430" spans="1:38">
      <c r="A430" s="2" t="s">
        <v>616</v>
      </c>
      <c r="B430" s="2" t="s">
        <v>105</v>
      </c>
      <c r="C430" s="2" t="s">
        <v>162</v>
      </c>
      <c r="D430" s="2" t="s">
        <v>719</v>
      </c>
      <c r="E430" s="6" t="s">
        <v>107</v>
      </c>
      <c r="F430" s="2" t="s">
        <v>1436</v>
      </c>
      <c r="G430" s="2" t="s">
        <v>1446</v>
      </c>
      <c r="H430" s="2">
        <v>2</v>
      </c>
      <c r="I430" s="2">
        <v>30</v>
      </c>
      <c r="J430" s="2" t="str">
        <f t="shared" si="76"/>
        <v>ESTERIL</v>
      </c>
      <c r="K430" s="9">
        <v>0.13</v>
      </c>
      <c r="L430" s="10">
        <v>0.16</v>
      </c>
      <c r="M430" s="2">
        <v>0</v>
      </c>
      <c r="N430" s="2">
        <v>1864</v>
      </c>
      <c r="O430" s="2">
        <v>0</v>
      </c>
      <c r="P430" s="2">
        <v>470</v>
      </c>
      <c r="Q430" s="2">
        <f t="shared" si="66"/>
        <v>0</v>
      </c>
      <c r="R430" s="2">
        <f t="shared" si="67"/>
        <v>1</v>
      </c>
      <c r="S430" s="2">
        <v>0</v>
      </c>
      <c r="T430" s="2">
        <v>50</v>
      </c>
      <c r="U430" s="2">
        <v>927</v>
      </c>
      <c r="V430" s="2">
        <v>138</v>
      </c>
      <c r="W430" s="2">
        <v>53</v>
      </c>
      <c r="X430" s="2">
        <v>76</v>
      </c>
      <c r="Y430" s="5">
        <f t="shared" si="68"/>
        <v>0</v>
      </c>
      <c r="Z430" s="5">
        <f t="shared" si="69"/>
        <v>4.4843049327354258E-2</v>
      </c>
      <c r="AA430" s="5">
        <f t="shared" si="70"/>
        <v>0.83139013452914801</v>
      </c>
      <c r="AB430" s="5">
        <f t="shared" si="71"/>
        <v>0.12376681614349776</v>
      </c>
      <c r="AC430" s="2">
        <v>0</v>
      </c>
      <c r="AD430" s="3">
        <v>25</v>
      </c>
      <c r="AE430" s="3">
        <v>931</v>
      </c>
      <c r="AF430" s="3">
        <v>216</v>
      </c>
      <c r="AG430" s="3">
        <v>21</v>
      </c>
      <c r="AH430" s="3">
        <v>51</v>
      </c>
      <c r="AI430" s="1">
        <f t="shared" si="72"/>
        <v>0</v>
      </c>
      <c r="AJ430" s="1">
        <f t="shared" si="73"/>
        <v>3.6977491961414789E-2</v>
      </c>
      <c r="AK430" s="1">
        <f t="shared" si="74"/>
        <v>0.74839228295819937</v>
      </c>
      <c r="AL430" s="1">
        <f t="shared" si="75"/>
        <v>0.21463022508038584</v>
      </c>
    </row>
    <row r="431" spans="1:38">
      <c r="A431" s="2" t="s">
        <v>616</v>
      </c>
      <c r="B431" s="2" t="s">
        <v>105</v>
      </c>
      <c r="C431" s="2" t="s">
        <v>163</v>
      </c>
      <c r="D431" s="2" t="s">
        <v>684</v>
      </c>
      <c r="E431" s="6" t="s">
        <v>3</v>
      </c>
      <c r="F431" s="2" t="s">
        <v>6</v>
      </c>
      <c r="G431" s="2" t="s">
        <v>1445</v>
      </c>
      <c r="H431" s="2">
        <v>22</v>
      </c>
      <c r="J431" s="2" t="str">
        <f t="shared" si="76"/>
        <v>MINERIO</v>
      </c>
      <c r="K431" s="8">
        <v>0.13</v>
      </c>
      <c r="L431" s="11">
        <v>7.0000000000000007E-2</v>
      </c>
      <c r="M431" s="2">
        <v>8</v>
      </c>
      <c r="N431" s="2">
        <v>2270</v>
      </c>
      <c r="O431" s="2">
        <v>0</v>
      </c>
      <c r="P431" s="2">
        <v>490</v>
      </c>
      <c r="Q431" s="2">
        <f t="shared" si="66"/>
        <v>2.8901734104046241E-3</v>
      </c>
      <c r="R431" s="2">
        <f t="shared" si="67"/>
        <v>0.99710982658959535</v>
      </c>
      <c r="S431" s="2">
        <v>0</v>
      </c>
      <c r="T431" s="2">
        <v>131</v>
      </c>
      <c r="U431" s="2">
        <v>906</v>
      </c>
      <c r="V431" s="2">
        <v>325</v>
      </c>
      <c r="W431" s="2">
        <v>115</v>
      </c>
      <c r="X431" s="2">
        <v>39</v>
      </c>
      <c r="Y431" s="5">
        <f t="shared" si="68"/>
        <v>0</v>
      </c>
      <c r="Z431" s="5">
        <f t="shared" si="69"/>
        <v>9.6182085168869308E-2</v>
      </c>
      <c r="AA431" s="5">
        <f t="shared" si="70"/>
        <v>0.66519823788546251</v>
      </c>
      <c r="AB431" s="5">
        <f t="shared" si="71"/>
        <v>0.23861967694566813</v>
      </c>
      <c r="AC431" s="2">
        <v>0</v>
      </c>
      <c r="AD431" s="3">
        <v>131</v>
      </c>
      <c r="AE431" s="3">
        <v>906</v>
      </c>
      <c r="AF431" s="3">
        <v>325</v>
      </c>
      <c r="AG431" s="3">
        <v>115</v>
      </c>
      <c r="AH431" s="3">
        <v>39</v>
      </c>
      <c r="AI431" s="1">
        <f t="shared" si="72"/>
        <v>0</v>
      </c>
      <c r="AJ431" s="1">
        <f t="shared" si="73"/>
        <v>0.16226912928759896</v>
      </c>
      <c r="AK431" s="1">
        <f t="shared" si="74"/>
        <v>0.59762532981530347</v>
      </c>
      <c r="AL431" s="1">
        <f t="shared" si="75"/>
        <v>0.24010554089709762</v>
      </c>
    </row>
    <row r="432" spans="1:38">
      <c r="A432" s="2" t="s">
        <v>616</v>
      </c>
      <c r="B432" s="2" t="s">
        <v>105</v>
      </c>
      <c r="C432" s="2" t="s">
        <v>164</v>
      </c>
      <c r="D432" s="2" t="s">
        <v>794</v>
      </c>
      <c r="E432" s="6" t="s">
        <v>5</v>
      </c>
      <c r="F432" s="2" t="s">
        <v>5</v>
      </c>
      <c r="G432" s="2" t="s">
        <v>1446</v>
      </c>
      <c r="H432" s="2">
        <v>33</v>
      </c>
      <c r="I432" s="2">
        <v>130</v>
      </c>
      <c r="J432" s="2" t="str">
        <f t="shared" si="76"/>
        <v>ESTERIL</v>
      </c>
      <c r="K432" s="8">
        <v>0.12</v>
      </c>
      <c r="L432" s="11">
        <v>0.01</v>
      </c>
      <c r="M432" s="2">
        <v>19</v>
      </c>
      <c r="N432" s="2">
        <v>5413</v>
      </c>
      <c r="O432" s="2">
        <v>0</v>
      </c>
      <c r="P432" s="2">
        <v>795</v>
      </c>
      <c r="Q432" s="2">
        <f t="shared" si="66"/>
        <v>3.0512285209571221E-3</v>
      </c>
      <c r="R432" s="2">
        <f t="shared" si="67"/>
        <v>0.99694877147904293</v>
      </c>
      <c r="S432" s="5">
        <v>0</v>
      </c>
      <c r="T432" s="5">
        <v>20</v>
      </c>
      <c r="U432" s="5">
        <v>2910</v>
      </c>
      <c r="V432" s="5">
        <v>426</v>
      </c>
      <c r="W432" s="5">
        <v>34</v>
      </c>
      <c r="X432" s="5">
        <v>102</v>
      </c>
      <c r="Y432" s="5">
        <f t="shared" si="68"/>
        <v>0</v>
      </c>
      <c r="Z432" s="5">
        <f t="shared" si="69"/>
        <v>5.9594755661501785E-3</v>
      </c>
      <c r="AA432" s="5">
        <f t="shared" si="70"/>
        <v>0.86710369487485106</v>
      </c>
      <c r="AB432" s="5">
        <f t="shared" si="71"/>
        <v>0.12693682955899882</v>
      </c>
      <c r="AC432" s="5">
        <v>0</v>
      </c>
      <c r="AD432" s="3">
        <v>4</v>
      </c>
      <c r="AE432" s="3">
        <v>2722</v>
      </c>
      <c r="AF432" s="3">
        <v>691</v>
      </c>
      <c r="AG432" s="3">
        <v>9</v>
      </c>
      <c r="AH432" s="3">
        <v>66</v>
      </c>
      <c r="AI432" s="1">
        <f t="shared" si="72"/>
        <v>0</v>
      </c>
      <c r="AJ432" s="1">
        <f t="shared" si="73"/>
        <v>3.7227949599083618E-3</v>
      </c>
      <c r="AK432" s="1">
        <f t="shared" si="74"/>
        <v>0.77949599083619703</v>
      </c>
      <c r="AL432" s="1">
        <f t="shared" si="75"/>
        <v>0.21678121420389462</v>
      </c>
    </row>
    <row r="433" spans="1:38">
      <c r="A433" s="2" t="s">
        <v>616</v>
      </c>
      <c r="B433" s="2" t="s">
        <v>105</v>
      </c>
      <c r="C433" s="2" t="s">
        <v>164</v>
      </c>
      <c r="D433" s="2" t="s">
        <v>809</v>
      </c>
      <c r="E433" s="6" t="s">
        <v>15</v>
      </c>
      <c r="F433" s="2" t="s">
        <v>5</v>
      </c>
      <c r="G433" s="2" t="s">
        <v>1446</v>
      </c>
      <c r="H433" s="2">
        <v>48</v>
      </c>
      <c r="I433" s="2">
        <v>60</v>
      </c>
      <c r="J433" s="2" t="str">
        <f t="shared" si="76"/>
        <v>ESTERIL</v>
      </c>
      <c r="K433" s="8">
        <v>0.12</v>
      </c>
      <c r="L433" s="11">
        <v>0.02</v>
      </c>
      <c r="M433" s="2">
        <v>0</v>
      </c>
      <c r="N433" s="2">
        <v>2709</v>
      </c>
      <c r="O433" s="2">
        <v>0</v>
      </c>
      <c r="P433" s="2">
        <v>524</v>
      </c>
      <c r="Q433" s="2">
        <f t="shared" si="66"/>
        <v>0</v>
      </c>
      <c r="R433" s="2">
        <f t="shared" si="67"/>
        <v>1</v>
      </c>
      <c r="S433" s="5">
        <v>0</v>
      </c>
      <c r="T433" s="5">
        <v>1</v>
      </c>
      <c r="U433" s="5">
        <v>1195</v>
      </c>
      <c r="V433" s="5">
        <v>547</v>
      </c>
      <c r="W433" s="5">
        <v>1</v>
      </c>
      <c r="X433" s="5">
        <v>38</v>
      </c>
      <c r="Y433" s="5">
        <f t="shared" si="68"/>
        <v>0</v>
      </c>
      <c r="Z433" s="5">
        <f t="shared" si="69"/>
        <v>5.737234652897303E-4</v>
      </c>
      <c r="AA433" s="5">
        <f t="shared" si="70"/>
        <v>0.68559954102122778</v>
      </c>
      <c r="AB433" s="5">
        <f t="shared" si="71"/>
        <v>0.3138267355134825</v>
      </c>
      <c r="AC433" s="5">
        <v>0</v>
      </c>
      <c r="AD433" s="3">
        <v>0</v>
      </c>
      <c r="AE433" s="3">
        <v>993</v>
      </c>
      <c r="AF433" s="3">
        <v>763</v>
      </c>
      <c r="AG433" s="3">
        <v>0</v>
      </c>
      <c r="AH433" s="3">
        <v>26</v>
      </c>
      <c r="AI433" s="1">
        <f t="shared" si="72"/>
        <v>0</v>
      </c>
      <c r="AJ433" s="1">
        <f t="shared" si="73"/>
        <v>0</v>
      </c>
      <c r="AK433" s="1">
        <f t="shared" si="74"/>
        <v>0.5572390572390572</v>
      </c>
      <c r="AL433" s="1">
        <f t="shared" si="75"/>
        <v>0.44276094276094274</v>
      </c>
    </row>
    <row r="434" spans="1:38">
      <c r="A434" s="2" t="s">
        <v>616</v>
      </c>
      <c r="B434" s="2" t="s">
        <v>105</v>
      </c>
      <c r="C434" s="2" t="s">
        <v>164</v>
      </c>
      <c r="D434" s="2" t="s">
        <v>812</v>
      </c>
      <c r="E434" s="6" t="s">
        <v>15</v>
      </c>
      <c r="F434" s="2" t="s">
        <v>5</v>
      </c>
      <c r="G434" s="2" t="s">
        <v>1446</v>
      </c>
      <c r="H434" s="2">
        <v>51</v>
      </c>
      <c r="I434" s="2">
        <v>105</v>
      </c>
      <c r="J434" s="2" t="str">
        <f t="shared" si="76"/>
        <v>ESTERIL</v>
      </c>
      <c r="K434" s="8">
        <v>0.12</v>
      </c>
      <c r="L434" s="11">
        <v>0.03</v>
      </c>
      <c r="M434" s="2">
        <v>169</v>
      </c>
      <c r="N434" s="2">
        <v>2945</v>
      </c>
      <c r="O434" s="2">
        <v>0</v>
      </c>
      <c r="P434" s="2">
        <v>673</v>
      </c>
      <c r="Q434" s="2">
        <f t="shared" si="66"/>
        <v>4.4626353313968838E-2</v>
      </c>
      <c r="R434" s="2">
        <f t="shared" si="67"/>
        <v>0.9553736466860312</v>
      </c>
      <c r="S434" s="5">
        <v>0</v>
      </c>
      <c r="T434" s="5">
        <v>5</v>
      </c>
      <c r="U434" s="5">
        <v>1582</v>
      </c>
      <c r="V434" s="5">
        <v>446</v>
      </c>
      <c r="W434" s="5">
        <v>3</v>
      </c>
      <c r="X434" s="5">
        <v>25</v>
      </c>
      <c r="Y434" s="5">
        <f t="shared" si="68"/>
        <v>0</v>
      </c>
      <c r="Z434" s="5">
        <f t="shared" si="69"/>
        <v>2.4594195769798328E-3</v>
      </c>
      <c r="AA434" s="5">
        <f t="shared" si="70"/>
        <v>0.77816035415641904</v>
      </c>
      <c r="AB434" s="5">
        <f t="shared" si="71"/>
        <v>0.21938022626660109</v>
      </c>
      <c r="AC434" s="5">
        <v>0</v>
      </c>
      <c r="AD434" s="3">
        <v>4</v>
      </c>
      <c r="AE434" s="3">
        <v>1413</v>
      </c>
      <c r="AF434" s="3">
        <v>632</v>
      </c>
      <c r="AG434" s="3">
        <v>2</v>
      </c>
      <c r="AH434" s="3">
        <v>10</v>
      </c>
      <c r="AI434" s="1">
        <f t="shared" si="72"/>
        <v>0</v>
      </c>
      <c r="AJ434" s="1">
        <f t="shared" si="73"/>
        <v>2.911208151382824E-3</v>
      </c>
      <c r="AK434" s="1">
        <f t="shared" si="74"/>
        <v>0.68558951965065507</v>
      </c>
      <c r="AL434" s="1">
        <f t="shared" si="75"/>
        <v>0.31149927219796214</v>
      </c>
    </row>
    <row r="435" spans="1:38">
      <c r="A435" s="2" t="s">
        <v>616</v>
      </c>
      <c r="B435" s="2" t="s">
        <v>105</v>
      </c>
      <c r="C435" s="2" t="s">
        <v>164</v>
      </c>
      <c r="D435" s="2" t="s">
        <v>829</v>
      </c>
      <c r="E435" s="6" t="s">
        <v>17</v>
      </c>
      <c r="F435" s="2" t="s">
        <v>6</v>
      </c>
      <c r="G435" s="2" t="s">
        <v>1445</v>
      </c>
      <c r="H435" s="2">
        <v>68</v>
      </c>
      <c r="I435" s="2">
        <v>25</v>
      </c>
      <c r="J435" s="2" t="str">
        <f t="shared" si="76"/>
        <v>MINERIO</v>
      </c>
      <c r="K435" s="8">
        <v>0.12</v>
      </c>
      <c r="L435" s="11">
        <v>0.03</v>
      </c>
      <c r="M435" s="2">
        <v>0</v>
      </c>
      <c r="N435" s="2">
        <v>1154</v>
      </c>
      <c r="O435" s="2">
        <v>0</v>
      </c>
      <c r="P435" s="2">
        <v>356</v>
      </c>
      <c r="Q435" s="2">
        <f t="shared" si="66"/>
        <v>0</v>
      </c>
      <c r="R435" s="2">
        <f t="shared" si="67"/>
        <v>1</v>
      </c>
      <c r="S435" s="5">
        <v>0</v>
      </c>
      <c r="T435" s="5">
        <v>5</v>
      </c>
      <c r="U435" s="5">
        <v>528</v>
      </c>
      <c r="V435" s="5">
        <v>236</v>
      </c>
      <c r="W435" s="5">
        <v>8</v>
      </c>
      <c r="X435" s="5">
        <v>18</v>
      </c>
      <c r="Y435" s="5">
        <f t="shared" si="68"/>
        <v>0</v>
      </c>
      <c r="Z435" s="5">
        <f t="shared" si="69"/>
        <v>6.5019505851755524E-3</v>
      </c>
      <c r="AA435" s="5">
        <f t="shared" si="70"/>
        <v>0.68660598179453836</v>
      </c>
      <c r="AB435" s="5">
        <f t="shared" si="71"/>
        <v>0.30689206762028609</v>
      </c>
      <c r="AC435" s="5">
        <v>0</v>
      </c>
      <c r="AD435" s="3">
        <v>0</v>
      </c>
      <c r="AE435" s="3">
        <v>484</v>
      </c>
      <c r="AF435" s="3">
        <v>300</v>
      </c>
      <c r="AG435" s="3">
        <v>0</v>
      </c>
      <c r="AH435" s="3">
        <v>11</v>
      </c>
      <c r="AI435" s="1">
        <f t="shared" si="72"/>
        <v>0</v>
      </c>
      <c r="AJ435" s="1">
        <f t="shared" si="73"/>
        <v>0</v>
      </c>
      <c r="AK435" s="1">
        <f t="shared" si="74"/>
        <v>0.60880503144654086</v>
      </c>
      <c r="AL435" s="1">
        <f t="shared" si="75"/>
        <v>0.39119496855345914</v>
      </c>
    </row>
    <row r="436" spans="1:38">
      <c r="A436" s="2" t="s">
        <v>616</v>
      </c>
      <c r="B436" s="2" t="s">
        <v>105</v>
      </c>
      <c r="C436" s="2" t="s">
        <v>162</v>
      </c>
      <c r="D436" s="2" t="s">
        <v>617</v>
      </c>
      <c r="E436" s="6" t="s">
        <v>107</v>
      </c>
      <c r="F436" s="2" t="s">
        <v>1436</v>
      </c>
      <c r="G436" s="2" t="s">
        <v>1446</v>
      </c>
      <c r="H436" s="2">
        <v>1</v>
      </c>
      <c r="J436" s="2" t="str">
        <f t="shared" si="76"/>
        <v>ESTERIL</v>
      </c>
      <c r="K436" s="8">
        <v>0.11953333333333332</v>
      </c>
      <c r="L436" s="11">
        <v>0.18</v>
      </c>
      <c r="M436" s="2">
        <v>3</v>
      </c>
      <c r="N436" s="2">
        <v>1280</v>
      </c>
      <c r="O436" s="2">
        <v>0</v>
      </c>
      <c r="P436" s="2">
        <v>351</v>
      </c>
      <c r="Q436" s="2">
        <f t="shared" si="66"/>
        <v>1.8359853121175031E-3</v>
      </c>
      <c r="R436" s="2">
        <f t="shared" si="67"/>
        <v>0.99816401468788252</v>
      </c>
      <c r="S436" s="2">
        <v>0</v>
      </c>
      <c r="T436" s="2">
        <v>8</v>
      </c>
      <c r="U436" s="2">
        <v>639</v>
      </c>
      <c r="V436" s="2">
        <v>170</v>
      </c>
      <c r="W436" s="2">
        <v>17</v>
      </c>
      <c r="X436" s="2">
        <v>37</v>
      </c>
      <c r="Y436" s="5">
        <f t="shared" si="68"/>
        <v>0</v>
      </c>
      <c r="Z436" s="5">
        <f t="shared" si="69"/>
        <v>9.7919216646266821E-3</v>
      </c>
      <c r="AA436" s="5">
        <f t="shared" si="70"/>
        <v>0.78212974296205628</v>
      </c>
      <c r="AB436" s="5">
        <f t="shared" si="71"/>
        <v>0.20807833537331702</v>
      </c>
      <c r="AC436" s="2">
        <v>0</v>
      </c>
      <c r="AD436" s="3">
        <v>6</v>
      </c>
      <c r="AE436" s="3">
        <v>580</v>
      </c>
      <c r="AF436" s="3">
        <v>251</v>
      </c>
      <c r="AG436" s="3">
        <v>13</v>
      </c>
      <c r="AH436" s="3">
        <v>21</v>
      </c>
      <c r="AI436" s="1">
        <f t="shared" si="72"/>
        <v>0</v>
      </c>
      <c r="AJ436" s="1">
        <f t="shared" si="73"/>
        <v>2.1814006888633754E-2</v>
      </c>
      <c r="AK436" s="1">
        <f t="shared" si="74"/>
        <v>0.66590126291618834</v>
      </c>
      <c r="AL436" s="1">
        <f t="shared" si="75"/>
        <v>0.31228473019517794</v>
      </c>
    </row>
    <row r="437" spans="1:38">
      <c r="A437" s="2" t="s">
        <v>616</v>
      </c>
      <c r="B437" s="2" t="s">
        <v>105</v>
      </c>
      <c r="C437" s="2" t="s">
        <v>164</v>
      </c>
      <c r="D437" s="2" t="s">
        <v>802</v>
      </c>
      <c r="E437" s="6" t="s">
        <v>14</v>
      </c>
      <c r="F437" s="2" t="s">
        <v>5</v>
      </c>
      <c r="G437" s="2" t="s">
        <v>1446</v>
      </c>
      <c r="H437" s="2">
        <v>41</v>
      </c>
      <c r="I437" s="2">
        <v>120</v>
      </c>
      <c r="J437" s="2" t="str">
        <f t="shared" si="76"/>
        <v>ESTERIL</v>
      </c>
      <c r="K437" s="8">
        <v>0.11</v>
      </c>
      <c r="L437" s="11">
        <v>0.02</v>
      </c>
      <c r="M437" s="2">
        <v>36</v>
      </c>
      <c r="N437" s="2">
        <v>4476</v>
      </c>
      <c r="O437" s="2">
        <v>0</v>
      </c>
      <c r="P437" s="2">
        <v>663</v>
      </c>
      <c r="Q437" s="2">
        <f t="shared" si="66"/>
        <v>6.956521739130435E-3</v>
      </c>
      <c r="R437" s="2">
        <f t="shared" si="67"/>
        <v>0.99304347826086958</v>
      </c>
      <c r="S437" s="5">
        <v>0</v>
      </c>
      <c r="T437" s="5">
        <v>6</v>
      </c>
      <c r="U437" s="5">
        <v>2315</v>
      </c>
      <c r="V437" s="5">
        <v>536</v>
      </c>
      <c r="W437" s="5">
        <v>5</v>
      </c>
      <c r="X437" s="5">
        <v>52</v>
      </c>
      <c r="Y437" s="5">
        <f t="shared" si="68"/>
        <v>0</v>
      </c>
      <c r="Z437" s="5">
        <f t="shared" si="69"/>
        <v>2.1001050052502626E-3</v>
      </c>
      <c r="AA437" s="5">
        <f t="shared" si="70"/>
        <v>0.81029051452572631</v>
      </c>
      <c r="AB437" s="5">
        <f t="shared" si="71"/>
        <v>0.18760938046902345</v>
      </c>
      <c r="AC437" s="5">
        <v>0</v>
      </c>
      <c r="AD437" s="3">
        <v>0</v>
      </c>
      <c r="AE437" s="3">
        <v>2084</v>
      </c>
      <c r="AF437" s="3">
        <v>802</v>
      </c>
      <c r="AG437" s="3">
        <v>0</v>
      </c>
      <c r="AH437" s="3">
        <v>28</v>
      </c>
      <c r="AI437" s="1">
        <f t="shared" si="72"/>
        <v>0</v>
      </c>
      <c r="AJ437" s="1">
        <f t="shared" si="73"/>
        <v>0</v>
      </c>
      <c r="AK437" s="1">
        <f t="shared" si="74"/>
        <v>0.71516815374056275</v>
      </c>
      <c r="AL437" s="1">
        <f t="shared" si="75"/>
        <v>0.28483184625943719</v>
      </c>
    </row>
    <row r="438" spans="1:38">
      <c r="A438" s="2" t="s">
        <v>616</v>
      </c>
      <c r="B438" s="2" t="s">
        <v>105</v>
      </c>
      <c r="C438" s="2" t="s">
        <v>164</v>
      </c>
      <c r="D438" s="2" t="s">
        <v>798</v>
      </c>
      <c r="E438" s="6" t="s">
        <v>5</v>
      </c>
      <c r="F438" s="2" t="s">
        <v>5</v>
      </c>
      <c r="G438" s="2" t="s">
        <v>1446</v>
      </c>
      <c r="H438" s="2">
        <v>37</v>
      </c>
      <c r="I438" s="2">
        <v>130</v>
      </c>
      <c r="J438" s="2" t="str">
        <f t="shared" si="76"/>
        <v>ESTERIL</v>
      </c>
      <c r="K438" s="8">
        <v>0.11</v>
      </c>
      <c r="L438" s="11">
        <v>0.46</v>
      </c>
      <c r="M438" s="2">
        <v>0</v>
      </c>
      <c r="N438" s="2">
        <v>4763</v>
      </c>
      <c r="O438" s="2">
        <v>0</v>
      </c>
      <c r="P438" s="2">
        <v>732</v>
      </c>
      <c r="Q438" s="2">
        <f t="shared" si="66"/>
        <v>0</v>
      </c>
      <c r="R438" s="2">
        <f t="shared" si="67"/>
        <v>1</v>
      </c>
      <c r="S438" s="5">
        <v>0</v>
      </c>
      <c r="T438" s="5">
        <v>20</v>
      </c>
      <c r="U438" s="5">
        <v>2356</v>
      </c>
      <c r="V438" s="5">
        <v>594</v>
      </c>
      <c r="W438" s="5">
        <v>26</v>
      </c>
      <c r="X438" s="5">
        <v>63</v>
      </c>
      <c r="Y438" s="5">
        <f t="shared" si="68"/>
        <v>0</v>
      </c>
      <c r="Z438" s="5">
        <f t="shared" si="69"/>
        <v>6.7340067340067337E-3</v>
      </c>
      <c r="AA438" s="5">
        <f t="shared" si="70"/>
        <v>0.79326599326599323</v>
      </c>
      <c r="AB438" s="5">
        <f t="shared" si="71"/>
        <v>0.2</v>
      </c>
      <c r="AC438" s="5">
        <v>0</v>
      </c>
      <c r="AD438" s="3">
        <v>8</v>
      </c>
      <c r="AE438" s="3">
        <v>2104</v>
      </c>
      <c r="AF438" s="3">
        <v>898</v>
      </c>
      <c r="AG438" s="3">
        <v>11</v>
      </c>
      <c r="AH438" s="3">
        <v>38</v>
      </c>
      <c r="AI438" s="1">
        <f t="shared" si="72"/>
        <v>0</v>
      </c>
      <c r="AJ438" s="1">
        <f t="shared" si="73"/>
        <v>6.2111801242236021E-3</v>
      </c>
      <c r="AK438" s="1">
        <f t="shared" si="74"/>
        <v>0.68780647270349793</v>
      </c>
      <c r="AL438" s="1">
        <f t="shared" si="75"/>
        <v>0.30598234717227851</v>
      </c>
    </row>
    <row r="439" spans="1:38">
      <c r="A439" s="2" t="s">
        <v>616</v>
      </c>
      <c r="B439" s="2" t="s">
        <v>105</v>
      </c>
      <c r="C439" s="2" t="s">
        <v>162</v>
      </c>
      <c r="D439" s="2" t="s">
        <v>738</v>
      </c>
      <c r="E439" s="6" t="s">
        <v>4</v>
      </c>
      <c r="F439" s="2" t="s">
        <v>4</v>
      </c>
      <c r="G439" s="2" t="s">
        <v>1445</v>
      </c>
      <c r="H439" s="2">
        <v>21</v>
      </c>
      <c r="I439" s="2">
        <v>35</v>
      </c>
      <c r="J439" s="2" t="str">
        <f t="shared" si="76"/>
        <v>MINERIO</v>
      </c>
      <c r="K439" s="9">
        <v>0.11</v>
      </c>
      <c r="L439" s="10">
        <v>0.51</v>
      </c>
      <c r="M439" s="2">
        <v>0</v>
      </c>
      <c r="N439" s="2">
        <v>2702</v>
      </c>
      <c r="O439" s="2">
        <v>0</v>
      </c>
      <c r="P439" s="2">
        <v>589</v>
      </c>
      <c r="Q439" s="2">
        <f t="shared" si="66"/>
        <v>0</v>
      </c>
      <c r="R439" s="2">
        <f t="shared" si="67"/>
        <v>1</v>
      </c>
      <c r="S439" s="2">
        <v>0</v>
      </c>
      <c r="T439" s="2">
        <v>70</v>
      </c>
      <c r="U439" s="2">
        <v>1242</v>
      </c>
      <c r="V439" s="2">
        <v>273</v>
      </c>
      <c r="W439" s="2">
        <v>91</v>
      </c>
      <c r="X439" s="2">
        <v>108</v>
      </c>
      <c r="Y439" s="5">
        <f t="shared" si="68"/>
        <v>0</v>
      </c>
      <c r="Z439" s="5">
        <f t="shared" si="69"/>
        <v>4.4164037854889593E-2</v>
      </c>
      <c r="AA439" s="5">
        <f t="shared" si="70"/>
        <v>0.783596214511041</v>
      </c>
      <c r="AB439" s="5">
        <f t="shared" si="71"/>
        <v>0.17223974763406941</v>
      </c>
      <c r="AC439" s="2">
        <v>0</v>
      </c>
      <c r="AD439" s="3">
        <v>27</v>
      </c>
      <c r="AE439" s="3">
        <v>1199</v>
      </c>
      <c r="AF439" s="3">
        <v>449</v>
      </c>
      <c r="AG439" s="3">
        <v>31</v>
      </c>
      <c r="AH439" s="3">
        <v>77</v>
      </c>
      <c r="AI439" s="1">
        <f t="shared" si="72"/>
        <v>0</v>
      </c>
      <c r="AJ439" s="1">
        <f t="shared" si="73"/>
        <v>3.2529444756029167E-2</v>
      </c>
      <c r="AK439" s="1">
        <f t="shared" si="74"/>
        <v>0.67246214245653391</v>
      </c>
      <c r="AL439" s="1">
        <f t="shared" si="75"/>
        <v>0.29500841278743689</v>
      </c>
    </row>
    <row r="440" spans="1:38">
      <c r="A440" s="2" t="s">
        <v>616</v>
      </c>
      <c r="B440" s="2" t="s">
        <v>105</v>
      </c>
      <c r="C440" s="2" t="s">
        <v>164</v>
      </c>
      <c r="D440" s="2" t="s">
        <v>763</v>
      </c>
      <c r="E440" s="6" t="s">
        <v>13</v>
      </c>
      <c r="F440" s="2" t="s">
        <v>5</v>
      </c>
      <c r="G440" s="2" t="s">
        <v>1446</v>
      </c>
      <c r="H440" s="2">
        <v>2</v>
      </c>
      <c r="I440" s="2">
        <v>70</v>
      </c>
      <c r="J440" s="2" t="str">
        <f t="shared" si="76"/>
        <v>ESTERIL</v>
      </c>
      <c r="K440" s="8">
        <v>0.11</v>
      </c>
      <c r="L440" s="11">
        <v>0.88</v>
      </c>
      <c r="M440" s="2">
        <v>49</v>
      </c>
      <c r="N440" s="2">
        <v>3017</v>
      </c>
      <c r="O440" s="2">
        <v>0</v>
      </c>
      <c r="P440" s="2">
        <v>598</v>
      </c>
      <c r="Q440" s="2">
        <f t="shared" si="66"/>
        <v>1.3373362445414847E-2</v>
      </c>
      <c r="R440" s="2">
        <f t="shared" si="67"/>
        <v>0.98662663755458513</v>
      </c>
      <c r="S440" s="5">
        <v>0</v>
      </c>
      <c r="T440" s="5">
        <v>36</v>
      </c>
      <c r="U440" s="5">
        <v>1520</v>
      </c>
      <c r="V440" s="5">
        <v>337</v>
      </c>
      <c r="W440" s="5">
        <v>47</v>
      </c>
      <c r="X440" s="5">
        <v>83</v>
      </c>
      <c r="Y440" s="5">
        <f t="shared" si="68"/>
        <v>0</v>
      </c>
      <c r="Z440" s="5">
        <f t="shared" si="69"/>
        <v>1.9017432646592711E-2</v>
      </c>
      <c r="AA440" s="5">
        <f t="shared" si="70"/>
        <v>0.80295826730058106</v>
      </c>
      <c r="AB440" s="5">
        <f t="shared" si="71"/>
        <v>0.17802430005282621</v>
      </c>
      <c r="AC440" s="5">
        <v>0</v>
      </c>
      <c r="AD440" s="3">
        <v>7</v>
      </c>
      <c r="AE440" s="3">
        <v>1432</v>
      </c>
      <c r="AF440" s="3">
        <v>509</v>
      </c>
      <c r="AG440" s="3">
        <v>12</v>
      </c>
      <c r="AH440" s="3">
        <v>63</v>
      </c>
      <c r="AI440" s="1">
        <f t="shared" si="72"/>
        <v>0</v>
      </c>
      <c r="AJ440" s="1">
        <f t="shared" si="73"/>
        <v>9.3919920909540291E-3</v>
      </c>
      <c r="AK440" s="1">
        <f t="shared" si="74"/>
        <v>0.70785961443400891</v>
      </c>
      <c r="AL440" s="1">
        <f t="shared" si="75"/>
        <v>0.28274839347503705</v>
      </c>
    </row>
    <row r="441" spans="1:38">
      <c r="A441" s="2" t="s">
        <v>616</v>
      </c>
      <c r="B441" s="2" t="s">
        <v>105</v>
      </c>
      <c r="C441" s="2" t="s">
        <v>162</v>
      </c>
      <c r="D441" s="2" t="s">
        <v>643</v>
      </c>
      <c r="E441" s="6" t="s">
        <v>4</v>
      </c>
      <c r="F441" s="2" t="s">
        <v>4</v>
      </c>
      <c r="G441" s="2" t="s">
        <v>1445</v>
      </c>
      <c r="H441" s="2">
        <v>27</v>
      </c>
      <c r="J441" s="2" t="str">
        <f t="shared" si="76"/>
        <v>MINERIO</v>
      </c>
      <c r="K441" s="8">
        <v>0.10666666666666667</v>
      </c>
      <c r="L441" s="11">
        <v>0.81</v>
      </c>
      <c r="M441" s="2">
        <v>0</v>
      </c>
      <c r="N441" s="2">
        <v>2235</v>
      </c>
      <c r="O441" s="2">
        <v>0</v>
      </c>
      <c r="P441" s="2">
        <v>514</v>
      </c>
      <c r="Q441" s="2">
        <f t="shared" si="66"/>
        <v>0</v>
      </c>
      <c r="R441" s="2">
        <f t="shared" si="67"/>
        <v>1</v>
      </c>
      <c r="S441" s="2">
        <v>0</v>
      </c>
      <c r="T441" s="2">
        <v>69</v>
      </c>
      <c r="U441" s="2">
        <v>1116</v>
      </c>
      <c r="V441" s="2">
        <v>189</v>
      </c>
      <c r="W441" s="2">
        <v>61</v>
      </c>
      <c r="X441" s="2">
        <v>53</v>
      </c>
      <c r="Y441" s="5">
        <f t="shared" si="68"/>
        <v>0</v>
      </c>
      <c r="Z441" s="5">
        <f t="shared" si="69"/>
        <v>5.0218340611353711E-2</v>
      </c>
      <c r="AA441" s="5">
        <f t="shared" si="70"/>
        <v>0.81222707423580787</v>
      </c>
      <c r="AB441" s="5">
        <f t="shared" si="71"/>
        <v>0.13755458515283842</v>
      </c>
      <c r="AC441" s="2">
        <v>0</v>
      </c>
      <c r="AD441" s="3">
        <v>42</v>
      </c>
      <c r="AE441" s="3">
        <v>1060</v>
      </c>
      <c r="AF441" s="3">
        <v>312</v>
      </c>
      <c r="AG441" s="3">
        <v>37</v>
      </c>
      <c r="AH441" s="3">
        <v>37</v>
      </c>
      <c r="AI441" s="1">
        <f t="shared" si="72"/>
        <v>0</v>
      </c>
      <c r="AJ441" s="1">
        <f t="shared" si="73"/>
        <v>5.3091397849462367E-2</v>
      </c>
      <c r="AK441" s="1">
        <f t="shared" si="74"/>
        <v>0.7123655913978495</v>
      </c>
      <c r="AL441" s="1">
        <f t="shared" si="75"/>
        <v>0.23454301075268819</v>
      </c>
    </row>
    <row r="442" spans="1:38">
      <c r="A442" s="2" t="s">
        <v>616</v>
      </c>
      <c r="B442" s="2" t="s">
        <v>105</v>
      </c>
      <c r="C442" s="2" t="s">
        <v>163</v>
      </c>
      <c r="D442" s="2" t="s">
        <v>683</v>
      </c>
      <c r="E442" s="6" t="s">
        <v>3</v>
      </c>
      <c r="F442" s="2" t="s">
        <v>6</v>
      </c>
      <c r="G442" s="2" t="s">
        <v>1445</v>
      </c>
      <c r="H442" s="2">
        <v>21</v>
      </c>
      <c r="J442" s="2" t="str">
        <f t="shared" si="76"/>
        <v>MINERIO</v>
      </c>
      <c r="K442" s="8">
        <v>0.10666666666666667</v>
      </c>
      <c r="L442" s="11">
        <v>7.0000000000000007E-2</v>
      </c>
      <c r="M442" s="2">
        <v>0</v>
      </c>
      <c r="N442" s="2">
        <v>1641</v>
      </c>
      <c r="O442" s="2">
        <v>0</v>
      </c>
      <c r="P442" s="2">
        <v>420</v>
      </c>
      <c r="Q442" s="2">
        <f t="shared" si="66"/>
        <v>0</v>
      </c>
      <c r="R442" s="2">
        <f t="shared" si="67"/>
        <v>1</v>
      </c>
      <c r="S442" s="2">
        <v>0</v>
      </c>
      <c r="T442" s="2">
        <v>27</v>
      </c>
      <c r="U442" s="2">
        <v>760</v>
      </c>
      <c r="V442" s="2">
        <v>269</v>
      </c>
      <c r="W442" s="2">
        <v>28</v>
      </c>
      <c r="X442" s="2">
        <v>24</v>
      </c>
      <c r="Y442" s="5">
        <f t="shared" si="68"/>
        <v>0</v>
      </c>
      <c r="Z442" s="5">
        <f t="shared" si="69"/>
        <v>2.556818181818182E-2</v>
      </c>
      <c r="AA442" s="5">
        <f t="shared" si="70"/>
        <v>0.71969696969696972</v>
      </c>
      <c r="AB442" s="5">
        <f t="shared" si="71"/>
        <v>0.25473484848484851</v>
      </c>
      <c r="AC442" s="2">
        <v>0</v>
      </c>
      <c r="AD442" s="3">
        <v>27</v>
      </c>
      <c r="AE442" s="3">
        <v>760</v>
      </c>
      <c r="AF442" s="3">
        <v>269</v>
      </c>
      <c r="AG442" s="3">
        <v>28</v>
      </c>
      <c r="AH442" s="3">
        <v>24</v>
      </c>
      <c r="AI442" s="1">
        <f t="shared" si="72"/>
        <v>0</v>
      </c>
      <c r="AJ442" s="1">
        <f t="shared" si="73"/>
        <v>4.9638989169675088E-2</v>
      </c>
      <c r="AK442" s="1">
        <f t="shared" si="74"/>
        <v>0.6859205776173285</v>
      </c>
      <c r="AL442" s="1">
        <f t="shared" si="75"/>
        <v>0.26444043321299637</v>
      </c>
    </row>
    <row r="443" spans="1:38">
      <c r="A443" s="2" t="s">
        <v>616</v>
      </c>
      <c r="B443" s="2" t="s">
        <v>105</v>
      </c>
      <c r="C443" s="2" t="s">
        <v>162</v>
      </c>
      <c r="D443" s="2" t="s">
        <v>621</v>
      </c>
      <c r="E443" s="6" t="s">
        <v>107</v>
      </c>
      <c r="F443" s="2" t="s">
        <v>1436</v>
      </c>
      <c r="G443" s="2" t="s">
        <v>1446</v>
      </c>
      <c r="H443" s="2">
        <v>5</v>
      </c>
      <c r="J443" s="2" t="str">
        <f t="shared" si="76"/>
        <v>ESTERIL</v>
      </c>
      <c r="K443" s="8">
        <v>9.7366666666666671E-2</v>
      </c>
      <c r="L443" s="11">
        <v>0.08</v>
      </c>
      <c r="M443" s="2">
        <v>0</v>
      </c>
      <c r="N443" s="2">
        <v>2093</v>
      </c>
      <c r="O443" s="2">
        <v>0</v>
      </c>
      <c r="P443" s="2">
        <v>450</v>
      </c>
      <c r="Q443" s="2">
        <f t="shared" si="66"/>
        <v>0</v>
      </c>
      <c r="R443" s="2">
        <f t="shared" si="67"/>
        <v>1</v>
      </c>
      <c r="S443" s="2">
        <v>0</v>
      </c>
      <c r="T443" s="2">
        <v>79</v>
      </c>
      <c r="U443" s="2">
        <v>992</v>
      </c>
      <c r="V443" s="2">
        <v>134</v>
      </c>
      <c r="W443" s="2">
        <v>106</v>
      </c>
      <c r="X443" s="2">
        <v>77</v>
      </c>
      <c r="Y443" s="5">
        <f t="shared" si="68"/>
        <v>0</v>
      </c>
      <c r="Z443" s="5">
        <f t="shared" si="69"/>
        <v>6.5560165975103737E-2</v>
      </c>
      <c r="AA443" s="5">
        <f t="shared" si="70"/>
        <v>0.82323651452282154</v>
      </c>
      <c r="AB443" s="5">
        <f t="shared" si="71"/>
        <v>0.11120331950207468</v>
      </c>
      <c r="AC443" s="2">
        <v>0</v>
      </c>
      <c r="AD443" s="3">
        <v>43</v>
      </c>
      <c r="AE443" s="3">
        <v>1019</v>
      </c>
      <c r="AF443" s="3">
        <v>218</v>
      </c>
      <c r="AG443" s="3">
        <v>51</v>
      </c>
      <c r="AH443" s="3">
        <v>56</v>
      </c>
      <c r="AI443" s="1">
        <f t="shared" si="72"/>
        <v>0</v>
      </c>
      <c r="AJ443" s="1">
        <f t="shared" si="73"/>
        <v>6.7772170151405908E-2</v>
      </c>
      <c r="AK443" s="1">
        <f t="shared" si="74"/>
        <v>0.73467916366258113</v>
      </c>
      <c r="AL443" s="1">
        <f t="shared" si="75"/>
        <v>0.19754866618601297</v>
      </c>
    </row>
    <row r="444" spans="1:38">
      <c r="A444" s="2" t="s">
        <v>616</v>
      </c>
      <c r="B444" s="2" t="s">
        <v>105</v>
      </c>
      <c r="C444" s="2" t="s">
        <v>163</v>
      </c>
      <c r="D444" s="2" t="s">
        <v>665</v>
      </c>
      <c r="E444" s="6" t="s">
        <v>107</v>
      </c>
      <c r="F444" s="2" t="s">
        <v>1436</v>
      </c>
      <c r="G444" s="2" t="s">
        <v>1446</v>
      </c>
      <c r="H444" s="2">
        <v>3</v>
      </c>
      <c r="J444" s="2" t="str">
        <f t="shared" si="76"/>
        <v>ESTERIL</v>
      </c>
      <c r="K444" s="8">
        <v>9.3333333333333338E-2</v>
      </c>
      <c r="L444" s="11">
        <v>7.0000000000000007E-2</v>
      </c>
      <c r="M444" s="2">
        <v>9</v>
      </c>
      <c r="N444" s="2">
        <v>2465</v>
      </c>
      <c r="O444" s="2">
        <v>0</v>
      </c>
      <c r="P444" s="2">
        <v>529</v>
      </c>
      <c r="Q444" s="2">
        <f t="shared" si="66"/>
        <v>2.997002997002997E-3</v>
      </c>
      <c r="R444" s="2">
        <f t="shared" si="67"/>
        <v>0.99700299700299699</v>
      </c>
      <c r="S444" s="2">
        <v>0</v>
      </c>
      <c r="T444" s="2">
        <v>20</v>
      </c>
      <c r="U444" s="2">
        <v>1138</v>
      </c>
      <c r="V444" s="2">
        <v>394</v>
      </c>
      <c r="W444" s="2">
        <v>22</v>
      </c>
      <c r="X444" s="2">
        <v>49</v>
      </c>
      <c r="Y444" s="5">
        <f t="shared" si="68"/>
        <v>0</v>
      </c>
      <c r="Z444" s="5">
        <f t="shared" si="69"/>
        <v>1.2886597938144329E-2</v>
      </c>
      <c r="AA444" s="5">
        <f t="shared" si="70"/>
        <v>0.73324742268041232</v>
      </c>
      <c r="AB444" s="5">
        <f t="shared" si="71"/>
        <v>0.25386597938144329</v>
      </c>
      <c r="AC444" s="2">
        <v>0</v>
      </c>
      <c r="AD444" s="3">
        <v>20</v>
      </c>
      <c r="AE444" s="3">
        <v>1138</v>
      </c>
      <c r="AF444" s="3">
        <v>394</v>
      </c>
      <c r="AG444" s="3">
        <v>22</v>
      </c>
      <c r="AH444" s="3">
        <v>49</v>
      </c>
      <c r="AI444" s="1">
        <f t="shared" si="72"/>
        <v>0</v>
      </c>
      <c r="AJ444" s="1">
        <f t="shared" si="73"/>
        <v>2.5878003696857672E-2</v>
      </c>
      <c r="AK444" s="1">
        <f t="shared" si="74"/>
        <v>0.70117067159581026</v>
      </c>
      <c r="AL444" s="1">
        <f t="shared" si="75"/>
        <v>0.27295132470733208</v>
      </c>
    </row>
    <row r="445" spans="1:38">
      <c r="A445" s="2" t="s">
        <v>616</v>
      </c>
      <c r="B445" s="2" t="s">
        <v>105</v>
      </c>
      <c r="C445" s="2" t="s">
        <v>162</v>
      </c>
      <c r="D445" s="2" t="s">
        <v>633</v>
      </c>
      <c r="E445" s="6" t="s">
        <v>3</v>
      </c>
      <c r="F445" s="2" t="s">
        <v>6</v>
      </c>
      <c r="G445" s="2" t="s">
        <v>1445</v>
      </c>
      <c r="H445" s="2">
        <v>17</v>
      </c>
      <c r="J445" s="2" t="str">
        <f t="shared" si="76"/>
        <v>MINERIO</v>
      </c>
      <c r="K445" s="8">
        <v>9.2166666666666675E-2</v>
      </c>
      <c r="L445" s="11">
        <v>0.31</v>
      </c>
      <c r="M445" s="2">
        <v>34</v>
      </c>
      <c r="N445" s="2">
        <v>631</v>
      </c>
      <c r="O445" s="2">
        <v>0</v>
      </c>
      <c r="P445" s="2">
        <v>282</v>
      </c>
      <c r="Q445" s="2">
        <f t="shared" si="66"/>
        <v>3.5902851108764518E-2</v>
      </c>
      <c r="R445" s="2">
        <f t="shared" si="67"/>
        <v>0.96409714889123543</v>
      </c>
      <c r="S445" s="2">
        <v>0</v>
      </c>
      <c r="T445" s="2">
        <v>23</v>
      </c>
      <c r="U445" s="2">
        <v>327</v>
      </c>
      <c r="V445" s="2">
        <v>80</v>
      </c>
      <c r="W445" s="2">
        <v>17</v>
      </c>
      <c r="X445" s="2">
        <v>24</v>
      </c>
      <c r="Y445" s="5">
        <f t="shared" si="68"/>
        <v>0</v>
      </c>
      <c r="Z445" s="5">
        <f t="shared" si="69"/>
        <v>5.3488372093023255E-2</v>
      </c>
      <c r="AA445" s="5">
        <f t="shared" si="70"/>
        <v>0.76046511627906976</v>
      </c>
      <c r="AB445" s="5">
        <f t="shared" si="71"/>
        <v>0.18604651162790697</v>
      </c>
      <c r="AC445" s="2">
        <v>0</v>
      </c>
      <c r="AD445" s="3">
        <v>13</v>
      </c>
      <c r="AE445" s="3">
        <v>315</v>
      </c>
      <c r="AF445" s="3">
        <v>114</v>
      </c>
      <c r="AG445" s="3">
        <v>12</v>
      </c>
      <c r="AH445" s="3">
        <v>17</v>
      </c>
      <c r="AI445" s="1">
        <f t="shared" si="72"/>
        <v>0</v>
      </c>
      <c r="AJ445" s="1">
        <f t="shared" si="73"/>
        <v>5.3078556263269641E-2</v>
      </c>
      <c r="AK445" s="1">
        <f t="shared" si="74"/>
        <v>0.66878980891719741</v>
      </c>
      <c r="AL445" s="1">
        <f t="shared" si="75"/>
        <v>0.2781316348195329</v>
      </c>
    </row>
    <row r="446" spans="1:38">
      <c r="A446" s="2" t="s">
        <v>616</v>
      </c>
      <c r="B446" s="2" t="s">
        <v>105</v>
      </c>
      <c r="C446" s="2" t="s">
        <v>164</v>
      </c>
      <c r="D446" s="2" t="s">
        <v>850</v>
      </c>
      <c r="E446" s="6" t="s">
        <v>20</v>
      </c>
      <c r="F446" s="2" t="s">
        <v>6</v>
      </c>
      <c r="G446" s="2" t="s">
        <v>1445</v>
      </c>
      <c r="H446" s="2">
        <v>89</v>
      </c>
      <c r="I446" s="2">
        <v>90</v>
      </c>
      <c r="J446" s="2" t="str">
        <f t="shared" si="76"/>
        <v>MINERIO</v>
      </c>
      <c r="K446" s="8">
        <v>0.09</v>
      </c>
      <c r="L446" s="11">
        <v>0.08</v>
      </c>
      <c r="M446" s="2">
        <v>14</v>
      </c>
      <c r="N446" s="2">
        <v>3479</v>
      </c>
      <c r="O446" s="2">
        <v>0</v>
      </c>
      <c r="P446" s="2">
        <v>612</v>
      </c>
      <c r="Q446" s="2">
        <f t="shared" si="66"/>
        <v>3.4104750304506698E-3</v>
      </c>
      <c r="R446" s="2">
        <f t="shared" si="67"/>
        <v>0.99658952496954933</v>
      </c>
      <c r="S446" s="5">
        <v>0</v>
      </c>
      <c r="T446" s="5">
        <v>0</v>
      </c>
      <c r="U446" s="5">
        <v>1518</v>
      </c>
      <c r="V446" s="5">
        <v>733</v>
      </c>
      <c r="W446" s="5">
        <v>0</v>
      </c>
      <c r="X446" s="5">
        <v>26</v>
      </c>
      <c r="Y446" s="5">
        <f t="shared" si="68"/>
        <v>0</v>
      </c>
      <c r="Z446" s="5">
        <f t="shared" si="69"/>
        <v>0</v>
      </c>
      <c r="AA446" s="5">
        <f t="shared" si="70"/>
        <v>0.67436694802310082</v>
      </c>
      <c r="AB446" s="5">
        <f t="shared" si="71"/>
        <v>0.32563305197689918</v>
      </c>
      <c r="AC446" s="5">
        <v>0</v>
      </c>
      <c r="AD446" s="3">
        <v>0</v>
      </c>
      <c r="AE446" s="3">
        <v>1227</v>
      </c>
      <c r="AF446" s="3">
        <v>1034</v>
      </c>
      <c r="AG446" s="3">
        <v>0</v>
      </c>
      <c r="AH446" s="3">
        <v>16</v>
      </c>
      <c r="AI446" s="1">
        <f t="shared" si="72"/>
        <v>0</v>
      </c>
      <c r="AJ446" s="1">
        <f t="shared" si="73"/>
        <v>0</v>
      </c>
      <c r="AK446" s="1">
        <f t="shared" si="74"/>
        <v>0.53886693017127796</v>
      </c>
      <c r="AL446" s="1">
        <f t="shared" si="75"/>
        <v>0.46113306982872199</v>
      </c>
    </row>
    <row r="447" spans="1:38">
      <c r="A447" s="2" t="s">
        <v>616</v>
      </c>
      <c r="B447" s="2" t="s">
        <v>105</v>
      </c>
      <c r="C447" s="2" t="s">
        <v>164</v>
      </c>
      <c r="D447" s="2" t="s">
        <v>778</v>
      </c>
      <c r="E447" s="6" t="s">
        <v>13</v>
      </c>
      <c r="F447" s="2" t="s">
        <v>5</v>
      </c>
      <c r="G447" s="2" t="s">
        <v>1446</v>
      </c>
      <c r="H447" s="2">
        <v>17</v>
      </c>
      <c r="I447" s="2">
        <v>60</v>
      </c>
      <c r="J447" s="2" t="str">
        <f t="shared" si="76"/>
        <v>ESTERIL</v>
      </c>
      <c r="K447" s="8">
        <v>0.08</v>
      </c>
      <c r="L447" s="11">
        <v>0.13</v>
      </c>
      <c r="M447" s="2">
        <v>0</v>
      </c>
      <c r="N447" s="2">
        <v>3276</v>
      </c>
      <c r="O447" s="2">
        <v>0</v>
      </c>
      <c r="P447" s="2">
        <v>613</v>
      </c>
      <c r="Q447" s="2">
        <f t="shared" si="66"/>
        <v>0</v>
      </c>
      <c r="R447" s="2">
        <f t="shared" si="67"/>
        <v>1</v>
      </c>
      <c r="S447" s="5">
        <v>0</v>
      </c>
      <c r="T447" s="5">
        <v>11</v>
      </c>
      <c r="U447" s="5">
        <v>1639</v>
      </c>
      <c r="V447" s="5">
        <v>408</v>
      </c>
      <c r="W447" s="5">
        <v>11</v>
      </c>
      <c r="X447" s="5">
        <v>82</v>
      </c>
      <c r="Y447" s="5">
        <f t="shared" si="68"/>
        <v>0</v>
      </c>
      <c r="Z447" s="5">
        <f t="shared" si="69"/>
        <v>5.3449951409135082E-3</v>
      </c>
      <c r="AA447" s="5">
        <f t="shared" si="70"/>
        <v>0.79640427599611274</v>
      </c>
      <c r="AB447" s="5">
        <f t="shared" si="71"/>
        <v>0.19825072886297376</v>
      </c>
      <c r="AC447" s="5">
        <v>0</v>
      </c>
      <c r="AD447" s="3">
        <v>3</v>
      </c>
      <c r="AE447" s="3">
        <v>1491</v>
      </c>
      <c r="AF447" s="3">
        <v>608</v>
      </c>
      <c r="AG447" s="3">
        <v>2</v>
      </c>
      <c r="AH447" s="3">
        <v>47</v>
      </c>
      <c r="AI447" s="1">
        <f t="shared" si="72"/>
        <v>0</v>
      </c>
      <c r="AJ447" s="1">
        <f t="shared" si="73"/>
        <v>2.3245002324500234E-3</v>
      </c>
      <c r="AK447" s="1">
        <f t="shared" si="74"/>
        <v>0.69316596931659691</v>
      </c>
      <c r="AL447" s="1">
        <f t="shared" si="75"/>
        <v>0.30450953045095303</v>
      </c>
    </row>
    <row r="448" spans="1:38">
      <c r="A448" s="2" t="s">
        <v>616</v>
      </c>
      <c r="B448" s="2" t="s">
        <v>105</v>
      </c>
      <c r="C448" s="2" t="s">
        <v>164</v>
      </c>
      <c r="D448" s="2" t="s">
        <v>780</v>
      </c>
      <c r="E448" s="6" t="s">
        <v>13</v>
      </c>
      <c r="F448" s="2" t="s">
        <v>5</v>
      </c>
      <c r="G448" s="2" t="s">
        <v>1446</v>
      </c>
      <c r="H448" s="2">
        <v>19</v>
      </c>
      <c r="I448" s="2">
        <v>30</v>
      </c>
      <c r="J448" s="2" t="str">
        <f t="shared" si="76"/>
        <v>ESTERIL</v>
      </c>
      <c r="K448" s="8">
        <v>0.08</v>
      </c>
      <c r="L448" s="11">
        <v>0.19</v>
      </c>
      <c r="M448" s="2">
        <v>0</v>
      </c>
      <c r="N448" s="2">
        <v>3116</v>
      </c>
      <c r="O448" s="2">
        <v>0</v>
      </c>
      <c r="P448" s="2">
        <v>688</v>
      </c>
      <c r="Q448" s="2">
        <f t="shared" si="66"/>
        <v>0</v>
      </c>
      <c r="R448" s="2">
        <f t="shared" si="67"/>
        <v>1</v>
      </c>
      <c r="S448" s="5">
        <v>0</v>
      </c>
      <c r="T448" s="5">
        <v>20</v>
      </c>
      <c r="U448" s="5">
        <v>1407</v>
      </c>
      <c r="V448" s="5">
        <v>530</v>
      </c>
      <c r="W448" s="5">
        <v>26</v>
      </c>
      <c r="X448" s="5">
        <v>79</v>
      </c>
      <c r="Y448" s="5">
        <f t="shared" si="68"/>
        <v>0</v>
      </c>
      <c r="Z448" s="5">
        <f t="shared" si="69"/>
        <v>1.0219724067450179E-2</v>
      </c>
      <c r="AA448" s="5">
        <f t="shared" si="70"/>
        <v>0.71895758814512012</v>
      </c>
      <c r="AB448" s="5">
        <f t="shared" si="71"/>
        <v>0.27082268778742974</v>
      </c>
      <c r="AC448" s="5">
        <v>0</v>
      </c>
      <c r="AD448" s="3">
        <v>15</v>
      </c>
      <c r="AE448" s="3">
        <v>1236</v>
      </c>
      <c r="AF448" s="3">
        <v>738</v>
      </c>
      <c r="AG448" s="3">
        <v>17</v>
      </c>
      <c r="AH448" s="3">
        <v>56</v>
      </c>
      <c r="AI448" s="1">
        <f t="shared" si="72"/>
        <v>0</v>
      </c>
      <c r="AJ448" s="1">
        <f t="shared" si="73"/>
        <v>1.5518913676042677E-2</v>
      </c>
      <c r="AK448" s="1">
        <f t="shared" si="74"/>
        <v>0.59941804073714844</v>
      </c>
      <c r="AL448" s="1">
        <f t="shared" si="75"/>
        <v>0.38506304558680893</v>
      </c>
    </row>
    <row r="449" spans="1:38">
      <c r="A449" s="2" t="s">
        <v>616</v>
      </c>
      <c r="B449" s="2" t="s">
        <v>105</v>
      </c>
      <c r="C449" s="2" t="s">
        <v>164</v>
      </c>
      <c r="D449" s="2" t="s">
        <v>776</v>
      </c>
      <c r="E449" s="6" t="s">
        <v>13</v>
      </c>
      <c r="F449" s="2" t="s">
        <v>5</v>
      </c>
      <c r="G449" s="2" t="s">
        <v>1446</v>
      </c>
      <c r="H449" s="2">
        <v>15</v>
      </c>
      <c r="I449" s="2">
        <v>25</v>
      </c>
      <c r="J449" s="2" t="str">
        <f t="shared" si="76"/>
        <v>ESTERIL</v>
      </c>
      <c r="K449" s="8">
        <v>0.08</v>
      </c>
      <c r="L449" s="11">
        <v>1.08</v>
      </c>
      <c r="M449" s="2">
        <v>0</v>
      </c>
      <c r="N449" s="2">
        <v>1187</v>
      </c>
      <c r="O449" s="2">
        <v>0</v>
      </c>
      <c r="P449" s="2">
        <v>316</v>
      </c>
      <c r="Q449" s="2">
        <f t="shared" si="66"/>
        <v>0</v>
      </c>
      <c r="R449" s="2">
        <f t="shared" si="67"/>
        <v>1</v>
      </c>
      <c r="S449" s="5">
        <v>0</v>
      </c>
      <c r="T449" s="5">
        <v>21</v>
      </c>
      <c r="U449" s="5">
        <v>548</v>
      </c>
      <c r="V449" s="5">
        <v>179</v>
      </c>
      <c r="W449" s="5">
        <v>26</v>
      </c>
      <c r="X449" s="5">
        <v>30</v>
      </c>
      <c r="Y449" s="5">
        <f t="shared" si="68"/>
        <v>0</v>
      </c>
      <c r="Z449" s="5">
        <f t="shared" si="69"/>
        <v>2.8074866310160429E-2</v>
      </c>
      <c r="AA449" s="5">
        <f t="shared" si="70"/>
        <v>0.73262032085561501</v>
      </c>
      <c r="AB449" s="5">
        <f t="shared" si="71"/>
        <v>0.23930481283422461</v>
      </c>
      <c r="AC449" s="5">
        <v>0</v>
      </c>
      <c r="AD449" s="3">
        <v>15</v>
      </c>
      <c r="AE449" s="3">
        <v>494</v>
      </c>
      <c r="AF449" s="3">
        <v>260</v>
      </c>
      <c r="AG449" s="3">
        <v>17</v>
      </c>
      <c r="AH449" s="3">
        <v>18</v>
      </c>
      <c r="AI449" s="1">
        <f t="shared" si="72"/>
        <v>0</v>
      </c>
      <c r="AJ449" s="1">
        <f t="shared" si="73"/>
        <v>3.9800995024875621E-2</v>
      </c>
      <c r="AK449" s="1">
        <f t="shared" si="74"/>
        <v>0.61442786069651745</v>
      </c>
      <c r="AL449" s="1">
        <f t="shared" si="75"/>
        <v>0.34577114427860695</v>
      </c>
    </row>
    <row r="450" spans="1:38">
      <c r="A450" s="2" t="s">
        <v>616</v>
      </c>
      <c r="B450" s="2" t="s">
        <v>105</v>
      </c>
      <c r="C450" s="2" t="s">
        <v>164</v>
      </c>
      <c r="D450" s="2" t="s">
        <v>772</v>
      </c>
      <c r="E450" s="6" t="s">
        <v>13</v>
      </c>
      <c r="F450" s="2" t="s">
        <v>5</v>
      </c>
      <c r="G450" s="2" t="s">
        <v>1446</v>
      </c>
      <c r="H450" s="2">
        <v>11</v>
      </c>
      <c r="I450" s="2">
        <v>90</v>
      </c>
      <c r="J450" s="2" t="str">
        <f t="shared" si="76"/>
        <v>ESTERIL</v>
      </c>
      <c r="K450" s="8">
        <v>0.08</v>
      </c>
      <c r="L450" s="11">
        <v>1.1299999999999999</v>
      </c>
      <c r="M450" s="2">
        <v>230</v>
      </c>
      <c r="N450" s="2">
        <v>3370</v>
      </c>
      <c r="O450" s="2">
        <v>0</v>
      </c>
      <c r="P450" s="2">
        <v>968</v>
      </c>
      <c r="Q450" s="2">
        <f t="shared" ref="Q450:Q513" si="77">(M450+O450)/(M450+N450+O450+P450)</f>
        <v>5.0350262697022766E-2</v>
      </c>
      <c r="R450" s="2">
        <f t="shared" ref="R450:R513" si="78">(N450+P450)/(M450+N450+O450+P450)</f>
        <v>0.94964973730297719</v>
      </c>
      <c r="S450" s="5">
        <v>0</v>
      </c>
      <c r="T450" s="5">
        <v>120</v>
      </c>
      <c r="U450" s="5">
        <v>1616</v>
      </c>
      <c r="V450" s="5">
        <v>441</v>
      </c>
      <c r="W450" s="5">
        <v>146</v>
      </c>
      <c r="X450" s="5">
        <v>57</v>
      </c>
      <c r="Y450" s="5">
        <f t="shared" ref="Y450:Y513" si="79">S450/($S450+$T450+$U450+$V450)</f>
        <v>0</v>
      </c>
      <c r="Z450" s="5">
        <f t="shared" ref="Z450:Z513" si="80">T450/($S450+$T450+$U450+$V450)</f>
        <v>5.5121727147450623E-2</v>
      </c>
      <c r="AA450" s="5">
        <f t="shared" ref="AA450:AA513" si="81">U450/($S450+$T450+$U450+$V450)</f>
        <v>0.74230592558566832</v>
      </c>
      <c r="AB450" s="5">
        <f t="shared" ref="AB450:AB513" si="82">V450/($S450+$T450+$U450+$V450)</f>
        <v>0.20257234726688103</v>
      </c>
      <c r="AC450" s="5">
        <v>0</v>
      </c>
      <c r="AD450" s="3">
        <v>77</v>
      </c>
      <c r="AE450" s="3">
        <v>1501</v>
      </c>
      <c r="AF450" s="3">
        <v>641</v>
      </c>
      <c r="AG450" s="3">
        <v>96</v>
      </c>
      <c r="AH450" s="3">
        <v>48</v>
      </c>
      <c r="AI450" s="1">
        <f t="shared" ref="AI450:AI513" si="83">AC450/($AC450+$AD450+$AE450+$AF450)</f>
        <v>0</v>
      </c>
      <c r="AJ450" s="1">
        <f t="shared" ref="AJ450:AJ513" si="84">(AD450+AG450)/($AC450+$AD450+$AE450+$AF450+AG450+AH450)</f>
        <v>7.3212018620397806E-2</v>
      </c>
      <c r="AK450" s="1">
        <f t="shared" ref="AK450:AK513" si="85">AE450/($AC450+$AD450+$AE450+$AF450+AG450+AH450)</f>
        <v>0.63520947947524331</v>
      </c>
      <c r="AL450" s="1">
        <f t="shared" ref="AL450:AL513" si="86">(AH450+AF450)/($AC450+$AD450+$AE450+$AF450+AH450+AG450)</f>
        <v>0.29157850190435886</v>
      </c>
    </row>
    <row r="451" spans="1:38">
      <c r="A451" s="2" t="s">
        <v>616</v>
      </c>
      <c r="B451" s="2" t="s">
        <v>105</v>
      </c>
      <c r="C451" s="2" t="s">
        <v>164</v>
      </c>
      <c r="D451" s="2" t="s">
        <v>849</v>
      </c>
      <c r="E451" s="6" t="s">
        <v>20</v>
      </c>
      <c r="F451" s="2" t="s">
        <v>6</v>
      </c>
      <c r="G451" s="2" t="s">
        <v>1445</v>
      </c>
      <c r="H451" s="2">
        <v>88</v>
      </c>
      <c r="I451" s="2">
        <v>70</v>
      </c>
      <c r="J451" s="2" t="str">
        <f t="shared" ref="J451:J514" si="87">IF(OR(G451="MINERIO",K451 &gt;0.4),"MINERIO","ESTERIL")</f>
        <v>MINERIO</v>
      </c>
      <c r="K451" s="8">
        <v>0.08</v>
      </c>
      <c r="L451" s="11">
        <v>0.26</v>
      </c>
      <c r="M451" s="2">
        <v>0</v>
      </c>
      <c r="N451" s="2">
        <v>3709</v>
      </c>
      <c r="O451" s="2">
        <v>0</v>
      </c>
      <c r="P451" s="2">
        <v>683</v>
      </c>
      <c r="Q451" s="2">
        <f t="shared" si="77"/>
        <v>0</v>
      </c>
      <c r="R451" s="2">
        <f t="shared" si="78"/>
        <v>1</v>
      </c>
      <c r="S451" s="5">
        <v>0</v>
      </c>
      <c r="T451" s="5">
        <v>25</v>
      </c>
      <c r="U451" s="5">
        <v>1865</v>
      </c>
      <c r="V451" s="5">
        <v>381</v>
      </c>
      <c r="W451" s="5">
        <v>34</v>
      </c>
      <c r="X451" s="5">
        <v>81</v>
      </c>
      <c r="Y451" s="5">
        <f t="shared" si="79"/>
        <v>0</v>
      </c>
      <c r="Z451" s="5">
        <f t="shared" si="80"/>
        <v>1.1008366358432409E-2</v>
      </c>
      <c r="AA451" s="5">
        <f t="shared" si="81"/>
        <v>0.82122413033905772</v>
      </c>
      <c r="AB451" s="5">
        <f t="shared" si="82"/>
        <v>0.16776750330250992</v>
      </c>
      <c r="AC451" s="5">
        <v>0</v>
      </c>
      <c r="AD451" s="3">
        <v>8</v>
      </c>
      <c r="AE451" s="3">
        <v>1723</v>
      </c>
      <c r="AF451" s="3">
        <v>579</v>
      </c>
      <c r="AG451" s="3">
        <v>17</v>
      </c>
      <c r="AH451" s="3">
        <v>59</v>
      </c>
      <c r="AI451" s="1">
        <f t="shared" si="83"/>
        <v>0</v>
      </c>
      <c r="AJ451" s="1">
        <f t="shared" si="84"/>
        <v>1.0477787091366304E-2</v>
      </c>
      <c r="AK451" s="1">
        <f t="shared" si="85"/>
        <v>0.7221290863369656</v>
      </c>
      <c r="AL451" s="1">
        <f t="shared" si="86"/>
        <v>0.26739312657166808</v>
      </c>
    </row>
    <row r="452" spans="1:38">
      <c r="A452" s="2" t="s">
        <v>616</v>
      </c>
      <c r="B452" s="2" t="s">
        <v>105</v>
      </c>
      <c r="C452" s="2" t="s">
        <v>164</v>
      </c>
      <c r="D452" s="2" t="s">
        <v>786</v>
      </c>
      <c r="E452" s="6" t="s">
        <v>5</v>
      </c>
      <c r="F452" s="2" t="s">
        <v>5</v>
      </c>
      <c r="G452" s="2" t="s">
        <v>1446</v>
      </c>
      <c r="H452" s="2">
        <v>25</v>
      </c>
      <c r="I452" s="2">
        <v>25</v>
      </c>
      <c r="J452" s="2" t="str">
        <f t="shared" si="87"/>
        <v>ESTERIL</v>
      </c>
      <c r="K452" s="8">
        <v>7.0000000000000007E-2</v>
      </c>
      <c r="L452" s="11">
        <v>0.01</v>
      </c>
      <c r="M452" s="2">
        <v>0</v>
      </c>
      <c r="N452" s="2">
        <v>2880</v>
      </c>
      <c r="O452" s="2">
        <v>0</v>
      </c>
      <c r="P452" s="2">
        <v>584</v>
      </c>
      <c r="Q452" s="2">
        <f t="shared" si="77"/>
        <v>0</v>
      </c>
      <c r="R452" s="2">
        <f t="shared" si="78"/>
        <v>1</v>
      </c>
      <c r="S452" s="5">
        <v>0</v>
      </c>
      <c r="T452" s="5">
        <v>2</v>
      </c>
      <c r="U452" s="5">
        <v>1237</v>
      </c>
      <c r="V452" s="5">
        <v>617</v>
      </c>
      <c r="W452" s="5">
        <v>2</v>
      </c>
      <c r="X452" s="5">
        <v>33</v>
      </c>
      <c r="Y452" s="5">
        <f t="shared" si="79"/>
        <v>0</v>
      </c>
      <c r="Z452" s="5">
        <f t="shared" si="80"/>
        <v>1.0775862068965517E-3</v>
      </c>
      <c r="AA452" s="5">
        <f t="shared" si="81"/>
        <v>0.66648706896551724</v>
      </c>
      <c r="AB452" s="5">
        <f t="shared" si="82"/>
        <v>0.33243534482758619</v>
      </c>
      <c r="AC452" s="5">
        <v>0</v>
      </c>
      <c r="AD452" s="3">
        <v>1</v>
      </c>
      <c r="AE452" s="3">
        <v>986</v>
      </c>
      <c r="AF452" s="3">
        <v>887</v>
      </c>
      <c r="AG452" s="3">
        <v>1</v>
      </c>
      <c r="AH452" s="3">
        <v>16</v>
      </c>
      <c r="AI452" s="1">
        <f t="shared" si="83"/>
        <v>0</v>
      </c>
      <c r="AJ452" s="1">
        <f t="shared" si="84"/>
        <v>1.0576414595452142E-3</v>
      </c>
      <c r="AK452" s="1">
        <f t="shared" si="85"/>
        <v>0.52141723955579056</v>
      </c>
      <c r="AL452" s="1">
        <f t="shared" si="86"/>
        <v>0.47752511898466421</v>
      </c>
    </row>
    <row r="453" spans="1:38">
      <c r="A453" s="2" t="s">
        <v>616</v>
      </c>
      <c r="B453" s="2" t="s">
        <v>105</v>
      </c>
      <c r="C453" s="2" t="s">
        <v>164</v>
      </c>
      <c r="D453" s="2" t="s">
        <v>791</v>
      </c>
      <c r="E453" s="6" t="s">
        <v>5</v>
      </c>
      <c r="F453" s="2" t="s">
        <v>5</v>
      </c>
      <c r="G453" s="2" t="s">
        <v>1446</v>
      </c>
      <c r="H453" s="2">
        <v>30</v>
      </c>
      <c r="I453" s="2">
        <v>70</v>
      </c>
      <c r="J453" s="2" t="str">
        <f t="shared" si="87"/>
        <v>ESTERIL</v>
      </c>
      <c r="K453" s="8">
        <v>7.0000000000000007E-2</v>
      </c>
      <c r="L453" s="11">
        <v>0.03</v>
      </c>
      <c r="M453" s="2">
        <v>0</v>
      </c>
      <c r="N453" s="2">
        <v>3380</v>
      </c>
      <c r="O453" s="2">
        <v>0</v>
      </c>
      <c r="P453" s="2">
        <v>549</v>
      </c>
      <c r="Q453" s="2">
        <f t="shared" si="77"/>
        <v>0</v>
      </c>
      <c r="R453" s="2">
        <f t="shared" si="78"/>
        <v>1</v>
      </c>
      <c r="S453" s="5">
        <v>0</v>
      </c>
      <c r="T453" s="5">
        <v>4</v>
      </c>
      <c r="U453" s="5">
        <v>1635</v>
      </c>
      <c r="V453" s="5">
        <v>497</v>
      </c>
      <c r="W453" s="5">
        <v>3</v>
      </c>
      <c r="X453" s="5">
        <v>43</v>
      </c>
      <c r="Y453" s="5">
        <f t="shared" si="79"/>
        <v>0</v>
      </c>
      <c r="Z453" s="5">
        <f t="shared" si="80"/>
        <v>1.8726591760299626E-3</v>
      </c>
      <c r="AA453" s="5">
        <f t="shared" si="81"/>
        <v>0.7654494382022472</v>
      </c>
      <c r="AB453" s="5">
        <f t="shared" si="82"/>
        <v>0.23267790262172286</v>
      </c>
      <c r="AC453" s="5">
        <v>0</v>
      </c>
      <c r="AD453" s="3">
        <v>0</v>
      </c>
      <c r="AE453" s="3">
        <v>1428</v>
      </c>
      <c r="AF453" s="3">
        <v>734</v>
      </c>
      <c r="AG453" s="3">
        <v>0</v>
      </c>
      <c r="AH453" s="3">
        <v>20</v>
      </c>
      <c r="AI453" s="1">
        <f t="shared" si="83"/>
        <v>0</v>
      </c>
      <c r="AJ453" s="1">
        <f t="shared" si="84"/>
        <v>0</v>
      </c>
      <c r="AK453" s="1">
        <f t="shared" si="85"/>
        <v>0.65444546287809346</v>
      </c>
      <c r="AL453" s="1">
        <f t="shared" si="86"/>
        <v>0.34555453712190654</v>
      </c>
    </row>
    <row r="454" spans="1:38">
      <c r="A454" s="2" t="s">
        <v>616</v>
      </c>
      <c r="B454" s="2" t="s">
        <v>105</v>
      </c>
      <c r="C454" s="2" t="s">
        <v>164</v>
      </c>
      <c r="D454" s="2" t="s">
        <v>790</v>
      </c>
      <c r="E454" s="6" t="s">
        <v>5</v>
      </c>
      <c r="F454" s="2" t="s">
        <v>5</v>
      </c>
      <c r="G454" s="2" t="s">
        <v>1446</v>
      </c>
      <c r="H454" s="2">
        <v>29</v>
      </c>
      <c r="I454" s="2">
        <v>40</v>
      </c>
      <c r="J454" s="2" t="str">
        <f t="shared" si="87"/>
        <v>ESTERIL</v>
      </c>
      <c r="K454" s="8">
        <v>7.0000000000000007E-2</v>
      </c>
      <c r="L454" s="11">
        <v>0.05</v>
      </c>
      <c r="M454" s="2">
        <v>9</v>
      </c>
      <c r="N454" s="2">
        <v>2686</v>
      </c>
      <c r="O454" s="2">
        <v>0</v>
      </c>
      <c r="P454" s="2">
        <v>490</v>
      </c>
      <c r="Q454" s="2">
        <f t="shared" si="77"/>
        <v>2.8257456828885402E-3</v>
      </c>
      <c r="R454" s="2">
        <f t="shared" si="78"/>
        <v>0.99717425431711149</v>
      </c>
      <c r="S454" s="5">
        <v>0</v>
      </c>
      <c r="T454" s="5">
        <v>8</v>
      </c>
      <c r="U454" s="5">
        <v>1376</v>
      </c>
      <c r="V454" s="5">
        <v>263</v>
      </c>
      <c r="W454" s="5">
        <v>13</v>
      </c>
      <c r="X454" s="5">
        <v>91</v>
      </c>
      <c r="Y454" s="5">
        <f t="shared" si="79"/>
        <v>0</v>
      </c>
      <c r="Z454" s="5">
        <f t="shared" si="80"/>
        <v>4.8573163327261691E-3</v>
      </c>
      <c r="AA454" s="5">
        <f t="shared" si="81"/>
        <v>0.83545840922890102</v>
      </c>
      <c r="AB454" s="5">
        <f t="shared" si="82"/>
        <v>0.1596842744383728</v>
      </c>
      <c r="AC454" s="5">
        <v>0</v>
      </c>
      <c r="AD454" s="3">
        <v>4</v>
      </c>
      <c r="AE454" s="3">
        <v>1258</v>
      </c>
      <c r="AF454" s="3">
        <v>418</v>
      </c>
      <c r="AG454" s="3">
        <v>10</v>
      </c>
      <c r="AH454" s="3">
        <v>61</v>
      </c>
      <c r="AI454" s="1">
        <f t="shared" si="83"/>
        <v>0</v>
      </c>
      <c r="AJ454" s="1">
        <f t="shared" si="84"/>
        <v>7.9954311821816108E-3</v>
      </c>
      <c r="AK454" s="1">
        <f t="shared" si="85"/>
        <v>0.71844660194174759</v>
      </c>
      <c r="AL454" s="1">
        <f t="shared" si="86"/>
        <v>0.27355796687607081</v>
      </c>
    </row>
    <row r="455" spans="1:38">
      <c r="A455" s="2" t="s">
        <v>616</v>
      </c>
      <c r="B455" s="2" t="s">
        <v>105</v>
      </c>
      <c r="C455" s="2" t="s">
        <v>164</v>
      </c>
      <c r="D455" s="2" t="s">
        <v>768</v>
      </c>
      <c r="E455" s="6" t="s">
        <v>13</v>
      </c>
      <c r="F455" s="2" t="s">
        <v>5</v>
      </c>
      <c r="G455" s="2" t="s">
        <v>1446</v>
      </c>
      <c r="H455" s="2">
        <v>7</v>
      </c>
      <c r="I455" s="2">
        <v>85</v>
      </c>
      <c r="J455" s="2" t="str">
        <f t="shared" si="87"/>
        <v>ESTERIL</v>
      </c>
      <c r="K455" s="8">
        <v>7.0000000000000007E-2</v>
      </c>
      <c r="L455" s="11">
        <v>1.1499999999999999</v>
      </c>
      <c r="M455" s="2">
        <v>6</v>
      </c>
      <c r="N455" s="2">
        <v>3417</v>
      </c>
      <c r="O455" s="2">
        <v>0</v>
      </c>
      <c r="P455" s="2">
        <v>585</v>
      </c>
      <c r="Q455" s="2">
        <f t="shared" si="77"/>
        <v>1.4970059880239522E-3</v>
      </c>
      <c r="R455" s="2">
        <f t="shared" si="78"/>
        <v>0.99850299401197606</v>
      </c>
      <c r="S455" s="5">
        <v>0</v>
      </c>
      <c r="T455" s="5">
        <v>41</v>
      </c>
      <c r="U455" s="5">
        <v>1707</v>
      </c>
      <c r="V455" s="5">
        <v>383</v>
      </c>
      <c r="W455" s="5">
        <v>39</v>
      </c>
      <c r="X455" s="5">
        <v>60</v>
      </c>
      <c r="Y455" s="5">
        <f t="shared" si="79"/>
        <v>0</v>
      </c>
      <c r="Z455" s="5">
        <f t="shared" si="80"/>
        <v>1.9239793524167059E-2</v>
      </c>
      <c r="AA455" s="5">
        <f t="shared" si="81"/>
        <v>0.80103237916471137</v>
      </c>
      <c r="AB455" s="5">
        <f t="shared" si="82"/>
        <v>0.17972782731112155</v>
      </c>
      <c r="AC455" s="5">
        <v>0</v>
      </c>
      <c r="AD455" s="3">
        <v>16</v>
      </c>
      <c r="AE455" s="3">
        <v>1578</v>
      </c>
      <c r="AF455" s="3">
        <v>577</v>
      </c>
      <c r="AG455" s="3">
        <v>15</v>
      </c>
      <c r="AH455" s="3">
        <v>44</v>
      </c>
      <c r="AI455" s="1">
        <f t="shared" si="83"/>
        <v>0</v>
      </c>
      <c r="AJ455" s="1">
        <f t="shared" si="84"/>
        <v>1.390134529147982E-2</v>
      </c>
      <c r="AK455" s="1">
        <f t="shared" si="85"/>
        <v>0.70762331838565018</v>
      </c>
      <c r="AL455" s="1">
        <f t="shared" si="86"/>
        <v>0.27847533632286997</v>
      </c>
    </row>
    <row r="456" spans="1:38">
      <c r="A456" s="2" t="s">
        <v>616</v>
      </c>
      <c r="B456" s="2" t="s">
        <v>105</v>
      </c>
      <c r="C456" s="2" t="s">
        <v>164</v>
      </c>
      <c r="D456" s="2" t="s">
        <v>847</v>
      </c>
      <c r="E456" s="6" t="s">
        <v>20</v>
      </c>
      <c r="F456" s="2" t="s">
        <v>6</v>
      </c>
      <c r="G456" s="2" t="s">
        <v>1445</v>
      </c>
      <c r="H456" s="2">
        <v>86</v>
      </c>
      <c r="I456" s="2">
        <v>50</v>
      </c>
      <c r="J456" s="2" t="str">
        <f t="shared" si="87"/>
        <v>MINERIO</v>
      </c>
      <c r="K456" s="8">
        <v>7.0000000000000007E-2</v>
      </c>
      <c r="L456" s="11">
        <v>0.02</v>
      </c>
      <c r="M456" s="2">
        <v>32</v>
      </c>
      <c r="N456" s="2">
        <v>2689</v>
      </c>
      <c r="O456" s="2">
        <v>0</v>
      </c>
      <c r="P456" s="2">
        <v>673</v>
      </c>
      <c r="Q456" s="2">
        <f t="shared" si="77"/>
        <v>9.4284030642309957E-3</v>
      </c>
      <c r="R456" s="2">
        <f t="shared" si="78"/>
        <v>0.99057159693576902</v>
      </c>
      <c r="S456" s="5">
        <v>0</v>
      </c>
      <c r="T456" s="5">
        <v>24</v>
      </c>
      <c r="U456" s="5">
        <v>1342</v>
      </c>
      <c r="V456" s="5">
        <v>343</v>
      </c>
      <c r="W456" s="5">
        <v>42</v>
      </c>
      <c r="X456" s="5">
        <v>75</v>
      </c>
      <c r="Y456" s="5">
        <f t="shared" si="79"/>
        <v>0</v>
      </c>
      <c r="Z456" s="5">
        <f t="shared" si="80"/>
        <v>1.4043300175541252E-2</v>
      </c>
      <c r="AA456" s="5">
        <f t="shared" si="81"/>
        <v>0.78525453481568164</v>
      </c>
      <c r="AB456" s="5">
        <f t="shared" si="82"/>
        <v>0.20070216500877705</v>
      </c>
      <c r="AC456" s="5">
        <v>0</v>
      </c>
      <c r="AD456" s="3">
        <v>10</v>
      </c>
      <c r="AE456" s="3">
        <v>1227</v>
      </c>
      <c r="AF456" s="3">
        <v>510</v>
      </c>
      <c r="AG456" s="3">
        <v>24</v>
      </c>
      <c r="AH456" s="3">
        <v>52</v>
      </c>
      <c r="AI456" s="1">
        <f t="shared" si="83"/>
        <v>0</v>
      </c>
      <c r="AJ456" s="1">
        <f t="shared" si="84"/>
        <v>1.8650575973669776E-2</v>
      </c>
      <c r="AK456" s="1">
        <f t="shared" si="85"/>
        <v>0.67306637410861214</v>
      </c>
      <c r="AL456" s="1">
        <f t="shared" si="86"/>
        <v>0.30828304991771804</v>
      </c>
    </row>
    <row r="457" spans="1:38">
      <c r="A457" s="2" t="s">
        <v>616</v>
      </c>
      <c r="B457" s="2" t="s">
        <v>105</v>
      </c>
      <c r="C457" s="2" t="s">
        <v>163</v>
      </c>
      <c r="D457" s="2" t="s">
        <v>685</v>
      </c>
      <c r="E457" s="6" t="s">
        <v>3</v>
      </c>
      <c r="F457" s="2" t="s">
        <v>6</v>
      </c>
      <c r="G457" s="2" t="s">
        <v>1445</v>
      </c>
      <c r="H457" s="2">
        <v>23</v>
      </c>
      <c r="J457" s="2" t="str">
        <f t="shared" si="87"/>
        <v>MINERIO</v>
      </c>
      <c r="K457" s="8">
        <v>6.6666666666666666E-2</v>
      </c>
      <c r="L457" s="11">
        <v>0.21</v>
      </c>
      <c r="M457" s="2">
        <v>0</v>
      </c>
      <c r="N457" s="2">
        <v>1666</v>
      </c>
      <c r="O457" s="2">
        <v>0</v>
      </c>
      <c r="P457" s="2">
        <v>415</v>
      </c>
      <c r="Q457" s="2">
        <f t="shared" si="77"/>
        <v>0</v>
      </c>
      <c r="R457" s="2">
        <f t="shared" si="78"/>
        <v>1</v>
      </c>
      <c r="S457" s="2">
        <v>0</v>
      </c>
      <c r="T457" s="2">
        <v>4</v>
      </c>
      <c r="U457" s="2">
        <v>619</v>
      </c>
      <c r="V457" s="2">
        <v>452</v>
      </c>
      <c r="W457" s="2">
        <v>5</v>
      </c>
      <c r="X457" s="2">
        <v>28</v>
      </c>
      <c r="Y457" s="5">
        <f t="shared" si="79"/>
        <v>0</v>
      </c>
      <c r="Z457" s="5">
        <f t="shared" si="80"/>
        <v>3.7209302325581397E-3</v>
      </c>
      <c r="AA457" s="5">
        <f t="shared" si="81"/>
        <v>0.57581395348837205</v>
      </c>
      <c r="AB457" s="5">
        <f t="shared" si="82"/>
        <v>0.42046511627906979</v>
      </c>
      <c r="AC457" s="2">
        <v>0</v>
      </c>
      <c r="AD457" s="3">
        <v>4</v>
      </c>
      <c r="AE457" s="3">
        <v>619</v>
      </c>
      <c r="AF457" s="3">
        <v>452</v>
      </c>
      <c r="AG457" s="3">
        <v>5</v>
      </c>
      <c r="AH457" s="3">
        <v>28</v>
      </c>
      <c r="AI457" s="1">
        <f t="shared" si="83"/>
        <v>0</v>
      </c>
      <c r="AJ457" s="1">
        <f t="shared" si="84"/>
        <v>8.1227436823104685E-3</v>
      </c>
      <c r="AK457" s="1">
        <f t="shared" si="85"/>
        <v>0.55866425992779778</v>
      </c>
      <c r="AL457" s="1">
        <f t="shared" si="86"/>
        <v>0.43321299638989169</v>
      </c>
    </row>
    <row r="458" spans="1:38">
      <c r="A458" s="2" t="s">
        <v>616</v>
      </c>
      <c r="B458" s="2" t="s">
        <v>105</v>
      </c>
      <c r="C458" s="2" t="s">
        <v>162</v>
      </c>
      <c r="D458" s="2" t="s">
        <v>728</v>
      </c>
      <c r="E458" s="6" t="s">
        <v>107</v>
      </c>
      <c r="F458" s="2" t="s">
        <v>1436</v>
      </c>
      <c r="G458" s="2" t="s">
        <v>1446</v>
      </c>
      <c r="H458" s="2">
        <v>11</v>
      </c>
      <c r="I458" s="2">
        <v>25</v>
      </c>
      <c r="J458" s="2" t="str">
        <f t="shared" si="87"/>
        <v>ESTERIL</v>
      </c>
      <c r="K458" s="9">
        <v>0.06</v>
      </c>
      <c r="L458" s="10">
        <v>0.04</v>
      </c>
      <c r="M458" s="2">
        <v>23</v>
      </c>
      <c r="N458" s="2">
        <v>1790</v>
      </c>
      <c r="O458" s="2">
        <v>0</v>
      </c>
      <c r="P458" s="2">
        <v>410</v>
      </c>
      <c r="Q458" s="2">
        <f t="shared" si="77"/>
        <v>1.03463787674314E-2</v>
      </c>
      <c r="R458" s="2">
        <f t="shared" si="78"/>
        <v>0.98965362123256861</v>
      </c>
      <c r="S458" s="2">
        <v>0</v>
      </c>
      <c r="T458" s="2">
        <v>65</v>
      </c>
      <c r="U458" s="2">
        <v>827</v>
      </c>
      <c r="V458" s="2">
        <v>118</v>
      </c>
      <c r="W458" s="2">
        <v>108</v>
      </c>
      <c r="X458" s="2">
        <v>94</v>
      </c>
      <c r="Y458" s="5">
        <f t="shared" si="79"/>
        <v>0</v>
      </c>
      <c r="Z458" s="5">
        <f t="shared" si="80"/>
        <v>6.4356435643564358E-2</v>
      </c>
      <c r="AA458" s="5">
        <f t="shared" si="81"/>
        <v>0.81881188118811876</v>
      </c>
      <c r="AB458" s="5">
        <f t="shared" si="82"/>
        <v>0.11683168316831684</v>
      </c>
      <c r="AC458" s="2">
        <v>0</v>
      </c>
      <c r="AD458" s="3">
        <v>30</v>
      </c>
      <c r="AE458" s="3">
        <v>866</v>
      </c>
      <c r="AF458" s="3">
        <v>192</v>
      </c>
      <c r="AG458" s="3">
        <v>46</v>
      </c>
      <c r="AH458" s="3">
        <v>73</v>
      </c>
      <c r="AI458" s="1">
        <f t="shared" si="83"/>
        <v>0</v>
      </c>
      <c r="AJ458" s="1">
        <f t="shared" si="84"/>
        <v>6.2966031483015744E-2</v>
      </c>
      <c r="AK458" s="1">
        <f t="shared" si="85"/>
        <v>0.71748135874067942</v>
      </c>
      <c r="AL458" s="1">
        <f t="shared" si="86"/>
        <v>0.21955260977630489</v>
      </c>
    </row>
    <row r="459" spans="1:38">
      <c r="A459" s="2" t="s">
        <v>616</v>
      </c>
      <c r="B459" s="2" t="s">
        <v>105</v>
      </c>
      <c r="C459" s="2" t="s">
        <v>164</v>
      </c>
      <c r="D459" s="2" t="s">
        <v>803</v>
      </c>
      <c r="E459" s="6" t="s">
        <v>14</v>
      </c>
      <c r="F459" s="2" t="s">
        <v>5</v>
      </c>
      <c r="G459" s="2" t="s">
        <v>1446</v>
      </c>
      <c r="H459" s="2">
        <v>42</v>
      </c>
      <c r="I459" s="2">
        <v>100</v>
      </c>
      <c r="J459" s="2" t="str">
        <f t="shared" si="87"/>
        <v>ESTERIL</v>
      </c>
      <c r="K459" s="8">
        <v>0.06</v>
      </c>
      <c r="L459" s="11">
        <v>0.2</v>
      </c>
      <c r="M459" s="2">
        <v>105</v>
      </c>
      <c r="N459" s="2">
        <v>3328</v>
      </c>
      <c r="O459" s="2">
        <v>0</v>
      </c>
      <c r="P459" s="2">
        <v>795</v>
      </c>
      <c r="Q459" s="2">
        <f t="shared" si="77"/>
        <v>2.4834437086092714E-2</v>
      </c>
      <c r="R459" s="2">
        <f t="shared" si="78"/>
        <v>0.97516556291390732</v>
      </c>
      <c r="S459" s="5">
        <v>0</v>
      </c>
      <c r="T459" s="5">
        <v>25</v>
      </c>
      <c r="U459" s="5">
        <v>1688</v>
      </c>
      <c r="V459" s="5">
        <v>521</v>
      </c>
      <c r="W459" s="5">
        <v>17</v>
      </c>
      <c r="X459" s="5">
        <v>26</v>
      </c>
      <c r="Y459" s="5">
        <f t="shared" si="79"/>
        <v>0</v>
      </c>
      <c r="Z459" s="5">
        <f t="shared" si="80"/>
        <v>1.1190689346463742E-2</v>
      </c>
      <c r="AA459" s="5">
        <f t="shared" si="81"/>
        <v>0.75559534467323186</v>
      </c>
      <c r="AB459" s="5">
        <f t="shared" si="82"/>
        <v>0.23321396598030439</v>
      </c>
      <c r="AC459" s="5">
        <v>0</v>
      </c>
      <c r="AD459" s="3">
        <v>15</v>
      </c>
      <c r="AE459" s="3">
        <v>1482</v>
      </c>
      <c r="AF459" s="3">
        <v>749</v>
      </c>
      <c r="AG459" s="3">
        <v>13</v>
      </c>
      <c r="AH459" s="3">
        <v>18</v>
      </c>
      <c r="AI459" s="1">
        <f t="shared" si="83"/>
        <v>0</v>
      </c>
      <c r="AJ459" s="1">
        <f t="shared" si="84"/>
        <v>1.2296881862099254E-2</v>
      </c>
      <c r="AK459" s="1">
        <f t="shared" si="85"/>
        <v>0.65085638998682482</v>
      </c>
      <c r="AL459" s="1">
        <f t="shared" si="86"/>
        <v>0.33684672815107597</v>
      </c>
    </row>
    <row r="460" spans="1:38">
      <c r="A460" s="2" t="s">
        <v>616</v>
      </c>
      <c r="B460" s="2" t="s">
        <v>105</v>
      </c>
      <c r="C460" s="2" t="s">
        <v>164</v>
      </c>
      <c r="D460" s="2" t="s">
        <v>848</v>
      </c>
      <c r="E460" s="6" t="s">
        <v>20</v>
      </c>
      <c r="F460" s="2" t="s">
        <v>6</v>
      </c>
      <c r="G460" s="2" t="s">
        <v>1445</v>
      </c>
      <c r="H460" s="2">
        <v>87</v>
      </c>
      <c r="I460" s="2">
        <v>70</v>
      </c>
      <c r="J460" s="2" t="str">
        <f t="shared" si="87"/>
        <v>MINERIO</v>
      </c>
      <c r="K460" s="8">
        <v>0.06</v>
      </c>
      <c r="L460" s="11">
        <v>0.02</v>
      </c>
      <c r="M460" s="2">
        <v>23</v>
      </c>
      <c r="N460" s="2">
        <v>2536</v>
      </c>
      <c r="O460" s="2">
        <v>0</v>
      </c>
      <c r="P460" s="2">
        <v>519</v>
      </c>
      <c r="Q460" s="2">
        <f t="shared" si="77"/>
        <v>7.4723846653671211E-3</v>
      </c>
      <c r="R460" s="2">
        <f t="shared" si="78"/>
        <v>0.99252761533463285</v>
      </c>
      <c r="S460" s="5">
        <v>0</v>
      </c>
      <c r="T460" s="5">
        <v>0</v>
      </c>
      <c r="U460" s="5">
        <v>1219</v>
      </c>
      <c r="V460" s="5">
        <v>437</v>
      </c>
      <c r="W460" s="5">
        <v>3</v>
      </c>
      <c r="X460" s="5">
        <v>36</v>
      </c>
      <c r="Y460" s="5">
        <f t="shared" si="79"/>
        <v>0</v>
      </c>
      <c r="Z460" s="5">
        <f t="shared" si="80"/>
        <v>0</v>
      </c>
      <c r="AA460" s="5">
        <f t="shared" si="81"/>
        <v>0.73611111111111116</v>
      </c>
      <c r="AB460" s="5">
        <f t="shared" si="82"/>
        <v>0.2638888888888889</v>
      </c>
      <c r="AC460" s="5">
        <v>0</v>
      </c>
      <c r="AD460" s="3">
        <v>0</v>
      </c>
      <c r="AE460" s="3">
        <v>1055</v>
      </c>
      <c r="AF460" s="3">
        <v>620</v>
      </c>
      <c r="AG460" s="3">
        <v>0</v>
      </c>
      <c r="AH460" s="3">
        <v>20</v>
      </c>
      <c r="AI460" s="1">
        <f t="shared" si="83"/>
        <v>0</v>
      </c>
      <c r="AJ460" s="1">
        <f t="shared" si="84"/>
        <v>0</v>
      </c>
      <c r="AK460" s="1">
        <f t="shared" si="85"/>
        <v>0.6224188790560472</v>
      </c>
      <c r="AL460" s="1">
        <f t="shared" si="86"/>
        <v>0.3775811209439528</v>
      </c>
    </row>
    <row r="461" spans="1:38">
      <c r="A461" s="2" t="s">
        <v>616</v>
      </c>
      <c r="B461" s="2" t="s">
        <v>105</v>
      </c>
      <c r="C461" s="2" t="s">
        <v>164</v>
      </c>
      <c r="D461" s="2" t="s">
        <v>787</v>
      </c>
      <c r="E461" s="6" t="s">
        <v>5</v>
      </c>
      <c r="F461" s="2" t="s">
        <v>5</v>
      </c>
      <c r="G461" s="2" t="s">
        <v>1446</v>
      </c>
      <c r="H461" s="2">
        <v>26</v>
      </c>
      <c r="I461" s="2">
        <v>35</v>
      </c>
      <c r="J461" s="2" t="str">
        <f t="shared" si="87"/>
        <v>ESTERIL</v>
      </c>
      <c r="K461" s="8">
        <v>0.05</v>
      </c>
      <c r="L461" s="11">
        <v>0.03</v>
      </c>
      <c r="M461" s="2">
        <v>0</v>
      </c>
      <c r="N461" s="2">
        <v>2232</v>
      </c>
      <c r="O461" s="2">
        <v>0</v>
      </c>
      <c r="P461" s="2">
        <v>514</v>
      </c>
      <c r="Q461" s="2">
        <f t="shared" si="77"/>
        <v>0</v>
      </c>
      <c r="R461" s="2">
        <f t="shared" si="78"/>
        <v>1</v>
      </c>
      <c r="S461" s="5">
        <v>0</v>
      </c>
      <c r="T461" s="5">
        <v>17</v>
      </c>
      <c r="U461" s="5">
        <v>1113</v>
      </c>
      <c r="V461" s="5">
        <v>264</v>
      </c>
      <c r="W461" s="5">
        <v>18</v>
      </c>
      <c r="X461" s="5">
        <v>65</v>
      </c>
      <c r="Y461" s="5">
        <f t="shared" si="79"/>
        <v>0</v>
      </c>
      <c r="Z461" s="5">
        <f t="shared" si="80"/>
        <v>1.2195121951219513E-2</v>
      </c>
      <c r="AA461" s="5">
        <f t="shared" si="81"/>
        <v>0.79842180774748928</v>
      </c>
      <c r="AB461" s="5">
        <f t="shared" si="82"/>
        <v>0.18938307030129126</v>
      </c>
      <c r="AC461" s="5">
        <v>0</v>
      </c>
      <c r="AD461" s="3">
        <v>5</v>
      </c>
      <c r="AE461" s="3">
        <v>1027</v>
      </c>
      <c r="AF461" s="3">
        <v>399</v>
      </c>
      <c r="AG461" s="3">
        <v>6</v>
      </c>
      <c r="AH461" s="3">
        <v>40</v>
      </c>
      <c r="AI461" s="1">
        <f t="shared" si="83"/>
        <v>0</v>
      </c>
      <c r="AJ461" s="1">
        <f t="shared" si="84"/>
        <v>7.4475287745429924E-3</v>
      </c>
      <c r="AK461" s="1">
        <f t="shared" si="85"/>
        <v>0.69532836831415035</v>
      </c>
      <c r="AL461" s="1">
        <f t="shared" si="86"/>
        <v>0.29722410291130669</v>
      </c>
    </row>
    <row r="462" spans="1:38">
      <c r="A462" s="2" t="s">
        <v>616</v>
      </c>
      <c r="B462" s="2" t="s">
        <v>105</v>
      </c>
      <c r="C462" s="2" t="s">
        <v>164</v>
      </c>
      <c r="D462" s="2" t="s">
        <v>796</v>
      </c>
      <c r="E462" s="6" t="s">
        <v>5</v>
      </c>
      <c r="F462" s="2" t="s">
        <v>5</v>
      </c>
      <c r="G462" s="2" t="s">
        <v>1446</v>
      </c>
      <c r="H462" s="2">
        <v>35</v>
      </c>
      <c r="I462" s="2">
        <v>40</v>
      </c>
      <c r="J462" s="2" t="str">
        <f t="shared" si="87"/>
        <v>ESTERIL</v>
      </c>
      <c r="K462" s="8">
        <v>0.05</v>
      </c>
      <c r="L462" s="11">
        <v>0.05</v>
      </c>
      <c r="M462" s="2">
        <v>0</v>
      </c>
      <c r="N462" s="2">
        <v>2532</v>
      </c>
      <c r="O462" s="2">
        <v>0</v>
      </c>
      <c r="P462" s="2">
        <v>684</v>
      </c>
      <c r="Q462" s="2">
        <f t="shared" si="77"/>
        <v>0</v>
      </c>
      <c r="R462" s="2">
        <f t="shared" si="78"/>
        <v>1</v>
      </c>
      <c r="S462" s="5">
        <v>0</v>
      </c>
      <c r="T462" s="5">
        <v>14</v>
      </c>
      <c r="U462" s="5">
        <v>1227</v>
      </c>
      <c r="V462" s="5">
        <v>355</v>
      </c>
      <c r="W462" s="5">
        <v>27</v>
      </c>
      <c r="X462" s="5">
        <v>80</v>
      </c>
      <c r="Y462" s="5">
        <f t="shared" si="79"/>
        <v>0</v>
      </c>
      <c r="Z462" s="5">
        <f t="shared" si="80"/>
        <v>8.771929824561403E-3</v>
      </c>
      <c r="AA462" s="5">
        <f t="shared" si="81"/>
        <v>0.76879699248120303</v>
      </c>
      <c r="AB462" s="5">
        <f t="shared" si="82"/>
        <v>0.22243107769423559</v>
      </c>
      <c r="AC462" s="5">
        <v>0</v>
      </c>
      <c r="AD462" s="3">
        <v>4</v>
      </c>
      <c r="AE462" s="3">
        <v>1102</v>
      </c>
      <c r="AF462" s="3">
        <v>542</v>
      </c>
      <c r="AG462" s="3">
        <v>6</v>
      </c>
      <c r="AH462" s="3">
        <v>47</v>
      </c>
      <c r="AI462" s="1">
        <f t="shared" si="83"/>
        <v>0</v>
      </c>
      <c r="AJ462" s="1">
        <f t="shared" si="84"/>
        <v>5.8788947677836569E-3</v>
      </c>
      <c r="AK462" s="1">
        <f t="shared" si="85"/>
        <v>0.64785420340975897</v>
      </c>
      <c r="AL462" s="1">
        <f t="shared" si="86"/>
        <v>0.3462669018224574</v>
      </c>
    </row>
    <row r="463" spans="1:38">
      <c r="A463" s="2" t="s">
        <v>616</v>
      </c>
      <c r="B463" s="2" t="s">
        <v>105</v>
      </c>
      <c r="C463" s="2" t="s">
        <v>164</v>
      </c>
      <c r="D463" s="2" t="s">
        <v>815</v>
      </c>
      <c r="E463" s="6" t="s">
        <v>16</v>
      </c>
      <c r="F463" s="2" t="s">
        <v>5</v>
      </c>
      <c r="G463" s="2" t="s">
        <v>1446</v>
      </c>
      <c r="H463" s="2">
        <v>54</v>
      </c>
      <c r="I463" s="2">
        <v>110</v>
      </c>
      <c r="J463" s="2" t="str">
        <f t="shared" si="87"/>
        <v>ESTERIL</v>
      </c>
      <c r="K463" s="8">
        <v>0.05</v>
      </c>
      <c r="L463" s="11">
        <v>0.05</v>
      </c>
      <c r="M463" s="2">
        <v>57</v>
      </c>
      <c r="N463" s="2">
        <v>3653</v>
      </c>
      <c r="O463" s="2">
        <v>0</v>
      </c>
      <c r="P463" s="2">
        <v>623</v>
      </c>
      <c r="Q463" s="2">
        <f t="shared" si="77"/>
        <v>1.3154858066005077E-2</v>
      </c>
      <c r="R463" s="2">
        <f t="shared" si="78"/>
        <v>0.98684514193399497</v>
      </c>
      <c r="S463" s="5">
        <v>0</v>
      </c>
      <c r="T463" s="5">
        <v>6</v>
      </c>
      <c r="U463" s="5">
        <v>1760</v>
      </c>
      <c r="V463" s="5">
        <v>627</v>
      </c>
      <c r="W463" s="5">
        <v>2</v>
      </c>
      <c r="X463" s="5">
        <v>25</v>
      </c>
      <c r="Y463" s="5">
        <f t="shared" si="79"/>
        <v>0</v>
      </c>
      <c r="Z463" s="5">
        <f t="shared" si="80"/>
        <v>2.5073129962390303E-3</v>
      </c>
      <c r="AA463" s="5">
        <f t="shared" si="81"/>
        <v>0.73547847889678231</v>
      </c>
      <c r="AB463" s="5">
        <f t="shared" si="82"/>
        <v>0.26201420810697867</v>
      </c>
      <c r="AC463" s="5">
        <v>0</v>
      </c>
      <c r="AD463" s="3">
        <v>3</v>
      </c>
      <c r="AE463" s="3">
        <v>1517</v>
      </c>
      <c r="AF463" s="3">
        <v>885</v>
      </c>
      <c r="AG463" s="3">
        <v>1</v>
      </c>
      <c r="AH463" s="3">
        <v>14</v>
      </c>
      <c r="AI463" s="1">
        <f t="shared" si="83"/>
        <v>0</v>
      </c>
      <c r="AJ463" s="1">
        <f t="shared" si="84"/>
        <v>1.652892561983471E-3</v>
      </c>
      <c r="AK463" s="1">
        <f t="shared" si="85"/>
        <v>0.62685950413223146</v>
      </c>
      <c r="AL463" s="1">
        <f t="shared" si="86"/>
        <v>0.37148760330578512</v>
      </c>
    </row>
    <row r="464" spans="1:38">
      <c r="A464" s="2" t="s">
        <v>616</v>
      </c>
      <c r="B464" s="2" t="s">
        <v>105</v>
      </c>
      <c r="C464" s="2" t="s">
        <v>162</v>
      </c>
      <c r="D464" s="2" t="s">
        <v>619</v>
      </c>
      <c r="E464" s="6" t="s">
        <v>107</v>
      </c>
      <c r="F464" s="2" t="s">
        <v>1436</v>
      </c>
      <c r="G464" s="2" t="s">
        <v>1446</v>
      </c>
      <c r="H464" s="2">
        <v>3</v>
      </c>
      <c r="J464" s="2" t="str">
        <f t="shared" si="87"/>
        <v>ESTERIL</v>
      </c>
      <c r="K464" s="8">
        <v>0.05</v>
      </c>
      <c r="L464" s="11">
        <v>0.06</v>
      </c>
      <c r="M464" s="2">
        <v>0</v>
      </c>
      <c r="N464" s="2">
        <v>2286</v>
      </c>
      <c r="O464" s="2">
        <v>0</v>
      </c>
      <c r="P464" s="2">
        <v>491</v>
      </c>
      <c r="Q464" s="2">
        <f t="shared" si="77"/>
        <v>0</v>
      </c>
      <c r="R464" s="2">
        <f t="shared" si="78"/>
        <v>1</v>
      </c>
      <c r="S464" s="2">
        <v>0</v>
      </c>
      <c r="T464" s="2">
        <v>25</v>
      </c>
      <c r="U464" s="2">
        <v>1179</v>
      </c>
      <c r="V464" s="2">
        <v>233</v>
      </c>
      <c r="W464" s="2">
        <v>28</v>
      </c>
      <c r="X464" s="2">
        <v>45</v>
      </c>
      <c r="Y464" s="5">
        <f t="shared" si="79"/>
        <v>0</v>
      </c>
      <c r="Z464" s="5">
        <f t="shared" si="80"/>
        <v>1.7397355601948505E-2</v>
      </c>
      <c r="AA464" s="5">
        <f t="shared" si="81"/>
        <v>0.82045929018789143</v>
      </c>
      <c r="AB464" s="5">
        <f t="shared" si="82"/>
        <v>0.16214335421016005</v>
      </c>
      <c r="AC464" s="2">
        <v>0</v>
      </c>
      <c r="AD464" s="3">
        <v>11</v>
      </c>
      <c r="AE464" s="3">
        <v>1077</v>
      </c>
      <c r="AF464" s="3">
        <v>370</v>
      </c>
      <c r="AG464" s="3">
        <v>16</v>
      </c>
      <c r="AH464" s="3">
        <v>36</v>
      </c>
      <c r="AI464" s="1">
        <f t="shared" si="83"/>
        <v>0</v>
      </c>
      <c r="AJ464" s="1">
        <f t="shared" si="84"/>
        <v>1.7880794701986755E-2</v>
      </c>
      <c r="AK464" s="1">
        <f t="shared" si="85"/>
        <v>0.7132450331125828</v>
      </c>
      <c r="AL464" s="1">
        <f t="shared" si="86"/>
        <v>0.26887417218543047</v>
      </c>
    </row>
    <row r="465" spans="1:38">
      <c r="A465" s="2" t="s">
        <v>616</v>
      </c>
      <c r="B465" s="2" t="s">
        <v>105</v>
      </c>
      <c r="C465" s="2" t="s">
        <v>162</v>
      </c>
      <c r="D465" s="2" t="s">
        <v>627</v>
      </c>
      <c r="E465" s="6" t="s">
        <v>107</v>
      </c>
      <c r="F465" s="2" t="s">
        <v>1436</v>
      </c>
      <c r="G465" s="2" t="s">
        <v>1446</v>
      </c>
      <c r="H465" s="2">
        <v>11</v>
      </c>
      <c r="J465" s="2" t="str">
        <f t="shared" si="87"/>
        <v>ESTERIL</v>
      </c>
      <c r="K465" s="8">
        <v>0.05</v>
      </c>
      <c r="L465" s="11">
        <v>0.06</v>
      </c>
      <c r="M465" s="2">
        <v>0</v>
      </c>
      <c r="N465" s="2">
        <v>3067</v>
      </c>
      <c r="O465" s="2">
        <v>0</v>
      </c>
      <c r="P465" s="2">
        <v>549</v>
      </c>
      <c r="Q465" s="2">
        <f t="shared" si="77"/>
        <v>0</v>
      </c>
      <c r="R465" s="2">
        <f t="shared" si="78"/>
        <v>1</v>
      </c>
      <c r="S465" s="2">
        <v>0</v>
      </c>
      <c r="T465" s="2">
        <v>36</v>
      </c>
      <c r="U465" s="2">
        <v>1433</v>
      </c>
      <c r="V465" s="2">
        <v>442</v>
      </c>
      <c r="W465" s="2">
        <v>43</v>
      </c>
      <c r="X465" s="2">
        <v>52</v>
      </c>
      <c r="Y465" s="5">
        <f t="shared" si="79"/>
        <v>0</v>
      </c>
      <c r="Z465" s="5">
        <f t="shared" si="80"/>
        <v>1.8838304552590265E-2</v>
      </c>
      <c r="AA465" s="5">
        <f t="shared" si="81"/>
        <v>0.74986917844060696</v>
      </c>
      <c r="AB465" s="5">
        <f t="shared" si="82"/>
        <v>0.23129251700680273</v>
      </c>
      <c r="AC465" s="2">
        <v>0</v>
      </c>
      <c r="AD465" s="3">
        <v>27</v>
      </c>
      <c r="AE465" s="3">
        <v>1285</v>
      </c>
      <c r="AF465" s="3">
        <v>614</v>
      </c>
      <c r="AG465" s="3">
        <v>34</v>
      </c>
      <c r="AH465" s="3">
        <v>44</v>
      </c>
      <c r="AI465" s="1">
        <f t="shared" si="83"/>
        <v>0</v>
      </c>
      <c r="AJ465" s="1">
        <f t="shared" si="84"/>
        <v>3.0439121756487025E-2</v>
      </c>
      <c r="AK465" s="1">
        <f t="shared" si="85"/>
        <v>0.64121756487025949</v>
      </c>
      <c r="AL465" s="1">
        <f t="shared" si="86"/>
        <v>0.32834331337325351</v>
      </c>
    </row>
    <row r="466" spans="1:38">
      <c r="A466" s="2" t="s">
        <v>616</v>
      </c>
      <c r="B466" s="2" t="s">
        <v>105</v>
      </c>
      <c r="C466" s="2" t="s">
        <v>162</v>
      </c>
      <c r="D466" s="2" t="s">
        <v>628</v>
      </c>
      <c r="E466" s="6" t="s">
        <v>107</v>
      </c>
      <c r="F466" s="2" t="s">
        <v>1436</v>
      </c>
      <c r="G466" s="2" t="s">
        <v>1446</v>
      </c>
      <c r="H466" s="2">
        <v>12</v>
      </c>
      <c r="J466" s="2" t="str">
        <f t="shared" si="87"/>
        <v>ESTERIL</v>
      </c>
      <c r="K466" s="8">
        <v>0.05</v>
      </c>
      <c r="L466" s="11">
        <v>0.06</v>
      </c>
      <c r="M466" s="2">
        <v>0</v>
      </c>
      <c r="N466" s="2">
        <v>3397</v>
      </c>
      <c r="O466" s="2">
        <v>0</v>
      </c>
      <c r="P466" s="2">
        <v>554</v>
      </c>
      <c r="Q466" s="2">
        <f t="shared" si="77"/>
        <v>0</v>
      </c>
      <c r="R466" s="2">
        <f t="shared" si="78"/>
        <v>1</v>
      </c>
      <c r="S466" s="2">
        <v>0</v>
      </c>
      <c r="T466" s="2">
        <v>19</v>
      </c>
      <c r="U466" s="2">
        <v>1614</v>
      </c>
      <c r="V466" s="2">
        <v>475</v>
      </c>
      <c r="W466" s="2">
        <v>29</v>
      </c>
      <c r="X466" s="2">
        <v>66</v>
      </c>
      <c r="Y466" s="5">
        <f t="shared" si="79"/>
        <v>0</v>
      </c>
      <c r="Z466" s="5">
        <f t="shared" si="80"/>
        <v>9.0132827324478186E-3</v>
      </c>
      <c r="AA466" s="5">
        <f t="shared" si="81"/>
        <v>0.76565464895635671</v>
      </c>
      <c r="AB466" s="5">
        <f t="shared" si="82"/>
        <v>0.22533206831119545</v>
      </c>
      <c r="AC466" s="2">
        <v>0</v>
      </c>
      <c r="AD466" s="3">
        <v>9</v>
      </c>
      <c r="AE466" s="3">
        <v>1464</v>
      </c>
      <c r="AF466" s="3">
        <v>685</v>
      </c>
      <c r="AG466" s="3">
        <v>7</v>
      </c>
      <c r="AH466" s="3">
        <v>36</v>
      </c>
      <c r="AI466" s="1">
        <f t="shared" si="83"/>
        <v>0</v>
      </c>
      <c r="AJ466" s="1">
        <f t="shared" si="84"/>
        <v>7.2694229895502041E-3</v>
      </c>
      <c r="AK466" s="1">
        <f t="shared" si="85"/>
        <v>0.66515220354384375</v>
      </c>
      <c r="AL466" s="1">
        <f t="shared" si="86"/>
        <v>0.32757837346660607</v>
      </c>
    </row>
    <row r="467" spans="1:38">
      <c r="A467" s="2" t="s">
        <v>616</v>
      </c>
      <c r="B467" s="2" t="s">
        <v>105</v>
      </c>
      <c r="C467" s="2" t="s">
        <v>163</v>
      </c>
      <c r="D467" s="2" t="s">
        <v>667</v>
      </c>
      <c r="E467" s="6" t="s">
        <v>107</v>
      </c>
      <c r="F467" s="2" t="s">
        <v>1436</v>
      </c>
      <c r="G467" s="2" t="s">
        <v>1446</v>
      </c>
      <c r="H467" s="2">
        <v>5</v>
      </c>
      <c r="J467" s="2" t="str">
        <f t="shared" si="87"/>
        <v>ESTERIL</v>
      </c>
      <c r="K467" s="8">
        <v>0.05</v>
      </c>
      <c r="L467" s="11">
        <v>0.15</v>
      </c>
      <c r="M467" s="2">
        <v>0</v>
      </c>
      <c r="N467" s="2">
        <v>1625</v>
      </c>
      <c r="O467" s="2">
        <v>0</v>
      </c>
      <c r="P467" s="2">
        <v>430</v>
      </c>
      <c r="Q467" s="2">
        <f t="shared" si="77"/>
        <v>0</v>
      </c>
      <c r="R467" s="2">
        <f t="shared" si="78"/>
        <v>1</v>
      </c>
      <c r="S467" s="2">
        <v>0</v>
      </c>
      <c r="T467" s="2">
        <v>50</v>
      </c>
      <c r="U467" s="2">
        <v>755</v>
      </c>
      <c r="V467" s="2">
        <v>116</v>
      </c>
      <c r="W467" s="2">
        <v>79</v>
      </c>
      <c r="X467" s="2">
        <v>90</v>
      </c>
      <c r="Y467" s="5">
        <f t="shared" si="79"/>
        <v>0</v>
      </c>
      <c r="Z467" s="5">
        <f t="shared" si="80"/>
        <v>5.428881650380022E-2</v>
      </c>
      <c r="AA467" s="5">
        <f t="shared" si="81"/>
        <v>0.81976112920738331</v>
      </c>
      <c r="AB467" s="5">
        <f t="shared" si="82"/>
        <v>0.1259500542888165</v>
      </c>
      <c r="AC467" s="2">
        <v>0</v>
      </c>
      <c r="AD467" s="3">
        <v>50</v>
      </c>
      <c r="AE467" s="3">
        <v>755</v>
      </c>
      <c r="AF467" s="3">
        <v>116</v>
      </c>
      <c r="AG467" s="3">
        <v>79</v>
      </c>
      <c r="AH467" s="3">
        <v>90</v>
      </c>
      <c r="AI467" s="1">
        <f t="shared" si="83"/>
        <v>0</v>
      </c>
      <c r="AJ467" s="1">
        <f t="shared" si="84"/>
        <v>0.11834862385321102</v>
      </c>
      <c r="AK467" s="1">
        <f t="shared" si="85"/>
        <v>0.69266055045871555</v>
      </c>
      <c r="AL467" s="1">
        <f t="shared" si="86"/>
        <v>0.1889908256880734</v>
      </c>
    </row>
    <row r="468" spans="1:38">
      <c r="A468" s="2" t="s">
        <v>616</v>
      </c>
      <c r="B468" s="2" t="s">
        <v>105</v>
      </c>
      <c r="C468" s="2" t="s">
        <v>162</v>
      </c>
      <c r="D468" s="2" t="s">
        <v>631</v>
      </c>
      <c r="E468" s="6" t="s">
        <v>3</v>
      </c>
      <c r="F468" s="2" t="s">
        <v>6</v>
      </c>
      <c r="G468" s="2" t="s">
        <v>1445</v>
      </c>
      <c r="H468" s="2">
        <v>15</v>
      </c>
      <c r="I468" s="2">
        <v>-999</v>
      </c>
      <c r="J468" s="2" t="str">
        <f t="shared" si="87"/>
        <v>MINERIO</v>
      </c>
      <c r="K468" s="8">
        <v>0.05</v>
      </c>
      <c r="L468" s="11">
        <v>1.1599999999999999</v>
      </c>
      <c r="M468" s="2">
        <v>255</v>
      </c>
      <c r="N468" s="2">
        <v>488</v>
      </c>
      <c r="O468" s="2">
        <v>0</v>
      </c>
      <c r="P468" s="2">
        <v>252</v>
      </c>
      <c r="Q468" s="2">
        <f t="shared" si="77"/>
        <v>0.25628140703517588</v>
      </c>
      <c r="R468" s="2">
        <f t="shared" si="78"/>
        <v>0.74371859296482412</v>
      </c>
      <c r="S468" s="2">
        <v>0</v>
      </c>
      <c r="T468" s="2">
        <v>50</v>
      </c>
      <c r="U468" s="2">
        <v>247</v>
      </c>
      <c r="V468" s="2">
        <v>131</v>
      </c>
      <c r="W468" s="2">
        <v>51</v>
      </c>
      <c r="X468" s="2">
        <v>35</v>
      </c>
      <c r="Y468" s="5">
        <f t="shared" si="79"/>
        <v>0</v>
      </c>
      <c r="Z468" s="5">
        <f t="shared" si="80"/>
        <v>0.11682242990654206</v>
      </c>
      <c r="AA468" s="5">
        <f t="shared" si="81"/>
        <v>0.57710280373831779</v>
      </c>
      <c r="AB468" s="5">
        <f t="shared" si="82"/>
        <v>0.30607476635514019</v>
      </c>
      <c r="AC468" s="2">
        <v>0</v>
      </c>
      <c r="AD468" s="3">
        <v>26</v>
      </c>
      <c r="AE468" s="3">
        <v>260</v>
      </c>
      <c r="AF468" s="3">
        <v>166</v>
      </c>
      <c r="AG468" s="3">
        <v>30</v>
      </c>
      <c r="AH468" s="3">
        <v>32</v>
      </c>
      <c r="AI468" s="1">
        <f t="shared" si="83"/>
        <v>0</v>
      </c>
      <c r="AJ468" s="1">
        <f t="shared" si="84"/>
        <v>0.10894941634241245</v>
      </c>
      <c r="AK468" s="1">
        <f t="shared" si="85"/>
        <v>0.50583657587548636</v>
      </c>
      <c r="AL468" s="1">
        <f t="shared" si="86"/>
        <v>0.38521400778210119</v>
      </c>
    </row>
    <row r="469" spans="1:38">
      <c r="A469" s="2" t="s">
        <v>616</v>
      </c>
      <c r="B469" s="2" t="s">
        <v>105</v>
      </c>
      <c r="C469" s="2" t="s">
        <v>162</v>
      </c>
      <c r="D469" s="2" t="s">
        <v>630</v>
      </c>
      <c r="E469" s="6" t="s">
        <v>3</v>
      </c>
      <c r="F469" s="2" t="s">
        <v>6</v>
      </c>
      <c r="G469" s="2" t="s">
        <v>1445</v>
      </c>
      <c r="H469" s="2">
        <v>14</v>
      </c>
      <c r="I469" s="2">
        <v>-999</v>
      </c>
      <c r="J469" s="2" t="str">
        <f t="shared" si="87"/>
        <v>MINERIO</v>
      </c>
      <c r="K469" s="8">
        <v>0.05</v>
      </c>
      <c r="L469" s="11">
        <v>3.16</v>
      </c>
      <c r="M469" s="2">
        <v>0</v>
      </c>
      <c r="N469" s="2">
        <v>737</v>
      </c>
      <c r="O469" s="2">
        <v>0</v>
      </c>
      <c r="P469" s="2">
        <v>272</v>
      </c>
      <c r="Q469" s="2">
        <f t="shared" si="77"/>
        <v>0</v>
      </c>
      <c r="R469" s="2">
        <f t="shared" si="78"/>
        <v>1</v>
      </c>
      <c r="S469" s="2">
        <v>0</v>
      </c>
      <c r="T469" s="2">
        <v>64</v>
      </c>
      <c r="U469" s="2">
        <v>297</v>
      </c>
      <c r="V469" s="2">
        <v>61</v>
      </c>
      <c r="W469" s="2">
        <v>60</v>
      </c>
      <c r="X469" s="2">
        <v>30</v>
      </c>
      <c r="Y469" s="5">
        <f t="shared" si="79"/>
        <v>0</v>
      </c>
      <c r="Z469" s="5">
        <f t="shared" si="80"/>
        <v>0.15165876777251186</v>
      </c>
      <c r="AA469" s="5">
        <f t="shared" si="81"/>
        <v>0.70379146919431279</v>
      </c>
      <c r="AB469" s="5">
        <f t="shared" si="82"/>
        <v>0.14454976303317535</v>
      </c>
      <c r="AC469" s="2">
        <v>0</v>
      </c>
      <c r="AD469" s="3">
        <v>35</v>
      </c>
      <c r="AE469" s="3">
        <v>291</v>
      </c>
      <c r="AF469" s="3">
        <v>112</v>
      </c>
      <c r="AG469" s="3">
        <v>40</v>
      </c>
      <c r="AH469" s="3">
        <v>33</v>
      </c>
      <c r="AI469" s="1">
        <f t="shared" si="83"/>
        <v>0</v>
      </c>
      <c r="AJ469" s="1">
        <f t="shared" si="84"/>
        <v>0.14677103718199608</v>
      </c>
      <c r="AK469" s="1">
        <f t="shared" si="85"/>
        <v>0.56947162426614484</v>
      </c>
      <c r="AL469" s="1">
        <f t="shared" si="86"/>
        <v>0.28375733855185908</v>
      </c>
    </row>
    <row r="470" spans="1:38">
      <c r="A470" s="2" t="s">
        <v>616</v>
      </c>
      <c r="B470" s="2" t="s">
        <v>105</v>
      </c>
      <c r="C470" s="2" t="s">
        <v>162</v>
      </c>
      <c r="D470" s="2" t="s">
        <v>626</v>
      </c>
      <c r="E470" s="6" t="s">
        <v>107</v>
      </c>
      <c r="F470" s="2" t="s">
        <v>1436</v>
      </c>
      <c r="G470" s="2" t="s">
        <v>1446</v>
      </c>
      <c r="H470" s="2">
        <v>10</v>
      </c>
      <c r="I470" s="2">
        <v>-999</v>
      </c>
      <c r="J470" s="2" t="str">
        <f t="shared" si="87"/>
        <v>ESTERIL</v>
      </c>
      <c r="K470" s="8">
        <v>0.05</v>
      </c>
      <c r="L470" s="11">
        <v>2.0099999999999998</v>
      </c>
      <c r="M470" s="2">
        <v>41</v>
      </c>
      <c r="N470" s="2">
        <v>2423</v>
      </c>
      <c r="O470" s="2">
        <v>0</v>
      </c>
      <c r="P470" s="2">
        <v>514</v>
      </c>
      <c r="Q470" s="2">
        <f t="shared" si="77"/>
        <v>1.3767629281396911E-2</v>
      </c>
      <c r="R470" s="2">
        <f t="shared" si="78"/>
        <v>0.98623237071860304</v>
      </c>
      <c r="S470" s="2">
        <v>0</v>
      </c>
      <c r="T470" s="2">
        <v>23</v>
      </c>
      <c r="U470" s="2">
        <v>1025</v>
      </c>
      <c r="V470" s="2">
        <v>530</v>
      </c>
      <c r="W470" s="2">
        <v>19</v>
      </c>
      <c r="X470" s="2">
        <v>36</v>
      </c>
      <c r="Y470" s="5">
        <f t="shared" si="79"/>
        <v>0</v>
      </c>
      <c r="Z470" s="5">
        <f t="shared" si="80"/>
        <v>1.4575411913814956E-2</v>
      </c>
      <c r="AA470" s="5">
        <f t="shared" si="81"/>
        <v>0.64955640050697083</v>
      </c>
      <c r="AB470" s="5">
        <f t="shared" si="82"/>
        <v>0.33586818757921422</v>
      </c>
      <c r="AC470" s="2">
        <v>0</v>
      </c>
      <c r="AD470" s="3">
        <v>13</v>
      </c>
      <c r="AE470" s="3">
        <v>882</v>
      </c>
      <c r="AF470" s="3">
        <v>703</v>
      </c>
      <c r="AG470" s="3">
        <v>10</v>
      </c>
      <c r="AH470" s="3">
        <v>25</v>
      </c>
      <c r="AI470" s="1">
        <f t="shared" si="83"/>
        <v>0</v>
      </c>
      <c r="AJ470" s="1">
        <f t="shared" si="84"/>
        <v>1.4084507042253521E-2</v>
      </c>
      <c r="AK470" s="1">
        <f t="shared" si="85"/>
        <v>0.54011022657685237</v>
      </c>
      <c r="AL470" s="1">
        <f t="shared" si="86"/>
        <v>0.44580526638089407</v>
      </c>
    </row>
    <row r="471" spans="1:38">
      <c r="A471" s="2" t="s">
        <v>616</v>
      </c>
      <c r="B471" s="2" t="s">
        <v>105</v>
      </c>
      <c r="C471" s="2" t="s">
        <v>162</v>
      </c>
      <c r="D471" s="2" t="s">
        <v>727</v>
      </c>
      <c r="E471" s="6" t="s">
        <v>107</v>
      </c>
      <c r="F471" s="2" t="s">
        <v>1436</v>
      </c>
      <c r="G471" s="2" t="s">
        <v>1446</v>
      </c>
      <c r="H471" s="2">
        <v>10</v>
      </c>
      <c r="I471" s="2">
        <v>65</v>
      </c>
      <c r="J471" s="2" t="str">
        <f t="shared" si="87"/>
        <v>ESTERIL</v>
      </c>
      <c r="K471" s="9">
        <v>0.04</v>
      </c>
      <c r="L471" s="10">
        <v>0.03</v>
      </c>
      <c r="M471" s="2">
        <v>54</v>
      </c>
      <c r="N471" s="2">
        <v>3641</v>
      </c>
      <c r="O471" s="2">
        <v>0</v>
      </c>
      <c r="P471" s="2">
        <v>593</v>
      </c>
      <c r="Q471" s="2">
        <f t="shared" si="77"/>
        <v>1.2593283582089552E-2</v>
      </c>
      <c r="R471" s="2">
        <f t="shared" si="78"/>
        <v>0.98740671641791045</v>
      </c>
      <c r="S471" s="2">
        <v>0</v>
      </c>
      <c r="T471" s="2">
        <v>54</v>
      </c>
      <c r="U471" s="2">
        <v>1785</v>
      </c>
      <c r="V471" s="2">
        <v>356</v>
      </c>
      <c r="W471" s="2">
        <v>83</v>
      </c>
      <c r="X471" s="2">
        <v>124</v>
      </c>
      <c r="Y471" s="5">
        <f t="shared" si="79"/>
        <v>0</v>
      </c>
      <c r="Z471" s="5">
        <f t="shared" si="80"/>
        <v>2.460136674259681E-2</v>
      </c>
      <c r="AA471" s="5">
        <f t="shared" si="81"/>
        <v>0.81321184510250566</v>
      </c>
      <c r="AB471" s="5">
        <f t="shared" si="82"/>
        <v>0.16218678815489748</v>
      </c>
      <c r="AC471" s="2">
        <v>0</v>
      </c>
      <c r="AD471" s="3">
        <v>37</v>
      </c>
      <c r="AE471" s="3">
        <v>1700</v>
      </c>
      <c r="AF471" s="3">
        <v>522</v>
      </c>
      <c r="AG471" s="3">
        <v>62</v>
      </c>
      <c r="AH471" s="3">
        <v>80</v>
      </c>
      <c r="AI471" s="1">
        <f t="shared" si="83"/>
        <v>0</v>
      </c>
      <c r="AJ471" s="1">
        <f t="shared" si="84"/>
        <v>4.1232819658475632E-2</v>
      </c>
      <c r="AK471" s="1">
        <f t="shared" si="85"/>
        <v>0.70803831736776346</v>
      </c>
      <c r="AL471" s="1">
        <f t="shared" si="86"/>
        <v>0.25072886297376096</v>
      </c>
    </row>
    <row r="472" spans="1:38">
      <c r="A472" s="2" t="s">
        <v>616</v>
      </c>
      <c r="B472" s="2" t="s">
        <v>105</v>
      </c>
      <c r="C472" s="2" t="s">
        <v>162</v>
      </c>
      <c r="D472" s="2" t="s">
        <v>724</v>
      </c>
      <c r="E472" s="6" t="s">
        <v>107</v>
      </c>
      <c r="F472" s="2" t="s">
        <v>1436</v>
      </c>
      <c r="G472" s="2" t="s">
        <v>1446</v>
      </c>
      <c r="H472" s="2">
        <v>7</v>
      </c>
      <c r="I472" s="2">
        <v>35</v>
      </c>
      <c r="J472" s="2" t="str">
        <f t="shared" si="87"/>
        <v>ESTERIL</v>
      </c>
      <c r="K472" s="9">
        <v>0.04</v>
      </c>
      <c r="L472" s="10">
        <v>0.15</v>
      </c>
      <c r="M472" s="2">
        <v>19</v>
      </c>
      <c r="N472" s="2">
        <v>2121</v>
      </c>
      <c r="O472" s="2">
        <v>0</v>
      </c>
      <c r="P472" s="2">
        <v>524</v>
      </c>
      <c r="Q472" s="2">
        <f t="shared" si="77"/>
        <v>7.1321321321321319E-3</v>
      </c>
      <c r="R472" s="2">
        <f t="shared" si="78"/>
        <v>0.99286786786786785</v>
      </c>
      <c r="S472" s="2">
        <v>0</v>
      </c>
      <c r="T472" s="2">
        <v>173</v>
      </c>
      <c r="U472" s="2">
        <v>903</v>
      </c>
      <c r="V472" s="2">
        <v>93</v>
      </c>
      <c r="W472" s="2">
        <v>173</v>
      </c>
      <c r="X472" s="2">
        <v>88</v>
      </c>
      <c r="Y472" s="5">
        <f t="shared" si="79"/>
        <v>0</v>
      </c>
      <c r="Z472" s="5">
        <f t="shared" si="80"/>
        <v>0.14798973481608213</v>
      </c>
      <c r="AA472" s="5">
        <f t="shared" si="81"/>
        <v>0.77245508982035926</v>
      </c>
      <c r="AB472" s="5">
        <f t="shared" si="82"/>
        <v>7.9555175363558592E-2</v>
      </c>
      <c r="AC472" s="2">
        <v>0</v>
      </c>
      <c r="AD472" s="3">
        <v>105</v>
      </c>
      <c r="AE472" s="3">
        <v>970</v>
      </c>
      <c r="AF472" s="3">
        <v>162</v>
      </c>
      <c r="AG472" s="3">
        <v>118</v>
      </c>
      <c r="AH472" s="3">
        <v>75</v>
      </c>
      <c r="AI472" s="1">
        <f t="shared" si="83"/>
        <v>0</v>
      </c>
      <c r="AJ472" s="1">
        <f t="shared" si="84"/>
        <v>0.15594405594405594</v>
      </c>
      <c r="AK472" s="1">
        <f t="shared" si="85"/>
        <v>0.67832167832167833</v>
      </c>
      <c r="AL472" s="1">
        <f t="shared" si="86"/>
        <v>0.16573426573426572</v>
      </c>
    </row>
    <row r="473" spans="1:38">
      <c r="A473" s="2" t="s">
        <v>616</v>
      </c>
      <c r="B473" s="2" t="s">
        <v>105</v>
      </c>
      <c r="C473" s="2" t="s">
        <v>163</v>
      </c>
      <c r="D473" s="2" t="s">
        <v>668</v>
      </c>
      <c r="E473" s="6" t="s">
        <v>107</v>
      </c>
      <c r="F473" s="2" t="s">
        <v>1436</v>
      </c>
      <c r="G473" s="2" t="s">
        <v>1446</v>
      </c>
      <c r="H473" s="2">
        <v>6</v>
      </c>
      <c r="I473" s="2">
        <v>-999</v>
      </c>
      <c r="J473" s="2" t="str">
        <f t="shared" si="87"/>
        <v>ESTERIL</v>
      </c>
      <c r="K473" s="8">
        <v>3.7499999999999999E-2</v>
      </c>
      <c r="L473" s="11">
        <v>0.03</v>
      </c>
      <c r="M473" s="2">
        <v>9</v>
      </c>
      <c r="N473" s="2">
        <v>1928</v>
      </c>
      <c r="O473" s="2">
        <v>0</v>
      </c>
      <c r="P473" s="2">
        <v>440</v>
      </c>
      <c r="Q473" s="2">
        <f t="shared" si="77"/>
        <v>3.7862852334875894E-3</v>
      </c>
      <c r="R473" s="2">
        <f t="shared" si="78"/>
        <v>0.99621371476651244</v>
      </c>
      <c r="S473" s="2">
        <v>0</v>
      </c>
      <c r="T473" s="2">
        <v>7</v>
      </c>
      <c r="U473" s="2">
        <v>865</v>
      </c>
      <c r="V473" s="2">
        <v>363</v>
      </c>
      <c r="W473" s="2">
        <v>6</v>
      </c>
      <c r="X473" s="2">
        <v>31</v>
      </c>
      <c r="Y473" s="5">
        <f t="shared" si="79"/>
        <v>0</v>
      </c>
      <c r="Z473" s="5">
        <f t="shared" si="80"/>
        <v>5.6680161943319842E-3</v>
      </c>
      <c r="AA473" s="5">
        <f t="shared" si="81"/>
        <v>0.70040485829959509</v>
      </c>
      <c r="AB473" s="5">
        <f t="shared" si="82"/>
        <v>0.29392712550607286</v>
      </c>
      <c r="AC473" s="2">
        <v>0</v>
      </c>
      <c r="AD473" s="3">
        <v>7</v>
      </c>
      <c r="AE473" s="3">
        <v>865</v>
      </c>
      <c r="AF473" s="3">
        <v>363</v>
      </c>
      <c r="AG473" s="3">
        <v>6</v>
      </c>
      <c r="AH473" s="3">
        <v>31</v>
      </c>
      <c r="AI473" s="1">
        <f t="shared" si="83"/>
        <v>0</v>
      </c>
      <c r="AJ473" s="1">
        <f t="shared" si="84"/>
        <v>1.0220125786163521E-2</v>
      </c>
      <c r="AK473" s="1">
        <f t="shared" si="85"/>
        <v>0.68003144654088055</v>
      </c>
      <c r="AL473" s="1">
        <f t="shared" si="86"/>
        <v>0.30974842767295596</v>
      </c>
    </row>
    <row r="474" spans="1:38">
      <c r="A474" s="2" t="s">
        <v>616</v>
      </c>
      <c r="B474" s="2" t="s">
        <v>105</v>
      </c>
      <c r="C474" s="2" t="s">
        <v>164</v>
      </c>
      <c r="D474" s="2" t="s">
        <v>789</v>
      </c>
      <c r="E474" s="6" t="s">
        <v>5</v>
      </c>
      <c r="F474" s="2" t="s">
        <v>5</v>
      </c>
      <c r="G474" s="2" t="s">
        <v>1446</v>
      </c>
      <c r="H474" s="2">
        <v>28</v>
      </c>
      <c r="I474" s="2">
        <v>35</v>
      </c>
      <c r="J474" s="2" t="str">
        <f t="shared" si="87"/>
        <v>ESTERIL</v>
      </c>
      <c r="K474" s="8">
        <v>2.5000000000000001E-2</v>
      </c>
      <c r="L474" s="11">
        <v>0</v>
      </c>
      <c r="M474" s="2">
        <v>0</v>
      </c>
      <c r="N474" s="2">
        <v>1813</v>
      </c>
      <c r="O474" s="2">
        <v>0</v>
      </c>
      <c r="P474" s="2">
        <v>415</v>
      </c>
      <c r="Q474" s="2">
        <f t="shared" si="77"/>
        <v>0</v>
      </c>
      <c r="R474" s="2">
        <f t="shared" si="78"/>
        <v>1</v>
      </c>
      <c r="S474" s="5">
        <v>0</v>
      </c>
      <c r="T474" s="5">
        <v>5</v>
      </c>
      <c r="U474" s="5">
        <v>844</v>
      </c>
      <c r="V474" s="5">
        <v>322</v>
      </c>
      <c r="W474" s="5">
        <v>7</v>
      </c>
      <c r="X474" s="5">
        <v>33</v>
      </c>
      <c r="Y474" s="5">
        <f t="shared" si="79"/>
        <v>0</v>
      </c>
      <c r="Z474" s="5">
        <f t="shared" si="80"/>
        <v>4.269854824935952E-3</v>
      </c>
      <c r="AA474" s="5">
        <f t="shared" si="81"/>
        <v>0.72075149444918873</v>
      </c>
      <c r="AB474" s="5">
        <f t="shared" si="82"/>
        <v>0.2749786507258753</v>
      </c>
      <c r="AC474" s="5">
        <v>0</v>
      </c>
      <c r="AD474" s="3">
        <v>0</v>
      </c>
      <c r="AE474" s="3">
        <v>721</v>
      </c>
      <c r="AF474" s="3">
        <v>466</v>
      </c>
      <c r="AG474" s="3">
        <v>3</v>
      </c>
      <c r="AH474" s="3">
        <v>21</v>
      </c>
      <c r="AI474" s="1">
        <f t="shared" si="83"/>
        <v>0</v>
      </c>
      <c r="AJ474" s="1">
        <f t="shared" si="84"/>
        <v>2.477291494632535E-3</v>
      </c>
      <c r="AK474" s="1">
        <f t="shared" si="85"/>
        <v>0.59537572254335258</v>
      </c>
      <c r="AL474" s="1">
        <f t="shared" si="86"/>
        <v>0.40214698596201487</v>
      </c>
    </row>
    <row r="475" spans="1:38">
      <c r="A475" s="2" t="s">
        <v>616</v>
      </c>
      <c r="B475" s="2" t="s">
        <v>105</v>
      </c>
      <c r="C475" s="2" t="s">
        <v>164</v>
      </c>
      <c r="D475" s="2" t="s">
        <v>792</v>
      </c>
      <c r="E475" s="6" t="s">
        <v>5</v>
      </c>
      <c r="F475" s="2" t="s">
        <v>5</v>
      </c>
      <c r="G475" s="2" t="s">
        <v>1446</v>
      </c>
      <c r="H475" s="2">
        <v>31</v>
      </c>
      <c r="I475" s="2">
        <v>110</v>
      </c>
      <c r="J475" s="2" t="str">
        <f t="shared" si="87"/>
        <v>ESTERIL</v>
      </c>
      <c r="K475" s="8">
        <v>2.5000000000000001E-2</v>
      </c>
      <c r="L475" s="11">
        <v>0</v>
      </c>
      <c r="M475" s="2">
        <v>92</v>
      </c>
      <c r="N475" s="2">
        <v>4291</v>
      </c>
      <c r="O475" s="2">
        <v>0</v>
      </c>
      <c r="P475" s="2">
        <v>791</v>
      </c>
      <c r="Q475" s="2">
        <f t="shared" si="77"/>
        <v>1.778121376111326E-2</v>
      </c>
      <c r="R475" s="2">
        <f t="shared" si="78"/>
        <v>0.9822187862388867</v>
      </c>
      <c r="S475" s="5">
        <v>0</v>
      </c>
      <c r="T475" s="5">
        <v>14</v>
      </c>
      <c r="U475" s="5">
        <v>2196</v>
      </c>
      <c r="V475" s="5">
        <v>531</v>
      </c>
      <c r="W475" s="5">
        <v>16</v>
      </c>
      <c r="X475" s="5">
        <v>77</v>
      </c>
      <c r="Y475" s="5">
        <f t="shared" si="79"/>
        <v>0</v>
      </c>
      <c r="Z475" s="5">
        <f t="shared" si="80"/>
        <v>5.107624954396206E-3</v>
      </c>
      <c r="AA475" s="5">
        <f t="shared" si="81"/>
        <v>0.80116745713243342</v>
      </c>
      <c r="AB475" s="5">
        <f t="shared" si="82"/>
        <v>0.19372491791317037</v>
      </c>
      <c r="AC475" s="5">
        <v>0</v>
      </c>
      <c r="AD475" s="3">
        <v>8</v>
      </c>
      <c r="AE475" s="3">
        <v>1969</v>
      </c>
      <c r="AF475" s="3">
        <v>805</v>
      </c>
      <c r="AG475" s="3">
        <v>10</v>
      </c>
      <c r="AH475" s="3">
        <v>42</v>
      </c>
      <c r="AI475" s="1">
        <f t="shared" si="83"/>
        <v>0</v>
      </c>
      <c r="AJ475" s="1">
        <f t="shared" si="84"/>
        <v>6.3514467184191958E-3</v>
      </c>
      <c r="AK475" s="1">
        <f t="shared" si="85"/>
        <v>0.69477769936485534</v>
      </c>
      <c r="AL475" s="1">
        <f t="shared" si="86"/>
        <v>0.29887085391672547</v>
      </c>
    </row>
    <row r="476" spans="1:38">
      <c r="A476" s="2" t="s">
        <v>616</v>
      </c>
      <c r="B476" s="2" t="s">
        <v>105</v>
      </c>
      <c r="C476" s="2" t="s">
        <v>164</v>
      </c>
      <c r="D476" s="2" t="s">
        <v>804</v>
      </c>
      <c r="E476" s="6" t="s">
        <v>14</v>
      </c>
      <c r="F476" s="2" t="s">
        <v>5</v>
      </c>
      <c r="G476" s="2" t="s">
        <v>1446</v>
      </c>
      <c r="H476" s="2">
        <v>43</v>
      </c>
      <c r="I476" s="2">
        <v>100</v>
      </c>
      <c r="J476" s="2" t="str">
        <f t="shared" si="87"/>
        <v>ESTERIL</v>
      </c>
      <c r="K476" s="8">
        <v>2.5000000000000001E-2</v>
      </c>
      <c r="L476" s="11">
        <v>0</v>
      </c>
      <c r="M476" s="2">
        <v>18</v>
      </c>
      <c r="N476" s="2">
        <v>5096</v>
      </c>
      <c r="O476" s="2">
        <v>0</v>
      </c>
      <c r="P476" s="2">
        <v>836</v>
      </c>
      <c r="Q476" s="2">
        <f t="shared" si="77"/>
        <v>3.0252100840336134E-3</v>
      </c>
      <c r="R476" s="2">
        <f t="shared" si="78"/>
        <v>0.99697478991596644</v>
      </c>
      <c r="S476" s="5">
        <v>0</v>
      </c>
      <c r="T476" s="5">
        <v>47</v>
      </c>
      <c r="U476" s="5">
        <v>2589</v>
      </c>
      <c r="V476" s="5">
        <v>490</v>
      </c>
      <c r="W476" s="5">
        <v>60</v>
      </c>
      <c r="X476" s="5">
        <v>127</v>
      </c>
      <c r="Y476" s="5">
        <f t="shared" si="79"/>
        <v>0</v>
      </c>
      <c r="Z476" s="5">
        <f t="shared" si="80"/>
        <v>1.5035188739603326E-2</v>
      </c>
      <c r="AA476" s="5">
        <f t="shared" si="81"/>
        <v>0.82821497120921306</v>
      </c>
      <c r="AB476" s="5">
        <f t="shared" si="82"/>
        <v>0.15674984005118361</v>
      </c>
      <c r="AC476" s="5">
        <v>0</v>
      </c>
      <c r="AD476" s="3">
        <v>14</v>
      </c>
      <c r="AE476" s="3">
        <v>2456</v>
      </c>
      <c r="AF476" s="3">
        <v>737</v>
      </c>
      <c r="AG476" s="3">
        <v>23</v>
      </c>
      <c r="AH476" s="3">
        <v>83</v>
      </c>
      <c r="AI476" s="1">
        <f t="shared" si="83"/>
        <v>0</v>
      </c>
      <c r="AJ476" s="1">
        <f t="shared" si="84"/>
        <v>1.1168125565952309E-2</v>
      </c>
      <c r="AK476" s="1">
        <f t="shared" si="85"/>
        <v>0.7413220645940235</v>
      </c>
      <c r="AL476" s="1">
        <f t="shared" si="86"/>
        <v>0.24750980984002416</v>
      </c>
    </row>
    <row r="477" spans="1:38">
      <c r="A477" s="2" t="s">
        <v>616</v>
      </c>
      <c r="B477" s="2" t="s">
        <v>105</v>
      </c>
      <c r="C477" s="2" t="s">
        <v>164</v>
      </c>
      <c r="D477" s="2" t="s">
        <v>814</v>
      </c>
      <c r="E477" s="6" t="s">
        <v>16</v>
      </c>
      <c r="F477" s="2" t="s">
        <v>5</v>
      </c>
      <c r="G477" s="2" t="s">
        <v>1446</v>
      </c>
      <c r="H477" s="2">
        <v>53</v>
      </c>
      <c r="I477" s="2">
        <v>65</v>
      </c>
      <c r="J477" s="2" t="str">
        <f t="shared" si="87"/>
        <v>ESTERIL</v>
      </c>
      <c r="K477" s="8">
        <v>2.5000000000000001E-2</v>
      </c>
      <c r="L477" s="11">
        <v>0</v>
      </c>
      <c r="M477" s="2">
        <v>196</v>
      </c>
      <c r="N477" s="2">
        <v>1491</v>
      </c>
      <c r="O477" s="2">
        <v>0</v>
      </c>
      <c r="P477" s="2">
        <v>493</v>
      </c>
      <c r="Q477" s="2">
        <f t="shared" si="77"/>
        <v>8.990825688073395E-2</v>
      </c>
      <c r="R477" s="2">
        <f t="shared" si="78"/>
        <v>0.91009174311926611</v>
      </c>
      <c r="S477" s="5">
        <v>0</v>
      </c>
      <c r="T477" s="5">
        <v>26</v>
      </c>
      <c r="U477" s="5">
        <v>800</v>
      </c>
      <c r="V477" s="5">
        <v>299</v>
      </c>
      <c r="W477" s="5">
        <v>34</v>
      </c>
      <c r="X477" s="5">
        <v>14</v>
      </c>
      <c r="Y477" s="5">
        <f t="shared" si="79"/>
        <v>0</v>
      </c>
      <c r="Z477" s="5">
        <f t="shared" si="80"/>
        <v>2.311111111111111E-2</v>
      </c>
      <c r="AA477" s="5">
        <f t="shared" si="81"/>
        <v>0.71111111111111114</v>
      </c>
      <c r="AB477" s="5">
        <f t="shared" si="82"/>
        <v>0.26577777777777778</v>
      </c>
      <c r="AC477" s="5">
        <v>0</v>
      </c>
      <c r="AD477" s="3">
        <v>22</v>
      </c>
      <c r="AE477" s="3">
        <v>703</v>
      </c>
      <c r="AF477" s="3">
        <v>406</v>
      </c>
      <c r="AG477" s="3">
        <v>29</v>
      </c>
      <c r="AH477" s="3">
        <v>13</v>
      </c>
      <c r="AI477" s="1">
        <f t="shared" si="83"/>
        <v>0</v>
      </c>
      <c r="AJ477" s="1">
        <f t="shared" si="84"/>
        <v>4.3478260869565216E-2</v>
      </c>
      <c r="AK477" s="1">
        <f t="shared" si="85"/>
        <v>0.59931798806479109</v>
      </c>
      <c r="AL477" s="1">
        <f t="shared" si="86"/>
        <v>0.35720375106564367</v>
      </c>
    </row>
    <row r="478" spans="1:38">
      <c r="A478" s="2" t="s">
        <v>616</v>
      </c>
      <c r="B478" s="2" t="s">
        <v>105</v>
      </c>
      <c r="C478" s="2" t="s">
        <v>163</v>
      </c>
      <c r="D478" s="2" t="s">
        <v>666</v>
      </c>
      <c r="E478" s="6" t="s">
        <v>107</v>
      </c>
      <c r="F478" s="2" t="s">
        <v>1436</v>
      </c>
      <c r="G478" s="2" t="s">
        <v>1446</v>
      </c>
      <c r="H478" s="2">
        <v>4</v>
      </c>
      <c r="I478" s="2">
        <v>-999</v>
      </c>
      <c r="J478" s="2" t="str">
        <f t="shared" si="87"/>
        <v>ESTERIL</v>
      </c>
      <c r="K478" s="8">
        <v>2.5000000000000001E-2</v>
      </c>
      <c r="L478" s="11">
        <v>0.01</v>
      </c>
      <c r="M478" s="2">
        <v>42</v>
      </c>
      <c r="N478" s="2">
        <v>3778</v>
      </c>
      <c r="O478" s="2">
        <v>0</v>
      </c>
      <c r="P478" s="2">
        <v>613</v>
      </c>
      <c r="Q478" s="2">
        <f t="shared" si="77"/>
        <v>9.4743965711707647E-3</v>
      </c>
      <c r="R478" s="2">
        <f t="shared" si="78"/>
        <v>0.99052560342882923</v>
      </c>
      <c r="S478" s="2">
        <v>0</v>
      </c>
      <c r="T478" s="2">
        <v>15</v>
      </c>
      <c r="U478" s="2">
        <v>1856</v>
      </c>
      <c r="V478" s="2">
        <v>475</v>
      </c>
      <c r="W478" s="2">
        <v>22</v>
      </c>
      <c r="X478" s="2">
        <v>83</v>
      </c>
      <c r="Y478" s="5">
        <f t="shared" si="79"/>
        <v>0</v>
      </c>
      <c r="Z478" s="5">
        <f t="shared" si="80"/>
        <v>6.3938618925831201E-3</v>
      </c>
      <c r="AA478" s="5">
        <f t="shared" si="81"/>
        <v>0.79113384484228477</v>
      </c>
      <c r="AB478" s="5">
        <f t="shared" si="82"/>
        <v>0.20247229326513214</v>
      </c>
      <c r="AC478" s="2">
        <v>0</v>
      </c>
      <c r="AD478" s="3">
        <v>15</v>
      </c>
      <c r="AE478" s="3">
        <v>1856</v>
      </c>
      <c r="AF478" s="3">
        <v>475</v>
      </c>
      <c r="AG478" s="3">
        <v>22</v>
      </c>
      <c r="AH478" s="3">
        <v>83</v>
      </c>
      <c r="AI478" s="1">
        <f t="shared" si="83"/>
        <v>0</v>
      </c>
      <c r="AJ478" s="1">
        <f t="shared" si="84"/>
        <v>1.5095879232966136E-2</v>
      </c>
      <c r="AK478" s="1">
        <f t="shared" si="85"/>
        <v>0.75724194206446349</v>
      </c>
      <c r="AL478" s="1">
        <f t="shared" si="86"/>
        <v>0.22766217870257038</v>
      </c>
    </row>
    <row r="479" spans="1:38">
      <c r="A479" s="2" t="s">
        <v>616</v>
      </c>
      <c r="B479" s="2" t="s">
        <v>105</v>
      </c>
      <c r="C479" s="2" t="s">
        <v>164</v>
      </c>
      <c r="D479" s="2" t="s">
        <v>793</v>
      </c>
      <c r="E479" s="6" t="s">
        <v>5</v>
      </c>
      <c r="F479" s="2" t="s">
        <v>5</v>
      </c>
      <c r="G479" s="2" t="s">
        <v>1446</v>
      </c>
      <c r="H479" s="2">
        <v>32</v>
      </c>
      <c r="I479" s="2">
        <v>80</v>
      </c>
      <c r="J479" s="2" t="str">
        <f t="shared" si="87"/>
        <v>ESTERIL</v>
      </c>
      <c r="K479" s="8">
        <v>2.5000000000000001E-2</v>
      </c>
      <c r="L479" s="11">
        <v>0.01</v>
      </c>
      <c r="M479" s="2">
        <v>0</v>
      </c>
      <c r="N479" s="2">
        <v>3347</v>
      </c>
      <c r="O479" s="2">
        <v>0</v>
      </c>
      <c r="P479" s="2">
        <v>608</v>
      </c>
      <c r="Q479" s="2">
        <f t="shared" si="77"/>
        <v>0</v>
      </c>
      <c r="R479" s="2">
        <f t="shared" si="78"/>
        <v>1</v>
      </c>
      <c r="S479" s="5">
        <v>0</v>
      </c>
      <c r="T479" s="5">
        <v>14</v>
      </c>
      <c r="U479" s="5">
        <v>1679</v>
      </c>
      <c r="V479" s="5">
        <v>405</v>
      </c>
      <c r="W479" s="5">
        <v>24</v>
      </c>
      <c r="X479" s="5">
        <v>69</v>
      </c>
      <c r="Y479" s="5">
        <f t="shared" si="79"/>
        <v>0</v>
      </c>
      <c r="Z479" s="5">
        <f t="shared" si="80"/>
        <v>6.6730219256434702E-3</v>
      </c>
      <c r="AA479" s="5">
        <f t="shared" si="81"/>
        <v>0.80028598665395612</v>
      </c>
      <c r="AB479" s="5">
        <f t="shared" si="82"/>
        <v>0.19304099142040038</v>
      </c>
      <c r="AC479" s="5">
        <v>0</v>
      </c>
      <c r="AD479" s="3">
        <v>4</v>
      </c>
      <c r="AE479" s="3">
        <v>1551</v>
      </c>
      <c r="AF479" s="3">
        <v>585</v>
      </c>
      <c r="AG479" s="3">
        <v>5</v>
      </c>
      <c r="AH479" s="3">
        <v>46</v>
      </c>
      <c r="AI479" s="1">
        <f t="shared" si="83"/>
        <v>0</v>
      </c>
      <c r="AJ479" s="1">
        <f t="shared" si="84"/>
        <v>4.1077133728890918E-3</v>
      </c>
      <c r="AK479" s="1">
        <f t="shared" si="85"/>
        <v>0.70789593792788685</v>
      </c>
      <c r="AL479" s="1">
        <f t="shared" si="86"/>
        <v>0.28799634869922408</v>
      </c>
    </row>
    <row r="480" spans="1:38">
      <c r="A480" s="2" t="s">
        <v>616</v>
      </c>
      <c r="B480" s="2" t="s">
        <v>105</v>
      </c>
      <c r="C480" s="2" t="s">
        <v>164</v>
      </c>
      <c r="D480" s="2" t="s">
        <v>783</v>
      </c>
      <c r="E480" s="6" t="s">
        <v>13</v>
      </c>
      <c r="F480" s="2" t="s">
        <v>5</v>
      </c>
      <c r="G480" s="2" t="s">
        <v>1446</v>
      </c>
      <c r="H480" s="2">
        <v>22</v>
      </c>
      <c r="I480" s="2">
        <v>90</v>
      </c>
      <c r="J480" s="2" t="str">
        <f t="shared" si="87"/>
        <v>ESTERIL</v>
      </c>
      <c r="K480" s="8">
        <v>2.5000000000000001E-2</v>
      </c>
      <c r="L480" s="11">
        <v>0.02</v>
      </c>
      <c r="M480" s="2">
        <v>0</v>
      </c>
      <c r="N480" s="2">
        <v>3199</v>
      </c>
      <c r="O480" s="2">
        <v>0</v>
      </c>
      <c r="P480" s="2">
        <v>574</v>
      </c>
      <c r="Q480" s="2">
        <f t="shared" si="77"/>
        <v>0</v>
      </c>
      <c r="R480" s="2">
        <f t="shared" si="78"/>
        <v>1</v>
      </c>
      <c r="S480" s="5">
        <v>0</v>
      </c>
      <c r="T480" s="5">
        <v>6</v>
      </c>
      <c r="U480" s="5">
        <v>1518</v>
      </c>
      <c r="V480" s="5">
        <v>551</v>
      </c>
      <c r="W480" s="5">
        <v>4</v>
      </c>
      <c r="X480" s="5">
        <v>31</v>
      </c>
      <c r="Y480" s="5">
        <f t="shared" si="79"/>
        <v>0</v>
      </c>
      <c r="Z480" s="5">
        <f t="shared" si="80"/>
        <v>2.891566265060241E-3</v>
      </c>
      <c r="AA480" s="5">
        <f t="shared" si="81"/>
        <v>0.73156626506024092</v>
      </c>
      <c r="AB480" s="5">
        <f t="shared" si="82"/>
        <v>0.26554216867469882</v>
      </c>
      <c r="AC480" s="5">
        <v>0</v>
      </c>
      <c r="AD480" s="3">
        <v>1</v>
      </c>
      <c r="AE480" s="3">
        <v>1320</v>
      </c>
      <c r="AF480" s="3">
        <v>771</v>
      </c>
      <c r="AG480" s="3">
        <v>1</v>
      </c>
      <c r="AH480" s="3">
        <v>17</v>
      </c>
      <c r="AI480" s="1">
        <f t="shared" si="83"/>
        <v>0</v>
      </c>
      <c r="AJ480" s="1">
        <f t="shared" si="84"/>
        <v>9.4786729857819908E-4</v>
      </c>
      <c r="AK480" s="1">
        <f t="shared" si="85"/>
        <v>0.62559241706161139</v>
      </c>
      <c r="AL480" s="1">
        <f t="shared" si="86"/>
        <v>0.37345971563981045</v>
      </c>
    </row>
    <row r="481" spans="1:38">
      <c r="A481" s="2" t="s">
        <v>616</v>
      </c>
      <c r="B481" s="2" t="s">
        <v>105</v>
      </c>
      <c r="C481" s="2" t="s">
        <v>164</v>
      </c>
      <c r="D481" s="2" t="s">
        <v>795</v>
      </c>
      <c r="E481" s="6" t="s">
        <v>5</v>
      </c>
      <c r="F481" s="2" t="s">
        <v>5</v>
      </c>
      <c r="G481" s="2" t="s">
        <v>1446</v>
      </c>
      <c r="H481" s="2">
        <v>34</v>
      </c>
      <c r="I481" s="2">
        <v>90</v>
      </c>
      <c r="J481" s="2" t="str">
        <f t="shared" si="87"/>
        <v>ESTERIL</v>
      </c>
      <c r="K481" s="8">
        <v>2.5000000000000001E-2</v>
      </c>
      <c r="L481" s="11">
        <v>0.02</v>
      </c>
      <c r="M481" s="2">
        <v>74</v>
      </c>
      <c r="N481" s="2">
        <v>3682</v>
      </c>
      <c r="O481" s="2">
        <v>0</v>
      </c>
      <c r="P481" s="2">
        <v>618</v>
      </c>
      <c r="Q481" s="2">
        <f t="shared" si="77"/>
        <v>1.6918152720621856E-2</v>
      </c>
      <c r="R481" s="2">
        <f t="shared" si="78"/>
        <v>0.9830818472793782</v>
      </c>
      <c r="S481" s="5">
        <v>0</v>
      </c>
      <c r="T481" s="5">
        <v>4</v>
      </c>
      <c r="U481" s="5">
        <v>1782</v>
      </c>
      <c r="V481" s="5">
        <v>588</v>
      </c>
      <c r="W481" s="5">
        <v>10</v>
      </c>
      <c r="X481" s="5">
        <v>54</v>
      </c>
      <c r="Y481" s="5">
        <f t="shared" si="79"/>
        <v>0</v>
      </c>
      <c r="Z481" s="5">
        <f t="shared" si="80"/>
        <v>1.6849199663016006E-3</v>
      </c>
      <c r="AA481" s="5">
        <f t="shared" si="81"/>
        <v>0.75063184498736313</v>
      </c>
      <c r="AB481" s="5">
        <f t="shared" si="82"/>
        <v>0.2476832350463353</v>
      </c>
      <c r="AC481" s="5">
        <v>0</v>
      </c>
      <c r="AD481" s="3">
        <v>0</v>
      </c>
      <c r="AE481" s="3">
        <v>1538</v>
      </c>
      <c r="AF481" s="3">
        <v>868</v>
      </c>
      <c r="AG481" s="3">
        <v>0</v>
      </c>
      <c r="AH481" s="3">
        <v>32</v>
      </c>
      <c r="AI481" s="1">
        <f t="shared" si="83"/>
        <v>0</v>
      </c>
      <c r="AJ481" s="1">
        <f t="shared" si="84"/>
        <v>0</v>
      </c>
      <c r="AK481" s="1">
        <f t="shared" si="85"/>
        <v>0.63084495488105008</v>
      </c>
      <c r="AL481" s="1">
        <f t="shared" si="86"/>
        <v>0.36915504511894998</v>
      </c>
    </row>
    <row r="482" spans="1:38">
      <c r="A482" s="2" t="s">
        <v>616</v>
      </c>
      <c r="B482" s="2" t="s">
        <v>105</v>
      </c>
      <c r="C482" s="2" t="s">
        <v>164</v>
      </c>
      <c r="D482" s="2" t="s">
        <v>781</v>
      </c>
      <c r="E482" s="6" t="s">
        <v>13</v>
      </c>
      <c r="F482" s="2" t="s">
        <v>5</v>
      </c>
      <c r="G482" s="2" t="s">
        <v>1446</v>
      </c>
      <c r="H482" s="2">
        <v>20</v>
      </c>
      <c r="I482" s="2">
        <v>40</v>
      </c>
      <c r="J482" s="2" t="str">
        <f t="shared" si="87"/>
        <v>ESTERIL</v>
      </c>
      <c r="K482" s="8">
        <v>2.5000000000000001E-2</v>
      </c>
      <c r="L482" s="11">
        <v>0.03</v>
      </c>
      <c r="M482" s="2">
        <v>21</v>
      </c>
      <c r="N482" s="2">
        <v>1996</v>
      </c>
      <c r="O482" s="2">
        <v>0</v>
      </c>
      <c r="P482" s="2">
        <v>470</v>
      </c>
      <c r="Q482" s="2">
        <f t="shared" si="77"/>
        <v>8.4439083232810616E-3</v>
      </c>
      <c r="R482" s="2">
        <f t="shared" si="78"/>
        <v>0.99155609167671899</v>
      </c>
      <c r="S482" s="5">
        <v>0</v>
      </c>
      <c r="T482" s="5">
        <v>36</v>
      </c>
      <c r="U482" s="5">
        <v>930</v>
      </c>
      <c r="V482" s="5">
        <v>304</v>
      </c>
      <c r="W482" s="5">
        <v>34</v>
      </c>
      <c r="X482" s="5">
        <v>45</v>
      </c>
      <c r="Y482" s="5">
        <f t="shared" si="79"/>
        <v>0</v>
      </c>
      <c r="Z482" s="5">
        <f t="shared" si="80"/>
        <v>2.8346456692913385E-2</v>
      </c>
      <c r="AA482" s="5">
        <f t="shared" si="81"/>
        <v>0.73228346456692917</v>
      </c>
      <c r="AB482" s="5">
        <f t="shared" si="82"/>
        <v>0.23937007874015748</v>
      </c>
      <c r="AC482" s="5">
        <v>0</v>
      </c>
      <c r="AD482" s="3">
        <v>17</v>
      </c>
      <c r="AE482" s="3">
        <v>852</v>
      </c>
      <c r="AF482" s="3">
        <v>431</v>
      </c>
      <c r="AG482" s="3">
        <v>16</v>
      </c>
      <c r="AH482" s="3">
        <v>29</v>
      </c>
      <c r="AI482" s="1">
        <f t="shared" si="83"/>
        <v>0</v>
      </c>
      <c r="AJ482" s="1">
        <f t="shared" si="84"/>
        <v>2.4535315985130111E-2</v>
      </c>
      <c r="AK482" s="1">
        <f t="shared" si="85"/>
        <v>0.63345724907063194</v>
      </c>
      <c r="AL482" s="1">
        <f t="shared" si="86"/>
        <v>0.34200743494423791</v>
      </c>
    </row>
    <row r="483" spans="1:38">
      <c r="A483" s="2" t="s">
        <v>616</v>
      </c>
      <c r="B483" s="2" t="s">
        <v>105</v>
      </c>
      <c r="C483" s="2" t="s">
        <v>164</v>
      </c>
      <c r="D483" s="2" t="s">
        <v>785</v>
      </c>
      <c r="E483" s="6" t="s">
        <v>5</v>
      </c>
      <c r="F483" s="2" t="s">
        <v>5</v>
      </c>
      <c r="G483" s="2" t="s">
        <v>1446</v>
      </c>
      <c r="H483" s="2">
        <v>24</v>
      </c>
      <c r="I483" s="2">
        <v>65</v>
      </c>
      <c r="J483" s="2" t="str">
        <f t="shared" si="87"/>
        <v>ESTERIL</v>
      </c>
      <c r="K483" s="8">
        <v>2.5000000000000001E-2</v>
      </c>
      <c r="L483" s="11">
        <v>0.03</v>
      </c>
      <c r="M483" s="2">
        <v>72</v>
      </c>
      <c r="N483" s="2">
        <v>2301</v>
      </c>
      <c r="O483" s="2">
        <v>0</v>
      </c>
      <c r="P483" s="2">
        <v>529</v>
      </c>
      <c r="Q483" s="2">
        <f t="shared" si="77"/>
        <v>2.4810475534114404E-2</v>
      </c>
      <c r="R483" s="2">
        <f t="shared" si="78"/>
        <v>0.97518952446588558</v>
      </c>
      <c r="S483" s="5">
        <v>0</v>
      </c>
      <c r="T483" s="5">
        <v>2</v>
      </c>
      <c r="U483" s="5">
        <v>1153</v>
      </c>
      <c r="V483" s="5">
        <v>401</v>
      </c>
      <c r="W483" s="5">
        <v>4</v>
      </c>
      <c r="X483" s="5">
        <v>25</v>
      </c>
      <c r="Y483" s="5">
        <f t="shared" si="79"/>
        <v>0</v>
      </c>
      <c r="Z483" s="5">
        <f t="shared" si="80"/>
        <v>1.2853470437017994E-3</v>
      </c>
      <c r="AA483" s="5">
        <f t="shared" si="81"/>
        <v>0.74100257069408737</v>
      </c>
      <c r="AB483" s="5">
        <f t="shared" si="82"/>
        <v>0.25771208226221082</v>
      </c>
      <c r="AC483" s="5">
        <v>0</v>
      </c>
      <c r="AD483" s="3">
        <v>0</v>
      </c>
      <c r="AE483" s="3">
        <v>984</v>
      </c>
      <c r="AF483" s="3">
        <v>589</v>
      </c>
      <c r="AG483" s="3">
        <v>1</v>
      </c>
      <c r="AH483" s="3">
        <v>11</v>
      </c>
      <c r="AI483" s="1">
        <f t="shared" si="83"/>
        <v>0</v>
      </c>
      <c r="AJ483" s="1">
        <f t="shared" si="84"/>
        <v>6.3091482649842276E-4</v>
      </c>
      <c r="AK483" s="1">
        <f t="shared" si="85"/>
        <v>0.62082018927444793</v>
      </c>
      <c r="AL483" s="1">
        <f t="shared" si="86"/>
        <v>0.37854889589905361</v>
      </c>
    </row>
    <row r="484" spans="1:38">
      <c r="A484" s="2" t="s">
        <v>616</v>
      </c>
      <c r="B484" s="2" t="s">
        <v>105</v>
      </c>
      <c r="C484" s="2" t="s">
        <v>163</v>
      </c>
      <c r="D484" s="2" t="s">
        <v>675</v>
      </c>
      <c r="E484" s="6" t="s">
        <v>107</v>
      </c>
      <c r="F484" s="2" t="s">
        <v>1436</v>
      </c>
      <c r="G484" s="2" t="s">
        <v>1446</v>
      </c>
      <c r="H484" s="2">
        <v>13</v>
      </c>
      <c r="J484" s="2" t="str">
        <f t="shared" si="87"/>
        <v>ESTERIL</v>
      </c>
      <c r="K484" s="8">
        <v>2.5000000000000001E-2</v>
      </c>
      <c r="L484" s="11">
        <v>0.04</v>
      </c>
      <c r="M484" s="2">
        <v>0</v>
      </c>
      <c r="N484" s="2">
        <v>1659</v>
      </c>
      <c r="O484" s="2">
        <v>0</v>
      </c>
      <c r="P484" s="2">
        <v>425</v>
      </c>
      <c r="Q484" s="2">
        <f t="shared" si="77"/>
        <v>0</v>
      </c>
      <c r="R484" s="2">
        <f t="shared" si="78"/>
        <v>1</v>
      </c>
      <c r="S484" s="2">
        <v>0</v>
      </c>
      <c r="T484" s="2">
        <v>3</v>
      </c>
      <c r="U484" s="2">
        <v>670</v>
      </c>
      <c r="V484" s="2">
        <v>396</v>
      </c>
      <c r="W484" s="2">
        <v>2</v>
      </c>
      <c r="X484" s="2">
        <v>24</v>
      </c>
      <c r="Y484" s="5">
        <f t="shared" si="79"/>
        <v>0</v>
      </c>
      <c r="Z484" s="5">
        <f t="shared" si="80"/>
        <v>2.8063610851262861E-3</v>
      </c>
      <c r="AA484" s="5">
        <f t="shared" si="81"/>
        <v>0.6267539756782039</v>
      </c>
      <c r="AB484" s="5">
        <f t="shared" si="82"/>
        <v>0.37043966323666977</v>
      </c>
      <c r="AC484" s="2">
        <v>0</v>
      </c>
      <c r="AD484" s="3">
        <v>3</v>
      </c>
      <c r="AE484" s="3">
        <v>670</v>
      </c>
      <c r="AF484" s="3">
        <v>396</v>
      </c>
      <c r="AG484" s="3">
        <v>2</v>
      </c>
      <c r="AH484" s="3">
        <v>24</v>
      </c>
      <c r="AI484" s="1">
        <f t="shared" si="83"/>
        <v>0</v>
      </c>
      <c r="AJ484" s="1">
        <f t="shared" si="84"/>
        <v>4.5662100456621002E-3</v>
      </c>
      <c r="AK484" s="1">
        <f t="shared" si="85"/>
        <v>0.61187214611872143</v>
      </c>
      <c r="AL484" s="1">
        <f t="shared" si="86"/>
        <v>0.38356164383561642</v>
      </c>
    </row>
    <row r="485" spans="1:38">
      <c r="A485" s="2" t="s">
        <v>616</v>
      </c>
      <c r="B485" s="2" t="s">
        <v>105</v>
      </c>
      <c r="C485" s="2" t="s">
        <v>162</v>
      </c>
      <c r="D485" s="2" t="s">
        <v>718</v>
      </c>
      <c r="E485" s="6" t="s">
        <v>107</v>
      </c>
      <c r="F485" s="2" t="s">
        <v>1436</v>
      </c>
      <c r="G485" s="2" t="s">
        <v>1446</v>
      </c>
      <c r="H485" s="2">
        <v>1</v>
      </c>
      <c r="I485" s="2">
        <v>30</v>
      </c>
      <c r="J485" s="2" t="str">
        <f t="shared" si="87"/>
        <v>ESTERIL</v>
      </c>
      <c r="K485" s="9">
        <v>2.5000000000000001E-2</v>
      </c>
      <c r="L485" s="10">
        <v>0.04</v>
      </c>
      <c r="M485" s="2">
        <v>0</v>
      </c>
      <c r="N485" s="2">
        <v>4194</v>
      </c>
      <c r="O485" s="2">
        <v>0</v>
      </c>
      <c r="P485" s="2">
        <v>658</v>
      </c>
      <c r="Q485" s="2">
        <f t="shared" si="77"/>
        <v>0</v>
      </c>
      <c r="R485" s="2">
        <f t="shared" si="78"/>
        <v>1</v>
      </c>
      <c r="S485" s="2">
        <v>0</v>
      </c>
      <c r="T485" s="2">
        <v>145</v>
      </c>
      <c r="U485" s="2">
        <v>1823</v>
      </c>
      <c r="V485" s="2">
        <v>367</v>
      </c>
      <c r="W485" s="2">
        <v>179</v>
      </c>
      <c r="X485" s="2">
        <v>173</v>
      </c>
      <c r="Y485" s="5">
        <f t="shared" si="79"/>
        <v>0</v>
      </c>
      <c r="Z485" s="5">
        <f t="shared" si="80"/>
        <v>6.2098501070663809E-2</v>
      </c>
      <c r="AA485" s="5">
        <f t="shared" si="81"/>
        <v>0.78072805139186296</v>
      </c>
      <c r="AB485" s="5">
        <f t="shared" si="82"/>
        <v>0.15717344753747323</v>
      </c>
      <c r="AC485" s="2">
        <v>0</v>
      </c>
      <c r="AD485" s="3">
        <v>42</v>
      </c>
      <c r="AE485" s="3">
        <v>1852</v>
      </c>
      <c r="AF485" s="3">
        <v>626</v>
      </c>
      <c r="AG485" s="3">
        <v>44</v>
      </c>
      <c r="AH485" s="3">
        <v>122</v>
      </c>
      <c r="AI485" s="1">
        <f t="shared" si="83"/>
        <v>0</v>
      </c>
      <c r="AJ485" s="1">
        <f t="shared" si="84"/>
        <v>3.2017870439314963E-2</v>
      </c>
      <c r="AK485" s="1">
        <f t="shared" si="85"/>
        <v>0.68950111690245719</v>
      </c>
      <c r="AL485" s="1">
        <f t="shared" si="86"/>
        <v>0.27848101265822783</v>
      </c>
    </row>
    <row r="486" spans="1:38">
      <c r="A486" s="2" t="s">
        <v>616</v>
      </c>
      <c r="B486" s="2" t="s">
        <v>105</v>
      </c>
      <c r="C486" s="2" t="s">
        <v>164</v>
      </c>
      <c r="D486" s="2" t="s">
        <v>810</v>
      </c>
      <c r="E486" s="6" t="s">
        <v>15</v>
      </c>
      <c r="F486" s="2" t="s">
        <v>5</v>
      </c>
      <c r="G486" s="2" t="s">
        <v>1446</v>
      </c>
      <c r="H486" s="2">
        <v>49</v>
      </c>
      <c r="I486" s="2">
        <v>50</v>
      </c>
      <c r="J486" s="2" t="str">
        <f t="shared" si="87"/>
        <v>ESTERIL</v>
      </c>
      <c r="K486" s="8">
        <v>2.5000000000000001E-2</v>
      </c>
      <c r="L486" s="11">
        <v>0.05</v>
      </c>
      <c r="M486" s="2">
        <v>0</v>
      </c>
      <c r="N486" s="2">
        <v>2347</v>
      </c>
      <c r="O486" s="2">
        <v>0</v>
      </c>
      <c r="P486" s="2">
        <v>470</v>
      </c>
      <c r="Q486" s="2">
        <f t="shared" si="77"/>
        <v>0</v>
      </c>
      <c r="R486" s="2">
        <f t="shared" si="78"/>
        <v>1</v>
      </c>
      <c r="S486" s="5">
        <v>0</v>
      </c>
      <c r="T486" s="5">
        <v>17</v>
      </c>
      <c r="U486" s="5">
        <v>1013</v>
      </c>
      <c r="V486" s="5">
        <v>444</v>
      </c>
      <c r="W486" s="5">
        <v>25</v>
      </c>
      <c r="X486" s="5">
        <v>41</v>
      </c>
      <c r="Y486" s="5">
        <f t="shared" si="79"/>
        <v>0</v>
      </c>
      <c r="Z486" s="5">
        <f t="shared" si="80"/>
        <v>1.1533242876526458E-2</v>
      </c>
      <c r="AA486" s="5">
        <f t="shared" si="81"/>
        <v>0.68724559023066489</v>
      </c>
      <c r="AB486" s="5">
        <f t="shared" si="82"/>
        <v>0.3012211668928087</v>
      </c>
      <c r="AC486" s="5">
        <v>0</v>
      </c>
      <c r="AD486" s="3">
        <v>8</v>
      </c>
      <c r="AE486" s="3">
        <v>913</v>
      </c>
      <c r="AF486" s="3">
        <v>578</v>
      </c>
      <c r="AG486" s="3">
        <v>9</v>
      </c>
      <c r="AH486" s="3">
        <v>30</v>
      </c>
      <c r="AI486" s="1">
        <f t="shared" si="83"/>
        <v>0</v>
      </c>
      <c r="AJ486" s="1">
        <f t="shared" si="84"/>
        <v>1.1053315994798439E-2</v>
      </c>
      <c r="AK486" s="1">
        <f t="shared" si="85"/>
        <v>0.59362808842652792</v>
      </c>
      <c r="AL486" s="1">
        <f t="shared" si="86"/>
        <v>0.3953185955786736</v>
      </c>
    </row>
    <row r="487" spans="1:38">
      <c r="A487" s="2" t="s">
        <v>616</v>
      </c>
      <c r="B487" s="2" t="s">
        <v>105</v>
      </c>
      <c r="C487" s="2" t="s">
        <v>164</v>
      </c>
      <c r="D487" s="2" t="s">
        <v>813</v>
      </c>
      <c r="E487" s="6" t="s">
        <v>15</v>
      </c>
      <c r="F487" s="2" t="s">
        <v>5</v>
      </c>
      <c r="G487" s="2" t="s">
        <v>1446</v>
      </c>
      <c r="H487" s="2">
        <v>52</v>
      </c>
      <c r="I487" s="2">
        <v>85</v>
      </c>
      <c r="J487" s="2" t="str">
        <f t="shared" si="87"/>
        <v>ESTERIL</v>
      </c>
      <c r="K487" s="8">
        <v>2.5000000000000001E-2</v>
      </c>
      <c r="L487" s="11">
        <v>0.05</v>
      </c>
      <c r="M487" s="2">
        <v>57</v>
      </c>
      <c r="N487" s="2">
        <v>2346</v>
      </c>
      <c r="O487" s="2">
        <v>0</v>
      </c>
      <c r="P487" s="2">
        <v>613</v>
      </c>
      <c r="Q487" s="2">
        <f t="shared" si="77"/>
        <v>1.8899204244031829E-2</v>
      </c>
      <c r="R487" s="2">
        <f t="shared" si="78"/>
        <v>0.9811007957559682</v>
      </c>
      <c r="S487" s="5">
        <v>0</v>
      </c>
      <c r="T487" s="5">
        <v>0</v>
      </c>
      <c r="U487" s="5">
        <v>1180</v>
      </c>
      <c r="V487" s="5">
        <v>391</v>
      </c>
      <c r="W487" s="5">
        <v>0</v>
      </c>
      <c r="X487" s="5">
        <v>11</v>
      </c>
      <c r="Y487" s="5">
        <f t="shared" si="79"/>
        <v>0</v>
      </c>
      <c r="Z487" s="5">
        <f t="shared" si="80"/>
        <v>0</v>
      </c>
      <c r="AA487" s="5">
        <f t="shared" si="81"/>
        <v>0.7511139401654997</v>
      </c>
      <c r="AB487" s="5">
        <f t="shared" si="82"/>
        <v>0.24888605983450032</v>
      </c>
      <c r="AC487" s="5">
        <v>0</v>
      </c>
      <c r="AD487" s="3">
        <v>0</v>
      </c>
      <c r="AE487" s="3">
        <v>1018</v>
      </c>
      <c r="AF487" s="3">
        <v>558</v>
      </c>
      <c r="AG487" s="3">
        <v>0</v>
      </c>
      <c r="AH487" s="3">
        <v>6</v>
      </c>
      <c r="AI487" s="1">
        <f t="shared" si="83"/>
        <v>0</v>
      </c>
      <c r="AJ487" s="1">
        <f t="shared" si="84"/>
        <v>0</v>
      </c>
      <c r="AK487" s="1">
        <f t="shared" si="85"/>
        <v>0.64348925410872315</v>
      </c>
      <c r="AL487" s="1">
        <f t="shared" si="86"/>
        <v>0.35651074589127685</v>
      </c>
    </row>
    <row r="488" spans="1:38">
      <c r="A488" s="2" t="s">
        <v>616</v>
      </c>
      <c r="B488" s="2" t="s">
        <v>105</v>
      </c>
      <c r="C488" s="2" t="s">
        <v>164</v>
      </c>
      <c r="D488" s="2" t="s">
        <v>762</v>
      </c>
      <c r="E488" s="6" t="s">
        <v>13</v>
      </c>
      <c r="F488" s="2" t="s">
        <v>5</v>
      </c>
      <c r="G488" s="2" t="s">
        <v>1446</v>
      </c>
      <c r="H488" s="2">
        <v>1</v>
      </c>
      <c r="I488" s="2">
        <v>120</v>
      </c>
      <c r="J488" s="2" t="str">
        <f t="shared" si="87"/>
        <v>ESTERIL</v>
      </c>
      <c r="K488" s="8">
        <v>2.5000000000000001E-2</v>
      </c>
      <c r="L488" s="11">
        <v>7.0000000000000007E-2</v>
      </c>
      <c r="M488" s="2">
        <v>14</v>
      </c>
      <c r="N488" s="2">
        <v>5101</v>
      </c>
      <c r="O488" s="2">
        <v>0</v>
      </c>
      <c r="P488" s="2">
        <v>717</v>
      </c>
      <c r="Q488" s="2">
        <f t="shared" si="77"/>
        <v>2.4005486968449933E-3</v>
      </c>
      <c r="R488" s="2">
        <f t="shared" si="78"/>
        <v>0.99759945130315497</v>
      </c>
      <c r="S488" s="5">
        <v>0</v>
      </c>
      <c r="T488" s="5">
        <v>2</v>
      </c>
      <c r="U488" s="5">
        <v>2348</v>
      </c>
      <c r="V488" s="5">
        <v>938</v>
      </c>
      <c r="W488" s="5">
        <v>5</v>
      </c>
      <c r="X488" s="5">
        <v>31</v>
      </c>
      <c r="Y488" s="5">
        <f t="shared" si="79"/>
        <v>0</v>
      </c>
      <c r="Z488" s="5">
        <f t="shared" si="80"/>
        <v>6.0827250608272508E-4</v>
      </c>
      <c r="AA488" s="5">
        <f t="shared" si="81"/>
        <v>0.71411192214111918</v>
      </c>
      <c r="AB488" s="5">
        <f t="shared" si="82"/>
        <v>0.28527980535279807</v>
      </c>
      <c r="AC488" s="5">
        <v>0</v>
      </c>
      <c r="AD488" s="3">
        <v>1</v>
      </c>
      <c r="AE488" s="3">
        <v>1962</v>
      </c>
      <c r="AF488" s="3">
        <v>1339</v>
      </c>
      <c r="AG488" s="3">
        <v>3</v>
      </c>
      <c r="AH488" s="3">
        <v>18</v>
      </c>
      <c r="AI488" s="1">
        <f t="shared" si="83"/>
        <v>0</v>
      </c>
      <c r="AJ488" s="1">
        <f t="shared" si="84"/>
        <v>1.2037315678603672E-3</v>
      </c>
      <c r="AK488" s="1">
        <f t="shared" si="85"/>
        <v>0.59043033403551004</v>
      </c>
      <c r="AL488" s="1">
        <f t="shared" si="86"/>
        <v>0.40836593439662955</v>
      </c>
    </row>
    <row r="489" spans="1:38">
      <c r="A489" s="2" t="s">
        <v>616</v>
      </c>
      <c r="B489" s="2" t="s">
        <v>105</v>
      </c>
      <c r="C489" s="2" t="s">
        <v>164</v>
      </c>
      <c r="D489" s="2" t="s">
        <v>806</v>
      </c>
      <c r="E489" s="6" t="s">
        <v>15</v>
      </c>
      <c r="F489" s="2" t="s">
        <v>5</v>
      </c>
      <c r="G489" s="2" t="s">
        <v>1446</v>
      </c>
      <c r="H489" s="2">
        <v>45</v>
      </c>
      <c r="I489" s="2">
        <v>70</v>
      </c>
      <c r="J489" s="2" t="str">
        <f t="shared" si="87"/>
        <v>ESTERIL</v>
      </c>
      <c r="K489" s="8">
        <v>2.5000000000000001E-2</v>
      </c>
      <c r="L489" s="11">
        <v>0.08</v>
      </c>
      <c r="M489" s="2">
        <v>0</v>
      </c>
      <c r="N489" s="2">
        <v>3197</v>
      </c>
      <c r="O489" s="2">
        <v>0</v>
      </c>
      <c r="P489" s="2">
        <v>618</v>
      </c>
      <c r="Q489" s="2">
        <f t="shared" si="77"/>
        <v>0</v>
      </c>
      <c r="R489" s="2">
        <f t="shared" si="78"/>
        <v>1</v>
      </c>
      <c r="S489" s="5">
        <v>0</v>
      </c>
      <c r="T489" s="5">
        <v>13</v>
      </c>
      <c r="U489" s="5">
        <v>1369</v>
      </c>
      <c r="V489" s="5">
        <v>663</v>
      </c>
      <c r="W489" s="5">
        <v>17</v>
      </c>
      <c r="X489" s="5">
        <v>34</v>
      </c>
      <c r="Y489" s="5">
        <f t="shared" si="79"/>
        <v>0</v>
      </c>
      <c r="Z489" s="5">
        <f t="shared" si="80"/>
        <v>6.3569682151589238E-3</v>
      </c>
      <c r="AA489" s="5">
        <f t="shared" si="81"/>
        <v>0.66943765281173595</v>
      </c>
      <c r="AB489" s="5">
        <f t="shared" si="82"/>
        <v>0.32420537897310514</v>
      </c>
      <c r="AC489" s="5">
        <v>0</v>
      </c>
      <c r="AD489" s="3">
        <v>5</v>
      </c>
      <c r="AE489" s="3">
        <v>1175</v>
      </c>
      <c r="AF489" s="3">
        <v>887</v>
      </c>
      <c r="AG489" s="3">
        <v>5</v>
      </c>
      <c r="AH489" s="3">
        <v>24</v>
      </c>
      <c r="AI489" s="1">
        <f t="shared" si="83"/>
        <v>0</v>
      </c>
      <c r="AJ489" s="1">
        <f t="shared" si="84"/>
        <v>4.7709923664122139E-3</v>
      </c>
      <c r="AK489" s="1">
        <f t="shared" si="85"/>
        <v>0.56059160305343514</v>
      </c>
      <c r="AL489" s="1">
        <f t="shared" si="86"/>
        <v>0.43463740458015265</v>
      </c>
    </row>
    <row r="490" spans="1:38">
      <c r="A490" s="2" t="s">
        <v>616</v>
      </c>
      <c r="B490" s="2" t="s">
        <v>105</v>
      </c>
      <c r="C490" s="2" t="s">
        <v>164</v>
      </c>
      <c r="D490" s="2" t="s">
        <v>800</v>
      </c>
      <c r="E490" s="6" t="s">
        <v>14</v>
      </c>
      <c r="F490" s="2" t="s">
        <v>5</v>
      </c>
      <c r="G490" s="2" t="s">
        <v>1446</v>
      </c>
      <c r="H490" s="2">
        <v>39</v>
      </c>
      <c r="I490" s="2">
        <v>105</v>
      </c>
      <c r="J490" s="2" t="str">
        <f t="shared" si="87"/>
        <v>ESTERIL</v>
      </c>
      <c r="K490" s="8">
        <v>2.5000000000000001E-2</v>
      </c>
      <c r="L490" s="11">
        <v>0.11</v>
      </c>
      <c r="M490" s="2">
        <v>0</v>
      </c>
      <c r="N490" s="2">
        <v>4159</v>
      </c>
      <c r="O490" s="2">
        <v>0</v>
      </c>
      <c r="P490" s="2">
        <v>692</v>
      </c>
      <c r="Q490" s="2">
        <f t="shared" si="77"/>
        <v>0</v>
      </c>
      <c r="R490" s="2">
        <f t="shared" si="78"/>
        <v>1</v>
      </c>
      <c r="S490" s="5">
        <v>0</v>
      </c>
      <c r="T490" s="5">
        <v>1</v>
      </c>
      <c r="U490" s="5">
        <v>1884</v>
      </c>
      <c r="V490" s="5">
        <v>770</v>
      </c>
      <c r="W490" s="5">
        <v>2</v>
      </c>
      <c r="X490" s="5">
        <v>26</v>
      </c>
      <c r="Y490" s="5">
        <f t="shared" si="79"/>
        <v>0</v>
      </c>
      <c r="Z490" s="5">
        <f t="shared" si="80"/>
        <v>3.7664783427495291E-4</v>
      </c>
      <c r="AA490" s="5">
        <f t="shared" si="81"/>
        <v>0.70960451977401129</v>
      </c>
      <c r="AB490" s="5">
        <f t="shared" si="82"/>
        <v>0.29001883239171372</v>
      </c>
      <c r="AC490" s="5">
        <v>0</v>
      </c>
      <c r="AD490" s="3">
        <v>0</v>
      </c>
      <c r="AE490" s="3">
        <v>1589</v>
      </c>
      <c r="AF490" s="3">
        <v>1085</v>
      </c>
      <c r="AG490" s="3">
        <v>0</v>
      </c>
      <c r="AH490" s="3">
        <v>9</v>
      </c>
      <c r="AI490" s="1">
        <f t="shared" si="83"/>
        <v>0</v>
      </c>
      <c r="AJ490" s="1">
        <f t="shared" si="84"/>
        <v>0</v>
      </c>
      <c r="AK490" s="1">
        <f t="shared" si="85"/>
        <v>0.59224748415952289</v>
      </c>
      <c r="AL490" s="1">
        <f t="shared" si="86"/>
        <v>0.40775251584047706</v>
      </c>
    </row>
    <row r="491" spans="1:38">
      <c r="A491" s="2" t="s">
        <v>616</v>
      </c>
      <c r="B491" s="2" t="s">
        <v>105</v>
      </c>
      <c r="C491" s="2" t="s">
        <v>164</v>
      </c>
      <c r="D491" s="2" t="s">
        <v>777</v>
      </c>
      <c r="E491" s="6" t="s">
        <v>13</v>
      </c>
      <c r="F491" s="2" t="s">
        <v>5</v>
      </c>
      <c r="G491" s="2" t="s">
        <v>1446</v>
      </c>
      <c r="H491" s="2">
        <v>16</v>
      </c>
      <c r="I491" s="2">
        <v>25</v>
      </c>
      <c r="J491" s="2" t="str">
        <f t="shared" si="87"/>
        <v>ESTERIL</v>
      </c>
      <c r="K491" s="8">
        <v>2.5000000000000001E-2</v>
      </c>
      <c r="L491" s="11">
        <v>0.12</v>
      </c>
      <c r="M491" s="2">
        <v>0</v>
      </c>
      <c r="N491" s="2">
        <v>1166</v>
      </c>
      <c r="O491" s="2">
        <v>0</v>
      </c>
      <c r="P491" s="2">
        <v>331</v>
      </c>
      <c r="Q491" s="2">
        <f t="shared" si="77"/>
        <v>0</v>
      </c>
      <c r="R491" s="2">
        <f t="shared" si="78"/>
        <v>1</v>
      </c>
      <c r="S491" s="5">
        <v>0</v>
      </c>
      <c r="T491" s="5">
        <v>21</v>
      </c>
      <c r="U491" s="5">
        <v>486</v>
      </c>
      <c r="V491" s="5">
        <v>244</v>
      </c>
      <c r="W491" s="5">
        <v>22</v>
      </c>
      <c r="X491" s="5">
        <v>11</v>
      </c>
      <c r="Y491" s="5">
        <f t="shared" si="79"/>
        <v>0</v>
      </c>
      <c r="Z491" s="5">
        <f t="shared" si="80"/>
        <v>2.7962716378162451E-2</v>
      </c>
      <c r="AA491" s="5">
        <f t="shared" si="81"/>
        <v>0.64713715046604525</v>
      </c>
      <c r="AB491" s="5">
        <f t="shared" si="82"/>
        <v>0.3249001331557923</v>
      </c>
      <c r="AC491" s="5">
        <v>0</v>
      </c>
      <c r="AD491" s="3">
        <v>9</v>
      </c>
      <c r="AE491" s="3">
        <v>419</v>
      </c>
      <c r="AF491" s="3">
        <v>331</v>
      </c>
      <c r="AG491" s="3">
        <v>12</v>
      </c>
      <c r="AH491" s="3">
        <v>12</v>
      </c>
      <c r="AI491" s="1">
        <f t="shared" si="83"/>
        <v>0</v>
      </c>
      <c r="AJ491" s="1">
        <f t="shared" si="84"/>
        <v>2.681992337164751E-2</v>
      </c>
      <c r="AK491" s="1">
        <f t="shared" si="85"/>
        <v>0.53512132822477654</v>
      </c>
      <c r="AL491" s="1">
        <f t="shared" si="86"/>
        <v>0.438058748403576</v>
      </c>
    </row>
    <row r="492" spans="1:38">
      <c r="A492" s="2" t="s">
        <v>616</v>
      </c>
      <c r="B492" s="2" t="s">
        <v>105</v>
      </c>
      <c r="C492" s="2" t="s">
        <v>164</v>
      </c>
      <c r="D492" s="2" t="s">
        <v>782</v>
      </c>
      <c r="E492" s="6" t="s">
        <v>13</v>
      </c>
      <c r="F492" s="2" t="s">
        <v>5</v>
      </c>
      <c r="G492" s="2" t="s">
        <v>1446</v>
      </c>
      <c r="H492" s="2">
        <v>21</v>
      </c>
      <c r="I492" s="2">
        <v>85</v>
      </c>
      <c r="J492" s="2" t="str">
        <f t="shared" si="87"/>
        <v>ESTERIL</v>
      </c>
      <c r="K492" s="8">
        <v>2.5000000000000001E-2</v>
      </c>
      <c r="L492" s="11">
        <v>0.12</v>
      </c>
      <c r="M492" s="2">
        <v>0</v>
      </c>
      <c r="N492" s="2">
        <v>5248</v>
      </c>
      <c r="O492" s="2">
        <v>0</v>
      </c>
      <c r="P492" s="2">
        <v>1019</v>
      </c>
      <c r="Q492" s="2">
        <f t="shared" si="77"/>
        <v>0</v>
      </c>
      <c r="R492" s="2">
        <f t="shared" si="78"/>
        <v>1</v>
      </c>
      <c r="S492" s="5">
        <v>0</v>
      </c>
      <c r="T492" s="5">
        <v>86</v>
      </c>
      <c r="U492" s="5">
        <v>2579</v>
      </c>
      <c r="V492" s="5">
        <v>469</v>
      </c>
      <c r="W492" s="5">
        <v>120</v>
      </c>
      <c r="X492" s="5">
        <v>203</v>
      </c>
      <c r="Y492" s="5">
        <f t="shared" si="79"/>
        <v>0</v>
      </c>
      <c r="Z492" s="5">
        <f t="shared" si="80"/>
        <v>2.7440970006381619E-2</v>
      </c>
      <c r="AA492" s="5">
        <f t="shared" si="81"/>
        <v>0.82291001914486284</v>
      </c>
      <c r="AB492" s="5">
        <f t="shared" si="82"/>
        <v>0.14964901084875559</v>
      </c>
      <c r="AC492" s="5">
        <v>0</v>
      </c>
      <c r="AD492" s="3">
        <v>24</v>
      </c>
      <c r="AE492" s="3">
        <v>2513</v>
      </c>
      <c r="AF492" s="3">
        <v>738</v>
      </c>
      <c r="AG492" s="3">
        <v>42</v>
      </c>
      <c r="AH492" s="3">
        <v>138</v>
      </c>
      <c r="AI492" s="1">
        <f t="shared" si="83"/>
        <v>0</v>
      </c>
      <c r="AJ492" s="1">
        <f t="shared" si="84"/>
        <v>1.9102749638205498E-2</v>
      </c>
      <c r="AK492" s="1">
        <f t="shared" si="85"/>
        <v>0.72735166425470332</v>
      </c>
      <c r="AL492" s="1">
        <f t="shared" si="86"/>
        <v>0.25354558610709116</v>
      </c>
    </row>
    <row r="493" spans="1:38">
      <c r="A493" s="2" t="s">
        <v>616</v>
      </c>
      <c r="B493" s="2" t="s">
        <v>105</v>
      </c>
      <c r="C493" s="2" t="s">
        <v>164</v>
      </c>
      <c r="D493" s="2" t="s">
        <v>766</v>
      </c>
      <c r="E493" s="6" t="s">
        <v>13</v>
      </c>
      <c r="F493" s="2" t="s">
        <v>5</v>
      </c>
      <c r="G493" s="2" t="s">
        <v>1446</v>
      </c>
      <c r="H493" s="2">
        <v>5</v>
      </c>
      <c r="I493" s="2">
        <v>50</v>
      </c>
      <c r="J493" s="2" t="str">
        <f t="shared" si="87"/>
        <v>ESTERIL</v>
      </c>
      <c r="K493" s="8">
        <v>2.5000000000000001E-2</v>
      </c>
      <c r="L493" s="11">
        <v>0.2</v>
      </c>
      <c r="M493" s="2">
        <v>0</v>
      </c>
      <c r="N493" s="2">
        <v>2940</v>
      </c>
      <c r="O493" s="2">
        <v>0</v>
      </c>
      <c r="P493" s="2">
        <v>579</v>
      </c>
      <c r="Q493" s="2">
        <f t="shared" si="77"/>
        <v>0</v>
      </c>
      <c r="R493" s="2">
        <f t="shared" si="78"/>
        <v>1</v>
      </c>
      <c r="S493" s="5">
        <v>0</v>
      </c>
      <c r="T493" s="5">
        <v>26</v>
      </c>
      <c r="U493" s="5">
        <v>1473</v>
      </c>
      <c r="V493" s="5">
        <v>357</v>
      </c>
      <c r="W493" s="5">
        <v>21</v>
      </c>
      <c r="X493" s="5">
        <v>46</v>
      </c>
      <c r="Y493" s="5">
        <f t="shared" si="79"/>
        <v>0</v>
      </c>
      <c r="Z493" s="5">
        <f t="shared" si="80"/>
        <v>1.4008620689655173E-2</v>
      </c>
      <c r="AA493" s="5">
        <f t="shared" si="81"/>
        <v>0.79364224137931039</v>
      </c>
      <c r="AB493" s="5">
        <f t="shared" si="82"/>
        <v>0.19234913793103448</v>
      </c>
      <c r="AC493" s="5">
        <v>0</v>
      </c>
      <c r="AD493" s="3">
        <v>19</v>
      </c>
      <c r="AE493" s="3">
        <v>1324</v>
      </c>
      <c r="AF493" s="3">
        <v>539</v>
      </c>
      <c r="AG493" s="3">
        <v>13</v>
      </c>
      <c r="AH493" s="3">
        <v>28</v>
      </c>
      <c r="AI493" s="1">
        <f t="shared" si="83"/>
        <v>0</v>
      </c>
      <c r="AJ493" s="1">
        <f t="shared" si="84"/>
        <v>1.6640665626625067E-2</v>
      </c>
      <c r="AK493" s="1">
        <f t="shared" si="85"/>
        <v>0.6885075403016121</v>
      </c>
      <c r="AL493" s="1">
        <f t="shared" si="86"/>
        <v>0.29485179407176287</v>
      </c>
    </row>
    <row r="494" spans="1:38">
      <c r="A494" s="2" t="s">
        <v>616</v>
      </c>
      <c r="B494" s="2" t="s">
        <v>105</v>
      </c>
      <c r="C494" s="2" t="s">
        <v>164</v>
      </c>
      <c r="D494" s="2" t="s">
        <v>767</v>
      </c>
      <c r="E494" s="6" t="s">
        <v>13</v>
      </c>
      <c r="F494" s="2" t="s">
        <v>5</v>
      </c>
      <c r="G494" s="2" t="s">
        <v>1446</v>
      </c>
      <c r="H494" s="2">
        <v>6</v>
      </c>
      <c r="I494" s="2">
        <v>70</v>
      </c>
      <c r="J494" s="2" t="str">
        <f t="shared" si="87"/>
        <v>ESTERIL</v>
      </c>
      <c r="K494" s="8">
        <v>2.5000000000000001E-2</v>
      </c>
      <c r="L494" s="11">
        <v>0.24</v>
      </c>
      <c r="M494" s="2">
        <v>31</v>
      </c>
      <c r="N494" s="2">
        <v>2836</v>
      </c>
      <c r="O494" s="2">
        <v>0</v>
      </c>
      <c r="P494" s="2">
        <v>549</v>
      </c>
      <c r="Q494" s="2">
        <f t="shared" si="77"/>
        <v>9.074941451990632E-3</v>
      </c>
      <c r="R494" s="2">
        <f t="shared" si="78"/>
        <v>0.99092505854800939</v>
      </c>
      <c r="S494" s="5">
        <v>0</v>
      </c>
      <c r="T494" s="5">
        <v>14</v>
      </c>
      <c r="U494" s="5">
        <v>1385</v>
      </c>
      <c r="V494" s="5">
        <v>432</v>
      </c>
      <c r="W494" s="5">
        <v>20</v>
      </c>
      <c r="X494" s="5">
        <v>34</v>
      </c>
      <c r="Y494" s="5">
        <f t="shared" si="79"/>
        <v>0</v>
      </c>
      <c r="Z494" s="5">
        <f t="shared" si="80"/>
        <v>7.6460950300382309E-3</v>
      </c>
      <c r="AA494" s="5">
        <f t="shared" si="81"/>
        <v>0.75641725832878204</v>
      </c>
      <c r="AB494" s="5">
        <f t="shared" si="82"/>
        <v>0.23593664664117969</v>
      </c>
      <c r="AC494" s="5">
        <v>0</v>
      </c>
      <c r="AD494" s="3">
        <v>6</v>
      </c>
      <c r="AE494" s="3">
        <v>1242</v>
      </c>
      <c r="AF494" s="3">
        <v>603</v>
      </c>
      <c r="AG494" s="3">
        <v>9</v>
      </c>
      <c r="AH494" s="3">
        <v>25</v>
      </c>
      <c r="AI494" s="1">
        <f t="shared" si="83"/>
        <v>0</v>
      </c>
      <c r="AJ494" s="1">
        <f t="shared" si="84"/>
        <v>7.9575596816976128E-3</v>
      </c>
      <c r="AK494" s="1">
        <f t="shared" si="85"/>
        <v>0.65888594164456238</v>
      </c>
      <c r="AL494" s="1">
        <f t="shared" si="86"/>
        <v>0.33315649867374003</v>
      </c>
    </row>
    <row r="495" spans="1:38">
      <c r="A495" s="2" t="s">
        <v>616</v>
      </c>
      <c r="B495" s="2" t="s">
        <v>105</v>
      </c>
      <c r="C495" s="2" t="s">
        <v>164</v>
      </c>
      <c r="D495" s="2" t="s">
        <v>811</v>
      </c>
      <c r="E495" s="6" t="s">
        <v>15</v>
      </c>
      <c r="F495" s="2" t="s">
        <v>5</v>
      </c>
      <c r="G495" s="2" t="s">
        <v>1446</v>
      </c>
      <c r="H495" s="2">
        <v>50</v>
      </c>
      <c r="I495" s="2">
        <v>90</v>
      </c>
      <c r="J495" s="2" t="str">
        <f t="shared" si="87"/>
        <v>ESTERIL</v>
      </c>
      <c r="K495" s="8">
        <v>2.5000000000000001E-2</v>
      </c>
      <c r="L495" s="11">
        <v>0.3</v>
      </c>
      <c r="M495" s="2">
        <v>23</v>
      </c>
      <c r="N495" s="2">
        <v>3308</v>
      </c>
      <c r="O495" s="2">
        <v>0</v>
      </c>
      <c r="P495" s="2">
        <v>681</v>
      </c>
      <c r="Q495" s="2">
        <f t="shared" si="77"/>
        <v>5.732801595214357E-3</v>
      </c>
      <c r="R495" s="2">
        <f t="shared" si="78"/>
        <v>0.99426719840478561</v>
      </c>
      <c r="S495" s="5">
        <v>0</v>
      </c>
      <c r="T495" s="5">
        <v>8</v>
      </c>
      <c r="U495" s="5">
        <v>1532</v>
      </c>
      <c r="V495" s="5">
        <v>582</v>
      </c>
      <c r="W495" s="5">
        <v>13</v>
      </c>
      <c r="X495" s="5">
        <v>49</v>
      </c>
      <c r="Y495" s="5">
        <f t="shared" si="79"/>
        <v>0</v>
      </c>
      <c r="Z495" s="5">
        <f t="shared" si="80"/>
        <v>3.770028275212064E-3</v>
      </c>
      <c r="AA495" s="5">
        <f t="shared" si="81"/>
        <v>0.72196041470311023</v>
      </c>
      <c r="AB495" s="5">
        <f t="shared" si="82"/>
        <v>0.27426955702167766</v>
      </c>
      <c r="AC495" s="5">
        <v>0</v>
      </c>
      <c r="AD495" s="3">
        <v>2</v>
      </c>
      <c r="AE495" s="3">
        <v>1352</v>
      </c>
      <c r="AF495" s="3">
        <v>792</v>
      </c>
      <c r="AG495" s="3">
        <v>6</v>
      </c>
      <c r="AH495" s="3">
        <v>32</v>
      </c>
      <c r="AI495" s="1">
        <f t="shared" si="83"/>
        <v>0</v>
      </c>
      <c r="AJ495" s="1">
        <f t="shared" si="84"/>
        <v>3.663003663003663E-3</v>
      </c>
      <c r="AK495" s="1">
        <f t="shared" si="85"/>
        <v>0.61904761904761907</v>
      </c>
      <c r="AL495" s="1">
        <f t="shared" si="86"/>
        <v>0.37728937728937728</v>
      </c>
    </row>
    <row r="496" spans="1:38">
      <c r="A496" s="2" t="s">
        <v>616</v>
      </c>
      <c r="B496" s="2" t="s">
        <v>105</v>
      </c>
      <c r="C496" s="2" t="s">
        <v>164</v>
      </c>
      <c r="D496" s="2" t="s">
        <v>765</v>
      </c>
      <c r="E496" s="6" t="s">
        <v>13</v>
      </c>
      <c r="F496" s="2" t="s">
        <v>5</v>
      </c>
      <c r="G496" s="2" t="s">
        <v>1446</v>
      </c>
      <c r="H496" s="2">
        <v>4</v>
      </c>
      <c r="I496" s="2">
        <v>85</v>
      </c>
      <c r="J496" s="2" t="str">
        <f t="shared" si="87"/>
        <v>ESTERIL</v>
      </c>
      <c r="K496" s="8">
        <v>2.5000000000000001E-2</v>
      </c>
      <c r="L496" s="11">
        <v>0.37</v>
      </c>
      <c r="M496" s="2">
        <v>11</v>
      </c>
      <c r="N496" s="2">
        <v>3425</v>
      </c>
      <c r="O496" s="2">
        <v>0</v>
      </c>
      <c r="P496" s="2">
        <v>593</v>
      </c>
      <c r="Q496" s="2">
        <f t="shared" si="77"/>
        <v>2.730206006453214E-3</v>
      </c>
      <c r="R496" s="2">
        <f t="shared" si="78"/>
        <v>0.99726979399354676</v>
      </c>
      <c r="S496" s="5">
        <v>0</v>
      </c>
      <c r="T496" s="5">
        <v>0</v>
      </c>
      <c r="U496" s="5">
        <v>1642</v>
      </c>
      <c r="V496" s="5">
        <v>555</v>
      </c>
      <c r="W496" s="5">
        <v>0</v>
      </c>
      <c r="X496" s="5">
        <v>30</v>
      </c>
      <c r="Y496" s="5">
        <f t="shared" si="79"/>
        <v>0</v>
      </c>
      <c r="Z496" s="5">
        <f t="shared" si="80"/>
        <v>0</v>
      </c>
      <c r="AA496" s="5">
        <f t="shared" si="81"/>
        <v>0.74738279472007285</v>
      </c>
      <c r="AB496" s="5">
        <f t="shared" si="82"/>
        <v>0.25261720527992715</v>
      </c>
      <c r="AC496" s="5">
        <v>0</v>
      </c>
      <c r="AD496" s="3">
        <v>0</v>
      </c>
      <c r="AE496" s="3">
        <v>1388</v>
      </c>
      <c r="AF496" s="3">
        <v>822</v>
      </c>
      <c r="AG496" s="3">
        <v>0</v>
      </c>
      <c r="AH496" s="3">
        <v>17</v>
      </c>
      <c r="AI496" s="1">
        <f t="shared" si="83"/>
        <v>0</v>
      </c>
      <c r="AJ496" s="1">
        <f t="shared" si="84"/>
        <v>0</v>
      </c>
      <c r="AK496" s="1">
        <f t="shared" si="85"/>
        <v>0.62325999101930851</v>
      </c>
      <c r="AL496" s="1">
        <f t="shared" si="86"/>
        <v>0.37674000898069149</v>
      </c>
    </row>
    <row r="497" spans="1:38">
      <c r="A497" s="2" t="s">
        <v>616</v>
      </c>
      <c r="B497" s="2" t="s">
        <v>105</v>
      </c>
      <c r="C497" s="2" t="s">
        <v>164</v>
      </c>
      <c r="D497" s="2" t="s">
        <v>779</v>
      </c>
      <c r="E497" s="6" t="s">
        <v>13</v>
      </c>
      <c r="F497" s="2" t="s">
        <v>5</v>
      </c>
      <c r="G497" s="2" t="s">
        <v>1446</v>
      </c>
      <c r="H497" s="2">
        <v>18</v>
      </c>
      <c r="I497" s="2">
        <v>105</v>
      </c>
      <c r="J497" s="2" t="str">
        <f t="shared" si="87"/>
        <v>ESTERIL</v>
      </c>
      <c r="K497" s="8">
        <v>2.5000000000000001E-2</v>
      </c>
      <c r="L497" s="11">
        <v>0.62</v>
      </c>
      <c r="M497" s="2">
        <v>14</v>
      </c>
      <c r="N497" s="2">
        <v>3658</v>
      </c>
      <c r="O497" s="2">
        <v>0</v>
      </c>
      <c r="P497" s="2">
        <v>607</v>
      </c>
      <c r="Q497" s="2">
        <f t="shared" si="77"/>
        <v>3.271792474877308E-3</v>
      </c>
      <c r="R497" s="2">
        <f t="shared" si="78"/>
        <v>0.9967282075251227</v>
      </c>
      <c r="S497" s="5">
        <v>0</v>
      </c>
      <c r="T497" s="5">
        <v>3</v>
      </c>
      <c r="U497" s="5">
        <v>1818</v>
      </c>
      <c r="V497" s="5">
        <v>531</v>
      </c>
      <c r="W497" s="5">
        <v>4</v>
      </c>
      <c r="X497" s="5">
        <v>30</v>
      </c>
      <c r="Y497" s="5">
        <f t="shared" si="79"/>
        <v>0</v>
      </c>
      <c r="Z497" s="5">
        <f t="shared" si="80"/>
        <v>1.2755102040816326E-3</v>
      </c>
      <c r="AA497" s="5">
        <f t="shared" si="81"/>
        <v>0.77295918367346939</v>
      </c>
      <c r="AB497" s="5">
        <f t="shared" si="82"/>
        <v>0.22576530612244897</v>
      </c>
      <c r="AC497" s="5">
        <v>0</v>
      </c>
      <c r="AD497" s="3">
        <v>0</v>
      </c>
      <c r="AE497" s="3">
        <v>1613</v>
      </c>
      <c r="AF497" s="3">
        <v>757</v>
      </c>
      <c r="AG497" s="3">
        <v>0</v>
      </c>
      <c r="AH497" s="3">
        <v>16</v>
      </c>
      <c r="AI497" s="1">
        <f t="shared" si="83"/>
        <v>0</v>
      </c>
      <c r="AJ497" s="1">
        <f t="shared" si="84"/>
        <v>0</v>
      </c>
      <c r="AK497" s="1">
        <f t="shared" si="85"/>
        <v>0.67602682313495388</v>
      </c>
      <c r="AL497" s="1">
        <f t="shared" si="86"/>
        <v>0.32397317686504612</v>
      </c>
    </row>
    <row r="498" spans="1:38">
      <c r="A498" s="2" t="s">
        <v>616</v>
      </c>
      <c r="B498" s="2" t="s">
        <v>105</v>
      </c>
      <c r="C498" s="2" t="s">
        <v>164</v>
      </c>
      <c r="D498" s="2" t="s">
        <v>764</v>
      </c>
      <c r="E498" s="6" t="s">
        <v>13</v>
      </c>
      <c r="F498" s="2" t="s">
        <v>5</v>
      </c>
      <c r="G498" s="2" t="s">
        <v>1446</v>
      </c>
      <c r="H498" s="2">
        <v>3</v>
      </c>
      <c r="I498" s="2">
        <v>40</v>
      </c>
      <c r="J498" s="2" t="str">
        <f t="shared" si="87"/>
        <v>ESTERIL</v>
      </c>
      <c r="K498" s="8">
        <v>2.5000000000000001E-2</v>
      </c>
      <c r="L498" s="11">
        <v>0.65</v>
      </c>
      <c r="M498" s="2">
        <v>0</v>
      </c>
      <c r="N498" s="2">
        <v>2907</v>
      </c>
      <c r="O498" s="2">
        <v>0</v>
      </c>
      <c r="P498" s="2">
        <v>623</v>
      </c>
      <c r="Q498" s="2">
        <f t="shared" si="77"/>
        <v>0</v>
      </c>
      <c r="R498" s="2">
        <f t="shared" si="78"/>
        <v>1</v>
      </c>
      <c r="S498" s="5">
        <v>0</v>
      </c>
      <c r="T498" s="5">
        <v>42</v>
      </c>
      <c r="U498" s="5">
        <v>1371</v>
      </c>
      <c r="V498" s="5">
        <v>401</v>
      </c>
      <c r="W498" s="5">
        <v>37</v>
      </c>
      <c r="X498" s="5">
        <v>69</v>
      </c>
      <c r="Y498" s="5">
        <f t="shared" si="79"/>
        <v>0</v>
      </c>
      <c r="Z498" s="5">
        <f t="shared" si="80"/>
        <v>2.3153252480705624E-2</v>
      </c>
      <c r="AA498" s="5">
        <f t="shared" si="81"/>
        <v>0.75578831312017636</v>
      </c>
      <c r="AB498" s="5">
        <f t="shared" si="82"/>
        <v>0.22105843439911796</v>
      </c>
      <c r="AC498" s="5">
        <v>0</v>
      </c>
      <c r="AD498" s="3">
        <v>31</v>
      </c>
      <c r="AE498" s="3">
        <v>1237</v>
      </c>
      <c r="AF498" s="3">
        <v>578</v>
      </c>
      <c r="AG498" s="3">
        <v>28</v>
      </c>
      <c r="AH498" s="3">
        <v>46</v>
      </c>
      <c r="AI498" s="1">
        <f t="shared" si="83"/>
        <v>0</v>
      </c>
      <c r="AJ498" s="1">
        <f t="shared" si="84"/>
        <v>3.0729166666666665E-2</v>
      </c>
      <c r="AK498" s="1">
        <f t="shared" si="85"/>
        <v>0.64427083333333335</v>
      </c>
      <c r="AL498" s="1">
        <f t="shared" si="86"/>
        <v>0.32500000000000001</v>
      </c>
    </row>
    <row r="499" spans="1:38">
      <c r="A499" s="2" t="s">
        <v>616</v>
      </c>
      <c r="B499" s="2" t="s">
        <v>105</v>
      </c>
      <c r="C499" s="2" t="s">
        <v>164</v>
      </c>
      <c r="D499" s="2" t="s">
        <v>775</v>
      </c>
      <c r="E499" s="6" t="s">
        <v>13</v>
      </c>
      <c r="F499" s="2" t="s">
        <v>5</v>
      </c>
      <c r="G499" s="2" t="s">
        <v>1446</v>
      </c>
      <c r="H499" s="2">
        <v>14</v>
      </c>
      <c r="I499" s="2">
        <v>35</v>
      </c>
      <c r="J499" s="2" t="str">
        <f t="shared" si="87"/>
        <v>ESTERIL</v>
      </c>
      <c r="K499" s="8">
        <v>2.5000000000000001E-2</v>
      </c>
      <c r="L499" s="11">
        <v>1.26</v>
      </c>
      <c r="M499" s="2">
        <v>0</v>
      </c>
      <c r="N499" s="2">
        <v>2098</v>
      </c>
      <c r="O499" s="2">
        <v>0</v>
      </c>
      <c r="P499" s="2">
        <v>445</v>
      </c>
      <c r="Q499" s="2">
        <f t="shared" si="77"/>
        <v>0</v>
      </c>
      <c r="R499" s="2">
        <f t="shared" si="78"/>
        <v>1</v>
      </c>
      <c r="S499" s="5">
        <v>0</v>
      </c>
      <c r="T499" s="5">
        <v>61</v>
      </c>
      <c r="U499" s="5">
        <v>982</v>
      </c>
      <c r="V499" s="5">
        <v>267</v>
      </c>
      <c r="W499" s="5">
        <v>47</v>
      </c>
      <c r="X499" s="5">
        <v>28</v>
      </c>
      <c r="Y499" s="5">
        <f t="shared" si="79"/>
        <v>0</v>
      </c>
      <c r="Z499" s="5">
        <f t="shared" si="80"/>
        <v>4.6564885496183206E-2</v>
      </c>
      <c r="AA499" s="5">
        <f t="shared" si="81"/>
        <v>0.74961832061068701</v>
      </c>
      <c r="AB499" s="5">
        <f t="shared" si="82"/>
        <v>0.20381679389312976</v>
      </c>
      <c r="AC499" s="5">
        <v>0</v>
      </c>
      <c r="AD499" s="3">
        <v>29</v>
      </c>
      <c r="AE499" s="3">
        <v>892</v>
      </c>
      <c r="AF499" s="3">
        <v>397</v>
      </c>
      <c r="AG499" s="3">
        <v>40</v>
      </c>
      <c r="AH499" s="3">
        <v>27</v>
      </c>
      <c r="AI499" s="1">
        <f t="shared" si="83"/>
        <v>0</v>
      </c>
      <c r="AJ499" s="1">
        <f t="shared" si="84"/>
        <v>4.9819494584837545E-2</v>
      </c>
      <c r="AK499" s="1">
        <f t="shared" si="85"/>
        <v>0.64404332129963904</v>
      </c>
      <c r="AL499" s="1">
        <f t="shared" si="86"/>
        <v>0.30613718411552349</v>
      </c>
    </row>
    <row r="500" spans="1:38">
      <c r="A500" s="2" t="s">
        <v>616</v>
      </c>
      <c r="B500" s="2" t="s">
        <v>105</v>
      </c>
      <c r="C500" s="2" t="s">
        <v>164</v>
      </c>
      <c r="D500" s="2" t="s">
        <v>860</v>
      </c>
      <c r="E500" s="6" t="s">
        <v>6</v>
      </c>
      <c r="F500" s="2" t="s">
        <v>6</v>
      </c>
      <c r="G500" s="2" t="s">
        <v>1445</v>
      </c>
      <c r="H500" s="2">
        <v>99</v>
      </c>
      <c r="I500" s="2">
        <v>40</v>
      </c>
      <c r="J500" s="2" t="str">
        <f t="shared" si="87"/>
        <v>MINERIO</v>
      </c>
      <c r="K500" s="8">
        <v>2.5000000000000001E-2</v>
      </c>
      <c r="L500" s="11">
        <v>0</v>
      </c>
      <c r="M500" s="2">
        <v>0</v>
      </c>
      <c r="N500" s="2">
        <v>2547</v>
      </c>
      <c r="O500" s="2">
        <v>0</v>
      </c>
      <c r="P500" s="2">
        <v>490</v>
      </c>
      <c r="Q500" s="2">
        <f t="shared" si="77"/>
        <v>0</v>
      </c>
      <c r="R500" s="2">
        <f t="shared" si="78"/>
        <v>1</v>
      </c>
      <c r="S500" s="5">
        <v>0</v>
      </c>
      <c r="T500" s="5">
        <v>0</v>
      </c>
      <c r="U500" s="5">
        <v>466</v>
      </c>
      <c r="V500" s="5">
        <v>1206</v>
      </c>
      <c r="W500" s="5">
        <v>0</v>
      </c>
      <c r="X500" s="5">
        <v>3</v>
      </c>
      <c r="Y500" s="5">
        <f t="shared" si="79"/>
        <v>0</v>
      </c>
      <c r="Z500" s="5">
        <f t="shared" si="80"/>
        <v>0</v>
      </c>
      <c r="AA500" s="5">
        <f t="shared" si="81"/>
        <v>0.27870813397129185</v>
      </c>
      <c r="AB500" s="5">
        <f t="shared" si="82"/>
        <v>0.7212918660287081</v>
      </c>
      <c r="AC500" s="5">
        <v>0</v>
      </c>
      <c r="AD500" s="3">
        <v>0</v>
      </c>
      <c r="AE500" s="3">
        <v>318</v>
      </c>
      <c r="AF500" s="3">
        <v>1357</v>
      </c>
      <c r="AG500" s="3">
        <v>0</v>
      </c>
      <c r="AH500" s="3">
        <v>0</v>
      </c>
      <c r="AI500" s="1">
        <f t="shared" si="83"/>
        <v>0</v>
      </c>
      <c r="AJ500" s="1">
        <f t="shared" si="84"/>
        <v>0</v>
      </c>
      <c r="AK500" s="1">
        <f t="shared" si="85"/>
        <v>0.18985074626865672</v>
      </c>
      <c r="AL500" s="1">
        <f t="shared" si="86"/>
        <v>0.81014925373134328</v>
      </c>
    </row>
    <row r="501" spans="1:38">
      <c r="A501" s="2" t="s">
        <v>616</v>
      </c>
      <c r="B501" s="2" t="s">
        <v>105</v>
      </c>
      <c r="C501" s="2" t="s">
        <v>164</v>
      </c>
      <c r="D501" s="2" t="s">
        <v>857</v>
      </c>
      <c r="E501" s="6" t="s">
        <v>6</v>
      </c>
      <c r="F501" s="2" t="s">
        <v>6</v>
      </c>
      <c r="G501" s="2" t="s">
        <v>1445</v>
      </c>
      <c r="H501" s="2">
        <v>96</v>
      </c>
      <c r="I501" s="2">
        <v>20</v>
      </c>
      <c r="J501" s="2" t="str">
        <f t="shared" si="87"/>
        <v>MINERIO</v>
      </c>
      <c r="K501" s="8">
        <v>2.5000000000000001E-2</v>
      </c>
      <c r="L501" s="11">
        <v>0.02</v>
      </c>
      <c r="M501" s="2">
        <v>51</v>
      </c>
      <c r="N501" s="2">
        <v>770</v>
      </c>
      <c r="O501" s="2">
        <v>0</v>
      </c>
      <c r="P501" s="2">
        <v>311</v>
      </c>
      <c r="Q501" s="2">
        <f t="shared" si="77"/>
        <v>4.5053003533568906E-2</v>
      </c>
      <c r="R501" s="2">
        <f t="shared" si="78"/>
        <v>0.95494699646643111</v>
      </c>
      <c r="S501" s="5">
        <v>0</v>
      </c>
      <c r="T501" s="5">
        <v>0</v>
      </c>
      <c r="U501" s="5">
        <v>199</v>
      </c>
      <c r="V501" s="5">
        <v>389</v>
      </c>
      <c r="W501" s="5">
        <v>0</v>
      </c>
      <c r="X501" s="5">
        <v>2</v>
      </c>
      <c r="Y501" s="5">
        <f t="shared" si="79"/>
        <v>0</v>
      </c>
      <c r="Z501" s="5">
        <f t="shared" si="80"/>
        <v>0</v>
      </c>
      <c r="AA501" s="5">
        <f t="shared" si="81"/>
        <v>0.33843537414965985</v>
      </c>
      <c r="AB501" s="5">
        <f t="shared" si="82"/>
        <v>0.66156462585034015</v>
      </c>
      <c r="AC501" s="5">
        <v>0</v>
      </c>
      <c r="AD501" s="3">
        <v>0</v>
      </c>
      <c r="AE501" s="3">
        <v>145</v>
      </c>
      <c r="AF501" s="3">
        <v>444</v>
      </c>
      <c r="AG501" s="3">
        <v>0</v>
      </c>
      <c r="AH501" s="3">
        <v>1</v>
      </c>
      <c r="AI501" s="1">
        <f t="shared" si="83"/>
        <v>0</v>
      </c>
      <c r="AJ501" s="1">
        <f t="shared" si="84"/>
        <v>0</v>
      </c>
      <c r="AK501" s="1">
        <f t="shared" si="85"/>
        <v>0.24576271186440679</v>
      </c>
      <c r="AL501" s="1">
        <f t="shared" si="86"/>
        <v>0.75423728813559321</v>
      </c>
    </row>
    <row r="502" spans="1:38">
      <c r="A502" s="2" t="s">
        <v>616</v>
      </c>
      <c r="B502" s="2" t="s">
        <v>105</v>
      </c>
      <c r="C502" s="2" t="s">
        <v>164</v>
      </c>
      <c r="D502" s="2" t="s">
        <v>846</v>
      </c>
      <c r="E502" s="6" t="s">
        <v>20</v>
      </c>
      <c r="F502" s="2" t="s">
        <v>6</v>
      </c>
      <c r="G502" s="2" t="s">
        <v>1445</v>
      </c>
      <c r="H502" s="2">
        <v>85</v>
      </c>
      <c r="I502" s="2">
        <v>85</v>
      </c>
      <c r="J502" s="2" t="str">
        <f t="shared" si="87"/>
        <v>MINERIO</v>
      </c>
      <c r="K502" s="8">
        <v>2.5000000000000001E-2</v>
      </c>
      <c r="L502" s="11">
        <v>0.01</v>
      </c>
      <c r="M502" s="2">
        <v>56</v>
      </c>
      <c r="N502" s="2">
        <v>3676</v>
      </c>
      <c r="O502" s="2">
        <v>0</v>
      </c>
      <c r="P502" s="2">
        <v>750</v>
      </c>
      <c r="Q502" s="2">
        <f t="shared" si="77"/>
        <v>1.249442213297635E-2</v>
      </c>
      <c r="R502" s="2">
        <f t="shared" si="78"/>
        <v>0.98750557786702364</v>
      </c>
      <c r="S502" s="5">
        <v>0</v>
      </c>
      <c r="T502" s="5">
        <v>0</v>
      </c>
      <c r="U502" s="5">
        <v>1251</v>
      </c>
      <c r="V502" s="5">
        <v>1174</v>
      </c>
      <c r="W502" s="5">
        <v>0</v>
      </c>
      <c r="X502" s="5">
        <v>4</v>
      </c>
      <c r="Y502" s="5">
        <f t="shared" si="79"/>
        <v>0</v>
      </c>
      <c r="Z502" s="5">
        <f t="shared" si="80"/>
        <v>0</v>
      </c>
      <c r="AA502" s="5">
        <f t="shared" si="81"/>
        <v>0.51587628865979385</v>
      </c>
      <c r="AB502" s="5">
        <f t="shared" si="82"/>
        <v>0.48412371134020621</v>
      </c>
      <c r="AC502" s="5">
        <v>0</v>
      </c>
      <c r="AD502" s="3">
        <v>0</v>
      </c>
      <c r="AE502" s="3">
        <v>965</v>
      </c>
      <c r="AF502" s="3">
        <v>1461</v>
      </c>
      <c r="AG502" s="3">
        <v>0</v>
      </c>
      <c r="AH502" s="3">
        <v>3</v>
      </c>
      <c r="AI502" s="1">
        <f t="shared" si="83"/>
        <v>0</v>
      </c>
      <c r="AJ502" s="1">
        <f t="shared" si="84"/>
        <v>0</v>
      </c>
      <c r="AK502" s="1">
        <f t="shared" si="85"/>
        <v>0.39728283244133389</v>
      </c>
      <c r="AL502" s="1">
        <f t="shared" si="86"/>
        <v>0.60271716755866611</v>
      </c>
    </row>
    <row r="503" spans="1:38">
      <c r="A503" s="2" t="s">
        <v>616</v>
      </c>
      <c r="B503" s="2" t="s">
        <v>105</v>
      </c>
      <c r="C503" s="2" t="s">
        <v>164</v>
      </c>
      <c r="D503" s="2" t="s">
        <v>856</v>
      </c>
      <c r="E503" s="6" t="s">
        <v>20</v>
      </c>
      <c r="F503" s="2" t="s">
        <v>6</v>
      </c>
      <c r="G503" s="2" t="s">
        <v>1445</v>
      </c>
      <c r="H503" s="2">
        <v>95</v>
      </c>
      <c r="I503" s="2">
        <v>45</v>
      </c>
      <c r="J503" s="2" t="str">
        <f t="shared" si="87"/>
        <v>MINERIO</v>
      </c>
      <c r="K503" s="8">
        <v>2.5000000000000001E-2</v>
      </c>
      <c r="L503" s="11">
        <v>0.76</v>
      </c>
      <c r="M503" s="2">
        <v>42</v>
      </c>
      <c r="N503" s="2">
        <v>2354</v>
      </c>
      <c r="O503" s="2">
        <v>0</v>
      </c>
      <c r="P503" s="2">
        <v>559</v>
      </c>
      <c r="Q503" s="2">
        <f t="shared" si="77"/>
        <v>1.4213197969543147E-2</v>
      </c>
      <c r="R503" s="2">
        <f t="shared" si="78"/>
        <v>0.98578680203045688</v>
      </c>
      <c r="S503" s="5">
        <v>0</v>
      </c>
      <c r="T503" s="5">
        <v>12</v>
      </c>
      <c r="U503" s="5">
        <v>967</v>
      </c>
      <c r="V503" s="5">
        <v>581</v>
      </c>
      <c r="W503" s="5">
        <v>14</v>
      </c>
      <c r="X503" s="5">
        <v>29</v>
      </c>
      <c r="Y503" s="5">
        <f t="shared" si="79"/>
        <v>0</v>
      </c>
      <c r="Z503" s="5">
        <f t="shared" si="80"/>
        <v>7.6923076923076927E-3</v>
      </c>
      <c r="AA503" s="5">
        <f t="shared" si="81"/>
        <v>0.61987179487179489</v>
      </c>
      <c r="AB503" s="5">
        <f t="shared" si="82"/>
        <v>0.37243589743589745</v>
      </c>
      <c r="AC503" s="5">
        <v>0</v>
      </c>
      <c r="AD503" s="3">
        <v>4</v>
      </c>
      <c r="AE503" s="3">
        <v>825</v>
      </c>
      <c r="AF503" s="3">
        <v>753</v>
      </c>
      <c r="AG503" s="3">
        <v>5</v>
      </c>
      <c r="AH503" s="3">
        <v>16</v>
      </c>
      <c r="AI503" s="1">
        <f t="shared" si="83"/>
        <v>0</v>
      </c>
      <c r="AJ503" s="1">
        <f t="shared" si="84"/>
        <v>5.6144728633811605E-3</v>
      </c>
      <c r="AK503" s="1">
        <f t="shared" si="85"/>
        <v>0.51466001247660631</v>
      </c>
      <c r="AL503" s="1">
        <f t="shared" si="86"/>
        <v>0.47972551466001245</v>
      </c>
    </row>
    <row r="504" spans="1:38">
      <c r="A504" s="2" t="s">
        <v>616</v>
      </c>
      <c r="B504" s="2" t="s">
        <v>105</v>
      </c>
      <c r="C504" s="2" t="s">
        <v>164</v>
      </c>
      <c r="D504" s="2" t="s">
        <v>859</v>
      </c>
      <c r="E504" s="6" t="s">
        <v>6</v>
      </c>
      <c r="F504" s="2" t="s">
        <v>6</v>
      </c>
      <c r="G504" s="2" t="s">
        <v>1445</v>
      </c>
      <c r="H504" s="2">
        <v>98</v>
      </c>
      <c r="I504" s="2">
        <v>20</v>
      </c>
      <c r="J504" s="2" t="str">
        <f t="shared" si="87"/>
        <v>MINERIO</v>
      </c>
      <c r="K504" s="8">
        <v>2.5000000000000001E-2</v>
      </c>
      <c r="L504" s="11">
        <v>0.09</v>
      </c>
      <c r="M504" s="2">
        <v>0</v>
      </c>
      <c r="N504" s="2">
        <v>1014</v>
      </c>
      <c r="O504" s="2">
        <v>0</v>
      </c>
      <c r="P504" s="2">
        <v>346</v>
      </c>
      <c r="Q504" s="2">
        <f t="shared" si="77"/>
        <v>0</v>
      </c>
      <c r="R504" s="2">
        <f t="shared" si="78"/>
        <v>1</v>
      </c>
      <c r="S504" s="5">
        <v>0</v>
      </c>
      <c r="T504" s="5">
        <v>1</v>
      </c>
      <c r="U504" s="5">
        <v>301</v>
      </c>
      <c r="V504" s="5">
        <v>392</v>
      </c>
      <c r="W504" s="5">
        <v>2</v>
      </c>
      <c r="X504" s="5">
        <v>7</v>
      </c>
      <c r="Y504" s="5">
        <f t="shared" si="79"/>
        <v>0</v>
      </c>
      <c r="Z504" s="5">
        <f t="shared" si="80"/>
        <v>1.440922190201729E-3</v>
      </c>
      <c r="AA504" s="5">
        <f t="shared" si="81"/>
        <v>0.43371757925072046</v>
      </c>
      <c r="AB504" s="5">
        <f t="shared" si="82"/>
        <v>0.56484149855907784</v>
      </c>
      <c r="AC504" s="5">
        <v>0</v>
      </c>
      <c r="AD504" s="3">
        <v>0</v>
      </c>
      <c r="AE504" s="3">
        <v>239</v>
      </c>
      <c r="AF504" s="3">
        <v>459</v>
      </c>
      <c r="AG504" s="3">
        <v>0</v>
      </c>
      <c r="AH504" s="3">
        <v>5</v>
      </c>
      <c r="AI504" s="1">
        <f t="shared" si="83"/>
        <v>0</v>
      </c>
      <c r="AJ504" s="1">
        <f t="shared" si="84"/>
        <v>0</v>
      </c>
      <c r="AK504" s="1">
        <f t="shared" si="85"/>
        <v>0.33997155049786631</v>
      </c>
      <c r="AL504" s="1">
        <f t="shared" si="86"/>
        <v>0.66002844950213369</v>
      </c>
    </row>
    <row r="505" spans="1:38">
      <c r="A505" s="2" t="s">
        <v>616</v>
      </c>
      <c r="B505" s="2" t="s">
        <v>105</v>
      </c>
      <c r="C505" s="2" t="s">
        <v>164</v>
      </c>
      <c r="D505" s="2" t="s">
        <v>817</v>
      </c>
      <c r="E505" s="6" t="s">
        <v>17</v>
      </c>
      <c r="F505" s="2" t="s">
        <v>6</v>
      </c>
      <c r="G505" s="2" t="s">
        <v>1445</v>
      </c>
      <c r="H505" s="2">
        <v>56</v>
      </c>
      <c r="I505" s="2">
        <v>40</v>
      </c>
      <c r="J505" s="2" t="str">
        <f t="shared" si="87"/>
        <v>MINERIO</v>
      </c>
      <c r="K505" s="8">
        <v>2.5000000000000001E-2</v>
      </c>
      <c r="L505" s="11">
        <v>0.12</v>
      </c>
      <c r="M505" s="2">
        <v>0</v>
      </c>
      <c r="N505" s="2">
        <v>2757</v>
      </c>
      <c r="O505" s="2">
        <v>0</v>
      </c>
      <c r="P505" s="2">
        <v>534</v>
      </c>
      <c r="Q505" s="2">
        <f t="shared" si="77"/>
        <v>0</v>
      </c>
      <c r="R505" s="2">
        <f t="shared" si="78"/>
        <v>1</v>
      </c>
      <c r="S505" s="5">
        <v>0</v>
      </c>
      <c r="T505" s="5">
        <v>70</v>
      </c>
      <c r="U505" s="5">
        <v>1299</v>
      </c>
      <c r="V505" s="5">
        <v>241</v>
      </c>
      <c r="W505" s="5">
        <v>87</v>
      </c>
      <c r="X505" s="5">
        <v>106</v>
      </c>
      <c r="Y505" s="5">
        <f t="shared" si="79"/>
        <v>0</v>
      </c>
      <c r="Z505" s="5">
        <f t="shared" si="80"/>
        <v>4.3478260869565216E-2</v>
      </c>
      <c r="AA505" s="5">
        <f t="shared" si="81"/>
        <v>0.80683229813664592</v>
      </c>
      <c r="AB505" s="5">
        <f t="shared" si="82"/>
        <v>0.14968944099378881</v>
      </c>
      <c r="AC505" s="5">
        <v>0</v>
      </c>
      <c r="AD505" s="3">
        <v>29</v>
      </c>
      <c r="AE505" s="3">
        <v>1293</v>
      </c>
      <c r="AF505" s="3">
        <v>364</v>
      </c>
      <c r="AG505" s="3">
        <v>41</v>
      </c>
      <c r="AH505" s="3">
        <v>74</v>
      </c>
      <c r="AI505" s="1">
        <f t="shared" si="83"/>
        <v>0</v>
      </c>
      <c r="AJ505" s="1">
        <f t="shared" si="84"/>
        <v>3.886729594669628E-2</v>
      </c>
      <c r="AK505" s="1">
        <f t="shared" si="85"/>
        <v>0.7179344808439756</v>
      </c>
      <c r="AL505" s="1">
        <f t="shared" si="86"/>
        <v>0.24319822320932816</v>
      </c>
    </row>
    <row r="506" spans="1:38">
      <c r="A506" s="2" t="s">
        <v>616</v>
      </c>
      <c r="B506" s="2" t="s">
        <v>105</v>
      </c>
      <c r="C506" s="2" t="s">
        <v>164</v>
      </c>
      <c r="D506" s="2" t="s">
        <v>858</v>
      </c>
      <c r="E506" s="6" t="s">
        <v>6</v>
      </c>
      <c r="F506" s="2" t="s">
        <v>6</v>
      </c>
      <c r="G506" s="2" t="s">
        <v>1445</v>
      </c>
      <c r="H506" s="2">
        <v>97</v>
      </c>
      <c r="I506" s="2">
        <v>25</v>
      </c>
      <c r="J506" s="2" t="str">
        <f t="shared" si="87"/>
        <v>MINERIO</v>
      </c>
      <c r="K506" s="8">
        <v>2.5000000000000001E-2</v>
      </c>
      <c r="L506" s="11">
        <v>0.26</v>
      </c>
      <c r="M506" s="2">
        <v>105</v>
      </c>
      <c r="N506" s="2">
        <v>897</v>
      </c>
      <c r="O506" s="2">
        <v>0</v>
      </c>
      <c r="P506" s="2">
        <v>386</v>
      </c>
      <c r="Q506" s="2">
        <f t="shared" si="77"/>
        <v>7.5648414985590773E-2</v>
      </c>
      <c r="R506" s="2">
        <f t="shared" si="78"/>
        <v>0.92435158501440917</v>
      </c>
      <c r="S506" s="5">
        <v>0</v>
      </c>
      <c r="T506" s="5">
        <v>33</v>
      </c>
      <c r="U506" s="5">
        <v>335</v>
      </c>
      <c r="V506" s="5">
        <v>287</v>
      </c>
      <c r="W506" s="5">
        <v>34</v>
      </c>
      <c r="X506" s="5">
        <v>20</v>
      </c>
      <c r="Y506" s="5">
        <f t="shared" si="79"/>
        <v>0</v>
      </c>
      <c r="Z506" s="5">
        <f t="shared" si="80"/>
        <v>5.0381679389312976E-2</v>
      </c>
      <c r="AA506" s="5">
        <f t="shared" si="81"/>
        <v>0.51145038167938928</v>
      </c>
      <c r="AB506" s="5">
        <f t="shared" si="82"/>
        <v>0.43816793893129768</v>
      </c>
      <c r="AC506" s="5">
        <v>0</v>
      </c>
      <c r="AD506" s="3">
        <v>20</v>
      </c>
      <c r="AE506" s="3">
        <v>312</v>
      </c>
      <c r="AF506" s="3">
        <v>337</v>
      </c>
      <c r="AG506" s="3">
        <v>20</v>
      </c>
      <c r="AH506" s="3">
        <v>18</v>
      </c>
      <c r="AI506" s="1">
        <f t="shared" si="83"/>
        <v>0</v>
      </c>
      <c r="AJ506" s="1">
        <f t="shared" si="84"/>
        <v>5.6577086280056574E-2</v>
      </c>
      <c r="AK506" s="1">
        <f t="shared" si="85"/>
        <v>0.44130127298444133</v>
      </c>
      <c r="AL506" s="1">
        <f t="shared" si="86"/>
        <v>0.50212164073550214</v>
      </c>
    </row>
    <row r="507" spans="1:38">
      <c r="A507" s="2" t="s">
        <v>1049</v>
      </c>
      <c r="B507" s="2" t="s">
        <v>105</v>
      </c>
      <c r="C507" s="2" t="s">
        <v>164</v>
      </c>
      <c r="E507" s="6" t="s">
        <v>146</v>
      </c>
      <c r="F507" s="2" t="s">
        <v>6</v>
      </c>
      <c r="G507" s="2" t="s">
        <v>1445</v>
      </c>
      <c r="H507" s="2">
        <v>235</v>
      </c>
      <c r="I507" s="2">
        <v>55</v>
      </c>
      <c r="J507" s="2" t="str">
        <f t="shared" si="87"/>
        <v>MINERIO</v>
      </c>
      <c r="K507" s="8">
        <v>216.68</v>
      </c>
      <c r="L507" s="11">
        <v>4.05</v>
      </c>
      <c r="M507" s="2">
        <v>448</v>
      </c>
      <c r="N507" s="2">
        <v>1696</v>
      </c>
      <c r="O507" s="2">
        <v>0</v>
      </c>
      <c r="P507" s="2">
        <v>476</v>
      </c>
      <c r="Q507" s="2">
        <f t="shared" si="77"/>
        <v>0.17099236641221374</v>
      </c>
      <c r="R507" s="2">
        <f t="shared" si="78"/>
        <v>0.82900763358778629</v>
      </c>
      <c r="S507" s="5">
        <v>0</v>
      </c>
      <c r="T507" s="5">
        <v>16</v>
      </c>
      <c r="U507" s="5">
        <v>770</v>
      </c>
      <c r="V507" s="5">
        <v>612</v>
      </c>
      <c r="W507" s="5">
        <v>15</v>
      </c>
      <c r="X507" s="5">
        <v>26</v>
      </c>
      <c r="Y507" s="5">
        <f t="shared" si="79"/>
        <v>0</v>
      </c>
      <c r="Z507" s="5">
        <f t="shared" si="80"/>
        <v>1.1444921316165951E-2</v>
      </c>
      <c r="AA507" s="5">
        <f t="shared" si="81"/>
        <v>0.55078683834048636</v>
      </c>
      <c r="AB507" s="5">
        <f t="shared" si="82"/>
        <v>0.43776824034334766</v>
      </c>
      <c r="AC507" s="5">
        <v>0</v>
      </c>
      <c r="AD507" s="3">
        <v>14</v>
      </c>
      <c r="AE507" s="3">
        <v>634</v>
      </c>
      <c r="AF507" s="3">
        <v>768</v>
      </c>
      <c r="AG507" s="3">
        <v>7</v>
      </c>
      <c r="AH507" s="3">
        <v>16</v>
      </c>
      <c r="AI507" s="1">
        <f t="shared" si="83"/>
        <v>0</v>
      </c>
      <c r="AJ507" s="1">
        <f t="shared" si="84"/>
        <v>1.4593467685892982E-2</v>
      </c>
      <c r="AK507" s="1">
        <f t="shared" si="85"/>
        <v>0.44058373870743572</v>
      </c>
      <c r="AL507" s="1">
        <f t="shared" si="86"/>
        <v>0.5448227936066713</v>
      </c>
    </row>
    <row r="508" spans="1:38">
      <c r="A508" s="2" t="s">
        <v>1049</v>
      </c>
      <c r="B508" s="2" t="s">
        <v>105</v>
      </c>
      <c r="C508" s="2" t="s">
        <v>164</v>
      </c>
      <c r="E508" s="6" t="s">
        <v>95</v>
      </c>
      <c r="F508" s="2" t="s">
        <v>5</v>
      </c>
      <c r="G508" s="2" t="s">
        <v>1446</v>
      </c>
      <c r="H508" s="2">
        <v>233</v>
      </c>
      <c r="I508" s="2">
        <v>45</v>
      </c>
      <c r="J508" s="2" t="str">
        <f t="shared" si="87"/>
        <v>MINERIO</v>
      </c>
      <c r="K508" s="8">
        <v>115.93</v>
      </c>
      <c r="L508" s="11">
        <v>10.7</v>
      </c>
      <c r="M508" s="2">
        <v>1220</v>
      </c>
      <c r="N508" s="2">
        <v>442</v>
      </c>
      <c r="O508" s="2">
        <v>0</v>
      </c>
      <c r="P508" s="2">
        <v>420</v>
      </c>
      <c r="Q508" s="2">
        <f t="shared" si="77"/>
        <v>0.58597502401536983</v>
      </c>
      <c r="R508" s="2">
        <f t="shared" si="78"/>
        <v>0.41402497598463017</v>
      </c>
      <c r="S508" s="5">
        <v>223</v>
      </c>
      <c r="T508" s="5">
        <v>311</v>
      </c>
      <c r="U508" s="5">
        <v>196</v>
      </c>
      <c r="V508" s="5">
        <v>58</v>
      </c>
      <c r="W508" s="5">
        <v>334</v>
      </c>
      <c r="X508" s="5">
        <v>21</v>
      </c>
      <c r="Y508" s="5">
        <f t="shared" si="79"/>
        <v>0.28299492385786801</v>
      </c>
      <c r="Z508" s="5">
        <f t="shared" si="80"/>
        <v>0.39467005076142131</v>
      </c>
      <c r="AA508" s="5">
        <f t="shared" si="81"/>
        <v>0.24873096446700507</v>
      </c>
      <c r="AB508" s="5">
        <f t="shared" si="82"/>
        <v>7.3604060913705582E-2</v>
      </c>
      <c r="AC508" s="5">
        <v>220</v>
      </c>
      <c r="AD508" s="3">
        <v>238</v>
      </c>
      <c r="AE508" s="3">
        <v>267</v>
      </c>
      <c r="AF508" s="3">
        <v>67</v>
      </c>
      <c r="AG508" s="3">
        <v>315</v>
      </c>
      <c r="AH508" s="3">
        <v>35</v>
      </c>
      <c r="AI508" s="1">
        <f t="shared" si="83"/>
        <v>0.27777777777777779</v>
      </c>
      <c r="AJ508" s="1">
        <f t="shared" si="84"/>
        <v>0.4842381786339755</v>
      </c>
      <c r="AK508" s="1">
        <f t="shared" si="85"/>
        <v>0.23380035026269702</v>
      </c>
      <c r="AL508" s="1">
        <f t="shared" si="86"/>
        <v>8.9316987740805598E-2</v>
      </c>
    </row>
    <row r="509" spans="1:38">
      <c r="A509" s="2" t="s">
        <v>1049</v>
      </c>
      <c r="B509" s="2" t="s">
        <v>105</v>
      </c>
      <c r="C509" s="2" t="s">
        <v>164</v>
      </c>
      <c r="E509" s="6" t="s">
        <v>138</v>
      </c>
      <c r="F509" s="2" t="s">
        <v>6</v>
      </c>
      <c r="G509" s="2" t="s">
        <v>1445</v>
      </c>
      <c r="H509" s="2">
        <v>152</v>
      </c>
      <c r="I509" s="2">
        <v>90</v>
      </c>
      <c r="J509" s="2" t="str">
        <f t="shared" si="87"/>
        <v>MINERIO</v>
      </c>
      <c r="K509" s="9">
        <v>85.52</v>
      </c>
      <c r="L509" s="10">
        <v>3.01</v>
      </c>
      <c r="M509" s="2">
        <v>425</v>
      </c>
      <c r="N509" s="2">
        <v>3205</v>
      </c>
      <c r="O509" s="2">
        <v>0</v>
      </c>
      <c r="P509" s="2">
        <v>658</v>
      </c>
      <c r="Q509" s="2">
        <f t="shared" si="77"/>
        <v>9.9113805970149252E-2</v>
      </c>
      <c r="R509" s="2">
        <f t="shared" si="78"/>
        <v>0.90088619402985071</v>
      </c>
      <c r="S509" s="5">
        <v>3</v>
      </c>
      <c r="T509" s="5">
        <v>63</v>
      </c>
      <c r="U509" s="5">
        <v>1136</v>
      </c>
      <c r="V509" s="5">
        <v>1058</v>
      </c>
      <c r="W509" s="5">
        <v>75</v>
      </c>
      <c r="X509" s="5">
        <v>57</v>
      </c>
      <c r="Y509" s="5">
        <f t="shared" si="79"/>
        <v>1.3274336283185841E-3</v>
      </c>
      <c r="Z509" s="5">
        <f t="shared" si="80"/>
        <v>2.7876106194690265E-2</v>
      </c>
      <c r="AA509" s="5">
        <f t="shared" si="81"/>
        <v>0.50265486725663722</v>
      </c>
      <c r="AB509" s="5">
        <f t="shared" si="82"/>
        <v>0.46814159292035395</v>
      </c>
      <c r="AC509" s="5">
        <v>3</v>
      </c>
      <c r="AD509" s="3">
        <v>49</v>
      </c>
      <c r="AE509" s="3">
        <v>991</v>
      </c>
      <c r="AF509" s="3">
        <v>1256</v>
      </c>
      <c r="AG509" s="3">
        <v>55</v>
      </c>
      <c r="AH509" s="3">
        <v>37</v>
      </c>
      <c r="AI509" s="1">
        <f t="shared" si="83"/>
        <v>1.3049151805132667E-3</v>
      </c>
      <c r="AJ509" s="1">
        <f t="shared" si="84"/>
        <v>4.3496445002091176E-2</v>
      </c>
      <c r="AK509" s="1">
        <f t="shared" si="85"/>
        <v>0.41447093266415724</v>
      </c>
      <c r="AL509" s="1">
        <f t="shared" si="86"/>
        <v>0.54077791718946044</v>
      </c>
    </row>
    <row r="510" spans="1:38">
      <c r="A510" s="2" t="s">
        <v>1049</v>
      </c>
      <c r="B510" s="2" t="s">
        <v>105</v>
      </c>
      <c r="C510" s="2" t="s">
        <v>164</v>
      </c>
      <c r="E510" s="6" t="s">
        <v>146</v>
      </c>
      <c r="F510" s="2" t="s">
        <v>6</v>
      </c>
      <c r="G510" s="2" t="s">
        <v>1445</v>
      </c>
      <c r="H510" s="2">
        <v>236</v>
      </c>
      <c r="I510" s="2">
        <v>25</v>
      </c>
      <c r="J510" s="2" t="str">
        <f t="shared" si="87"/>
        <v>MINERIO</v>
      </c>
      <c r="K510" s="8">
        <v>75.81</v>
      </c>
      <c r="L510" s="11">
        <v>1.99</v>
      </c>
      <c r="M510" s="2">
        <v>153</v>
      </c>
      <c r="N510" s="2">
        <v>920</v>
      </c>
      <c r="O510" s="2">
        <v>0</v>
      </c>
      <c r="P510" s="2">
        <v>361</v>
      </c>
      <c r="Q510" s="2">
        <f t="shared" si="77"/>
        <v>0.10669456066945607</v>
      </c>
      <c r="R510" s="2">
        <f t="shared" si="78"/>
        <v>0.89330543933054396</v>
      </c>
      <c r="S510" s="5">
        <v>0</v>
      </c>
      <c r="T510" s="5">
        <v>61</v>
      </c>
      <c r="U510" s="5">
        <v>306</v>
      </c>
      <c r="V510" s="5">
        <v>342</v>
      </c>
      <c r="W510" s="5">
        <v>49</v>
      </c>
      <c r="X510" s="5">
        <v>11</v>
      </c>
      <c r="Y510" s="5">
        <f t="shared" si="79"/>
        <v>0</v>
      </c>
      <c r="Z510" s="5">
        <f t="shared" si="80"/>
        <v>8.6036671368124124E-2</v>
      </c>
      <c r="AA510" s="5">
        <f t="shared" si="81"/>
        <v>0.43159379407616361</v>
      </c>
      <c r="AB510" s="5">
        <f t="shared" si="82"/>
        <v>0.4823695345557123</v>
      </c>
      <c r="AC510" s="5">
        <v>0</v>
      </c>
      <c r="AD510" s="3">
        <v>52</v>
      </c>
      <c r="AE510" s="3">
        <v>245</v>
      </c>
      <c r="AF510" s="3">
        <v>419</v>
      </c>
      <c r="AG510" s="3">
        <v>46</v>
      </c>
      <c r="AH510" s="3">
        <v>7</v>
      </c>
      <c r="AI510" s="1">
        <f t="shared" si="83"/>
        <v>0</v>
      </c>
      <c r="AJ510" s="1">
        <f t="shared" si="84"/>
        <v>0.12743823146944083</v>
      </c>
      <c r="AK510" s="1">
        <f t="shared" si="85"/>
        <v>0.31859557867360205</v>
      </c>
      <c r="AL510" s="1">
        <f t="shared" si="86"/>
        <v>0.55396618985695711</v>
      </c>
    </row>
    <row r="511" spans="1:38">
      <c r="A511" s="2" t="s">
        <v>1049</v>
      </c>
      <c r="B511" s="2" t="s">
        <v>105</v>
      </c>
      <c r="C511" s="2" t="s">
        <v>164</v>
      </c>
      <c r="E511" s="6" t="s">
        <v>153</v>
      </c>
      <c r="F511" s="2" t="s">
        <v>6</v>
      </c>
      <c r="G511" s="2" t="s">
        <v>1445</v>
      </c>
      <c r="H511" s="2">
        <v>300</v>
      </c>
      <c r="I511" s="2">
        <v>10</v>
      </c>
      <c r="J511" s="2" t="str">
        <f t="shared" si="87"/>
        <v>MINERIO</v>
      </c>
      <c r="K511" s="8">
        <v>62.17</v>
      </c>
      <c r="L511" s="11">
        <v>9.09</v>
      </c>
      <c r="M511" s="2">
        <v>75</v>
      </c>
      <c r="N511" s="2">
        <v>524</v>
      </c>
      <c r="O511" s="2">
        <v>0</v>
      </c>
      <c r="P511" s="2">
        <v>247</v>
      </c>
      <c r="Q511" s="2">
        <f t="shared" si="77"/>
        <v>8.8652482269503549E-2</v>
      </c>
      <c r="R511" s="2">
        <f t="shared" si="78"/>
        <v>0.91134751773049649</v>
      </c>
      <c r="S511" s="5">
        <v>0</v>
      </c>
      <c r="T511" s="5">
        <v>182</v>
      </c>
      <c r="U511" s="5">
        <v>100</v>
      </c>
      <c r="V511" s="5">
        <v>45</v>
      </c>
      <c r="W511" s="5">
        <v>93</v>
      </c>
      <c r="X511" s="5">
        <v>10</v>
      </c>
      <c r="Y511" s="5">
        <f t="shared" si="79"/>
        <v>0</v>
      </c>
      <c r="Z511" s="5">
        <f t="shared" si="80"/>
        <v>0.55657492354740057</v>
      </c>
      <c r="AA511" s="5">
        <f t="shared" si="81"/>
        <v>0.3058103975535168</v>
      </c>
      <c r="AB511" s="5">
        <f t="shared" si="82"/>
        <v>0.13761467889908258</v>
      </c>
      <c r="AC511" s="5">
        <v>0</v>
      </c>
      <c r="AD511" s="3">
        <v>151</v>
      </c>
      <c r="AE511" s="3">
        <v>111</v>
      </c>
      <c r="AF511" s="3">
        <v>67</v>
      </c>
      <c r="AG511" s="3">
        <v>88</v>
      </c>
      <c r="AH511" s="3">
        <v>12</v>
      </c>
      <c r="AI511" s="1">
        <f t="shared" si="83"/>
        <v>0</v>
      </c>
      <c r="AJ511" s="1">
        <f t="shared" si="84"/>
        <v>0.55710955710955712</v>
      </c>
      <c r="AK511" s="1">
        <f t="shared" si="85"/>
        <v>0.25874125874125875</v>
      </c>
      <c r="AL511" s="1">
        <f t="shared" si="86"/>
        <v>0.18414918414918416</v>
      </c>
    </row>
    <row r="512" spans="1:38">
      <c r="A512" s="2" t="s">
        <v>1049</v>
      </c>
      <c r="B512" s="2" t="s">
        <v>105</v>
      </c>
      <c r="C512" s="2" t="s">
        <v>164</v>
      </c>
      <c r="E512" s="6" t="s">
        <v>13</v>
      </c>
      <c r="F512" s="2" t="s">
        <v>5</v>
      </c>
      <c r="G512" s="2" t="s">
        <v>1446</v>
      </c>
      <c r="H512" s="2">
        <v>24</v>
      </c>
      <c r="I512" s="2">
        <v>30</v>
      </c>
      <c r="J512" s="2" t="str">
        <f t="shared" si="87"/>
        <v>MINERIO</v>
      </c>
      <c r="K512" s="8">
        <v>61.95</v>
      </c>
      <c r="L512" s="11">
        <v>5.51</v>
      </c>
      <c r="M512" s="2">
        <v>0</v>
      </c>
      <c r="N512" s="2">
        <v>2037</v>
      </c>
      <c r="O512" s="2">
        <v>0</v>
      </c>
      <c r="P512" s="2">
        <v>460</v>
      </c>
      <c r="Q512" s="2">
        <f t="shared" si="77"/>
        <v>0</v>
      </c>
      <c r="R512" s="2">
        <f t="shared" si="78"/>
        <v>1</v>
      </c>
      <c r="S512" s="5">
        <v>0</v>
      </c>
      <c r="T512" s="5">
        <v>435</v>
      </c>
      <c r="U512" s="5">
        <v>468</v>
      </c>
      <c r="V512" s="5">
        <v>74</v>
      </c>
      <c r="W512" s="5">
        <v>328</v>
      </c>
      <c r="X512" s="5">
        <v>64</v>
      </c>
      <c r="Y512" s="5">
        <f t="shared" si="79"/>
        <v>0</v>
      </c>
      <c r="Z512" s="5">
        <f t="shared" si="80"/>
        <v>0.4452405322415558</v>
      </c>
      <c r="AA512" s="5">
        <f t="shared" si="81"/>
        <v>0.47901740020470829</v>
      </c>
      <c r="AB512" s="5">
        <f t="shared" si="82"/>
        <v>7.5742067553735928E-2</v>
      </c>
      <c r="AC512" s="5">
        <v>0</v>
      </c>
      <c r="AD512" s="3">
        <v>291</v>
      </c>
      <c r="AE512" s="3">
        <v>623</v>
      </c>
      <c r="AF512" s="3">
        <v>99</v>
      </c>
      <c r="AG512" s="3">
        <v>257</v>
      </c>
      <c r="AH512" s="3">
        <v>89</v>
      </c>
      <c r="AI512" s="1">
        <f t="shared" si="83"/>
        <v>0</v>
      </c>
      <c r="AJ512" s="1">
        <f t="shared" si="84"/>
        <v>0.40323767476085359</v>
      </c>
      <c r="AK512" s="1">
        <f t="shared" si="85"/>
        <v>0.45842531272994846</v>
      </c>
      <c r="AL512" s="1">
        <f t="shared" si="86"/>
        <v>0.13833701250919794</v>
      </c>
    </row>
    <row r="513" spans="1:38">
      <c r="A513" s="2" t="s">
        <v>1049</v>
      </c>
      <c r="B513" s="2" t="s">
        <v>105</v>
      </c>
      <c r="C513" s="2" t="s">
        <v>164</v>
      </c>
      <c r="E513" s="6" t="s">
        <v>131</v>
      </c>
      <c r="F513" s="2" t="s">
        <v>6</v>
      </c>
      <c r="G513" s="2" t="s">
        <v>1445</v>
      </c>
      <c r="H513" s="2">
        <v>34</v>
      </c>
      <c r="I513" s="2">
        <v>55</v>
      </c>
      <c r="J513" s="2" t="str">
        <f t="shared" si="87"/>
        <v>MINERIO</v>
      </c>
      <c r="K513" s="8">
        <v>56.03</v>
      </c>
      <c r="L513" s="11">
        <v>3.17</v>
      </c>
      <c r="M513" s="2">
        <v>112</v>
      </c>
      <c r="N513" s="2">
        <v>3372</v>
      </c>
      <c r="O513" s="2">
        <v>0</v>
      </c>
      <c r="P513" s="2">
        <v>598</v>
      </c>
      <c r="Q513" s="2">
        <f t="shared" si="77"/>
        <v>2.7437530622243998E-2</v>
      </c>
      <c r="R513" s="2">
        <f t="shared" si="78"/>
        <v>0.97256246937775603</v>
      </c>
      <c r="S513" s="2">
        <v>0</v>
      </c>
      <c r="T513" s="2">
        <v>11</v>
      </c>
      <c r="U513" s="2">
        <v>1735</v>
      </c>
      <c r="V513" s="2">
        <v>467</v>
      </c>
      <c r="W513" s="2">
        <v>17</v>
      </c>
      <c r="X513" s="2">
        <v>58</v>
      </c>
      <c r="Y513" s="5">
        <f t="shared" si="79"/>
        <v>0</v>
      </c>
      <c r="Z513" s="5">
        <f t="shared" si="80"/>
        <v>4.9706281066425667E-3</v>
      </c>
      <c r="AA513" s="5">
        <f t="shared" si="81"/>
        <v>0.78400361500225935</v>
      </c>
      <c r="AB513" s="5">
        <f t="shared" si="82"/>
        <v>0.21102575689109807</v>
      </c>
      <c r="AC513" s="2">
        <v>0</v>
      </c>
      <c r="AD513" s="3">
        <v>0</v>
      </c>
      <c r="AE513" s="3">
        <v>1571</v>
      </c>
      <c r="AF513" s="3">
        <v>675</v>
      </c>
      <c r="AG513" s="3">
        <v>4</v>
      </c>
      <c r="AH513" s="3">
        <v>38</v>
      </c>
      <c r="AI513" s="1">
        <f t="shared" si="83"/>
        <v>0</v>
      </c>
      <c r="AJ513" s="1">
        <f t="shared" si="84"/>
        <v>1.7482517482517483E-3</v>
      </c>
      <c r="AK513" s="1">
        <f t="shared" si="85"/>
        <v>0.68662587412587417</v>
      </c>
      <c r="AL513" s="1">
        <f t="shared" si="86"/>
        <v>0.31162587412587411</v>
      </c>
    </row>
    <row r="514" spans="1:38">
      <c r="A514" s="2" t="s">
        <v>1049</v>
      </c>
      <c r="B514" s="2" t="s">
        <v>105</v>
      </c>
      <c r="C514" s="2" t="s">
        <v>164</v>
      </c>
      <c r="E514" s="6" t="s">
        <v>146</v>
      </c>
      <c r="F514" s="2" t="s">
        <v>6</v>
      </c>
      <c r="G514" s="2" t="s">
        <v>1445</v>
      </c>
      <c r="H514" s="2">
        <v>237</v>
      </c>
      <c r="I514" s="2">
        <v>60</v>
      </c>
      <c r="J514" s="2" t="str">
        <f t="shared" si="87"/>
        <v>MINERIO</v>
      </c>
      <c r="K514" s="8">
        <v>54.88</v>
      </c>
      <c r="L514" s="11">
        <v>1.92</v>
      </c>
      <c r="M514" s="2">
        <v>244</v>
      </c>
      <c r="N514" s="2">
        <v>2291</v>
      </c>
      <c r="O514" s="2">
        <v>0</v>
      </c>
      <c r="P514" s="2">
        <v>579</v>
      </c>
      <c r="Q514" s="2">
        <f t="shared" ref="Q514:Q577" si="88">(M514+O514)/(M514+N514+O514+P514)</f>
        <v>7.8355812459858704E-2</v>
      </c>
      <c r="R514" s="2">
        <f t="shared" ref="R514:R577" si="89">(N514+P514)/(M514+N514+O514+P514)</f>
        <v>0.92164418754014132</v>
      </c>
      <c r="S514" s="5">
        <v>0</v>
      </c>
      <c r="T514" s="5">
        <v>62</v>
      </c>
      <c r="U514" s="5">
        <v>1158</v>
      </c>
      <c r="V514" s="5">
        <v>304</v>
      </c>
      <c r="W514" s="5">
        <v>67</v>
      </c>
      <c r="X514" s="5">
        <v>85</v>
      </c>
      <c r="Y514" s="5">
        <f t="shared" ref="Y514:Y577" si="90">S514/($S514+$T514+$U514+$V514)</f>
        <v>0</v>
      </c>
      <c r="Z514" s="5">
        <f t="shared" ref="Z514:Z577" si="91">T514/($S514+$T514+$U514+$V514)</f>
        <v>4.0682414698162729E-2</v>
      </c>
      <c r="AA514" s="5">
        <f t="shared" ref="AA514:AA577" si="92">U514/($S514+$T514+$U514+$V514)</f>
        <v>0.75984251968503935</v>
      </c>
      <c r="AB514" s="5">
        <f t="shared" ref="AB514:AB577" si="93">V514/($S514+$T514+$U514+$V514)</f>
        <v>0.1994750656167979</v>
      </c>
      <c r="AC514" s="5">
        <v>0</v>
      </c>
      <c r="AD514" s="3">
        <v>40</v>
      </c>
      <c r="AE514" s="3">
        <v>1124</v>
      </c>
      <c r="AF514" s="3">
        <v>406</v>
      </c>
      <c r="AG514" s="3">
        <v>45</v>
      </c>
      <c r="AH514" s="3">
        <v>61</v>
      </c>
      <c r="AI514" s="1">
        <f t="shared" ref="AI514:AI577" si="94">AC514/($AC514+$AD514+$AE514+$AF514)</f>
        <v>0</v>
      </c>
      <c r="AJ514" s="1">
        <f t="shared" ref="AJ514:AJ577" si="95">(AD514+AG514)/($AC514+$AD514+$AE514+$AF514+AG514+AH514)</f>
        <v>5.0715990453460619E-2</v>
      </c>
      <c r="AK514" s="1">
        <f t="shared" ref="AK514:AK577" si="96">AE514/($AC514+$AD514+$AE514+$AF514+AG514+AH514)</f>
        <v>0.6706443914081146</v>
      </c>
      <c r="AL514" s="1">
        <f t="shared" ref="AL514:AL577" si="97">(AH514+AF514)/($AC514+$AD514+$AE514+$AF514+AH514+AG514)</f>
        <v>0.2786396181384248</v>
      </c>
    </row>
    <row r="515" spans="1:38">
      <c r="A515" s="2" t="s">
        <v>1049</v>
      </c>
      <c r="B515" s="2" t="s">
        <v>105</v>
      </c>
      <c r="C515" s="2" t="s">
        <v>164</v>
      </c>
      <c r="E515" s="2" t="s">
        <v>1438</v>
      </c>
      <c r="F515" s="2" t="s">
        <v>6</v>
      </c>
      <c r="G515" s="2" t="s">
        <v>1445</v>
      </c>
      <c r="H515" s="2">
        <v>184</v>
      </c>
      <c r="I515" s="2">
        <v>100</v>
      </c>
      <c r="J515" s="2" t="str">
        <f t="shared" ref="J515:J578" si="98">IF(OR(G515="MINERIO",K515 &gt;0.4),"MINERIO","ESTERIL")</f>
        <v>MINERIO</v>
      </c>
      <c r="K515" s="8">
        <v>49.54</v>
      </c>
      <c r="L515" s="11">
        <v>4.71</v>
      </c>
      <c r="M515" s="2">
        <v>1740</v>
      </c>
      <c r="N515" s="2">
        <v>1717</v>
      </c>
      <c r="O515" s="2">
        <v>0</v>
      </c>
      <c r="P515" s="2">
        <v>734</v>
      </c>
      <c r="Q515" s="2">
        <f t="shared" si="88"/>
        <v>0.41517537580529706</v>
      </c>
      <c r="R515" s="2">
        <f t="shared" si="89"/>
        <v>0.58482462419470294</v>
      </c>
      <c r="S515" s="5">
        <v>172</v>
      </c>
      <c r="T515" s="5">
        <v>521</v>
      </c>
      <c r="U515" s="5">
        <v>796</v>
      </c>
      <c r="V515" s="5">
        <v>124</v>
      </c>
      <c r="W515" s="5">
        <v>558</v>
      </c>
      <c r="X515" s="5">
        <v>100</v>
      </c>
      <c r="Y515" s="5">
        <f t="shared" si="90"/>
        <v>0.10663360198388097</v>
      </c>
      <c r="Z515" s="5">
        <f t="shared" si="91"/>
        <v>0.32300061996280222</v>
      </c>
      <c r="AA515" s="5">
        <f t="shared" si="92"/>
        <v>0.49349039057656541</v>
      </c>
      <c r="AB515" s="5">
        <f t="shared" si="93"/>
        <v>7.6875387476751392E-2</v>
      </c>
      <c r="AC515" s="5">
        <v>0</v>
      </c>
      <c r="AD515" s="3">
        <v>170</v>
      </c>
      <c r="AE515" s="3">
        <v>369</v>
      </c>
      <c r="AF515" s="3">
        <v>1040</v>
      </c>
      <c r="AG515" s="3">
        <v>151</v>
      </c>
      <c r="AH515" s="3">
        <v>433</v>
      </c>
      <c r="AI515" s="1">
        <f t="shared" si="94"/>
        <v>0</v>
      </c>
      <c r="AJ515" s="1">
        <f t="shared" si="95"/>
        <v>0.14840499306518723</v>
      </c>
      <c r="AK515" s="1">
        <f t="shared" si="96"/>
        <v>0.17059639389736478</v>
      </c>
      <c r="AL515" s="1">
        <f t="shared" si="97"/>
        <v>0.68099861303744802</v>
      </c>
    </row>
    <row r="516" spans="1:38">
      <c r="A516" s="2" t="s">
        <v>1049</v>
      </c>
      <c r="B516" s="2" t="s">
        <v>105</v>
      </c>
      <c r="C516" s="2" t="s">
        <v>164</v>
      </c>
      <c r="E516" s="6" t="s">
        <v>142</v>
      </c>
      <c r="F516" s="2" t="s">
        <v>6</v>
      </c>
      <c r="G516" s="2" t="s">
        <v>1445</v>
      </c>
      <c r="H516" s="2">
        <v>180</v>
      </c>
      <c r="I516" s="2">
        <v>15</v>
      </c>
      <c r="J516" s="2" t="str">
        <f t="shared" si="98"/>
        <v>MINERIO</v>
      </c>
      <c r="K516" s="8">
        <v>45.66</v>
      </c>
      <c r="L516" s="11">
        <v>1.91</v>
      </c>
      <c r="M516" s="2">
        <v>181</v>
      </c>
      <c r="N516" s="2">
        <v>607</v>
      </c>
      <c r="O516" s="2">
        <v>0</v>
      </c>
      <c r="P516" s="2">
        <v>311</v>
      </c>
      <c r="Q516" s="2">
        <f t="shared" si="88"/>
        <v>0.16469517743403095</v>
      </c>
      <c r="R516" s="2">
        <f t="shared" si="89"/>
        <v>0.83530482256596905</v>
      </c>
      <c r="S516" s="5">
        <v>0</v>
      </c>
      <c r="T516" s="5">
        <v>85</v>
      </c>
      <c r="U516" s="5">
        <v>284</v>
      </c>
      <c r="V516" s="5">
        <v>89</v>
      </c>
      <c r="W516" s="5">
        <v>77</v>
      </c>
      <c r="X516" s="5">
        <v>33</v>
      </c>
      <c r="Y516" s="5">
        <f t="shared" si="90"/>
        <v>0</v>
      </c>
      <c r="Z516" s="5">
        <f t="shared" si="91"/>
        <v>0.18558951965065501</v>
      </c>
      <c r="AA516" s="5">
        <f t="shared" si="92"/>
        <v>0.62008733624454149</v>
      </c>
      <c r="AB516" s="5">
        <f t="shared" si="93"/>
        <v>0.1943231441048035</v>
      </c>
      <c r="AC516" s="5">
        <v>0</v>
      </c>
      <c r="AD516" s="3">
        <v>0</v>
      </c>
      <c r="AE516" s="3">
        <v>45</v>
      </c>
      <c r="AF516" s="3">
        <v>320</v>
      </c>
      <c r="AG516" s="3">
        <v>117</v>
      </c>
      <c r="AH516" s="3">
        <v>48</v>
      </c>
      <c r="AI516" s="1">
        <f t="shared" si="94"/>
        <v>0</v>
      </c>
      <c r="AJ516" s="1">
        <f t="shared" si="95"/>
        <v>0.22075471698113208</v>
      </c>
      <c r="AK516" s="1">
        <f t="shared" si="96"/>
        <v>8.4905660377358486E-2</v>
      </c>
      <c r="AL516" s="1">
        <f t="shared" si="97"/>
        <v>0.69433962264150939</v>
      </c>
    </row>
    <row r="517" spans="1:38">
      <c r="A517" s="2" t="s">
        <v>1049</v>
      </c>
      <c r="B517" s="2" t="s">
        <v>105</v>
      </c>
      <c r="C517" s="2" t="s">
        <v>164</v>
      </c>
      <c r="E517" s="6" t="s">
        <v>134</v>
      </c>
      <c r="F517" s="2" t="s">
        <v>6</v>
      </c>
      <c r="G517" s="2" t="s">
        <v>1445</v>
      </c>
      <c r="H517" s="2">
        <v>111</v>
      </c>
      <c r="I517" s="2">
        <v>40</v>
      </c>
      <c r="J517" s="2" t="str">
        <f t="shared" si="98"/>
        <v>MINERIO</v>
      </c>
      <c r="K517" s="9">
        <v>36.69</v>
      </c>
      <c r="L517" s="10">
        <v>19.329999999999998</v>
      </c>
      <c r="M517" s="2">
        <v>536</v>
      </c>
      <c r="N517" s="2">
        <v>701</v>
      </c>
      <c r="O517" s="2">
        <v>0</v>
      </c>
      <c r="P517" s="2">
        <v>410</v>
      </c>
      <c r="Q517" s="2">
        <f t="shared" si="88"/>
        <v>0.32544019429265331</v>
      </c>
      <c r="R517" s="2">
        <f t="shared" si="89"/>
        <v>0.67455980570734664</v>
      </c>
      <c r="S517" s="5">
        <v>31</v>
      </c>
      <c r="T517" s="5">
        <v>315</v>
      </c>
      <c r="U517" s="5">
        <v>250</v>
      </c>
      <c r="V517" s="5">
        <v>31</v>
      </c>
      <c r="W517" s="5">
        <v>243</v>
      </c>
      <c r="X517" s="5">
        <v>26</v>
      </c>
      <c r="Y517" s="5">
        <f t="shared" si="90"/>
        <v>4.9441786283891544E-2</v>
      </c>
      <c r="Z517" s="5">
        <f t="shared" si="91"/>
        <v>0.50239234449760761</v>
      </c>
      <c r="AA517" s="5">
        <f t="shared" si="92"/>
        <v>0.39872408293460926</v>
      </c>
      <c r="AB517" s="5">
        <f t="shared" si="93"/>
        <v>4.9441786283891544E-2</v>
      </c>
      <c r="AC517" s="2">
        <v>31</v>
      </c>
      <c r="AD517" s="3">
        <v>260</v>
      </c>
      <c r="AE517" s="3">
        <v>294</v>
      </c>
      <c r="AF517" s="3">
        <v>39</v>
      </c>
      <c r="AG517" s="3">
        <v>245</v>
      </c>
      <c r="AH517" s="3">
        <v>26</v>
      </c>
      <c r="AI517" s="1">
        <f t="shared" si="94"/>
        <v>4.9679487179487176E-2</v>
      </c>
      <c r="AJ517" s="1">
        <f t="shared" si="95"/>
        <v>0.56424581005586594</v>
      </c>
      <c r="AK517" s="1">
        <f t="shared" si="96"/>
        <v>0.32849162011173183</v>
      </c>
      <c r="AL517" s="1">
        <f t="shared" si="97"/>
        <v>7.2625698324022353E-2</v>
      </c>
    </row>
    <row r="518" spans="1:38">
      <c r="A518" s="2" t="s">
        <v>1049</v>
      </c>
      <c r="B518" s="2" t="s">
        <v>105</v>
      </c>
      <c r="C518" s="2" t="s">
        <v>164</v>
      </c>
      <c r="E518" s="6" t="s">
        <v>145</v>
      </c>
      <c r="F518" s="2" t="s">
        <v>6</v>
      </c>
      <c r="G518" s="2" t="s">
        <v>1445</v>
      </c>
      <c r="H518" s="2">
        <v>208</v>
      </c>
      <c r="I518" s="2">
        <v>5</v>
      </c>
      <c r="J518" s="2" t="str">
        <f t="shared" si="98"/>
        <v>MINERIO</v>
      </c>
      <c r="K518" s="8">
        <v>35.840000000000003</v>
      </c>
      <c r="L518" s="11">
        <v>1.01</v>
      </c>
      <c r="M518" s="2">
        <v>0</v>
      </c>
      <c r="N518" s="2">
        <v>485</v>
      </c>
      <c r="O518" s="2">
        <v>0</v>
      </c>
      <c r="P518" s="2">
        <v>227</v>
      </c>
      <c r="Q518" s="2">
        <f t="shared" si="88"/>
        <v>0</v>
      </c>
      <c r="R518" s="2">
        <f t="shared" si="89"/>
        <v>1</v>
      </c>
      <c r="S518" s="5">
        <v>0</v>
      </c>
      <c r="T518" s="5">
        <v>2</v>
      </c>
      <c r="U518" s="5">
        <v>240</v>
      </c>
      <c r="V518" s="5">
        <v>83</v>
      </c>
      <c r="W518" s="5">
        <v>5</v>
      </c>
      <c r="X518" s="5">
        <v>17</v>
      </c>
      <c r="Y518" s="5">
        <f t="shared" si="90"/>
        <v>0</v>
      </c>
      <c r="Z518" s="5">
        <f t="shared" si="91"/>
        <v>6.1538461538461538E-3</v>
      </c>
      <c r="AA518" s="5">
        <f t="shared" si="92"/>
        <v>0.7384615384615385</v>
      </c>
      <c r="AB518" s="5">
        <f t="shared" si="93"/>
        <v>0.25538461538461538</v>
      </c>
      <c r="AC518" s="5">
        <v>0</v>
      </c>
      <c r="AD518" s="3">
        <v>0</v>
      </c>
      <c r="AE518" s="3">
        <v>1</v>
      </c>
      <c r="AF518" s="3">
        <v>207</v>
      </c>
      <c r="AG518" s="3">
        <v>123</v>
      </c>
      <c r="AH518" s="3">
        <v>3</v>
      </c>
      <c r="AI518" s="1">
        <f t="shared" si="94"/>
        <v>0</v>
      </c>
      <c r="AJ518" s="1">
        <f t="shared" si="95"/>
        <v>0.36826347305389223</v>
      </c>
      <c r="AK518" s="1">
        <f t="shared" si="96"/>
        <v>2.9940119760479044E-3</v>
      </c>
      <c r="AL518" s="1">
        <f t="shared" si="97"/>
        <v>0.62874251497005984</v>
      </c>
    </row>
    <row r="519" spans="1:38">
      <c r="A519" s="2" t="s">
        <v>1049</v>
      </c>
      <c r="B519" s="2" t="s">
        <v>105</v>
      </c>
      <c r="C519" s="2" t="s">
        <v>164</v>
      </c>
      <c r="E519" s="6" t="s">
        <v>141</v>
      </c>
      <c r="F519" s="2" t="s">
        <v>6</v>
      </c>
      <c r="G519" s="2" t="s">
        <v>1445</v>
      </c>
      <c r="H519" s="2">
        <v>176</v>
      </c>
      <c r="I519" s="2">
        <v>40</v>
      </c>
      <c r="J519" s="2" t="str">
        <f t="shared" si="98"/>
        <v>MINERIO</v>
      </c>
      <c r="K519" s="8">
        <v>34.35</v>
      </c>
      <c r="L519" s="11">
        <v>11</v>
      </c>
      <c r="M519" s="2">
        <v>1329</v>
      </c>
      <c r="N519" s="2">
        <v>206</v>
      </c>
      <c r="O519" s="2">
        <v>0</v>
      </c>
      <c r="P519" s="2">
        <v>445</v>
      </c>
      <c r="Q519" s="2">
        <f t="shared" si="88"/>
        <v>0.67121212121212126</v>
      </c>
      <c r="R519" s="2">
        <f t="shared" si="89"/>
        <v>0.3287878787878788</v>
      </c>
      <c r="S519" s="5">
        <v>437</v>
      </c>
      <c r="T519" s="5">
        <v>212</v>
      </c>
      <c r="U519" s="5">
        <v>86</v>
      </c>
      <c r="V519" s="5">
        <v>49</v>
      </c>
      <c r="W519" s="5">
        <v>265</v>
      </c>
      <c r="X519" s="5">
        <v>18</v>
      </c>
      <c r="Y519" s="5">
        <f t="shared" si="90"/>
        <v>0.55739795918367352</v>
      </c>
      <c r="Z519" s="5">
        <f t="shared" si="91"/>
        <v>0.27040816326530615</v>
      </c>
      <c r="AA519" s="5">
        <f t="shared" si="92"/>
        <v>0.10969387755102041</v>
      </c>
      <c r="AB519" s="5">
        <f t="shared" si="93"/>
        <v>6.25E-2</v>
      </c>
      <c r="AC519" s="5">
        <v>437</v>
      </c>
      <c r="AD519" s="3">
        <v>184</v>
      </c>
      <c r="AE519" s="3">
        <v>103</v>
      </c>
      <c r="AF519" s="3">
        <v>59</v>
      </c>
      <c r="AG519" s="3">
        <v>263</v>
      </c>
      <c r="AH519" s="3">
        <v>20</v>
      </c>
      <c r="AI519" s="1">
        <f t="shared" si="94"/>
        <v>0.55810983397190295</v>
      </c>
      <c r="AJ519" s="1">
        <f t="shared" si="95"/>
        <v>0.41932457786116323</v>
      </c>
      <c r="AK519" s="1">
        <f t="shared" si="96"/>
        <v>9.662288930581614E-2</v>
      </c>
      <c r="AL519" s="1">
        <f t="shared" si="97"/>
        <v>7.410881801125703E-2</v>
      </c>
    </row>
    <row r="520" spans="1:38">
      <c r="A520" s="2" t="s">
        <v>1049</v>
      </c>
      <c r="B520" s="2" t="s">
        <v>105</v>
      </c>
      <c r="C520" s="2" t="s">
        <v>164</v>
      </c>
      <c r="E520" s="6" t="s">
        <v>134</v>
      </c>
      <c r="F520" s="2" t="s">
        <v>6</v>
      </c>
      <c r="G520" s="2" t="s">
        <v>1445</v>
      </c>
      <c r="H520" s="2">
        <v>110</v>
      </c>
      <c r="I520" s="2">
        <v>20</v>
      </c>
      <c r="J520" s="2" t="str">
        <f t="shared" si="98"/>
        <v>MINERIO</v>
      </c>
      <c r="K520" s="9">
        <v>31.38</v>
      </c>
      <c r="L520" s="10">
        <v>15</v>
      </c>
      <c r="M520" s="2">
        <v>290</v>
      </c>
      <c r="N520" s="2">
        <v>696</v>
      </c>
      <c r="O520" s="2">
        <v>0</v>
      </c>
      <c r="P520" s="2">
        <v>346</v>
      </c>
      <c r="Q520" s="2">
        <f t="shared" si="88"/>
        <v>0.21771771771771772</v>
      </c>
      <c r="R520" s="2">
        <f t="shared" si="89"/>
        <v>0.78228228228228225</v>
      </c>
      <c r="S520" s="5">
        <v>0</v>
      </c>
      <c r="T520" s="5">
        <v>423</v>
      </c>
      <c r="U520" s="5">
        <v>61</v>
      </c>
      <c r="V520" s="5">
        <v>39</v>
      </c>
      <c r="W520" s="5">
        <v>176</v>
      </c>
      <c r="X520" s="5">
        <v>4</v>
      </c>
      <c r="Y520" s="5">
        <f t="shared" si="90"/>
        <v>0</v>
      </c>
      <c r="Z520" s="5">
        <f t="shared" si="91"/>
        <v>0.80879541108986619</v>
      </c>
      <c r="AA520" s="5">
        <f t="shared" si="92"/>
        <v>0.11663479923518165</v>
      </c>
      <c r="AB520" s="5">
        <f t="shared" si="93"/>
        <v>7.4569789674952203E-2</v>
      </c>
      <c r="AC520" s="2">
        <v>0</v>
      </c>
      <c r="AD520" s="3">
        <v>375</v>
      </c>
      <c r="AE520" s="3">
        <v>73</v>
      </c>
      <c r="AF520" s="3">
        <v>55</v>
      </c>
      <c r="AG520" s="3">
        <v>195</v>
      </c>
      <c r="AH520" s="3">
        <v>5</v>
      </c>
      <c r="AI520" s="1">
        <f t="shared" si="94"/>
        <v>0</v>
      </c>
      <c r="AJ520" s="1">
        <f t="shared" si="95"/>
        <v>0.81081081081081086</v>
      </c>
      <c r="AK520" s="1">
        <f t="shared" si="96"/>
        <v>0.10384068278805121</v>
      </c>
      <c r="AL520" s="1">
        <f t="shared" si="97"/>
        <v>8.5348506401137975E-2</v>
      </c>
    </row>
    <row r="521" spans="1:38">
      <c r="A521" s="2" t="s">
        <v>1049</v>
      </c>
      <c r="B521" s="2" t="s">
        <v>105</v>
      </c>
      <c r="C521" s="2" t="s">
        <v>164</v>
      </c>
      <c r="E521" s="6" t="s">
        <v>131</v>
      </c>
      <c r="F521" s="2" t="s">
        <v>6</v>
      </c>
      <c r="G521" s="2" t="s">
        <v>1445</v>
      </c>
      <c r="H521" s="2">
        <v>40</v>
      </c>
      <c r="I521" s="2">
        <v>90</v>
      </c>
      <c r="J521" s="2" t="str">
        <f t="shared" si="98"/>
        <v>MINERIO</v>
      </c>
      <c r="K521" s="8">
        <v>30.94</v>
      </c>
      <c r="L521" s="11">
        <v>2.79</v>
      </c>
      <c r="M521" s="2">
        <v>107</v>
      </c>
      <c r="N521" s="2">
        <v>4912</v>
      </c>
      <c r="O521" s="2">
        <v>0</v>
      </c>
      <c r="P521" s="2">
        <v>866</v>
      </c>
      <c r="Q521" s="2">
        <f t="shared" si="88"/>
        <v>1.8181818181818181E-2</v>
      </c>
      <c r="R521" s="2">
        <f t="shared" si="89"/>
        <v>0.98181818181818181</v>
      </c>
      <c r="S521" s="2">
        <v>0</v>
      </c>
      <c r="T521" s="2">
        <v>193</v>
      </c>
      <c r="U521" s="2">
        <v>2515</v>
      </c>
      <c r="V521" s="2">
        <v>198</v>
      </c>
      <c r="W521" s="2">
        <v>220</v>
      </c>
      <c r="X521" s="2">
        <v>172</v>
      </c>
      <c r="Y521" s="5">
        <f t="shared" si="90"/>
        <v>0</v>
      </c>
      <c r="Z521" s="5">
        <f t="shared" si="91"/>
        <v>6.6414315209910535E-2</v>
      </c>
      <c r="AA521" s="5">
        <f t="shared" si="92"/>
        <v>0.86545079146593251</v>
      </c>
      <c r="AB521" s="5">
        <f t="shared" si="93"/>
        <v>6.8134893324156912E-2</v>
      </c>
      <c r="AC521" s="2">
        <v>0</v>
      </c>
      <c r="AD521" s="3">
        <v>101</v>
      </c>
      <c r="AE521" s="3">
        <v>2648</v>
      </c>
      <c r="AF521" s="3">
        <v>292</v>
      </c>
      <c r="AG521" s="3">
        <v>118</v>
      </c>
      <c r="AH521" s="3">
        <v>138</v>
      </c>
      <c r="AI521" s="1">
        <f t="shared" si="94"/>
        <v>0</v>
      </c>
      <c r="AJ521" s="1">
        <f t="shared" si="95"/>
        <v>6.6424021838034572E-2</v>
      </c>
      <c r="AK521" s="1">
        <f t="shared" si="96"/>
        <v>0.80315438277221718</v>
      </c>
      <c r="AL521" s="1">
        <f t="shared" si="97"/>
        <v>0.13042159538974826</v>
      </c>
    </row>
    <row r="522" spans="1:38">
      <c r="A522" s="2" t="s">
        <v>1049</v>
      </c>
      <c r="B522" s="2" t="s">
        <v>105</v>
      </c>
      <c r="C522" s="2" t="s">
        <v>164</v>
      </c>
      <c r="E522" s="6" t="s">
        <v>143</v>
      </c>
      <c r="F522" s="2" t="s">
        <v>6</v>
      </c>
      <c r="G522" s="2" t="s">
        <v>1445</v>
      </c>
      <c r="H522" s="2">
        <v>188</v>
      </c>
      <c r="I522" s="2">
        <v>80</v>
      </c>
      <c r="J522" s="2" t="str">
        <f t="shared" si="98"/>
        <v>MINERIO</v>
      </c>
      <c r="K522" s="8">
        <v>26.98</v>
      </c>
      <c r="L522" s="11">
        <v>0.19</v>
      </c>
      <c r="M522" s="2">
        <v>290</v>
      </c>
      <c r="N522" s="2">
        <v>2618</v>
      </c>
      <c r="O522" s="2">
        <v>0</v>
      </c>
      <c r="P522" s="2">
        <v>613</v>
      </c>
      <c r="Q522" s="2">
        <f t="shared" si="88"/>
        <v>8.23629650667424E-2</v>
      </c>
      <c r="R522" s="2">
        <f t="shared" si="89"/>
        <v>0.91763703493325754</v>
      </c>
      <c r="S522" s="5">
        <v>0</v>
      </c>
      <c r="T522" s="5">
        <v>0</v>
      </c>
      <c r="U522" s="5">
        <v>689</v>
      </c>
      <c r="V522" s="5">
        <v>1222</v>
      </c>
      <c r="W522" s="5">
        <v>0</v>
      </c>
      <c r="X522" s="5">
        <v>24</v>
      </c>
      <c r="Y522" s="5">
        <f t="shared" si="90"/>
        <v>0</v>
      </c>
      <c r="Z522" s="5">
        <f t="shared" si="91"/>
        <v>0</v>
      </c>
      <c r="AA522" s="5">
        <f t="shared" si="92"/>
        <v>0.36054421768707484</v>
      </c>
      <c r="AB522" s="5">
        <f t="shared" si="93"/>
        <v>0.63945578231292521</v>
      </c>
      <c r="AC522" s="5">
        <v>0</v>
      </c>
      <c r="AD522" s="3">
        <v>0</v>
      </c>
      <c r="AE522" s="3">
        <v>0</v>
      </c>
      <c r="AF522" s="3">
        <v>495</v>
      </c>
      <c r="AG522" s="3">
        <v>1424</v>
      </c>
      <c r="AH522" s="3">
        <v>0</v>
      </c>
      <c r="AI522" s="1">
        <f t="shared" si="94"/>
        <v>0</v>
      </c>
      <c r="AJ522" s="1">
        <f t="shared" si="95"/>
        <v>0.74205315268368943</v>
      </c>
      <c r="AK522" s="1">
        <f t="shared" si="96"/>
        <v>0</v>
      </c>
      <c r="AL522" s="1">
        <f t="shared" si="97"/>
        <v>0.25794684731631057</v>
      </c>
    </row>
    <row r="523" spans="1:38">
      <c r="A523" s="2" t="s">
        <v>1049</v>
      </c>
      <c r="B523" s="2" t="s">
        <v>105</v>
      </c>
      <c r="C523" s="2" t="s">
        <v>164</v>
      </c>
      <c r="E523" s="6" t="s">
        <v>14</v>
      </c>
      <c r="F523" s="2" t="s">
        <v>5</v>
      </c>
      <c r="G523" s="2" t="s">
        <v>1446</v>
      </c>
      <c r="H523" s="2">
        <v>126</v>
      </c>
      <c r="I523" s="2">
        <v>85</v>
      </c>
      <c r="J523" s="2" t="str">
        <f t="shared" si="98"/>
        <v>MINERIO</v>
      </c>
      <c r="K523" s="9">
        <v>25.34</v>
      </c>
      <c r="L523" s="10">
        <v>4.05</v>
      </c>
      <c r="M523" s="2">
        <v>879</v>
      </c>
      <c r="N523" s="2">
        <v>2143</v>
      </c>
      <c r="O523" s="2">
        <v>0</v>
      </c>
      <c r="P523" s="2">
        <v>559</v>
      </c>
      <c r="Q523" s="2">
        <f t="shared" si="88"/>
        <v>0.2454621614074281</v>
      </c>
      <c r="R523" s="2">
        <f t="shared" si="89"/>
        <v>0.75453783859257195</v>
      </c>
      <c r="S523" s="5">
        <v>0</v>
      </c>
      <c r="T523" s="5">
        <v>696</v>
      </c>
      <c r="U523" s="5">
        <v>527</v>
      </c>
      <c r="V523" s="5">
        <v>69</v>
      </c>
      <c r="W523" s="5">
        <v>638</v>
      </c>
      <c r="X523" s="5">
        <v>83</v>
      </c>
      <c r="Y523" s="5">
        <f t="shared" si="90"/>
        <v>0</v>
      </c>
      <c r="Z523" s="5">
        <f t="shared" si="91"/>
        <v>0.53869969040247678</v>
      </c>
      <c r="AA523" s="5">
        <f t="shared" si="92"/>
        <v>0.40789473684210525</v>
      </c>
      <c r="AB523" s="5">
        <f t="shared" si="93"/>
        <v>5.3405572755417956E-2</v>
      </c>
      <c r="AC523" s="2">
        <v>0</v>
      </c>
      <c r="AD523" s="3">
        <v>502</v>
      </c>
      <c r="AE523" s="3">
        <v>770</v>
      </c>
      <c r="AF523" s="3">
        <v>98</v>
      </c>
      <c r="AG523" s="3">
        <v>532</v>
      </c>
      <c r="AH523" s="3">
        <v>110</v>
      </c>
      <c r="AI523" s="1">
        <f t="shared" si="94"/>
        <v>0</v>
      </c>
      <c r="AJ523" s="1">
        <f t="shared" si="95"/>
        <v>0.51391650099403574</v>
      </c>
      <c r="AK523" s="1">
        <f t="shared" si="96"/>
        <v>0.3827037773359841</v>
      </c>
      <c r="AL523" s="1">
        <f t="shared" si="97"/>
        <v>0.10337972166998012</v>
      </c>
    </row>
    <row r="524" spans="1:38">
      <c r="A524" s="2" t="s">
        <v>1049</v>
      </c>
      <c r="B524" s="2" t="s">
        <v>105</v>
      </c>
      <c r="C524" s="2" t="s">
        <v>164</v>
      </c>
      <c r="E524" s="6" t="s">
        <v>95</v>
      </c>
      <c r="F524" s="2" t="s">
        <v>5</v>
      </c>
      <c r="G524" s="2" t="s">
        <v>1446</v>
      </c>
      <c r="H524" s="2">
        <v>234</v>
      </c>
      <c r="I524" s="2">
        <v>65</v>
      </c>
      <c r="J524" s="2" t="str">
        <f t="shared" si="98"/>
        <v>MINERIO</v>
      </c>
      <c r="K524" s="8">
        <v>23.39</v>
      </c>
      <c r="L524" s="11">
        <v>1.75</v>
      </c>
      <c r="M524" s="2">
        <v>272</v>
      </c>
      <c r="N524" s="2">
        <v>1621</v>
      </c>
      <c r="O524" s="2">
        <v>0</v>
      </c>
      <c r="P524" s="2">
        <v>450</v>
      </c>
      <c r="Q524" s="2">
        <f t="shared" si="88"/>
        <v>0.11609048228766539</v>
      </c>
      <c r="R524" s="2">
        <f t="shared" si="89"/>
        <v>0.88390951771233461</v>
      </c>
      <c r="S524" s="5">
        <v>0</v>
      </c>
      <c r="T524" s="5">
        <v>42</v>
      </c>
      <c r="U524" s="5">
        <v>1010</v>
      </c>
      <c r="V524" s="5">
        <v>170</v>
      </c>
      <c r="W524" s="5">
        <v>33</v>
      </c>
      <c r="X524" s="5">
        <v>33</v>
      </c>
      <c r="Y524" s="5">
        <f t="shared" si="90"/>
        <v>0</v>
      </c>
      <c r="Z524" s="5">
        <f t="shared" si="91"/>
        <v>3.4369885433715219E-2</v>
      </c>
      <c r="AA524" s="5">
        <f t="shared" si="92"/>
        <v>0.82651391162029464</v>
      </c>
      <c r="AB524" s="5">
        <f t="shared" si="93"/>
        <v>0.13911620294599017</v>
      </c>
      <c r="AC524" s="5">
        <v>0</v>
      </c>
      <c r="AD524" s="3">
        <v>20</v>
      </c>
      <c r="AE524" s="3">
        <v>1011</v>
      </c>
      <c r="AF524" s="3">
        <v>210</v>
      </c>
      <c r="AG524" s="3">
        <v>17</v>
      </c>
      <c r="AH524" s="3">
        <v>30</v>
      </c>
      <c r="AI524" s="1">
        <f t="shared" si="94"/>
        <v>0</v>
      </c>
      <c r="AJ524" s="1">
        <f t="shared" si="95"/>
        <v>2.872670807453416E-2</v>
      </c>
      <c r="AK524" s="1">
        <f t="shared" si="96"/>
        <v>0.78493788819875776</v>
      </c>
      <c r="AL524" s="1">
        <f t="shared" si="97"/>
        <v>0.18633540372670807</v>
      </c>
    </row>
    <row r="525" spans="1:38">
      <c r="A525" s="2" t="s">
        <v>1049</v>
      </c>
      <c r="B525" s="2" t="s">
        <v>105</v>
      </c>
      <c r="C525" s="2" t="s">
        <v>164</v>
      </c>
      <c r="E525" s="6" t="s">
        <v>148</v>
      </c>
      <c r="F525" s="2" t="s">
        <v>6</v>
      </c>
      <c r="G525" s="2" t="s">
        <v>1445</v>
      </c>
      <c r="H525" s="2">
        <v>251</v>
      </c>
      <c r="I525" s="2">
        <v>55</v>
      </c>
      <c r="J525" s="2" t="str">
        <f t="shared" si="98"/>
        <v>MINERIO</v>
      </c>
      <c r="K525" s="8">
        <v>22.57</v>
      </c>
      <c r="L525" s="11">
        <v>2.11</v>
      </c>
      <c r="M525" s="2">
        <v>146</v>
      </c>
      <c r="N525" s="2">
        <v>1539</v>
      </c>
      <c r="O525" s="2">
        <v>0</v>
      </c>
      <c r="P525" s="2">
        <v>465</v>
      </c>
      <c r="Q525" s="2">
        <f t="shared" si="88"/>
        <v>6.790697674418604E-2</v>
      </c>
      <c r="R525" s="2">
        <f t="shared" si="89"/>
        <v>0.932093023255814</v>
      </c>
      <c r="S525" s="5">
        <v>0</v>
      </c>
      <c r="T525" s="5">
        <v>58</v>
      </c>
      <c r="U525" s="5">
        <v>859</v>
      </c>
      <c r="V525" s="5">
        <v>129</v>
      </c>
      <c r="W525" s="5">
        <v>66</v>
      </c>
      <c r="X525" s="5">
        <v>43</v>
      </c>
      <c r="Y525" s="5">
        <f t="shared" si="90"/>
        <v>0</v>
      </c>
      <c r="Z525" s="5">
        <f t="shared" si="91"/>
        <v>5.5449330783938815E-2</v>
      </c>
      <c r="AA525" s="5">
        <f t="shared" si="92"/>
        <v>0.82122370936902489</v>
      </c>
      <c r="AB525" s="5">
        <f t="shared" si="93"/>
        <v>0.12332695984703633</v>
      </c>
      <c r="AC525" s="5">
        <v>0</v>
      </c>
      <c r="AD525" s="3">
        <v>43</v>
      </c>
      <c r="AE525" s="3">
        <v>868</v>
      </c>
      <c r="AF525" s="3">
        <v>172</v>
      </c>
      <c r="AG525" s="3">
        <v>41</v>
      </c>
      <c r="AH525" s="3">
        <v>31</v>
      </c>
      <c r="AI525" s="1">
        <f t="shared" si="94"/>
        <v>0</v>
      </c>
      <c r="AJ525" s="1">
        <f t="shared" si="95"/>
        <v>7.2727272727272724E-2</v>
      </c>
      <c r="AK525" s="1">
        <f t="shared" si="96"/>
        <v>0.75151515151515147</v>
      </c>
      <c r="AL525" s="1">
        <f t="shared" si="97"/>
        <v>0.17575757575757575</v>
      </c>
    </row>
    <row r="526" spans="1:38">
      <c r="A526" s="2" t="s">
        <v>1049</v>
      </c>
      <c r="B526" s="2" t="s">
        <v>105</v>
      </c>
      <c r="C526" s="2" t="s">
        <v>164</v>
      </c>
      <c r="E526" s="6" t="s">
        <v>150</v>
      </c>
      <c r="F526" s="2" t="s">
        <v>6</v>
      </c>
      <c r="G526" s="2" t="s">
        <v>1445</v>
      </c>
      <c r="H526" s="2">
        <v>268</v>
      </c>
      <c r="I526" s="2">
        <v>10</v>
      </c>
      <c r="J526" s="2" t="str">
        <f t="shared" si="98"/>
        <v>MINERIO</v>
      </c>
      <c r="K526" s="8">
        <v>20.85</v>
      </c>
      <c r="L526" s="11">
        <v>1.72</v>
      </c>
      <c r="M526" s="2">
        <v>6</v>
      </c>
      <c r="N526" s="2">
        <v>714</v>
      </c>
      <c r="O526" s="2">
        <v>0</v>
      </c>
      <c r="P526" s="2">
        <v>277</v>
      </c>
      <c r="Q526" s="2">
        <f t="shared" si="88"/>
        <v>6.018054162487462E-3</v>
      </c>
      <c r="R526" s="2">
        <f t="shared" si="89"/>
        <v>0.99398194583751254</v>
      </c>
      <c r="S526" s="5">
        <v>0</v>
      </c>
      <c r="T526" s="5">
        <v>13</v>
      </c>
      <c r="U526" s="5">
        <v>261</v>
      </c>
      <c r="V526" s="5">
        <v>193</v>
      </c>
      <c r="W526" s="5">
        <v>8</v>
      </c>
      <c r="X526" s="5">
        <v>17</v>
      </c>
      <c r="Y526" s="5">
        <f t="shared" si="90"/>
        <v>0</v>
      </c>
      <c r="Z526" s="5">
        <f t="shared" si="91"/>
        <v>2.7837259100642397E-2</v>
      </c>
      <c r="AA526" s="5">
        <f t="shared" si="92"/>
        <v>0.5588865096359743</v>
      </c>
      <c r="AB526" s="5">
        <f t="shared" si="93"/>
        <v>0.41327623126338331</v>
      </c>
      <c r="AC526" s="5">
        <v>0</v>
      </c>
      <c r="AD526" s="3">
        <v>10</v>
      </c>
      <c r="AE526" s="3">
        <v>233</v>
      </c>
      <c r="AF526" s="3">
        <v>229</v>
      </c>
      <c r="AG526" s="3">
        <v>6</v>
      </c>
      <c r="AH526" s="3">
        <v>14</v>
      </c>
      <c r="AI526" s="1">
        <f t="shared" si="94"/>
        <v>0</v>
      </c>
      <c r="AJ526" s="1">
        <f t="shared" si="95"/>
        <v>3.2520325203252036E-2</v>
      </c>
      <c r="AK526" s="1">
        <f t="shared" si="96"/>
        <v>0.47357723577235772</v>
      </c>
      <c r="AL526" s="1">
        <f t="shared" si="97"/>
        <v>0.49390243902439024</v>
      </c>
    </row>
    <row r="527" spans="1:38">
      <c r="A527" s="2" t="s">
        <v>1049</v>
      </c>
      <c r="B527" s="2" t="s">
        <v>105</v>
      </c>
      <c r="C527" s="2" t="s">
        <v>164</v>
      </c>
      <c r="E527" s="6" t="s">
        <v>133</v>
      </c>
      <c r="F527" s="2" t="s">
        <v>6</v>
      </c>
      <c r="G527" s="2" t="s">
        <v>1445</v>
      </c>
      <c r="H527" s="2">
        <v>98</v>
      </c>
      <c r="I527" s="2">
        <v>55</v>
      </c>
      <c r="J527" s="2" t="str">
        <f t="shared" si="98"/>
        <v>MINERIO</v>
      </c>
      <c r="K527" s="9">
        <v>18.75</v>
      </c>
      <c r="L527" s="10">
        <v>2.12</v>
      </c>
      <c r="M527" s="2">
        <v>23</v>
      </c>
      <c r="N527" s="2">
        <v>3191</v>
      </c>
      <c r="O527" s="2">
        <v>0</v>
      </c>
      <c r="P527" s="2">
        <v>544</v>
      </c>
      <c r="Q527" s="2">
        <f t="shared" si="88"/>
        <v>6.1202767429483764E-3</v>
      </c>
      <c r="R527" s="2">
        <f t="shared" si="89"/>
        <v>0.99387972325705165</v>
      </c>
      <c r="S527" s="5">
        <v>0</v>
      </c>
      <c r="T527" s="5">
        <v>144</v>
      </c>
      <c r="U527" s="5">
        <v>1445</v>
      </c>
      <c r="V527" s="5">
        <v>152</v>
      </c>
      <c r="W527" s="5">
        <v>189</v>
      </c>
      <c r="X527" s="5">
        <v>160</v>
      </c>
      <c r="Y527" s="5">
        <f t="shared" si="90"/>
        <v>0</v>
      </c>
      <c r="Z527" s="5">
        <f t="shared" si="91"/>
        <v>8.2711085582998278E-2</v>
      </c>
      <c r="AA527" s="5">
        <f t="shared" si="92"/>
        <v>0.8299827685238369</v>
      </c>
      <c r="AB527" s="5">
        <f t="shared" si="93"/>
        <v>8.7306145893164849E-2</v>
      </c>
      <c r="AC527" s="2">
        <v>0</v>
      </c>
      <c r="AD527" s="3">
        <v>55</v>
      </c>
      <c r="AE527" s="3">
        <v>1584</v>
      </c>
      <c r="AF527" s="3">
        <v>252</v>
      </c>
      <c r="AG527" s="3">
        <v>73</v>
      </c>
      <c r="AH527" s="3">
        <v>125</v>
      </c>
      <c r="AI527" s="1">
        <f t="shared" si="94"/>
        <v>0</v>
      </c>
      <c r="AJ527" s="1">
        <f t="shared" si="95"/>
        <v>6.1273336524652944E-2</v>
      </c>
      <c r="AK527" s="1">
        <f t="shared" si="96"/>
        <v>0.75825753949258023</v>
      </c>
      <c r="AL527" s="1">
        <f t="shared" si="97"/>
        <v>0.18046912398276688</v>
      </c>
    </row>
    <row r="528" spans="1:38">
      <c r="A528" s="2" t="s">
        <v>1049</v>
      </c>
      <c r="B528" s="2" t="s">
        <v>105</v>
      </c>
      <c r="C528" s="2" t="s">
        <v>164</v>
      </c>
      <c r="E528" s="6" t="s">
        <v>131</v>
      </c>
      <c r="F528" s="2" t="s">
        <v>6</v>
      </c>
      <c r="G528" s="2" t="s">
        <v>1445</v>
      </c>
      <c r="H528" s="2">
        <v>49</v>
      </c>
      <c r="I528" s="2">
        <v>25</v>
      </c>
      <c r="J528" s="2" t="str">
        <f t="shared" si="98"/>
        <v>MINERIO</v>
      </c>
      <c r="K528" s="8">
        <v>16.93</v>
      </c>
      <c r="L528" s="11">
        <v>0.92</v>
      </c>
      <c r="M528" s="2">
        <v>72</v>
      </c>
      <c r="N528" s="2">
        <v>1874</v>
      </c>
      <c r="O528" s="2">
        <v>0</v>
      </c>
      <c r="P528" s="2">
        <v>509</v>
      </c>
      <c r="Q528" s="2">
        <f t="shared" si="88"/>
        <v>2.9327902240325866E-2</v>
      </c>
      <c r="R528" s="2">
        <f t="shared" si="89"/>
        <v>0.97067209775967411</v>
      </c>
      <c r="S528" s="2">
        <v>0</v>
      </c>
      <c r="T528" s="2">
        <v>11</v>
      </c>
      <c r="U528" s="2">
        <v>945</v>
      </c>
      <c r="V528" s="2">
        <v>293</v>
      </c>
      <c r="W528" s="2">
        <v>21</v>
      </c>
      <c r="X528" s="2">
        <v>47</v>
      </c>
      <c r="Y528" s="5">
        <f t="shared" si="90"/>
        <v>0</v>
      </c>
      <c r="Z528" s="5">
        <f t="shared" si="91"/>
        <v>8.8070456365092076E-3</v>
      </c>
      <c r="AA528" s="5">
        <f t="shared" si="92"/>
        <v>0.75660528422738194</v>
      </c>
      <c r="AB528" s="5">
        <f t="shared" si="93"/>
        <v>0.2345876701361089</v>
      </c>
      <c r="AC528" s="2">
        <v>0</v>
      </c>
      <c r="AD528" s="3">
        <v>1</v>
      </c>
      <c r="AE528" s="3">
        <v>852</v>
      </c>
      <c r="AF528" s="3">
        <v>430</v>
      </c>
      <c r="AG528" s="3">
        <v>5</v>
      </c>
      <c r="AH528" s="3">
        <v>29</v>
      </c>
      <c r="AI528" s="1">
        <f t="shared" si="94"/>
        <v>0</v>
      </c>
      <c r="AJ528" s="1">
        <f t="shared" si="95"/>
        <v>4.5558086560364463E-3</v>
      </c>
      <c r="AK528" s="1">
        <f t="shared" si="96"/>
        <v>0.64692482915717542</v>
      </c>
      <c r="AL528" s="1">
        <f t="shared" si="97"/>
        <v>0.34851936218678814</v>
      </c>
    </row>
    <row r="529" spans="1:38">
      <c r="A529" s="2" t="s">
        <v>1049</v>
      </c>
      <c r="B529" s="2" t="s">
        <v>105</v>
      </c>
      <c r="C529" s="2" t="s">
        <v>164</v>
      </c>
      <c r="E529" s="6" t="s">
        <v>148</v>
      </c>
      <c r="F529" s="2" t="s">
        <v>6</v>
      </c>
      <c r="G529" s="2" t="s">
        <v>1445</v>
      </c>
      <c r="H529" s="2">
        <v>255</v>
      </c>
      <c r="I529" s="2">
        <v>30</v>
      </c>
      <c r="J529" s="2" t="str">
        <f t="shared" si="98"/>
        <v>MINERIO</v>
      </c>
      <c r="K529" s="8">
        <v>16.84</v>
      </c>
      <c r="L529" s="11">
        <v>2.02</v>
      </c>
      <c r="M529" s="2">
        <v>57</v>
      </c>
      <c r="N529" s="2">
        <v>1587</v>
      </c>
      <c r="O529" s="2">
        <v>0</v>
      </c>
      <c r="P529" s="2">
        <v>420</v>
      </c>
      <c r="Q529" s="2">
        <f t="shared" si="88"/>
        <v>2.7616279069767442E-2</v>
      </c>
      <c r="R529" s="2">
        <f t="shared" si="89"/>
        <v>0.97238372093023251</v>
      </c>
      <c r="S529" s="5">
        <v>0</v>
      </c>
      <c r="T529" s="5">
        <v>78</v>
      </c>
      <c r="U529" s="5">
        <v>583</v>
      </c>
      <c r="V529" s="5">
        <v>370</v>
      </c>
      <c r="W529" s="5">
        <v>62</v>
      </c>
      <c r="X529" s="5">
        <v>34</v>
      </c>
      <c r="Y529" s="5">
        <f t="shared" si="90"/>
        <v>0</v>
      </c>
      <c r="Z529" s="5">
        <f t="shared" si="91"/>
        <v>7.5654704170708048E-2</v>
      </c>
      <c r="AA529" s="5">
        <f t="shared" si="92"/>
        <v>0.56547041707080503</v>
      </c>
      <c r="AB529" s="5">
        <f t="shared" si="93"/>
        <v>0.35887487875848689</v>
      </c>
      <c r="AC529" s="5">
        <v>0</v>
      </c>
      <c r="AD529" s="3">
        <v>41</v>
      </c>
      <c r="AE529" s="3">
        <v>563</v>
      </c>
      <c r="AF529" s="3">
        <v>445</v>
      </c>
      <c r="AG529" s="3">
        <v>37</v>
      </c>
      <c r="AH529" s="3">
        <v>34</v>
      </c>
      <c r="AI529" s="1">
        <f t="shared" si="94"/>
        <v>0</v>
      </c>
      <c r="AJ529" s="1">
        <f t="shared" si="95"/>
        <v>6.9642857142857145E-2</v>
      </c>
      <c r="AK529" s="1">
        <f t="shared" si="96"/>
        <v>0.50267857142857142</v>
      </c>
      <c r="AL529" s="1">
        <f t="shared" si="97"/>
        <v>0.42767857142857141</v>
      </c>
    </row>
    <row r="530" spans="1:38">
      <c r="A530" s="2" t="s">
        <v>1049</v>
      </c>
      <c r="B530" s="2" t="s">
        <v>105</v>
      </c>
      <c r="C530" s="2" t="s">
        <v>164</v>
      </c>
      <c r="E530" s="6" t="s">
        <v>139</v>
      </c>
      <c r="F530" s="2" t="s">
        <v>6</v>
      </c>
      <c r="G530" s="2" t="s">
        <v>1445</v>
      </c>
      <c r="H530" s="2">
        <v>163</v>
      </c>
      <c r="I530" s="2">
        <v>65</v>
      </c>
      <c r="J530" s="2" t="str">
        <f t="shared" si="98"/>
        <v>MINERIO</v>
      </c>
      <c r="K530" s="9">
        <v>15.82</v>
      </c>
      <c r="L530" s="10">
        <v>0.31</v>
      </c>
      <c r="M530" s="2">
        <v>0</v>
      </c>
      <c r="N530" s="2">
        <v>3059</v>
      </c>
      <c r="O530" s="2">
        <v>0</v>
      </c>
      <c r="P530" s="2">
        <v>560</v>
      </c>
      <c r="Q530" s="2">
        <f t="shared" si="88"/>
        <v>0</v>
      </c>
      <c r="R530" s="2">
        <f t="shared" si="89"/>
        <v>1</v>
      </c>
      <c r="S530" s="5">
        <v>0</v>
      </c>
      <c r="T530" s="5">
        <v>43</v>
      </c>
      <c r="U530" s="5">
        <v>1452</v>
      </c>
      <c r="V530" s="5">
        <v>355</v>
      </c>
      <c r="W530" s="5">
        <v>64</v>
      </c>
      <c r="X530" s="5">
        <v>76</v>
      </c>
      <c r="Y530" s="5">
        <f t="shared" si="90"/>
        <v>0</v>
      </c>
      <c r="Z530" s="5">
        <f t="shared" si="91"/>
        <v>2.3243243243243242E-2</v>
      </c>
      <c r="AA530" s="5">
        <f t="shared" si="92"/>
        <v>0.78486486486486484</v>
      </c>
      <c r="AB530" s="5">
        <f t="shared" si="93"/>
        <v>0.1918918918918919</v>
      </c>
      <c r="AC530" s="5">
        <v>0</v>
      </c>
      <c r="AD530" s="3">
        <v>14</v>
      </c>
      <c r="AE530" s="3">
        <v>1377</v>
      </c>
      <c r="AF530" s="3">
        <v>516</v>
      </c>
      <c r="AG530" s="3">
        <v>25</v>
      </c>
      <c r="AH530" s="3">
        <v>56</v>
      </c>
      <c r="AI530" s="1">
        <f t="shared" si="94"/>
        <v>0</v>
      </c>
      <c r="AJ530" s="1">
        <f t="shared" si="95"/>
        <v>1.9617706237424547E-2</v>
      </c>
      <c r="AK530" s="1">
        <f t="shared" si="96"/>
        <v>0.69265593561368211</v>
      </c>
      <c r="AL530" s="1">
        <f t="shared" si="97"/>
        <v>0.28772635814889336</v>
      </c>
    </row>
    <row r="531" spans="1:38">
      <c r="A531" s="2" t="s">
        <v>1049</v>
      </c>
      <c r="B531" s="2" t="s">
        <v>105</v>
      </c>
      <c r="C531" s="2" t="s">
        <v>164</v>
      </c>
      <c r="E531" s="6" t="s">
        <v>153</v>
      </c>
      <c r="F531" s="2" t="s">
        <v>6</v>
      </c>
      <c r="G531" s="2" t="s">
        <v>1445</v>
      </c>
      <c r="H531" s="2">
        <v>296</v>
      </c>
      <c r="I531" s="2">
        <v>20</v>
      </c>
      <c r="J531" s="2" t="str">
        <f t="shared" si="98"/>
        <v>MINERIO</v>
      </c>
      <c r="K531" s="8">
        <v>15.61</v>
      </c>
      <c r="L531" s="11">
        <v>7.3</v>
      </c>
      <c r="M531" s="2">
        <v>120</v>
      </c>
      <c r="N531" s="2">
        <v>915</v>
      </c>
      <c r="O531" s="2">
        <v>0</v>
      </c>
      <c r="P531" s="2">
        <v>346</v>
      </c>
      <c r="Q531" s="2">
        <f t="shared" si="88"/>
        <v>8.6893555394641567E-2</v>
      </c>
      <c r="R531" s="2">
        <f t="shared" si="89"/>
        <v>0.91310644460535839</v>
      </c>
      <c r="S531" s="5">
        <v>0</v>
      </c>
      <c r="T531" s="5">
        <v>276</v>
      </c>
      <c r="U531" s="5">
        <v>243</v>
      </c>
      <c r="V531" s="5">
        <v>39</v>
      </c>
      <c r="W531" s="5">
        <v>161</v>
      </c>
      <c r="X531" s="5">
        <v>21</v>
      </c>
      <c r="Y531" s="5">
        <f t="shared" si="90"/>
        <v>0</v>
      </c>
      <c r="Z531" s="5">
        <f t="shared" si="91"/>
        <v>0.4946236559139785</v>
      </c>
      <c r="AA531" s="5">
        <f t="shared" si="92"/>
        <v>0.43548387096774194</v>
      </c>
      <c r="AB531" s="5">
        <f t="shared" si="93"/>
        <v>6.9892473118279563E-2</v>
      </c>
      <c r="AC531" s="5">
        <v>0</v>
      </c>
      <c r="AD531" s="3">
        <v>209</v>
      </c>
      <c r="AE531" s="3">
        <v>291</v>
      </c>
      <c r="AF531" s="3">
        <v>51</v>
      </c>
      <c r="AG531" s="3">
        <v>162</v>
      </c>
      <c r="AH531" s="3">
        <v>26</v>
      </c>
      <c r="AI531" s="1">
        <f t="shared" si="94"/>
        <v>0</v>
      </c>
      <c r="AJ531" s="1">
        <f t="shared" si="95"/>
        <v>0.50202976995940463</v>
      </c>
      <c r="AK531" s="1">
        <f t="shared" si="96"/>
        <v>0.39377537212449254</v>
      </c>
      <c r="AL531" s="1">
        <f t="shared" si="97"/>
        <v>0.10419485791610285</v>
      </c>
    </row>
    <row r="532" spans="1:38">
      <c r="A532" s="2" t="s">
        <v>1049</v>
      </c>
      <c r="B532" s="2" t="s">
        <v>105</v>
      </c>
      <c r="C532" s="2" t="s">
        <v>164</v>
      </c>
      <c r="E532" s="6" t="s">
        <v>153</v>
      </c>
      <c r="F532" s="2" t="s">
        <v>6</v>
      </c>
      <c r="G532" s="2" t="s">
        <v>1445</v>
      </c>
      <c r="H532" s="2">
        <v>298</v>
      </c>
      <c r="I532" s="2">
        <v>60</v>
      </c>
      <c r="J532" s="2" t="str">
        <f t="shared" si="98"/>
        <v>MINERIO</v>
      </c>
      <c r="K532" s="8">
        <v>15.55</v>
      </c>
      <c r="L532" s="11">
        <v>17.7</v>
      </c>
      <c r="M532" s="2">
        <v>569</v>
      </c>
      <c r="N532" s="2">
        <v>1293</v>
      </c>
      <c r="O532" s="2">
        <v>0</v>
      </c>
      <c r="P532" s="2">
        <v>471</v>
      </c>
      <c r="Q532" s="2">
        <f t="shared" si="88"/>
        <v>0.24389198456922417</v>
      </c>
      <c r="R532" s="2">
        <f t="shared" si="89"/>
        <v>0.75610801543077577</v>
      </c>
      <c r="S532" s="5">
        <v>1</v>
      </c>
      <c r="T532" s="5">
        <v>485</v>
      </c>
      <c r="U532" s="5">
        <v>386</v>
      </c>
      <c r="V532" s="5">
        <v>40</v>
      </c>
      <c r="W532" s="5">
        <v>323</v>
      </c>
      <c r="X532" s="5">
        <v>35</v>
      </c>
      <c r="Y532" s="5">
        <f t="shared" si="90"/>
        <v>1.0964912280701754E-3</v>
      </c>
      <c r="Z532" s="5">
        <f t="shared" si="91"/>
        <v>0.5317982456140351</v>
      </c>
      <c r="AA532" s="5">
        <f t="shared" si="92"/>
        <v>0.4232456140350877</v>
      </c>
      <c r="AB532" s="5">
        <f t="shared" si="93"/>
        <v>4.3859649122807015E-2</v>
      </c>
      <c r="AC532" s="5">
        <v>0</v>
      </c>
      <c r="AD532" s="3">
        <v>391</v>
      </c>
      <c r="AE532" s="3">
        <v>486</v>
      </c>
      <c r="AF532" s="3">
        <v>48</v>
      </c>
      <c r="AG532" s="3">
        <v>300</v>
      </c>
      <c r="AH532" s="3">
        <v>43</v>
      </c>
      <c r="AI532" s="1">
        <f t="shared" si="94"/>
        <v>0</v>
      </c>
      <c r="AJ532" s="1">
        <f t="shared" si="95"/>
        <v>0.54495268138801267</v>
      </c>
      <c r="AK532" s="1">
        <f t="shared" si="96"/>
        <v>0.3832807570977918</v>
      </c>
      <c r="AL532" s="1">
        <f t="shared" si="97"/>
        <v>7.1766561514195581E-2</v>
      </c>
    </row>
    <row r="533" spans="1:38">
      <c r="A533" s="2" t="s">
        <v>1049</v>
      </c>
      <c r="B533" s="2" t="s">
        <v>105</v>
      </c>
      <c r="C533" s="2" t="s">
        <v>164</v>
      </c>
      <c r="E533" s="6" t="s">
        <v>131</v>
      </c>
      <c r="F533" s="2" t="s">
        <v>6</v>
      </c>
      <c r="G533" s="2" t="s">
        <v>1445</v>
      </c>
      <c r="H533" s="2">
        <v>47</v>
      </c>
      <c r="I533" s="2">
        <v>30</v>
      </c>
      <c r="J533" s="2" t="str">
        <f t="shared" si="98"/>
        <v>MINERIO</v>
      </c>
      <c r="K533" s="8">
        <v>15.45</v>
      </c>
      <c r="L533" s="11">
        <v>1.34</v>
      </c>
      <c r="M533" s="2">
        <v>31</v>
      </c>
      <c r="N533" s="2">
        <v>1031</v>
      </c>
      <c r="O533" s="2">
        <v>0</v>
      </c>
      <c r="P533" s="2">
        <v>311</v>
      </c>
      <c r="Q533" s="2">
        <f t="shared" si="88"/>
        <v>2.2578295702840496E-2</v>
      </c>
      <c r="R533" s="2">
        <f t="shared" si="89"/>
        <v>0.97742170429715947</v>
      </c>
      <c r="S533" s="2">
        <v>0</v>
      </c>
      <c r="T533" s="2">
        <v>4</v>
      </c>
      <c r="U533" s="2">
        <v>489</v>
      </c>
      <c r="V533" s="2">
        <v>196</v>
      </c>
      <c r="W533" s="2">
        <v>6</v>
      </c>
      <c r="X533" s="2">
        <v>33</v>
      </c>
      <c r="Y533" s="5">
        <f t="shared" si="90"/>
        <v>0</v>
      </c>
      <c r="Z533" s="5">
        <f t="shared" si="91"/>
        <v>5.8055152394775036E-3</v>
      </c>
      <c r="AA533" s="5">
        <f t="shared" si="92"/>
        <v>0.70972423802612483</v>
      </c>
      <c r="AB533" s="5">
        <f t="shared" si="93"/>
        <v>0.28447024673439769</v>
      </c>
      <c r="AC533" s="2">
        <v>0</v>
      </c>
      <c r="AD533" s="3">
        <v>4</v>
      </c>
      <c r="AE533" s="3">
        <v>427</v>
      </c>
      <c r="AF533" s="3">
        <v>270</v>
      </c>
      <c r="AG533" s="3">
        <v>5</v>
      </c>
      <c r="AH533" s="3">
        <v>22</v>
      </c>
      <c r="AI533" s="1">
        <f t="shared" si="94"/>
        <v>0</v>
      </c>
      <c r="AJ533" s="1">
        <f t="shared" si="95"/>
        <v>1.2362637362637362E-2</v>
      </c>
      <c r="AK533" s="1">
        <f t="shared" si="96"/>
        <v>0.58653846153846156</v>
      </c>
      <c r="AL533" s="1">
        <f t="shared" si="97"/>
        <v>0.40109890109890112</v>
      </c>
    </row>
    <row r="534" spans="1:38">
      <c r="A534" s="2" t="s">
        <v>1049</v>
      </c>
      <c r="B534" s="2" t="s">
        <v>105</v>
      </c>
      <c r="C534" s="2" t="s">
        <v>164</v>
      </c>
      <c r="E534" s="6" t="s">
        <v>21</v>
      </c>
      <c r="F534" s="2" t="s">
        <v>5</v>
      </c>
      <c r="G534" s="2" t="s">
        <v>1446</v>
      </c>
      <c r="H534" s="2">
        <v>27</v>
      </c>
      <c r="I534" s="2">
        <v>30</v>
      </c>
      <c r="J534" s="2" t="str">
        <f t="shared" si="98"/>
        <v>MINERIO</v>
      </c>
      <c r="K534" s="8">
        <v>15</v>
      </c>
      <c r="L534" s="11">
        <v>0.76</v>
      </c>
      <c r="M534" s="2">
        <v>0</v>
      </c>
      <c r="N534" s="2">
        <v>2364</v>
      </c>
      <c r="O534" s="2">
        <v>0</v>
      </c>
      <c r="P534" s="2">
        <v>499</v>
      </c>
      <c r="Q534" s="2">
        <f t="shared" si="88"/>
        <v>0</v>
      </c>
      <c r="R534" s="2">
        <f t="shared" si="89"/>
        <v>1</v>
      </c>
      <c r="S534" s="5">
        <v>0</v>
      </c>
      <c r="T534" s="5">
        <v>111</v>
      </c>
      <c r="U534" s="5">
        <v>1097</v>
      </c>
      <c r="V534" s="5">
        <v>104</v>
      </c>
      <c r="W534" s="5">
        <v>136</v>
      </c>
      <c r="X534" s="5">
        <v>108</v>
      </c>
      <c r="Y534" s="5">
        <f t="shared" si="90"/>
        <v>0</v>
      </c>
      <c r="Z534" s="5">
        <f t="shared" si="91"/>
        <v>8.4603658536585372E-2</v>
      </c>
      <c r="AA534" s="5">
        <f t="shared" si="92"/>
        <v>0.83612804878048785</v>
      </c>
      <c r="AB534" s="5">
        <f t="shared" si="93"/>
        <v>7.926829268292683E-2</v>
      </c>
      <c r="AC534" s="5">
        <v>0</v>
      </c>
      <c r="AD534" s="3">
        <v>39</v>
      </c>
      <c r="AE534" s="3">
        <v>1187</v>
      </c>
      <c r="AF534" s="3">
        <v>187</v>
      </c>
      <c r="AG534" s="3">
        <v>52</v>
      </c>
      <c r="AH534" s="3">
        <v>91</v>
      </c>
      <c r="AI534" s="1">
        <f t="shared" si="94"/>
        <v>0</v>
      </c>
      <c r="AJ534" s="1">
        <f t="shared" si="95"/>
        <v>5.8483290488431879E-2</v>
      </c>
      <c r="AK534" s="1">
        <f t="shared" si="96"/>
        <v>0.76285347043701801</v>
      </c>
      <c r="AL534" s="1">
        <f t="shared" si="97"/>
        <v>0.17866323907455012</v>
      </c>
    </row>
    <row r="535" spans="1:38">
      <c r="A535" s="2" t="s">
        <v>1049</v>
      </c>
      <c r="B535" s="2" t="s">
        <v>105</v>
      </c>
      <c r="C535" s="2" t="s">
        <v>164</v>
      </c>
      <c r="E535" s="6" t="s">
        <v>14</v>
      </c>
      <c r="F535" s="2" t="s">
        <v>5</v>
      </c>
      <c r="G535" s="2" t="s">
        <v>1446</v>
      </c>
      <c r="H535" s="2">
        <v>121</v>
      </c>
      <c r="I535" s="2">
        <v>105</v>
      </c>
      <c r="J535" s="2" t="str">
        <f t="shared" si="98"/>
        <v>MINERIO</v>
      </c>
      <c r="K535" s="9">
        <v>13.84</v>
      </c>
      <c r="L535" s="10">
        <v>0.99</v>
      </c>
      <c r="M535" s="2">
        <v>39</v>
      </c>
      <c r="N535" s="2">
        <v>4078</v>
      </c>
      <c r="O535" s="2">
        <v>0</v>
      </c>
      <c r="P535" s="2">
        <v>668</v>
      </c>
      <c r="Q535" s="2">
        <f t="shared" si="88"/>
        <v>8.1504702194357369E-3</v>
      </c>
      <c r="R535" s="2">
        <f t="shared" si="89"/>
        <v>0.99184952978056429</v>
      </c>
      <c r="S535" s="5">
        <v>0</v>
      </c>
      <c r="T535" s="5">
        <v>32</v>
      </c>
      <c r="U535" s="5">
        <v>2036</v>
      </c>
      <c r="V535" s="5">
        <v>499</v>
      </c>
      <c r="W535" s="5">
        <v>35</v>
      </c>
      <c r="X535" s="5">
        <v>72</v>
      </c>
      <c r="Y535" s="5">
        <f t="shared" si="90"/>
        <v>0</v>
      </c>
      <c r="Z535" s="5">
        <f t="shared" si="91"/>
        <v>1.2465913517724971E-2</v>
      </c>
      <c r="AA535" s="5">
        <f t="shared" si="92"/>
        <v>0.7931437475652513</v>
      </c>
      <c r="AB535" s="5">
        <f t="shared" si="93"/>
        <v>0.19439033891702376</v>
      </c>
      <c r="AC535" s="2">
        <v>0</v>
      </c>
      <c r="AD535" s="3">
        <v>18</v>
      </c>
      <c r="AE535" s="3">
        <v>1829</v>
      </c>
      <c r="AF535" s="3">
        <v>755</v>
      </c>
      <c r="AG535" s="3">
        <v>21</v>
      </c>
      <c r="AH535" s="3">
        <v>51</v>
      </c>
      <c r="AI535" s="1">
        <f t="shared" si="94"/>
        <v>0</v>
      </c>
      <c r="AJ535" s="1">
        <f t="shared" si="95"/>
        <v>1.4584891548242334E-2</v>
      </c>
      <c r="AK535" s="1">
        <f t="shared" si="96"/>
        <v>0.68399401645474944</v>
      </c>
      <c r="AL535" s="1">
        <f t="shared" si="97"/>
        <v>0.30142109199700823</v>
      </c>
    </row>
    <row r="536" spans="1:38">
      <c r="A536" s="2" t="s">
        <v>1049</v>
      </c>
      <c r="B536" s="2" t="s">
        <v>105</v>
      </c>
      <c r="C536" s="2" t="s">
        <v>164</v>
      </c>
      <c r="E536" s="6" t="s">
        <v>131</v>
      </c>
      <c r="F536" s="2" t="s">
        <v>6</v>
      </c>
      <c r="G536" s="2" t="s">
        <v>1445</v>
      </c>
      <c r="H536" s="2">
        <v>38</v>
      </c>
      <c r="I536" s="2">
        <v>50</v>
      </c>
      <c r="J536" s="2" t="str">
        <f t="shared" si="98"/>
        <v>MINERIO</v>
      </c>
      <c r="K536" s="8">
        <v>13.06</v>
      </c>
      <c r="L536" s="11">
        <v>0.5</v>
      </c>
      <c r="M536" s="2">
        <v>254</v>
      </c>
      <c r="N536" s="2">
        <v>2712</v>
      </c>
      <c r="O536" s="2">
        <v>0</v>
      </c>
      <c r="P536" s="2">
        <v>592</v>
      </c>
      <c r="Q536" s="2">
        <f t="shared" si="88"/>
        <v>7.1388420460933105E-2</v>
      </c>
      <c r="R536" s="2">
        <f t="shared" si="89"/>
        <v>0.92861157953906692</v>
      </c>
      <c r="S536" s="2">
        <v>0</v>
      </c>
      <c r="T536" s="2">
        <v>25</v>
      </c>
      <c r="U536" s="2">
        <v>1600</v>
      </c>
      <c r="V536" s="2">
        <v>275</v>
      </c>
      <c r="W536" s="2">
        <v>18</v>
      </c>
      <c r="X536" s="2">
        <v>41</v>
      </c>
      <c r="Y536" s="5">
        <f t="shared" si="90"/>
        <v>0</v>
      </c>
      <c r="Z536" s="5">
        <f t="shared" si="91"/>
        <v>1.3157894736842105E-2</v>
      </c>
      <c r="AA536" s="5">
        <f t="shared" si="92"/>
        <v>0.84210526315789469</v>
      </c>
      <c r="AB536" s="5">
        <f t="shared" si="93"/>
        <v>0.14473684210526316</v>
      </c>
      <c r="AC536" s="2">
        <v>0</v>
      </c>
      <c r="AD536" s="3">
        <v>19</v>
      </c>
      <c r="AE536" s="3">
        <v>1496</v>
      </c>
      <c r="AF536" s="3">
        <v>408</v>
      </c>
      <c r="AG536" s="3">
        <v>13</v>
      </c>
      <c r="AH536" s="3">
        <v>23</v>
      </c>
      <c r="AI536" s="1">
        <f t="shared" si="94"/>
        <v>0</v>
      </c>
      <c r="AJ536" s="1">
        <f t="shared" si="95"/>
        <v>1.6334864726901481E-2</v>
      </c>
      <c r="AK536" s="1">
        <f t="shared" si="96"/>
        <v>0.76365492598264417</v>
      </c>
      <c r="AL536" s="1">
        <f t="shared" si="97"/>
        <v>0.22001020929045431</v>
      </c>
    </row>
    <row r="537" spans="1:38">
      <c r="A537" s="2" t="s">
        <v>1049</v>
      </c>
      <c r="B537" s="2" t="s">
        <v>105</v>
      </c>
      <c r="C537" s="2" t="s">
        <v>164</v>
      </c>
      <c r="E537" s="6" t="s">
        <v>21</v>
      </c>
      <c r="F537" s="2" t="s">
        <v>5</v>
      </c>
      <c r="G537" s="2" t="s">
        <v>1446</v>
      </c>
      <c r="H537" s="2">
        <v>26</v>
      </c>
      <c r="I537" s="2">
        <v>30</v>
      </c>
      <c r="J537" s="2" t="str">
        <f t="shared" si="98"/>
        <v>MINERIO</v>
      </c>
      <c r="K537" s="8">
        <v>12.73</v>
      </c>
      <c r="L537" s="11">
        <v>1.78</v>
      </c>
      <c r="M537" s="2">
        <v>32</v>
      </c>
      <c r="N537" s="2">
        <v>1849</v>
      </c>
      <c r="O537" s="2">
        <v>0</v>
      </c>
      <c r="P537" s="2">
        <v>465</v>
      </c>
      <c r="Q537" s="2">
        <f t="shared" si="88"/>
        <v>1.3640238704177323E-2</v>
      </c>
      <c r="R537" s="2">
        <f t="shared" si="89"/>
        <v>0.9863597612958227</v>
      </c>
      <c r="S537" s="5">
        <v>0</v>
      </c>
      <c r="T537" s="5">
        <v>126</v>
      </c>
      <c r="U537" s="5">
        <v>814</v>
      </c>
      <c r="V537" s="5">
        <v>130</v>
      </c>
      <c r="W537" s="5">
        <v>116</v>
      </c>
      <c r="X537" s="5">
        <v>82</v>
      </c>
      <c r="Y537" s="5">
        <f t="shared" si="90"/>
        <v>0</v>
      </c>
      <c r="Z537" s="5">
        <f t="shared" si="91"/>
        <v>0.11775700934579439</v>
      </c>
      <c r="AA537" s="5">
        <f t="shared" si="92"/>
        <v>0.76074766355140189</v>
      </c>
      <c r="AB537" s="5">
        <f t="shared" si="93"/>
        <v>0.12149532710280374</v>
      </c>
      <c r="AC537" s="5">
        <v>0</v>
      </c>
      <c r="AD537" s="3">
        <v>95</v>
      </c>
      <c r="AE537" s="3">
        <v>815</v>
      </c>
      <c r="AF537" s="3">
        <v>210</v>
      </c>
      <c r="AG537" s="3">
        <v>83</v>
      </c>
      <c r="AH537" s="3">
        <v>65</v>
      </c>
      <c r="AI537" s="1">
        <f t="shared" si="94"/>
        <v>0</v>
      </c>
      <c r="AJ537" s="1">
        <f t="shared" si="95"/>
        <v>0.14037854889589904</v>
      </c>
      <c r="AK537" s="1">
        <f t="shared" si="96"/>
        <v>0.64274447949526814</v>
      </c>
      <c r="AL537" s="1">
        <f t="shared" si="97"/>
        <v>0.21687697160883282</v>
      </c>
    </row>
    <row r="538" spans="1:38">
      <c r="A538" s="2" t="s">
        <v>1049</v>
      </c>
      <c r="B538" s="2" t="s">
        <v>105</v>
      </c>
      <c r="C538" s="2" t="s">
        <v>164</v>
      </c>
      <c r="E538" s="6" t="s">
        <v>142</v>
      </c>
      <c r="F538" s="2" t="s">
        <v>6</v>
      </c>
      <c r="G538" s="2" t="s">
        <v>1445</v>
      </c>
      <c r="H538" s="2">
        <v>182</v>
      </c>
      <c r="I538" s="2">
        <v>30</v>
      </c>
      <c r="J538" s="2" t="str">
        <f t="shared" si="98"/>
        <v>MINERIO</v>
      </c>
      <c r="K538" s="8">
        <v>12.43</v>
      </c>
      <c r="L538" s="11">
        <v>0.55000000000000004</v>
      </c>
      <c r="M538" s="2">
        <v>77</v>
      </c>
      <c r="N538" s="2">
        <v>1275</v>
      </c>
      <c r="O538" s="2">
        <v>0</v>
      </c>
      <c r="P538" s="2">
        <v>395</v>
      </c>
      <c r="Q538" s="2">
        <f t="shared" si="88"/>
        <v>4.4075558099599316E-2</v>
      </c>
      <c r="R538" s="2">
        <f t="shared" si="89"/>
        <v>0.95592444190040071</v>
      </c>
      <c r="S538" s="5">
        <v>0</v>
      </c>
      <c r="T538" s="5">
        <v>0</v>
      </c>
      <c r="U538" s="5">
        <v>478</v>
      </c>
      <c r="V538" s="5">
        <v>419</v>
      </c>
      <c r="W538" s="5">
        <v>0</v>
      </c>
      <c r="X538" s="5">
        <v>10</v>
      </c>
      <c r="Y538" s="5">
        <f t="shared" si="90"/>
        <v>0</v>
      </c>
      <c r="Z538" s="5">
        <f t="shared" si="91"/>
        <v>0</v>
      </c>
      <c r="AA538" s="5">
        <f t="shared" si="92"/>
        <v>0.5328874024526199</v>
      </c>
      <c r="AB538" s="5">
        <f t="shared" si="93"/>
        <v>0.46711259754738016</v>
      </c>
      <c r="AC538" s="5">
        <v>0</v>
      </c>
      <c r="AD538" s="3">
        <v>0</v>
      </c>
      <c r="AE538" s="3">
        <v>0</v>
      </c>
      <c r="AF538" s="3">
        <v>381</v>
      </c>
      <c r="AG538" s="3">
        <v>520</v>
      </c>
      <c r="AH538" s="3">
        <v>0</v>
      </c>
      <c r="AI538" s="1">
        <f t="shared" si="94"/>
        <v>0</v>
      </c>
      <c r="AJ538" s="1">
        <f t="shared" si="95"/>
        <v>0.57713651498335183</v>
      </c>
      <c r="AK538" s="1">
        <f t="shared" si="96"/>
        <v>0</v>
      </c>
      <c r="AL538" s="1">
        <f t="shared" si="97"/>
        <v>0.42286348501664817</v>
      </c>
    </row>
    <row r="539" spans="1:38">
      <c r="A539" s="2" t="s">
        <v>1049</v>
      </c>
      <c r="B539" s="2" t="s">
        <v>105</v>
      </c>
      <c r="C539" s="2" t="s">
        <v>164</v>
      </c>
      <c r="E539" s="6" t="s">
        <v>142</v>
      </c>
      <c r="F539" s="2" t="s">
        <v>6</v>
      </c>
      <c r="G539" s="2" t="s">
        <v>1445</v>
      </c>
      <c r="H539" s="2">
        <v>187</v>
      </c>
      <c r="I539" s="2">
        <v>75</v>
      </c>
      <c r="J539" s="2" t="str">
        <f t="shared" si="98"/>
        <v>MINERIO</v>
      </c>
      <c r="K539" s="8">
        <v>12.41</v>
      </c>
      <c r="L539" s="11">
        <v>0.62</v>
      </c>
      <c r="M539" s="2">
        <v>36</v>
      </c>
      <c r="N539" s="2">
        <v>3542</v>
      </c>
      <c r="O539" s="2">
        <v>0</v>
      </c>
      <c r="P539" s="2">
        <v>564</v>
      </c>
      <c r="Q539" s="2">
        <f t="shared" si="88"/>
        <v>8.691453404152583E-3</v>
      </c>
      <c r="R539" s="2">
        <f t="shared" si="89"/>
        <v>0.99130854659584744</v>
      </c>
      <c r="S539" s="5">
        <v>0</v>
      </c>
      <c r="T539" s="5">
        <v>25</v>
      </c>
      <c r="U539" s="5">
        <v>1596</v>
      </c>
      <c r="V539" s="5">
        <v>575</v>
      </c>
      <c r="W539" s="5">
        <v>42</v>
      </c>
      <c r="X539" s="5">
        <v>77</v>
      </c>
      <c r="Y539" s="5">
        <f t="shared" si="90"/>
        <v>0</v>
      </c>
      <c r="Z539" s="5">
        <f t="shared" si="91"/>
        <v>1.1384335154826957E-2</v>
      </c>
      <c r="AA539" s="5">
        <f t="shared" si="92"/>
        <v>0.72677595628415304</v>
      </c>
      <c r="AB539" s="5">
        <f t="shared" si="93"/>
        <v>0.26183970856102001</v>
      </c>
      <c r="AC539" s="5">
        <v>0</v>
      </c>
      <c r="AD539" s="3">
        <v>0</v>
      </c>
      <c r="AE539" s="3">
        <v>5</v>
      </c>
      <c r="AF539" s="3">
        <v>1441</v>
      </c>
      <c r="AG539" s="3">
        <v>808</v>
      </c>
      <c r="AH539" s="3">
        <v>11</v>
      </c>
      <c r="AI539" s="1">
        <f t="shared" si="94"/>
        <v>0</v>
      </c>
      <c r="AJ539" s="1">
        <f t="shared" si="95"/>
        <v>0.35673289183222956</v>
      </c>
      <c r="AK539" s="1">
        <f t="shared" si="96"/>
        <v>2.2075055187637969E-3</v>
      </c>
      <c r="AL539" s="1">
        <f t="shared" si="97"/>
        <v>0.64105960264900663</v>
      </c>
    </row>
    <row r="540" spans="1:38">
      <c r="A540" s="2" t="s">
        <v>1049</v>
      </c>
      <c r="B540" s="2" t="s">
        <v>105</v>
      </c>
      <c r="C540" s="2" t="s">
        <v>164</v>
      </c>
      <c r="E540" s="6" t="s">
        <v>131</v>
      </c>
      <c r="F540" s="2" t="s">
        <v>6</v>
      </c>
      <c r="G540" s="2" t="s">
        <v>1445</v>
      </c>
      <c r="H540" s="2">
        <v>51</v>
      </c>
      <c r="I540" s="2">
        <v>90</v>
      </c>
      <c r="J540" s="2" t="str">
        <f t="shared" si="98"/>
        <v>MINERIO</v>
      </c>
      <c r="K540" s="8">
        <v>12.19</v>
      </c>
      <c r="L540" s="11">
        <v>0.77</v>
      </c>
      <c r="M540" s="2">
        <v>41</v>
      </c>
      <c r="N540" s="2">
        <v>1169</v>
      </c>
      <c r="O540" s="2">
        <v>0</v>
      </c>
      <c r="P540" s="2">
        <v>377</v>
      </c>
      <c r="Q540" s="2">
        <f t="shared" si="88"/>
        <v>2.5834908632640201E-2</v>
      </c>
      <c r="R540" s="2">
        <f t="shared" si="89"/>
        <v>0.97416509136735985</v>
      </c>
      <c r="S540" s="2">
        <v>0</v>
      </c>
      <c r="T540" s="2">
        <v>3</v>
      </c>
      <c r="U540" s="2">
        <v>472</v>
      </c>
      <c r="V540" s="2">
        <v>347</v>
      </c>
      <c r="W540" s="2">
        <v>5</v>
      </c>
      <c r="X540" s="2">
        <v>15</v>
      </c>
      <c r="Y540" s="5">
        <f t="shared" si="90"/>
        <v>0</v>
      </c>
      <c r="Z540" s="5">
        <f t="shared" si="91"/>
        <v>3.6496350364963502E-3</v>
      </c>
      <c r="AA540" s="5">
        <f t="shared" si="92"/>
        <v>0.57420924574209242</v>
      </c>
      <c r="AB540" s="5">
        <f t="shared" si="93"/>
        <v>0.42214111922141118</v>
      </c>
      <c r="AC540" s="2">
        <v>0</v>
      </c>
      <c r="AD540" s="3">
        <v>0</v>
      </c>
      <c r="AE540" s="3">
        <v>400</v>
      </c>
      <c r="AF540" s="3">
        <v>431</v>
      </c>
      <c r="AG540" s="3">
        <v>1</v>
      </c>
      <c r="AH540" s="3">
        <v>10</v>
      </c>
      <c r="AI540" s="1">
        <f t="shared" si="94"/>
        <v>0</v>
      </c>
      <c r="AJ540" s="1">
        <f t="shared" si="95"/>
        <v>1.1876484560570072E-3</v>
      </c>
      <c r="AK540" s="1">
        <f t="shared" si="96"/>
        <v>0.47505938242280282</v>
      </c>
      <c r="AL540" s="1">
        <f t="shared" si="97"/>
        <v>0.52375296912114011</v>
      </c>
    </row>
    <row r="541" spans="1:38">
      <c r="A541" s="2" t="s">
        <v>1049</v>
      </c>
      <c r="B541" s="2" t="s">
        <v>105</v>
      </c>
      <c r="C541" s="2" t="s">
        <v>164</v>
      </c>
      <c r="E541" s="6" t="s">
        <v>154</v>
      </c>
      <c r="F541" s="2" t="s">
        <v>6</v>
      </c>
      <c r="G541" s="2" t="s">
        <v>1445</v>
      </c>
      <c r="H541" s="2">
        <v>308</v>
      </c>
      <c r="I541" s="2">
        <v>10</v>
      </c>
      <c r="J541" s="2" t="str">
        <f t="shared" si="98"/>
        <v>MINERIO</v>
      </c>
      <c r="K541" s="8">
        <v>12</v>
      </c>
      <c r="L541" s="11">
        <v>5.01</v>
      </c>
      <c r="M541" s="2">
        <v>0</v>
      </c>
      <c r="N541" s="2">
        <v>585</v>
      </c>
      <c r="O541" s="2">
        <v>0</v>
      </c>
      <c r="P541" s="2">
        <v>301</v>
      </c>
      <c r="Q541" s="2">
        <f t="shared" si="88"/>
        <v>0</v>
      </c>
      <c r="R541" s="2">
        <f t="shared" si="89"/>
        <v>1</v>
      </c>
      <c r="S541" s="5">
        <v>0</v>
      </c>
      <c r="T541" s="5">
        <v>175</v>
      </c>
      <c r="U541" s="5">
        <v>88</v>
      </c>
      <c r="V541" s="5">
        <v>42</v>
      </c>
      <c r="W541" s="5">
        <v>130</v>
      </c>
      <c r="X541" s="5">
        <v>12</v>
      </c>
      <c r="Y541" s="5">
        <f t="shared" si="90"/>
        <v>0</v>
      </c>
      <c r="Z541" s="5">
        <f t="shared" si="91"/>
        <v>0.57377049180327866</v>
      </c>
      <c r="AA541" s="5">
        <f t="shared" si="92"/>
        <v>0.28852459016393445</v>
      </c>
      <c r="AB541" s="5">
        <f t="shared" si="93"/>
        <v>0.13770491803278689</v>
      </c>
      <c r="AC541" s="5">
        <v>0</v>
      </c>
      <c r="AD541" s="3">
        <v>128</v>
      </c>
      <c r="AE541" s="3">
        <v>141</v>
      </c>
      <c r="AF541" s="3">
        <v>51</v>
      </c>
      <c r="AG541" s="3">
        <v>104</v>
      </c>
      <c r="AH541" s="3">
        <v>17</v>
      </c>
      <c r="AI541" s="1">
        <f t="shared" si="94"/>
        <v>0</v>
      </c>
      <c r="AJ541" s="1">
        <f t="shared" si="95"/>
        <v>0.52607709750566889</v>
      </c>
      <c r="AK541" s="1">
        <f t="shared" si="96"/>
        <v>0.31972789115646261</v>
      </c>
      <c r="AL541" s="1">
        <f t="shared" si="97"/>
        <v>0.15419501133786848</v>
      </c>
    </row>
    <row r="542" spans="1:38">
      <c r="A542" s="2" t="s">
        <v>1049</v>
      </c>
      <c r="B542" s="2" t="s">
        <v>105</v>
      </c>
      <c r="C542" s="2" t="s">
        <v>164</v>
      </c>
      <c r="E542" s="6" t="s">
        <v>138</v>
      </c>
      <c r="F542" s="2" t="s">
        <v>6</v>
      </c>
      <c r="G542" s="2" t="s">
        <v>1445</v>
      </c>
      <c r="H542" s="2">
        <v>153</v>
      </c>
      <c r="I542" s="2">
        <v>35</v>
      </c>
      <c r="J542" s="2" t="str">
        <f t="shared" si="98"/>
        <v>MINERIO</v>
      </c>
      <c r="K542" s="9">
        <v>11.74</v>
      </c>
      <c r="L542" s="10">
        <v>0.14000000000000001</v>
      </c>
      <c r="M542" s="2">
        <v>29</v>
      </c>
      <c r="N542" s="2">
        <v>1173</v>
      </c>
      <c r="O542" s="2">
        <v>0</v>
      </c>
      <c r="P542" s="2">
        <v>381</v>
      </c>
      <c r="Q542" s="2">
        <f t="shared" si="88"/>
        <v>1.831964624131396E-2</v>
      </c>
      <c r="R542" s="2">
        <f t="shared" si="89"/>
        <v>0.98168035375868601</v>
      </c>
      <c r="S542" s="5">
        <v>0</v>
      </c>
      <c r="T542" s="5">
        <v>0</v>
      </c>
      <c r="U542" s="5">
        <v>371</v>
      </c>
      <c r="V542" s="5">
        <v>429</v>
      </c>
      <c r="W542" s="5">
        <v>0</v>
      </c>
      <c r="X542" s="5">
        <v>4</v>
      </c>
      <c r="Y542" s="5">
        <f t="shared" si="90"/>
        <v>0</v>
      </c>
      <c r="Z542" s="5">
        <f t="shared" si="91"/>
        <v>0</v>
      </c>
      <c r="AA542" s="5">
        <f t="shared" si="92"/>
        <v>0.46375</v>
      </c>
      <c r="AB542" s="5">
        <f t="shared" si="93"/>
        <v>0.53625</v>
      </c>
      <c r="AC542" s="5">
        <v>0</v>
      </c>
      <c r="AD542" s="3">
        <v>0</v>
      </c>
      <c r="AE542" s="3">
        <v>283</v>
      </c>
      <c r="AF542" s="3">
        <v>520</v>
      </c>
      <c r="AG542" s="3">
        <v>0</v>
      </c>
      <c r="AH542" s="3">
        <v>1</v>
      </c>
      <c r="AI542" s="1">
        <f t="shared" si="94"/>
        <v>0</v>
      </c>
      <c r="AJ542" s="1">
        <f t="shared" si="95"/>
        <v>0</v>
      </c>
      <c r="AK542" s="1">
        <f t="shared" si="96"/>
        <v>0.35199004975124376</v>
      </c>
      <c r="AL542" s="1">
        <f t="shared" si="97"/>
        <v>0.64800995024875618</v>
      </c>
    </row>
    <row r="543" spans="1:38">
      <c r="A543" s="2" t="s">
        <v>1049</v>
      </c>
      <c r="B543" s="2" t="s">
        <v>105</v>
      </c>
      <c r="C543" s="2" t="s">
        <v>164</v>
      </c>
      <c r="E543" s="6" t="s">
        <v>131</v>
      </c>
      <c r="F543" s="2" t="s">
        <v>6</v>
      </c>
      <c r="G543" s="2" t="s">
        <v>1445</v>
      </c>
      <c r="H543" s="2">
        <v>41</v>
      </c>
      <c r="I543" s="2">
        <v>60</v>
      </c>
      <c r="J543" s="2" t="str">
        <f t="shared" si="98"/>
        <v>MINERIO</v>
      </c>
      <c r="K543" s="8">
        <v>11.1</v>
      </c>
      <c r="L543" s="11">
        <v>0.81</v>
      </c>
      <c r="M543" s="2">
        <v>260</v>
      </c>
      <c r="N543" s="2">
        <v>2923</v>
      </c>
      <c r="O543" s="2">
        <v>0</v>
      </c>
      <c r="P543" s="2">
        <v>579</v>
      </c>
      <c r="Q543" s="2">
        <f t="shared" si="88"/>
        <v>6.9112174375332264E-2</v>
      </c>
      <c r="R543" s="2">
        <f t="shared" si="89"/>
        <v>0.93088782562466776</v>
      </c>
      <c r="S543" s="2">
        <v>0</v>
      </c>
      <c r="T543" s="2">
        <v>230</v>
      </c>
      <c r="U543" s="2">
        <v>1427</v>
      </c>
      <c r="V543" s="2">
        <v>95</v>
      </c>
      <c r="W543" s="2">
        <v>214</v>
      </c>
      <c r="X543" s="2">
        <v>115</v>
      </c>
      <c r="Y543" s="5">
        <f t="shared" si="90"/>
        <v>0</v>
      </c>
      <c r="Z543" s="5">
        <f t="shared" si="91"/>
        <v>0.13127853881278539</v>
      </c>
      <c r="AA543" s="5">
        <f t="shared" si="92"/>
        <v>0.81449771689497719</v>
      </c>
      <c r="AB543" s="5">
        <f t="shared" si="93"/>
        <v>5.422374429223744E-2</v>
      </c>
      <c r="AC543" s="2">
        <v>0</v>
      </c>
      <c r="AD543" s="3">
        <v>157</v>
      </c>
      <c r="AE543" s="3">
        <v>1533</v>
      </c>
      <c r="AF543" s="3">
        <v>149</v>
      </c>
      <c r="AG543" s="3">
        <v>144</v>
      </c>
      <c r="AH543" s="3">
        <v>97</v>
      </c>
      <c r="AI543" s="1">
        <f t="shared" si="94"/>
        <v>0</v>
      </c>
      <c r="AJ543" s="1">
        <f t="shared" si="95"/>
        <v>0.14471153846153847</v>
      </c>
      <c r="AK543" s="1">
        <f t="shared" si="96"/>
        <v>0.73701923076923082</v>
      </c>
      <c r="AL543" s="1">
        <f t="shared" si="97"/>
        <v>0.11826923076923077</v>
      </c>
    </row>
    <row r="544" spans="1:38">
      <c r="A544" s="2" t="s">
        <v>1049</v>
      </c>
      <c r="B544" s="2" t="s">
        <v>105</v>
      </c>
      <c r="C544" s="2" t="s">
        <v>164</v>
      </c>
      <c r="E544" s="6" t="s">
        <v>131</v>
      </c>
      <c r="F544" s="2" t="s">
        <v>6</v>
      </c>
      <c r="G544" s="2" t="s">
        <v>1445</v>
      </c>
      <c r="H544" s="2">
        <v>46</v>
      </c>
      <c r="I544" s="2">
        <v>20</v>
      </c>
      <c r="J544" s="2" t="str">
        <f t="shared" si="98"/>
        <v>MINERIO</v>
      </c>
      <c r="K544" s="8">
        <v>10.76</v>
      </c>
      <c r="L544" s="11">
        <v>0.99</v>
      </c>
      <c r="M544" s="2">
        <v>0</v>
      </c>
      <c r="N544" s="2">
        <v>2446</v>
      </c>
      <c r="O544" s="2">
        <v>0</v>
      </c>
      <c r="P544" s="2">
        <v>470</v>
      </c>
      <c r="Q544" s="2">
        <f t="shared" si="88"/>
        <v>0</v>
      </c>
      <c r="R544" s="2">
        <f t="shared" si="89"/>
        <v>1</v>
      </c>
      <c r="S544" s="2">
        <v>0</v>
      </c>
      <c r="T544" s="2">
        <v>39</v>
      </c>
      <c r="U544" s="2">
        <v>1030</v>
      </c>
      <c r="V544" s="2">
        <v>441</v>
      </c>
      <c r="W544" s="2">
        <v>42</v>
      </c>
      <c r="X544" s="2">
        <v>51</v>
      </c>
      <c r="Y544" s="5">
        <f t="shared" si="90"/>
        <v>0</v>
      </c>
      <c r="Z544" s="5">
        <f t="shared" si="91"/>
        <v>2.5827814569536423E-2</v>
      </c>
      <c r="AA544" s="5">
        <f t="shared" si="92"/>
        <v>0.68211920529801329</v>
      </c>
      <c r="AB544" s="5">
        <f t="shared" si="93"/>
        <v>0.29205298013245035</v>
      </c>
      <c r="AC544" s="2">
        <v>0</v>
      </c>
      <c r="AD544" s="3">
        <v>14</v>
      </c>
      <c r="AE544" s="3">
        <v>959</v>
      </c>
      <c r="AF544" s="3">
        <v>566</v>
      </c>
      <c r="AG544" s="3">
        <v>17</v>
      </c>
      <c r="AH544" s="3">
        <v>47</v>
      </c>
      <c r="AI544" s="1">
        <f t="shared" si="94"/>
        <v>0</v>
      </c>
      <c r="AJ544" s="1">
        <f t="shared" si="95"/>
        <v>1.9338739862757331E-2</v>
      </c>
      <c r="AK544" s="1">
        <f t="shared" si="96"/>
        <v>0.59825327510917026</v>
      </c>
      <c r="AL544" s="1">
        <f t="shared" si="97"/>
        <v>0.38240798502807238</v>
      </c>
    </row>
    <row r="545" spans="1:38">
      <c r="A545" s="2" t="s">
        <v>1049</v>
      </c>
      <c r="B545" s="2" t="s">
        <v>105</v>
      </c>
      <c r="C545" s="2" t="s">
        <v>164</v>
      </c>
      <c r="E545" s="6" t="s">
        <v>131</v>
      </c>
      <c r="F545" s="2" t="s">
        <v>6</v>
      </c>
      <c r="G545" s="2" t="s">
        <v>1445</v>
      </c>
      <c r="H545" s="2">
        <v>39</v>
      </c>
      <c r="I545" s="2">
        <v>165</v>
      </c>
      <c r="J545" s="2" t="str">
        <f t="shared" si="98"/>
        <v>MINERIO</v>
      </c>
      <c r="K545" s="8">
        <v>10.32</v>
      </c>
      <c r="L545" s="11">
        <v>1.28</v>
      </c>
      <c r="M545" s="2">
        <v>82</v>
      </c>
      <c r="N545" s="2">
        <v>1963</v>
      </c>
      <c r="O545" s="2">
        <v>0</v>
      </c>
      <c r="P545" s="2">
        <v>485</v>
      </c>
      <c r="Q545" s="2">
        <f t="shared" si="88"/>
        <v>3.241106719367589E-2</v>
      </c>
      <c r="R545" s="2">
        <f t="shared" si="89"/>
        <v>0.96758893280632408</v>
      </c>
      <c r="S545" s="2">
        <v>0</v>
      </c>
      <c r="T545" s="2">
        <v>17</v>
      </c>
      <c r="U545" s="2">
        <v>1018</v>
      </c>
      <c r="V545" s="2">
        <v>255</v>
      </c>
      <c r="W545" s="2">
        <v>24</v>
      </c>
      <c r="X545" s="2">
        <v>50</v>
      </c>
      <c r="Y545" s="5">
        <f t="shared" si="90"/>
        <v>0</v>
      </c>
      <c r="Z545" s="5">
        <f t="shared" si="91"/>
        <v>1.3178294573643411E-2</v>
      </c>
      <c r="AA545" s="5">
        <f t="shared" si="92"/>
        <v>0.78914728682170543</v>
      </c>
      <c r="AB545" s="5">
        <f t="shared" si="93"/>
        <v>0.19767441860465115</v>
      </c>
      <c r="AC545" s="2">
        <v>0</v>
      </c>
      <c r="AD545" s="3">
        <v>12</v>
      </c>
      <c r="AE545" s="3">
        <v>931</v>
      </c>
      <c r="AF545" s="3">
        <v>376</v>
      </c>
      <c r="AG545" s="3">
        <v>13</v>
      </c>
      <c r="AH545" s="3">
        <v>31</v>
      </c>
      <c r="AI545" s="1">
        <f t="shared" si="94"/>
        <v>0</v>
      </c>
      <c r="AJ545" s="1">
        <f t="shared" si="95"/>
        <v>1.8341892883345562E-2</v>
      </c>
      <c r="AK545" s="1">
        <f t="shared" si="96"/>
        <v>0.68305209097578867</v>
      </c>
      <c r="AL545" s="1">
        <f t="shared" si="97"/>
        <v>0.29860601614086574</v>
      </c>
    </row>
    <row r="546" spans="1:38">
      <c r="A546" s="2" t="s">
        <v>1049</v>
      </c>
      <c r="B546" s="2" t="s">
        <v>105</v>
      </c>
      <c r="C546" s="2" t="s">
        <v>164</v>
      </c>
      <c r="E546" s="6" t="s">
        <v>148</v>
      </c>
      <c r="F546" s="2" t="s">
        <v>6</v>
      </c>
      <c r="G546" s="2" t="s">
        <v>1445</v>
      </c>
      <c r="H546" s="2">
        <v>246</v>
      </c>
      <c r="I546" s="2">
        <v>145</v>
      </c>
      <c r="J546" s="2" t="str">
        <f t="shared" si="98"/>
        <v>MINERIO</v>
      </c>
      <c r="K546" s="8">
        <v>10.19</v>
      </c>
      <c r="L546" s="11">
        <v>1.68</v>
      </c>
      <c r="M546" s="2">
        <v>74</v>
      </c>
      <c r="N546" s="2">
        <v>6413</v>
      </c>
      <c r="O546" s="2">
        <v>0</v>
      </c>
      <c r="P546" s="2">
        <v>920</v>
      </c>
      <c r="Q546" s="2">
        <f t="shared" si="88"/>
        <v>9.9905494802214126E-3</v>
      </c>
      <c r="R546" s="2">
        <f t="shared" si="89"/>
        <v>0.99000945051977862</v>
      </c>
      <c r="S546" s="5">
        <v>0</v>
      </c>
      <c r="T546" s="5">
        <v>149</v>
      </c>
      <c r="U546" s="5">
        <v>3068</v>
      </c>
      <c r="V546" s="5">
        <v>588</v>
      </c>
      <c r="W546" s="5">
        <v>179</v>
      </c>
      <c r="X546" s="5">
        <v>212</v>
      </c>
      <c r="Y546" s="5">
        <f t="shared" si="90"/>
        <v>0</v>
      </c>
      <c r="Z546" s="5">
        <f t="shared" si="91"/>
        <v>3.915900131406045E-2</v>
      </c>
      <c r="AA546" s="5">
        <f t="shared" si="92"/>
        <v>0.80630749014454661</v>
      </c>
      <c r="AB546" s="5">
        <f t="shared" si="93"/>
        <v>0.15453350854139292</v>
      </c>
      <c r="AC546" s="5">
        <v>0</v>
      </c>
      <c r="AD546" s="3">
        <v>64</v>
      </c>
      <c r="AE546" s="3">
        <v>3004</v>
      </c>
      <c r="AF546" s="3">
        <v>898</v>
      </c>
      <c r="AG546" s="3">
        <v>82</v>
      </c>
      <c r="AH546" s="3">
        <v>146</v>
      </c>
      <c r="AI546" s="1">
        <f t="shared" si="94"/>
        <v>0</v>
      </c>
      <c r="AJ546" s="1">
        <f t="shared" si="95"/>
        <v>3.4811635670004767E-2</v>
      </c>
      <c r="AK546" s="1">
        <f t="shared" si="96"/>
        <v>0.71626132570338574</v>
      </c>
      <c r="AL546" s="1">
        <f t="shared" si="97"/>
        <v>0.24892703862660945</v>
      </c>
    </row>
    <row r="547" spans="1:38">
      <c r="A547" s="2" t="s">
        <v>1049</v>
      </c>
      <c r="B547" s="2" t="s">
        <v>105</v>
      </c>
      <c r="C547" s="2" t="s">
        <v>164</v>
      </c>
      <c r="E547" s="6" t="s">
        <v>147</v>
      </c>
      <c r="F547" s="2" t="s">
        <v>6</v>
      </c>
      <c r="G547" s="2" t="s">
        <v>1445</v>
      </c>
      <c r="H547" s="2">
        <v>242</v>
      </c>
      <c r="I547" s="2">
        <v>105</v>
      </c>
      <c r="J547" s="2" t="str">
        <f t="shared" si="98"/>
        <v>MINERIO</v>
      </c>
      <c r="K547" s="8">
        <v>10.09</v>
      </c>
      <c r="L547" s="11">
        <v>6.55</v>
      </c>
      <c r="M547" s="2">
        <v>694</v>
      </c>
      <c r="N547" s="2">
        <v>2537</v>
      </c>
      <c r="O547" s="2">
        <v>0</v>
      </c>
      <c r="P547" s="2">
        <v>598</v>
      </c>
      <c r="Q547" s="2">
        <f t="shared" si="88"/>
        <v>0.18124836772003133</v>
      </c>
      <c r="R547" s="2">
        <f t="shared" si="89"/>
        <v>0.81875163227996861</v>
      </c>
      <c r="S547" s="5">
        <v>0</v>
      </c>
      <c r="T547" s="5">
        <v>768</v>
      </c>
      <c r="U547" s="5">
        <v>713</v>
      </c>
      <c r="V547" s="5">
        <v>56</v>
      </c>
      <c r="W547" s="5">
        <v>521</v>
      </c>
      <c r="X547" s="5">
        <v>96</v>
      </c>
      <c r="Y547" s="5">
        <f t="shared" si="90"/>
        <v>0</v>
      </c>
      <c r="Z547" s="5">
        <f t="shared" si="91"/>
        <v>0.4996746909564086</v>
      </c>
      <c r="AA547" s="5">
        <f t="shared" si="92"/>
        <v>0.46389069616135331</v>
      </c>
      <c r="AB547" s="5">
        <f t="shared" si="93"/>
        <v>3.6434612882238128E-2</v>
      </c>
      <c r="AC547" s="5">
        <v>0</v>
      </c>
      <c r="AD547" s="3">
        <v>598</v>
      </c>
      <c r="AE547" s="3">
        <v>947</v>
      </c>
      <c r="AF547" s="3">
        <v>83</v>
      </c>
      <c r="AG547" s="3">
        <v>427</v>
      </c>
      <c r="AH547" s="3">
        <v>94</v>
      </c>
      <c r="AI547" s="1">
        <f t="shared" si="94"/>
        <v>0</v>
      </c>
      <c r="AJ547" s="1">
        <f t="shared" si="95"/>
        <v>0.47696603071195903</v>
      </c>
      <c r="AK547" s="1">
        <f t="shared" si="96"/>
        <v>0.4406700791065612</v>
      </c>
      <c r="AL547" s="1">
        <f t="shared" si="97"/>
        <v>8.2363890181479757E-2</v>
      </c>
    </row>
    <row r="548" spans="1:38">
      <c r="A548" s="2" t="s">
        <v>1049</v>
      </c>
      <c r="B548" s="2" t="s">
        <v>105</v>
      </c>
      <c r="C548" s="2" t="s">
        <v>164</v>
      </c>
      <c r="E548" s="6" t="s">
        <v>135</v>
      </c>
      <c r="F548" s="2" t="s">
        <v>1455</v>
      </c>
      <c r="G548" s="2" t="s">
        <v>1446</v>
      </c>
      <c r="H548" s="2">
        <v>131</v>
      </c>
      <c r="I548" s="2">
        <v>35</v>
      </c>
      <c r="J548" s="2" t="str">
        <f t="shared" si="98"/>
        <v>MINERIO</v>
      </c>
      <c r="K548" s="9">
        <v>10.09</v>
      </c>
      <c r="L548" s="10">
        <v>0.06</v>
      </c>
      <c r="M548" s="2">
        <v>9</v>
      </c>
      <c r="N548" s="2">
        <v>1402</v>
      </c>
      <c r="O548" s="2">
        <v>0</v>
      </c>
      <c r="P548" s="2">
        <v>415</v>
      </c>
      <c r="Q548" s="2">
        <f t="shared" si="88"/>
        <v>4.9288061336254111E-3</v>
      </c>
      <c r="R548" s="2">
        <f t="shared" si="89"/>
        <v>0.99507119386637455</v>
      </c>
      <c r="S548" s="5">
        <v>0</v>
      </c>
      <c r="T548" s="5">
        <v>42</v>
      </c>
      <c r="U548" s="5">
        <v>730</v>
      </c>
      <c r="V548" s="5">
        <v>119</v>
      </c>
      <c r="W548" s="5">
        <v>35</v>
      </c>
      <c r="X548" s="5">
        <v>39</v>
      </c>
      <c r="Y548" s="5">
        <f t="shared" si="90"/>
        <v>0</v>
      </c>
      <c r="Z548" s="5">
        <f t="shared" si="91"/>
        <v>4.7138047138047139E-2</v>
      </c>
      <c r="AA548" s="5">
        <f t="shared" si="92"/>
        <v>0.81930415263748602</v>
      </c>
      <c r="AB548" s="5">
        <f t="shared" si="93"/>
        <v>0.13355780022446689</v>
      </c>
      <c r="AC548" s="2">
        <v>0</v>
      </c>
      <c r="AD548" s="3">
        <v>11</v>
      </c>
      <c r="AE548" s="3">
        <v>727</v>
      </c>
      <c r="AF548" s="3">
        <v>179</v>
      </c>
      <c r="AG548" s="3">
        <v>10</v>
      </c>
      <c r="AH548" s="3">
        <v>35</v>
      </c>
      <c r="AI548" s="1">
        <f t="shared" si="94"/>
        <v>0</v>
      </c>
      <c r="AJ548" s="1">
        <f t="shared" si="95"/>
        <v>2.1829521829521831E-2</v>
      </c>
      <c r="AK548" s="1">
        <f t="shared" si="96"/>
        <v>0.75571725571725568</v>
      </c>
      <c r="AL548" s="1">
        <f t="shared" si="97"/>
        <v>0.22245322245322247</v>
      </c>
    </row>
    <row r="549" spans="1:38">
      <c r="A549" s="2" t="s">
        <v>1049</v>
      </c>
      <c r="B549" s="2" t="s">
        <v>105</v>
      </c>
      <c r="C549" s="2" t="s">
        <v>164</v>
      </c>
      <c r="E549" s="6" t="s">
        <v>143</v>
      </c>
      <c r="F549" s="2" t="s">
        <v>6</v>
      </c>
      <c r="G549" s="2" t="s">
        <v>1445</v>
      </c>
      <c r="H549" s="2">
        <v>190</v>
      </c>
      <c r="I549" s="2">
        <v>30</v>
      </c>
      <c r="J549" s="2" t="str">
        <f t="shared" si="98"/>
        <v>MINERIO</v>
      </c>
      <c r="K549" s="8">
        <v>9.9499999999999993</v>
      </c>
      <c r="L549" s="11">
        <v>0.08</v>
      </c>
      <c r="M549" s="2">
        <v>34</v>
      </c>
      <c r="N549" s="2">
        <v>1300</v>
      </c>
      <c r="O549" s="2">
        <v>0</v>
      </c>
      <c r="P549" s="2">
        <v>386</v>
      </c>
      <c r="Q549" s="2">
        <f t="shared" si="88"/>
        <v>1.9767441860465116E-2</v>
      </c>
      <c r="R549" s="2">
        <f t="shared" si="89"/>
        <v>0.98023255813953492</v>
      </c>
      <c r="S549" s="5">
        <v>0</v>
      </c>
      <c r="T549" s="5">
        <v>0</v>
      </c>
      <c r="U549" s="5">
        <v>269</v>
      </c>
      <c r="V549" s="5">
        <v>635</v>
      </c>
      <c r="W549" s="5">
        <v>0</v>
      </c>
      <c r="X549" s="5">
        <v>8</v>
      </c>
      <c r="Y549" s="5">
        <f t="shared" si="90"/>
        <v>0</v>
      </c>
      <c r="Z549" s="5">
        <f t="shared" si="91"/>
        <v>0</v>
      </c>
      <c r="AA549" s="5">
        <f t="shared" si="92"/>
        <v>0.29756637168141592</v>
      </c>
      <c r="AB549" s="5">
        <f t="shared" si="93"/>
        <v>0.70243362831858402</v>
      </c>
      <c r="AC549" s="5">
        <v>0</v>
      </c>
      <c r="AD549" s="3">
        <v>0</v>
      </c>
      <c r="AE549" s="3">
        <v>0</v>
      </c>
      <c r="AF549" s="3">
        <v>191</v>
      </c>
      <c r="AG549" s="3">
        <v>715</v>
      </c>
      <c r="AH549" s="3">
        <v>0</v>
      </c>
      <c r="AI549" s="1">
        <f t="shared" si="94"/>
        <v>0</v>
      </c>
      <c r="AJ549" s="1">
        <f t="shared" si="95"/>
        <v>0.78918322295805743</v>
      </c>
      <c r="AK549" s="1">
        <f t="shared" si="96"/>
        <v>0</v>
      </c>
      <c r="AL549" s="1">
        <f t="shared" si="97"/>
        <v>0.2108167770419426</v>
      </c>
    </row>
    <row r="550" spans="1:38">
      <c r="A550" s="2" t="s">
        <v>1049</v>
      </c>
      <c r="B550" s="2" t="s">
        <v>105</v>
      </c>
      <c r="C550" s="2" t="s">
        <v>164</v>
      </c>
      <c r="E550" s="6" t="s">
        <v>14</v>
      </c>
      <c r="F550" s="2" t="s">
        <v>5</v>
      </c>
      <c r="G550" s="2" t="s">
        <v>1446</v>
      </c>
      <c r="H550" s="2">
        <v>117</v>
      </c>
      <c r="I550" s="2">
        <v>90</v>
      </c>
      <c r="J550" s="2" t="str">
        <f t="shared" si="98"/>
        <v>MINERIO</v>
      </c>
      <c r="K550" s="9">
        <v>9.6300000000000008</v>
      </c>
      <c r="L550" s="10">
        <v>5.15</v>
      </c>
      <c r="M550" s="2">
        <v>818</v>
      </c>
      <c r="N550" s="2">
        <v>2628</v>
      </c>
      <c r="O550" s="2">
        <v>0</v>
      </c>
      <c r="P550" s="2">
        <v>564</v>
      </c>
      <c r="Q550" s="2">
        <f t="shared" si="88"/>
        <v>0.20399002493765586</v>
      </c>
      <c r="R550" s="2">
        <f t="shared" si="89"/>
        <v>0.79600997506234417</v>
      </c>
      <c r="S550" s="5">
        <v>0</v>
      </c>
      <c r="T550" s="5">
        <v>680</v>
      </c>
      <c r="U550" s="5">
        <v>794</v>
      </c>
      <c r="V550" s="5">
        <v>68</v>
      </c>
      <c r="W550" s="5">
        <v>608</v>
      </c>
      <c r="X550" s="5">
        <v>114</v>
      </c>
      <c r="Y550" s="5">
        <f t="shared" si="90"/>
        <v>0</v>
      </c>
      <c r="Z550" s="5">
        <f t="shared" si="91"/>
        <v>0.44098573281452658</v>
      </c>
      <c r="AA550" s="5">
        <f t="shared" si="92"/>
        <v>0.5149156939040207</v>
      </c>
      <c r="AB550" s="5">
        <f t="shared" si="93"/>
        <v>4.4098573281452662E-2</v>
      </c>
      <c r="AC550" s="2">
        <v>0</v>
      </c>
      <c r="AD550" s="3">
        <v>475</v>
      </c>
      <c r="AE550" s="3">
        <v>1077</v>
      </c>
      <c r="AF550" s="3">
        <v>108</v>
      </c>
      <c r="AG550" s="3">
        <v>462</v>
      </c>
      <c r="AH550" s="3">
        <v>140</v>
      </c>
      <c r="AI550" s="1">
        <f t="shared" si="94"/>
        <v>0</v>
      </c>
      <c r="AJ550" s="1">
        <f t="shared" si="95"/>
        <v>0.41423519009725907</v>
      </c>
      <c r="AK550" s="1">
        <f t="shared" si="96"/>
        <v>0.47612732095490717</v>
      </c>
      <c r="AL550" s="1">
        <f t="shared" si="97"/>
        <v>0.10963748894783377</v>
      </c>
    </row>
    <row r="551" spans="1:38">
      <c r="A551" s="2" t="s">
        <v>1049</v>
      </c>
      <c r="B551" s="2" t="s">
        <v>105</v>
      </c>
      <c r="C551" s="2" t="s">
        <v>164</v>
      </c>
      <c r="E551" s="6" t="s">
        <v>153</v>
      </c>
      <c r="F551" s="2" t="s">
        <v>6</v>
      </c>
      <c r="G551" s="2" t="s">
        <v>1445</v>
      </c>
      <c r="H551" s="2">
        <v>297</v>
      </c>
      <c r="I551" s="2">
        <v>30</v>
      </c>
      <c r="J551" s="2" t="str">
        <f t="shared" si="98"/>
        <v>MINERIO</v>
      </c>
      <c r="K551" s="8">
        <v>9.25</v>
      </c>
      <c r="L551" s="11">
        <v>8.9499999999999993</v>
      </c>
      <c r="M551" s="2">
        <v>191</v>
      </c>
      <c r="N551" s="2">
        <v>1131</v>
      </c>
      <c r="O551" s="2">
        <v>0</v>
      </c>
      <c r="P551" s="2">
        <v>371</v>
      </c>
      <c r="Q551" s="2">
        <f t="shared" si="88"/>
        <v>0.11281748375664501</v>
      </c>
      <c r="R551" s="2">
        <f t="shared" si="89"/>
        <v>0.88718251624335498</v>
      </c>
      <c r="S551" s="5">
        <v>0</v>
      </c>
      <c r="T551" s="5">
        <v>415</v>
      </c>
      <c r="U551" s="5">
        <v>206</v>
      </c>
      <c r="V551" s="5">
        <v>20</v>
      </c>
      <c r="W551" s="5">
        <v>250</v>
      </c>
      <c r="X551" s="5">
        <v>25</v>
      </c>
      <c r="Y551" s="5">
        <f t="shared" si="90"/>
        <v>0</v>
      </c>
      <c r="Z551" s="5">
        <f t="shared" si="91"/>
        <v>0.64742589703588138</v>
      </c>
      <c r="AA551" s="5">
        <f t="shared" si="92"/>
        <v>0.32137285491419659</v>
      </c>
      <c r="AB551" s="5">
        <f t="shared" si="93"/>
        <v>3.1201248049921998E-2</v>
      </c>
      <c r="AC551" s="5">
        <v>0</v>
      </c>
      <c r="AD551" s="3">
        <v>342</v>
      </c>
      <c r="AE551" s="3">
        <v>265</v>
      </c>
      <c r="AF551" s="3">
        <v>24</v>
      </c>
      <c r="AG551" s="3">
        <v>248</v>
      </c>
      <c r="AH551" s="3">
        <v>34</v>
      </c>
      <c r="AI551" s="1">
        <f t="shared" si="94"/>
        <v>0</v>
      </c>
      <c r="AJ551" s="1">
        <f t="shared" si="95"/>
        <v>0.64622124863088715</v>
      </c>
      <c r="AK551" s="1">
        <f t="shared" si="96"/>
        <v>0.29025191675794088</v>
      </c>
      <c r="AL551" s="1">
        <f t="shared" si="97"/>
        <v>6.3526834611171965E-2</v>
      </c>
    </row>
    <row r="552" spans="1:38">
      <c r="A552" s="2" t="s">
        <v>1049</v>
      </c>
      <c r="B552" s="2" t="s">
        <v>105</v>
      </c>
      <c r="C552" s="2" t="s">
        <v>164</v>
      </c>
      <c r="E552" s="6" t="s">
        <v>142</v>
      </c>
      <c r="F552" s="2" t="s">
        <v>6</v>
      </c>
      <c r="G552" s="2" t="s">
        <v>1445</v>
      </c>
      <c r="H552" s="2">
        <v>186</v>
      </c>
      <c r="I552" s="2">
        <v>20</v>
      </c>
      <c r="J552" s="2" t="str">
        <f t="shared" si="98"/>
        <v>MINERIO</v>
      </c>
      <c r="K552" s="8">
        <v>8.52</v>
      </c>
      <c r="L552" s="11">
        <v>0.23</v>
      </c>
      <c r="M552" s="2">
        <v>0</v>
      </c>
      <c r="N552" s="2">
        <v>877</v>
      </c>
      <c r="O552" s="2">
        <v>0</v>
      </c>
      <c r="P552" s="2">
        <v>301</v>
      </c>
      <c r="Q552" s="2">
        <f t="shared" si="88"/>
        <v>0</v>
      </c>
      <c r="R552" s="2">
        <f t="shared" si="89"/>
        <v>1</v>
      </c>
      <c r="S552" s="5">
        <v>0</v>
      </c>
      <c r="T552" s="5">
        <v>0</v>
      </c>
      <c r="U552" s="5">
        <v>274</v>
      </c>
      <c r="V552" s="5">
        <v>315</v>
      </c>
      <c r="W552" s="5">
        <v>0</v>
      </c>
      <c r="X552" s="5">
        <v>2</v>
      </c>
      <c r="Y552" s="5">
        <f t="shared" si="90"/>
        <v>0</v>
      </c>
      <c r="Z552" s="5">
        <f t="shared" si="91"/>
        <v>0</v>
      </c>
      <c r="AA552" s="5">
        <f t="shared" si="92"/>
        <v>0.46519524617996605</v>
      </c>
      <c r="AB552" s="5">
        <f t="shared" si="93"/>
        <v>0.53480475382003401</v>
      </c>
      <c r="AC552" s="5">
        <v>0</v>
      </c>
      <c r="AD552" s="3">
        <v>0</v>
      </c>
      <c r="AE552" s="3">
        <v>0</v>
      </c>
      <c r="AF552" s="3">
        <v>223</v>
      </c>
      <c r="AG552" s="3">
        <v>366</v>
      </c>
      <c r="AH552" s="3">
        <v>0</v>
      </c>
      <c r="AI552" s="1">
        <f t="shared" si="94"/>
        <v>0</v>
      </c>
      <c r="AJ552" s="1">
        <f t="shared" si="95"/>
        <v>0.62139219015280134</v>
      </c>
      <c r="AK552" s="1">
        <f t="shared" si="96"/>
        <v>0</v>
      </c>
      <c r="AL552" s="1">
        <f t="shared" si="97"/>
        <v>0.37860780984719866</v>
      </c>
    </row>
    <row r="553" spans="1:38">
      <c r="A553" s="2" t="s">
        <v>1049</v>
      </c>
      <c r="B553" s="2" t="s">
        <v>105</v>
      </c>
      <c r="C553" s="2" t="s">
        <v>164</v>
      </c>
      <c r="E553" s="6" t="s">
        <v>148</v>
      </c>
      <c r="F553" s="2" t="s">
        <v>6</v>
      </c>
      <c r="G553" s="2" t="s">
        <v>1445</v>
      </c>
      <c r="H553" s="2">
        <v>248</v>
      </c>
      <c r="I553" s="2">
        <v>35</v>
      </c>
      <c r="J553" s="2" t="str">
        <f t="shared" si="98"/>
        <v>MINERIO</v>
      </c>
      <c r="K553" s="8">
        <v>8.5</v>
      </c>
      <c r="L553" s="11">
        <v>1.56</v>
      </c>
      <c r="M553" s="2">
        <v>23</v>
      </c>
      <c r="N553" s="2">
        <v>2309</v>
      </c>
      <c r="O553" s="2">
        <v>0</v>
      </c>
      <c r="P553" s="2">
        <v>485</v>
      </c>
      <c r="Q553" s="2">
        <f t="shared" si="88"/>
        <v>8.164714235001775E-3</v>
      </c>
      <c r="R553" s="2">
        <f t="shared" si="89"/>
        <v>0.99183528576499824</v>
      </c>
      <c r="S553" s="5">
        <v>0</v>
      </c>
      <c r="T553" s="5">
        <v>55</v>
      </c>
      <c r="U553" s="5">
        <v>1122</v>
      </c>
      <c r="V553" s="5">
        <v>252</v>
      </c>
      <c r="W553" s="5">
        <v>59</v>
      </c>
      <c r="X553" s="5">
        <v>67</v>
      </c>
      <c r="Y553" s="5">
        <f t="shared" si="90"/>
        <v>0</v>
      </c>
      <c r="Z553" s="5">
        <f t="shared" si="91"/>
        <v>3.8488453463960813E-2</v>
      </c>
      <c r="AA553" s="5">
        <f t="shared" si="92"/>
        <v>0.78516445066480056</v>
      </c>
      <c r="AB553" s="5">
        <f t="shared" si="93"/>
        <v>0.17634709587123862</v>
      </c>
      <c r="AC553" s="5">
        <v>0</v>
      </c>
      <c r="AD553" s="3">
        <v>30</v>
      </c>
      <c r="AE553" s="3">
        <v>1065</v>
      </c>
      <c r="AF553" s="3">
        <v>367</v>
      </c>
      <c r="AG553" s="3">
        <v>37</v>
      </c>
      <c r="AH553" s="3">
        <v>56</v>
      </c>
      <c r="AI553" s="1">
        <f t="shared" si="94"/>
        <v>0</v>
      </c>
      <c r="AJ553" s="1">
        <f t="shared" si="95"/>
        <v>4.3086816720257236E-2</v>
      </c>
      <c r="AK553" s="1">
        <f t="shared" si="96"/>
        <v>0.68488745980707399</v>
      </c>
      <c r="AL553" s="1">
        <f t="shared" si="97"/>
        <v>0.27202572347266879</v>
      </c>
    </row>
    <row r="554" spans="1:38">
      <c r="A554" s="2" t="s">
        <v>1049</v>
      </c>
      <c r="B554" s="2" t="s">
        <v>105</v>
      </c>
      <c r="C554" s="2" t="s">
        <v>164</v>
      </c>
      <c r="E554" s="6" t="s">
        <v>151</v>
      </c>
      <c r="F554" s="2" t="s">
        <v>5</v>
      </c>
      <c r="G554" s="2" t="s">
        <v>1446</v>
      </c>
      <c r="H554" s="2">
        <v>280</v>
      </c>
      <c r="I554" s="2">
        <v>90</v>
      </c>
      <c r="J554" s="2" t="str">
        <f t="shared" si="98"/>
        <v>MINERIO</v>
      </c>
      <c r="K554" s="8">
        <v>8.35</v>
      </c>
      <c r="L554" s="11">
        <v>1.54</v>
      </c>
      <c r="M554" s="2">
        <v>67</v>
      </c>
      <c r="N554" s="2">
        <v>3522</v>
      </c>
      <c r="O554" s="2">
        <v>0</v>
      </c>
      <c r="P554" s="2">
        <v>732</v>
      </c>
      <c r="Q554" s="2">
        <f t="shared" si="88"/>
        <v>1.5505669983800046E-2</v>
      </c>
      <c r="R554" s="2">
        <f t="shared" si="89"/>
        <v>0.9844943300161999</v>
      </c>
      <c r="S554" s="5">
        <v>0</v>
      </c>
      <c r="T554" s="5">
        <v>61</v>
      </c>
      <c r="U554" s="5">
        <v>1737</v>
      </c>
      <c r="V554" s="5">
        <v>411</v>
      </c>
      <c r="W554" s="5">
        <v>69</v>
      </c>
      <c r="X554" s="5">
        <v>62</v>
      </c>
      <c r="Y554" s="5">
        <f t="shared" si="90"/>
        <v>0</v>
      </c>
      <c r="Z554" s="5">
        <f t="shared" si="91"/>
        <v>2.761430511543685E-2</v>
      </c>
      <c r="AA554" s="5">
        <f t="shared" si="92"/>
        <v>0.78632865550022635</v>
      </c>
      <c r="AB554" s="5">
        <f t="shared" si="93"/>
        <v>0.18605703938433679</v>
      </c>
      <c r="AC554" s="5">
        <v>0</v>
      </c>
      <c r="AD554" s="3">
        <v>28</v>
      </c>
      <c r="AE554" s="3">
        <v>1628</v>
      </c>
      <c r="AF554" s="3">
        <v>609</v>
      </c>
      <c r="AG554" s="3">
        <v>30</v>
      </c>
      <c r="AH554" s="3">
        <v>44</v>
      </c>
      <c r="AI554" s="1">
        <f t="shared" si="94"/>
        <v>0</v>
      </c>
      <c r="AJ554" s="1">
        <f t="shared" si="95"/>
        <v>2.4796921761436511E-2</v>
      </c>
      <c r="AK554" s="1">
        <f t="shared" si="96"/>
        <v>0.69602394185549377</v>
      </c>
      <c r="AL554" s="1">
        <f t="shared" si="97"/>
        <v>0.27917913638306968</v>
      </c>
    </row>
    <row r="555" spans="1:38">
      <c r="A555" s="2" t="s">
        <v>1049</v>
      </c>
      <c r="B555" s="2" t="s">
        <v>105</v>
      </c>
      <c r="C555" s="2" t="s">
        <v>164</v>
      </c>
      <c r="E555" s="6" t="s">
        <v>138</v>
      </c>
      <c r="F555" s="2" t="s">
        <v>6</v>
      </c>
      <c r="G555" s="2" t="s">
        <v>1445</v>
      </c>
      <c r="H555" s="2">
        <v>157</v>
      </c>
      <c r="I555" s="2">
        <v>20</v>
      </c>
      <c r="J555" s="2" t="str">
        <f t="shared" si="98"/>
        <v>MINERIO</v>
      </c>
      <c r="K555" s="9">
        <v>8.27</v>
      </c>
      <c r="L555" s="10">
        <v>0.09</v>
      </c>
      <c r="M555" s="2">
        <v>0</v>
      </c>
      <c r="N555" s="2">
        <v>1220</v>
      </c>
      <c r="O555" s="2">
        <v>0</v>
      </c>
      <c r="P555" s="2">
        <v>376</v>
      </c>
      <c r="Q555" s="2">
        <f t="shared" si="88"/>
        <v>0</v>
      </c>
      <c r="R555" s="2">
        <f t="shared" si="89"/>
        <v>1</v>
      </c>
      <c r="S555" s="5">
        <v>0</v>
      </c>
      <c r="T555" s="5">
        <v>0</v>
      </c>
      <c r="U555" s="5">
        <v>273</v>
      </c>
      <c r="V555" s="5">
        <v>562</v>
      </c>
      <c r="W555" s="5">
        <v>0</v>
      </c>
      <c r="X555" s="5">
        <v>1</v>
      </c>
      <c r="Y555" s="5">
        <f t="shared" si="90"/>
        <v>0</v>
      </c>
      <c r="Z555" s="5">
        <f t="shared" si="91"/>
        <v>0</v>
      </c>
      <c r="AA555" s="5">
        <f t="shared" si="92"/>
        <v>0.32694610778443112</v>
      </c>
      <c r="AB555" s="5">
        <f t="shared" si="93"/>
        <v>0.67305389221556888</v>
      </c>
      <c r="AC555" s="5">
        <v>0</v>
      </c>
      <c r="AD555" s="3">
        <v>0</v>
      </c>
      <c r="AE555" s="3">
        <v>197</v>
      </c>
      <c r="AF555" s="3">
        <v>639</v>
      </c>
      <c r="AG555" s="3">
        <v>0</v>
      </c>
      <c r="AH555" s="3">
        <v>0</v>
      </c>
      <c r="AI555" s="1">
        <f t="shared" si="94"/>
        <v>0</v>
      </c>
      <c r="AJ555" s="1">
        <f t="shared" si="95"/>
        <v>0</v>
      </c>
      <c r="AK555" s="1">
        <f t="shared" si="96"/>
        <v>0.23564593301435408</v>
      </c>
      <c r="AL555" s="1">
        <f t="shared" si="97"/>
        <v>0.7643540669856459</v>
      </c>
    </row>
    <row r="556" spans="1:38">
      <c r="A556" s="2" t="s">
        <v>1049</v>
      </c>
      <c r="B556" s="2" t="s">
        <v>105</v>
      </c>
      <c r="C556" s="2" t="s">
        <v>164</v>
      </c>
      <c r="E556" s="6" t="s">
        <v>132</v>
      </c>
      <c r="F556" s="2" t="s">
        <v>1455</v>
      </c>
      <c r="G556" s="2" t="s">
        <v>1446</v>
      </c>
      <c r="H556" s="2">
        <v>62</v>
      </c>
      <c r="I556" s="2">
        <v>15</v>
      </c>
      <c r="J556" s="2" t="str">
        <f t="shared" si="98"/>
        <v>MINERIO</v>
      </c>
      <c r="K556" s="8">
        <v>8.1666666666666661</v>
      </c>
      <c r="L556" s="11">
        <v>0.39</v>
      </c>
      <c r="M556" s="2">
        <v>164</v>
      </c>
      <c r="N556" s="2">
        <v>1915</v>
      </c>
      <c r="O556" s="2">
        <v>0</v>
      </c>
      <c r="P556" s="2">
        <v>430</v>
      </c>
      <c r="Q556" s="2">
        <f t="shared" si="88"/>
        <v>6.5364687126345161E-2</v>
      </c>
      <c r="R556" s="2">
        <f t="shared" si="89"/>
        <v>0.93463531287365487</v>
      </c>
      <c r="S556" s="2">
        <v>0</v>
      </c>
      <c r="T556" s="2">
        <v>85</v>
      </c>
      <c r="U556" s="2">
        <v>1023</v>
      </c>
      <c r="V556" s="2">
        <v>187</v>
      </c>
      <c r="W556" s="2">
        <v>57</v>
      </c>
      <c r="X556" s="2">
        <v>49</v>
      </c>
      <c r="Y556" s="5">
        <f t="shared" si="90"/>
        <v>0</v>
      </c>
      <c r="Z556" s="5">
        <f t="shared" si="91"/>
        <v>6.5637065637065631E-2</v>
      </c>
      <c r="AA556" s="5">
        <f t="shared" si="92"/>
        <v>0.78996138996138998</v>
      </c>
      <c r="AB556" s="5">
        <f t="shared" si="93"/>
        <v>0.1444015444015444</v>
      </c>
      <c r="AC556" s="2">
        <v>0</v>
      </c>
      <c r="AD556" s="3">
        <v>65</v>
      </c>
      <c r="AE556" s="3">
        <v>1023</v>
      </c>
      <c r="AF556" s="3">
        <v>236</v>
      </c>
      <c r="AG556" s="3">
        <v>41</v>
      </c>
      <c r="AH556" s="3">
        <v>33</v>
      </c>
      <c r="AI556" s="1">
        <f t="shared" si="94"/>
        <v>0</v>
      </c>
      <c r="AJ556" s="1">
        <f t="shared" si="95"/>
        <v>7.5822603719599424E-2</v>
      </c>
      <c r="AK556" s="1">
        <f t="shared" si="96"/>
        <v>0.73175965665236054</v>
      </c>
      <c r="AL556" s="1">
        <f t="shared" si="97"/>
        <v>0.19241773962804007</v>
      </c>
    </row>
    <row r="557" spans="1:38">
      <c r="A557" s="2" t="s">
        <v>1049</v>
      </c>
      <c r="B557" s="2" t="s">
        <v>105</v>
      </c>
      <c r="C557" s="2" t="s">
        <v>164</v>
      </c>
      <c r="E557" s="6" t="s">
        <v>150</v>
      </c>
      <c r="F557" s="2" t="s">
        <v>6</v>
      </c>
      <c r="G557" s="2" t="s">
        <v>1445</v>
      </c>
      <c r="H557" s="2">
        <v>272</v>
      </c>
      <c r="I557" s="2">
        <v>10</v>
      </c>
      <c r="J557" s="2" t="str">
        <f t="shared" si="98"/>
        <v>MINERIO</v>
      </c>
      <c r="K557" s="8">
        <v>7.9</v>
      </c>
      <c r="L557" s="11">
        <v>3.21</v>
      </c>
      <c r="M557" s="2">
        <v>44</v>
      </c>
      <c r="N557" s="2">
        <v>793</v>
      </c>
      <c r="O557" s="2">
        <v>0</v>
      </c>
      <c r="P557" s="2">
        <v>272</v>
      </c>
      <c r="Q557" s="2">
        <f t="shared" si="88"/>
        <v>3.9675383228133451E-2</v>
      </c>
      <c r="R557" s="2">
        <f t="shared" si="89"/>
        <v>0.96032461677186653</v>
      </c>
      <c r="S557" s="5">
        <v>0</v>
      </c>
      <c r="T557" s="5">
        <v>9</v>
      </c>
      <c r="U557" s="5">
        <v>305</v>
      </c>
      <c r="V557" s="5">
        <v>221</v>
      </c>
      <c r="W557" s="5">
        <v>15</v>
      </c>
      <c r="X557" s="5">
        <v>27</v>
      </c>
      <c r="Y557" s="5">
        <f t="shared" si="90"/>
        <v>0</v>
      </c>
      <c r="Z557" s="5">
        <f t="shared" si="91"/>
        <v>1.6822429906542057E-2</v>
      </c>
      <c r="AA557" s="5">
        <f t="shared" si="92"/>
        <v>0.57009345794392519</v>
      </c>
      <c r="AB557" s="5">
        <f t="shared" si="93"/>
        <v>0.41308411214953272</v>
      </c>
      <c r="AC557" s="5">
        <v>0</v>
      </c>
      <c r="AD557" s="3">
        <v>0</v>
      </c>
      <c r="AE557" s="3">
        <v>292</v>
      </c>
      <c r="AF557" s="3">
        <v>261</v>
      </c>
      <c r="AG557" s="3">
        <v>3</v>
      </c>
      <c r="AH557" s="3">
        <v>21</v>
      </c>
      <c r="AI557" s="1">
        <f t="shared" si="94"/>
        <v>0</v>
      </c>
      <c r="AJ557" s="1">
        <f t="shared" si="95"/>
        <v>5.1993067590987872E-3</v>
      </c>
      <c r="AK557" s="1">
        <f t="shared" si="96"/>
        <v>0.5060658578856152</v>
      </c>
      <c r="AL557" s="1">
        <f t="shared" si="97"/>
        <v>0.48873483535528595</v>
      </c>
    </row>
    <row r="558" spans="1:38">
      <c r="A558" s="2" t="s">
        <v>1049</v>
      </c>
      <c r="B558" s="2" t="s">
        <v>105</v>
      </c>
      <c r="C558" s="2" t="s">
        <v>164</v>
      </c>
      <c r="E558" s="6" t="s">
        <v>143</v>
      </c>
      <c r="F558" s="2" t="s">
        <v>6</v>
      </c>
      <c r="G558" s="2" t="s">
        <v>1445</v>
      </c>
      <c r="H558" s="2">
        <v>196</v>
      </c>
      <c r="I558" s="2">
        <v>25</v>
      </c>
      <c r="J558" s="2" t="str">
        <f t="shared" si="98"/>
        <v>MINERIO</v>
      </c>
      <c r="K558" s="8">
        <v>7.72</v>
      </c>
      <c r="L558" s="11">
        <v>0.09</v>
      </c>
      <c r="M558" s="2">
        <v>14</v>
      </c>
      <c r="N558" s="2">
        <v>1138</v>
      </c>
      <c r="O558" s="2">
        <v>0</v>
      </c>
      <c r="P558" s="2">
        <v>384</v>
      </c>
      <c r="Q558" s="2">
        <f t="shared" si="88"/>
        <v>9.1145833333333339E-3</v>
      </c>
      <c r="R558" s="2">
        <f t="shared" si="89"/>
        <v>0.99088541666666663</v>
      </c>
      <c r="S558" s="5">
        <v>0</v>
      </c>
      <c r="T558" s="5">
        <v>0</v>
      </c>
      <c r="U558" s="5">
        <v>253</v>
      </c>
      <c r="V558" s="5">
        <v>542</v>
      </c>
      <c r="W558" s="5">
        <v>0</v>
      </c>
      <c r="X558" s="5">
        <v>1</v>
      </c>
      <c r="Y558" s="5">
        <f t="shared" si="90"/>
        <v>0</v>
      </c>
      <c r="Z558" s="5">
        <f t="shared" si="91"/>
        <v>0</v>
      </c>
      <c r="AA558" s="5">
        <f t="shared" si="92"/>
        <v>0.31823899371069181</v>
      </c>
      <c r="AB558" s="5">
        <f t="shared" si="93"/>
        <v>0.68176100628930814</v>
      </c>
      <c r="AC558" s="5">
        <v>0</v>
      </c>
      <c r="AD558" s="3">
        <v>0</v>
      </c>
      <c r="AE558" s="3">
        <v>0</v>
      </c>
      <c r="AF558" s="3">
        <v>168</v>
      </c>
      <c r="AG558" s="3">
        <v>627</v>
      </c>
      <c r="AH558" s="3">
        <v>0</v>
      </c>
      <c r="AI558" s="1">
        <f t="shared" si="94"/>
        <v>0</v>
      </c>
      <c r="AJ558" s="1">
        <f t="shared" si="95"/>
        <v>0.78867924528301891</v>
      </c>
      <c r="AK558" s="1">
        <f t="shared" si="96"/>
        <v>0</v>
      </c>
      <c r="AL558" s="1">
        <f t="shared" si="97"/>
        <v>0.21132075471698114</v>
      </c>
    </row>
    <row r="559" spans="1:38">
      <c r="A559" s="2" t="s">
        <v>1049</v>
      </c>
      <c r="B559" s="2" t="s">
        <v>105</v>
      </c>
      <c r="C559" s="2" t="s">
        <v>164</v>
      </c>
      <c r="E559" s="6" t="s">
        <v>150</v>
      </c>
      <c r="F559" s="2" t="s">
        <v>6</v>
      </c>
      <c r="G559" s="2" t="s">
        <v>1445</v>
      </c>
      <c r="H559" s="2">
        <v>269</v>
      </c>
      <c r="I559" s="2">
        <v>10</v>
      </c>
      <c r="J559" s="2" t="str">
        <f t="shared" si="98"/>
        <v>MINERIO</v>
      </c>
      <c r="K559" s="8">
        <v>7.71</v>
      </c>
      <c r="L559" s="11">
        <v>23.6</v>
      </c>
      <c r="M559" s="2">
        <v>254</v>
      </c>
      <c r="N559" s="2">
        <v>308</v>
      </c>
      <c r="O559" s="2">
        <v>0</v>
      </c>
      <c r="P559" s="2">
        <v>262</v>
      </c>
      <c r="Q559" s="2">
        <f t="shared" si="88"/>
        <v>0.30825242718446599</v>
      </c>
      <c r="R559" s="2">
        <f t="shared" si="89"/>
        <v>0.69174757281553401</v>
      </c>
      <c r="S559" s="5">
        <v>0</v>
      </c>
      <c r="T559" s="5">
        <v>192</v>
      </c>
      <c r="U559" s="5">
        <v>44</v>
      </c>
      <c r="V559" s="5">
        <v>24</v>
      </c>
      <c r="W559" s="5">
        <v>142</v>
      </c>
      <c r="X559" s="5">
        <v>13</v>
      </c>
      <c r="Y559" s="5">
        <f t="shared" si="90"/>
        <v>0</v>
      </c>
      <c r="Z559" s="5">
        <f t="shared" si="91"/>
        <v>0.7384615384615385</v>
      </c>
      <c r="AA559" s="5">
        <f t="shared" si="92"/>
        <v>0.16923076923076924</v>
      </c>
      <c r="AB559" s="5">
        <f t="shared" si="93"/>
        <v>9.2307692307692313E-2</v>
      </c>
      <c r="AC559" s="5">
        <v>0</v>
      </c>
      <c r="AD559" s="3">
        <v>145</v>
      </c>
      <c r="AE559" s="3">
        <v>101</v>
      </c>
      <c r="AF559" s="3">
        <v>34</v>
      </c>
      <c r="AG559" s="3">
        <v>115</v>
      </c>
      <c r="AH559" s="3">
        <v>20</v>
      </c>
      <c r="AI559" s="1">
        <f t="shared" si="94"/>
        <v>0</v>
      </c>
      <c r="AJ559" s="1">
        <f t="shared" si="95"/>
        <v>0.62650602409638556</v>
      </c>
      <c r="AK559" s="1">
        <f t="shared" si="96"/>
        <v>0.2433734939759036</v>
      </c>
      <c r="AL559" s="1">
        <f t="shared" si="97"/>
        <v>0.13012048192771083</v>
      </c>
    </row>
    <row r="560" spans="1:38">
      <c r="A560" s="2" t="s">
        <v>1049</v>
      </c>
      <c r="B560" s="2" t="s">
        <v>105</v>
      </c>
      <c r="C560" s="2" t="s">
        <v>164</v>
      </c>
      <c r="E560" s="6" t="s">
        <v>148</v>
      </c>
      <c r="F560" s="2" t="s">
        <v>6</v>
      </c>
      <c r="G560" s="2" t="s">
        <v>1445</v>
      </c>
      <c r="H560" s="2">
        <v>254</v>
      </c>
      <c r="I560" s="2">
        <v>10</v>
      </c>
      <c r="J560" s="2" t="str">
        <f t="shared" si="98"/>
        <v>MINERIO</v>
      </c>
      <c r="K560" s="8">
        <v>7.56</v>
      </c>
      <c r="L560" s="11">
        <v>9.1999999999999993</v>
      </c>
      <c r="M560" s="2">
        <v>41</v>
      </c>
      <c r="N560" s="2">
        <v>694</v>
      </c>
      <c r="O560" s="2">
        <v>0</v>
      </c>
      <c r="P560" s="2">
        <v>296</v>
      </c>
      <c r="Q560" s="2">
        <f t="shared" si="88"/>
        <v>3.976721629485936E-2</v>
      </c>
      <c r="R560" s="2">
        <f t="shared" si="89"/>
        <v>0.96023278370514065</v>
      </c>
      <c r="S560" s="5">
        <v>0</v>
      </c>
      <c r="T560" s="5">
        <v>98</v>
      </c>
      <c r="U560" s="5">
        <v>253</v>
      </c>
      <c r="V560" s="5">
        <v>59</v>
      </c>
      <c r="W560" s="5">
        <v>84</v>
      </c>
      <c r="X560" s="5">
        <v>32</v>
      </c>
      <c r="Y560" s="5">
        <f t="shared" si="90"/>
        <v>0</v>
      </c>
      <c r="Z560" s="5">
        <f t="shared" si="91"/>
        <v>0.23902439024390243</v>
      </c>
      <c r="AA560" s="5">
        <f t="shared" si="92"/>
        <v>0.61707317073170731</v>
      </c>
      <c r="AB560" s="5">
        <f t="shared" si="93"/>
        <v>0.14390243902439023</v>
      </c>
      <c r="AC560" s="5">
        <v>0</v>
      </c>
      <c r="AD560" s="3">
        <v>65</v>
      </c>
      <c r="AE560" s="3">
        <v>287</v>
      </c>
      <c r="AF560" s="3">
        <v>86</v>
      </c>
      <c r="AG560" s="3">
        <v>53</v>
      </c>
      <c r="AH560" s="3">
        <v>33</v>
      </c>
      <c r="AI560" s="1">
        <f t="shared" si="94"/>
        <v>0</v>
      </c>
      <c r="AJ560" s="1">
        <f t="shared" si="95"/>
        <v>0.22519083969465647</v>
      </c>
      <c r="AK560" s="1">
        <f t="shared" si="96"/>
        <v>0.54770992366412219</v>
      </c>
      <c r="AL560" s="1">
        <f t="shared" si="97"/>
        <v>0.22709923664122136</v>
      </c>
    </row>
    <row r="561" spans="1:38">
      <c r="A561" s="2" t="s">
        <v>1049</v>
      </c>
      <c r="B561" s="2" t="s">
        <v>105</v>
      </c>
      <c r="C561" s="2" t="s">
        <v>164</v>
      </c>
      <c r="E561" s="6" t="s">
        <v>143</v>
      </c>
      <c r="F561" s="2" t="s">
        <v>6</v>
      </c>
      <c r="G561" s="2" t="s">
        <v>1445</v>
      </c>
      <c r="H561" s="2">
        <v>192</v>
      </c>
      <c r="I561" s="2">
        <v>30</v>
      </c>
      <c r="J561" s="2" t="str">
        <f t="shared" si="98"/>
        <v>MINERIO</v>
      </c>
      <c r="K561" s="8">
        <v>7.39</v>
      </c>
      <c r="L561" s="11">
        <v>0.14000000000000001</v>
      </c>
      <c r="M561" s="2">
        <v>28</v>
      </c>
      <c r="N561" s="2">
        <v>1493</v>
      </c>
      <c r="O561" s="2">
        <v>0</v>
      </c>
      <c r="P561" s="2">
        <v>463</v>
      </c>
      <c r="Q561" s="2">
        <f t="shared" si="88"/>
        <v>1.4112903225806451E-2</v>
      </c>
      <c r="R561" s="2">
        <f t="shared" si="89"/>
        <v>0.98588709677419351</v>
      </c>
      <c r="S561" s="5">
        <v>0</v>
      </c>
      <c r="T561" s="5">
        <v>0</v>
      </c>
      <c r="U561" s="5">
        <v>309</v>
      </c>
      <c r="V561" s="5">
        <v>740</v>
      </c>
      <c r="W561" s="5">
        <v>0</v>
      </c>
      <c r="X561" s="5">
        <v>0</v>
      </c>
      <c r="Y561" s="5">
        <f t="shared" si="90"/>
        <v>0</v>
      </c>
      <c r="Z561" s="5">
        <f t="shared" si="91"/>
        <v>0</v>
      </c>
      <c r="AA561" s="5">
        <f t="shared" si="92"/>
        <v>0.29456625357483318</v>
      </c>
      <c r="AB561" s="5">
        <f t="shared" si="93"/>
        <v>0.70543374642516687</v>
      </c>
      <c r="AC561" s="5">
        <v>0</v>
      </c>
      <c r="AD561" s="3">
        <v>0</v>
      </c>
      <c r="AE561" s="3">
        <v>0</v>
      </c>
      <c r="AF561" s="3">
        <v>211</v>
      </c>
      <c r="AG561" s="3">
        <v>838</v>
      </c>
      <c r="AH561" s="3">
        <v>0</v>
      </c>
      <c r="AI561" s="1">
        <f t="shared" si="94"/>
        <v>0</v>
      </c>
      <c r="AJ561" s="1">
        <f t="shared" si="95"/>
        <v>0.79885605338417542</v>
      </c>
      <c r="AK561" s="1">
        <f t="shared" si="96"/>
        <v>0</v>
      </c>
      <c r="AL561" s="1">
        <f t="shared" si="97"/>
        <v>0.2011439466158246</v>
      </c>
    </row>
    <row r="562" spans="1:38">
      <c r="A562" s="2" t="s">
        <v>1049</v>
      </c>
      <c r="B562" s="2" t="s">
        <v>105</v>
      </c>
      <c r="C562" s="2" t="s">
        <v>164</v>
      </c>
      <c r="E562" s="6" t="s">
        <v>131</v>
      </c>
      <c r="F562" s="2" t="s">
        <v>6</v>
      </c>
      <c r="G562" s="2" t="s">
        <v>1445</v>
      </c>
      <c r="H562" s="2">
        <v>36</v>
      </c>
      <c r="I562" s="2">
        <v>95</v>
      </c>
      <c r="J562" s="2" t="str">
        <f t="shared" si="98"/>
        <v>MINERIO</v>
      </c>
      <c r="K562" s="8">
        <v>7.22</v>
      </c>
      <c r="L562" s="11">
        <v>1.68</v>
      </c>
      <c r="M562" s="2">
        <v>232</v>
      </c>
      <c r="N562" s="2">
        <v>4223</v>
      </c>
      <c r="O562" s="2">
        <v>0</v>
      </c>
      <c r="P562" s="2">
        <v>869</v>
      </c>
      <c r="Q562" s="2">
        <f t="shared" si="88"/>
        <v>4.3576258452291509E-2</v>
      </c>
      <c r="R562" s="2">
        <f t="shared" si="89"/>
        <v>0.95642374154770848</v>
      </c>
      <c r="S562" s="2">
        <v>0</v>
      </c>
      <c r="T562" s="2">
        <v>13</v>
      </c>
      <c r="U562" s="2">
        <v>2088</v>
      </c>
      <c r="V562" s="2">
        <v>747</v>
      </c>
      <c r="W562" s="2">
        <v>11</v>
      </c>
      <c r="X562" s="2">
        <v>36</v>
      </c>
      <c r="Y562" s="5">
        <f t="shared" si="90"/>
        <v>0</v>
      </c>
      <c r="Z562" s="5">
        <f t="shared" si="91"/>
        <v>4.5646067415730336E-3</v>
      </c>
      <c r="AA562" s="5">
        <f t="shared" si="92"/>
        <v>0.7331460674157303</v>
      </c>
      <c r="AB562" s="5">
        <f t="shared" si="93"/>
        <v>0.26228932584269665</v>
      </c>
      <c r="AC562" s="2">
        <v>0</v>
      </c>
      <c r="AD562" s="3">
        <v>6</v>
      </c>
      <c r="AE562" s="3">
        <v>1796</v>
      </c>
      <c r="AF562" s="3">
        <v>1073</v>
      </c>
      <c r="AG562" s="3">
        <v>4</v>
      </c>
      <c r="AH562" s="3">
        <v>16</v>
      </c>
      <c r="AI562" s="1">
        <f t="shared" si="94"/>
        <v>0</v>
      </c>
      <c r="AJ562" s="1">
        <f t="shared" si="95"/>
        <v>3.4542314335060447E-3</v>
      </c>
      <c r="AK562" s="1">
        <f t="shared" si="96"/>
        <v>0.6203799654576857</v>
      </c>
      <c r="AL562" s="1">
        <f t="shared" si="97"/>
        <v>0.37616580310880832</v>
      </c>
    </row>
    <row r="563" spans="1:38">
      <c r="A563" s="2" t="s">
        <v>1049</v>
      </c>
      <c r="B563" s="2" t="s">
        <v>105</v>
      </c>
      <c r="C563" s="2" t="s">
        <v>164</v>
      </c>
      <c r="E563" s="6" t="s">
        <v>131</v>
      </c>
      <c r="F563" s="2" t="s">
        <v>6</v>
      </c>
      <c r="G563" s="2" t="s">
        <v>1445</v>
      </c>
      <c r="H563" s="2">
        <v>43</v>
      </c>
      <c r="I563" s="2">
        <v>15</v>
      </c>
      <c r="J563" s="2" t="str">
        <f t="shared" si="98"/>
        <v>MINERIO</v>
      </c>
      <c r="K563" s="8">
        <v>7.09</v>
      </c>
      <c r="L563" s="11">
        <v>1.89</v>
      </c>
      <c r="M563" s="2">
        <v>14</v>
      </c>
      <c r="N563" s="2">
        <v>2115</v>
      </c>
      <c r="O563" s="2">
        <v>0</v>
      </c>
      <c r="P563" s="2">
        <v>450</v>
      </c>
      <c r="Q563" s="2">
        <f t="shared" si="88"/>
        <v>5.4284606436603338E-3</v>
      </c>
      <c r="R563" s="2">
        <f t="shared" si="89"/>
        <v>0.99457153935633968</v>
      </c>
      <c r="S563" s="2">
        <v>0</v>
      </c>
      <c r="T563" s="2">
        <v>14</v>
      </c>
      <c r="U563" s="2">
        <v>987</v>
      </c>
      <c r="V563" s="2">
        <v>357</v>
      </c>
      <c r="W563" s="2">
        <v>13</v>
      </c>
      <c r="X563" s="2">
        <v>49</v>
      </c>
      <c r="Y563" s="5">
        <f t="shared" si="90"/>
        <v>0</v>
      </c>
      <c r="Z563" s="5">
        <f t="shared" si="91"/>
        <v>1.0309278350515464E-2</v>
      </c>
      <c r="AA563" s="5">
        <f t="shared" si="92"/>
        <v>0.72680412371134018</v>
      </c>
      <c r="AB563" s="5">
        <f t="shared" si="93"/>
        <v>0.26288659793814434</v>
      </c>
      <c r="AC563" s="2">
        <v>0</v>
      </c>
      <c r="AD563" s="3">
        <v>10</v>
      </c>
      <c r="AE563" s="3">
        <v>904</v>
      </c>
      <c r="AF563" s="3">
        <v>471</v>
      </c>
      <c r="AG563" s="3">
        <v>9</v>
      </c>
      <c r="AH563" s="3">
        <v>26</v>
      </c>
      <c r="AI563" s="1">
        <f t="shared" si="94"/>
        <v>0</v>
      </c>
      <c r="AJ563" s="1">
        <f t="shared" si="95"/>
        <v>1.3380281690140845E-2</v>
      </c>
      <c r="AK563" s="1">
        <f t="shared" si="96"/>
        <v>0.63661971830985919</v>
      </c>
      <c r="AL563" s="1">
        <f t="shared" si="97"/>
        <v>0.35</v>
      </c>
    </row>
    <row r="564" spans="1:38">
      <c r="A564" s="2" t="s">
        <v>1049</v>
      </c>
      <c r="B564" s="2" t="s">
        <v>105</v>
      </c>
      <c r="C564" s="2" t="s">
        <v>164</v>
      </c>
      <c r="E564" s="6" t="s">
        <v>133</v>
      </c>
      <c r="F564" s="2" t="s">
        <v>6</v>
      </c>
      <c r="G564" s="2" t="s">
        <v>1445</v>
      </c>
      <c r="H564" s="2">
        <v>97</v>
      </c>
      <c r="I564" s="2">
        <v>50</v>
      </c>
      <c r="J564" s="2" t="str">
        <f t="shared" si="98"/>
        <v>MINERIO</v>
      </c>
      <c r="K564" s="9">
        <v>6.61</v>
      </c>
      <c r="L564" s="10">
        <v>2.66</v>
      </c>
      <c r="M564" s="2">
        <v>796</v>
      </c>
      <c r="N564" s="2">
        <v>1339</v>
      </c>
      <c r="O564" s="2">
        <v>0</v>
      </c>
      <c r="P564" s="2">
        <v>420</v>
      </c>
      <c r="Q564" s="2">
        <f t="shared" si="88"/>
        <v>0.31154598825831703</v>
      </c>
      <c r="R564" s="2">
        <f t="shared" si="89"/>
        <v>0.68845401174168297</v>
      </c>
      <c r="S564" s="5">
        <v>0</v>
      </c>
      <c r="T564" s="5">
        <v>380</v>
      </c>
      <c r="U564" s="5">
        <v>471</v>
      </c>
      <c r="V564" s="5">
        <v>145</v>
      </c>
      <c r="W564" s="5">
        <v>366</v>
      </c>
      <c r="X564" s="5">
        <v>70</v>
      </c>
      <c r="Y564" s="5">
        <f t="shared" si="90"/>
        <v>0</v>
      </c>
      <c r="Z564" s="5">
        <f t="shared" si="91"/>
        <v>0.38152610441767071</v>
      </c>
      <c r="AA564" s="5">
        <f t="shared" si="92"/>
        <v>0.47289156626506024</v>
      </c>
      <c r="AB564" s="5">
        <f t="shared" si="93"/>
        <v>0.14558232931726908</v>
      </c>
      <c r="AC564" s="2">
        <v>0</v>
      </c>
      <c r="AD564" s="3">
        <v>250</v>
      </c>
      <c r="AE564" s="3">
        <v>621</v>
      </c>
      <c r="AF564" s="3">
        <v>197</v>
      </c>
      <c r="AG564" s="3">
        <v>274</v>
      </c>
      <c r="AH564" s="3">
        <v>89</v>
      </c>
      <c r="AI564" s="1">
        <f t="shared" si="94"/>
        <v>0</v>
      </c>
      <c r="AJ564" s="1">
        <f t="shared" si="95"/>
        <v>0.36617749825296997</v>
      </c>
      <c r="AK564" s="1">
        <f t="shared" si="96"/>
        <v>0.43396226415094341</v>
      </c>
      <c r="AL564" s="1">
        <f t="shared" si="97"/>
        <v>0.19986023759608665</v>
      </c>
    </row>
    <row r="565" spans="1:38">
      <c r="A565" s="2" t="s">
        <v>1049</v>
      </c>
      <c r="B565" s="2" t="s">
        <v>105</v>
      </c>
      <c r="C565" s="2" t="s">
        <v>164</v>
      </c>
      <c r="E565" s="6" t="s">
        <v>149</v>
      </c>
      <c r="F565" s="2" t="s">
        <v>6</v>
      </c>
      <c r="G565" s="2" t="s">
        <v>1445</v>
      </c>
      <c r="H565" s="2">
        <v>266</v>
      </c>
      <c r="I565" s="2">
        <v>20</v>
      </c>
      <c r="J565" s="2" t="str">
        <f t="shared" si="98"/>
        <v>MINERIO</v>
      </c>
      <c r="K565" s="8">
        <v>6.6</v>
      </c>
      <c r="L565" s="11">
        <v>1.66</v>
      </c>
      <c r="M565" s="2">
        <v>29</v>
      </c>
      <c r="N565" s="2">
        <v>1328</v>
      </c>
      <c r="O565" s="2">
        <v>0</v>
      </c>
      <c r="P565" s="2">
        <v>371</v>
      </c>
      <c r="Q565" s="2">
        <f t="shared" si="88"/>
        <v>1.6782407407407409E-2</v>
      </c>
      <c r="R565" s="2">
        <f t="shared" si="89"/>
        <v>0.98321759259259256</v>
      </c>
      <c r="S565" s="5">
        <v>0</v>
      </c>
      <c r="T565" s="5">
        <v>22</v>
      </c>
      <c r="U565" s="5">
        <v>566</v>
      </c>
      <c r="V565" s="5">
        <v>267</v>
      </c>
      <c r="W565" s="5">
        <v>26</v>
      </c>
      <c r="X565" s="5">
        <v>34</v>
      </c>
      <c r="Y565" s="5">
        <f t="shared" si="90"/>
        <v>0</v>
      </c>
      <c r="Z565" s="5">
        <f t="shared" si="91"/>
        <v>2.5730994152046785E-2</v>
      </c>
      <c r="AA565" s="5">
        <f t="shared" si="92"/>
        <v>0.66198830409356724</v>
      </c>
      <c r="AB565" s="5">
        <f t="shared" si="93"/>
        <v>0.31228070175438599</v>
      </c>
      <c r="AC565" s="5">
        <v>0</v>
      </c>
      <c r="AD565" s="3">
        <v>13</v>
      </c>
      <c r="AE565" s="3">
        <v>508</v>
      </c>
      <c r="AF565" s="3">
        <v>355</v>
      </c>
      <c r="AG565" s="3">
        <v>15</v>
      </c>
      <c r="AH565" s="3">
        <v>24</v>
      </c>
      <c r="AI565" s="1">
        <f t="shared" si="94"/>
        <v>0</v>
      </c>
      <c r="AJ565" s="1">
        <f t="shared" si="95"/>
        <v>3.0601092896174863E-2</v>
      </c>
      <c r="AK565" s="1">
        <f t="shared" si="96"/>
        <v>0.55519125683060111</v>
      </c>
      <c r="AL565" s="1">
        <f t="shared" si="97"/>
        <v>0.41420765027322404</v>
      </c>
    </row>
    <row r="566" spans="1:38">
      <c r="A566" s="2" t="s">
        <v>1049</v>
      </c>
      <c r="B566" s="2" t="s">
        <v>105</v>
      </c>
      <c r="C566" s="2" t="s">
        <v>164</v>
      </c>
      <c r="E566" s="6" t="s">
        <v>153</v>
      </c>
      <c r="F566" s="2" t="s">
        <v>6</v>
      </c>
      <c r="G566" s="2" t="s">
        <v>1445</v>
      </c>
      <c r="H566" s="2">
        <v>299</v>
      </c>
      <c r="I566" s="2">
        <v>10</v>
      </c>
      <c r="J566" s="2" t="str">
        <f t="shared" si="98"/>
        <v>MINERIO</v>
      </c>
      <c r="K566" s="8">
        <v>6.53</v>
      </c>
      <c r="L566" s="11">
        <v>6.25</v>
      </c>
      <c r="M566" s="2">
        <v>0</v>
      </c>
      <c r="N566" s="2">
        <v>1153</v>
      </c>
      <c r="O566" s="2">
        <v>0</v>
      </c>
      <c r="P566" s="2">
        <v>455</v>
      </c>
      <c r="Q566" s="2">
        <f t="shared" si="88"/>
        <v>0</v>
      </c>
      <c r="R566" s="2">
        <f t="shared" si="89"/>
        <v>1</v>
      </c>
      <c r="S566" s="5">
        <v>0</v>
      </c>
      <c r="T566" s="5">
        <v>129</v>
      </c>
      <c r="U566" s="5">
        <v>425</v>
      </c>
      <c r="V566" s="5">
        <v>112</v>
      </c>
      <c r="W566" s="5">
        <v>104</v>
      </c>
      <c r="X566" s="5">
        <v>41</v>
      </c>
      <c r="Y566" s="5">
        <f t="shared" si="90"/>
        <v>0</v>
      </c>
      <c r="Z566" s="5">
        <f t="shared" si="91"/>
        <v>0.19369369369369369</v>
      </c>
      <c r="AA566" s="5">
        <f t="shared" si="92"/>
        <v>0.63813813813813813</v>
      </c>
      <c r="AB566" s="5">
        <f t="shared" si="93"/>
        <v>0.16816816816816818</v>
      </c>
      <c r="AC566" s="5">
        <v>0</v>
      </c>
      <c r="AD566" s="3">
        <v>90</v>
      </c>
      <c r="AE566" s="3">
        <v>434</v>
      </c>
      <c r="AF566" s="3">
        <v>171</v>
      </c>
      <c r="AG566" s="3">
        <v>79</v>
      </c>
      <c r="AH566" s="3">
        <v>37</v>
      </c>
      <c r="AI566" s="1">
        <f t="shared" si="94"/>
        <v>0</v>
      </c>
      <c r="AJ566" s="1">
        <f t="shared" si="95"/>
        <v>0.20838471023427868</v>
      </c>
      <c r="AK566" s="1">
        <f t="shared" si="96"/>
        <v>0.53514180024660918</v>
      </c>
      <c r="AL566" s="1">
        <f t="shared" si="97"/>
        <v>0.2564734895191122</v>
      </c>
    </row>
    <row r="567" spans="1:38">
      <c r="A567" s="2" t="s">
        <v>1049</v>
      </c>
      <c r="B567" s="2" t="s">
        <v>105</v>
      </c>
      <c r="C567" s="2" t="s">
        <v>164</v>
      </c>
      <c r="E567" s="6" t="s">
        <v>142</v>
      </c>
      <c r="F567" s="2" t="s">
        <v>6</v>
      </c>
      <c r="G567" s="2" t="s">
        <v>1445</v>
      </c>
      <c r="H567" s="2">
        <v>183</v>
      </c>
      <c r="I567" s="2">
        <v>40</v>
      </c>
      <c r="J567" s="2" t="str">
        <f t="shared" si="98"/>
        <v>MINERIO</v>
      </c>
      <c r="K567" s="8">
        <v>6.43</v>
      </c>
      <c r="L567" s="11">
        <v>0.96</v>
      </c>
      <c r="M567" s="2">
        <v>140</v>
      </c>
      <c r="N567" s="2">
        <v>2169</v>
      </c>
      <c r="O567" s="2">
        <v>0</v>
      </c>
      <c r="P567" s="2">
        <v>524</v>
      </c>
      <c r="Q567" s="2">
        <f t="shared" si="88"/>
        <v>4.9417578538651606E-2</v>
      </c>
      <c r="R567" s="2">
        <f t="shared" si="89"/>
        <v>0.95058242146134841</v>
      </c>
      <c r="S567" s="5">
        <v>0</v>
      </c>
      <c r="T567" s="5">
        <v>26</v>
      </c>
      <c r="U567" s="5">
        <v>946</v>
      </c>
      <c r="V567" s="5">
        <v>459</v>
      </c>
      <c r="W567" s="5">
        <v>30</v>
      </c>
      <c r="X567" s="5">
        <v>55</v>
      </c>
      <c r="Y567" s="5">
        <f t="shared" si="90"/>
        <v>0</v>
      </c>
      <c r="Z567" s="5">
        <f t="shared" si="91"/>
        <v>1.8169112508735149E-2</v>
      </c>
      <c r="AA567" s="5">
        <f t="shared" si="92"/>
        <v>0.66107617051013279</v>
      </c>
      <c r="AB567" s="5">
        <f t="shared" si="93"/>
        <v>0.32075471698113206</v>
      </c>
      <c r="AC567" s="5">
        <v>0</v>
      </c>
      <c r="AD567" s="3">
        <v>0</v>
      </c>
      <c r="AE567" s="3">
        <v>19</v>
      </c>
      <c r="AF567" s="3">
        <v>838</v>
      </c>
      <c r="AG567" s="3">
        <v>609</v>
      </c>
      <c r="AH567" s="3">
        <v>13</v>
      </c>
      <c r="AI567" s="1">
        <f t="shared" si="94"/>
        <v>0</v>
      </c>
      <c r="AJ567" s="1">
        <f t="shared" si="95"/>
        <v>0.41176470588235292</v>
      </c>
      <c r="AK567" s="1">
        <f t="shared" si="96"/>
        <v>1.2846517917511832E-2</v>
      </c>
      <c r="AL567" s="1">
        <f t="shared" si="97"/>
        <v>0.57538877620013518</v>
      </c>
    </row>
    <row r="568" spans="1:38">
      <c r="A568" s="2" t="s">
        <v>1049</v>
      </c>
      <c r="B568" s="2" t="s">
        <v>105</v>
      </c>
      <c r="C568" s="2" t="s">
        <v>164</v>
      </c>
      <c r="E568" s="6" t="s">
        <v>138</v>
      </c>
      <c r="F568" s="2" t="s">
        <v>6</v>
      </c>
      <c r="G568" s="2" t="s">
        <v>1445</v>
      </c>
      <c r="H568" s="2">
        <v>156</v>
      </c>
      <c r="I568" s="2">
        <v>15</v>
      </c>
      <c r="J568" s="2" t="str">
        <f t="shared" si="98"/>
        <v>MINERIO</v>
      </c>
      <c r="K568" s="9">
        <v>6.37</v>
      </c>
      <c r="L568" s="10">
        <v>0.61</v>
      </c>
      <c r="M568" s="2">
        <v>67</v>
      </c>
      <c r="N568" s="2">
        <v>686</v>
      </c>
      <c r="O568" s="2">
        <v>0</v>
      </c>
      <c r="P568" s="2">
        <v>338</v>
      </c>
      <c r="Q568" s="2">
        <f t="shared" si="88"/>
        <v>6.1411549037580199E-2</v>
      </c>
      <c r="R568" s="2">
        <f t="shared" si="89"/>
        <v>0.93858845096241983</v>
      </c>
      <c r="S568" s="5">
        <v>0</v>
      </c>
      <c r="T568" s="5">
        <v>15</v>
      </c>
      <c r="U568" s="5">
        <v>140</v>
      </c>
      <c r="V568" s="5">
        <v>379</v>
      </c>
      <c r="W568" s="5">
        <v>13</v>
      </c>
      <c r="X568" s="5">
        <v>8</v>
      </c>
      <c r="Y568" s="5">
        <f t="shared" si="90"/>
        <v>0</v>
      </c>
      <c r="Z568" s="5">
        <f t="shared" si="91"/>
        <v>2.8089887640449437E-2</v>
      </c>
      <c r="AA568" s="5">
        <f t="shared" si="92"/>
        <v>0.26217228464419473</v>
      </c>
      <c r="AB568" s="5">
        <f t="shared" si="93"/>
        <v>0.70973782771535576</v>
      </c>
      <c r="AC568" s="5">
        <v>0</v>
      </c>
      <c r="AD568" s="3">
        <v>13</v>
      </c>
      <c r="AE568" s="3">
        <v>106</v>
      </c>
      <c r="AF568" s="3">
        <v>419</v>
      </c>
      <c r="AG568" s="3">
        <v>10</v>
      </c>
      <c r="AH568" s="3">
        <v>6</v>
      </c>
      <c r="AI568" s="1">
        <f t="shared" si="94"/>
        <v>0</v>
      </c>
      <c r="AJ568" s="1">
        <f t="shared" si="95"/>
        <v>4.1516245487364621E-2</v>
      </c>
      <c r="AK568" s="1">
        <f t="shared" si="96"/>
        <v>0.19133574007220217</v>
      </c>
      <c r="AL568" s="1">
        <f t="shared" si="97"/>
        <v>0.76714801444043323</v>
      </c>
    </row>
    <row r="569" spans="1:38">
      <c r="A569" s="2" t="s">
        <v>1049</v>
      </c>
      <c r="B569" s="2" t="s">
        <v>105</v>
      </c>
      <c r="C569" s="2" t="s">
        <v>164</v>
      </c>
      <c r="E569" s="6" t="s">
        <v>148</v>
      </c>
      <c r="F569" s="2" t="s">
        <v>6</v>
      </c>
      <c r="G569" s="2" t="s">
        <v>1445</v>
      </c>
      <c r="H569" s="2">
        <v>247</v>
      </c>
      <c r="I569" s="2">
        <v>30</v>
      </c>
      <c r="J569" s="2" t="str">
        <f t="shared" si="98"/>
        <v>MINERIO</v>
      </c>
      <c r="K569" s="8">
        <v>6.29</v>
      </c>
      <c r="L569" s="11">
        <v>1.52</v>
      </c>
      <c r="M569" s="2">
        <v>0</v>
      </c>
      <c r="N569" s="2">
        <v>1539</v>
      </c>
      <c r="O569" s="2">
        <v>0</v>
      </c>
      <c r="P569" s="2">
        <v>381</v>
      </c>
      <c r="Q569" s="2">
        <f t="shared" si="88"/>
        <v>0</v>
      </c>
      <c r="R569" s="2">
        <f t="shared" si="89"/>
        <v>1</v>
      </c>
      <c r="S569" s="5">
        <v>0</v>
      </c>
      <c r="T569" s="5">
        <v>27</v>
      </c>
      <c r="U569" s="5">
        <v>749</v>
      </c>
      <c r="V569" s="5">
        <v>179</v>
      </c>
      <c r="W569" s="5">
        <v>33</v>
      </c>
      <c r="X569" s="5">
        <v>40</v>
      </c>
      <c r="Y569" s="5">
        <f t="shared" si="90"/>
        <v>0</v>
      </c>
      <c r="Z569" s="5">
        <f t="shared" si="91"/>
        <v>2.8272251308900525E-2</v>
      </c>
      <c r="AA569" s="5">
        <f t="shared" si="92"/>
        <v>0.78429319371727746</v>
      </c>
      <c r="AB569" s="5">
        <f t="shared" si="93"/>
        <v>0.187434554973822</v>
      </c>
      <c r="AC569" s="5">
        <v>0</v>
      </c>
      <c r="AD569" s="3">
        <v>11</v>
      </c>
      <c r="AE569" s="3">
        <v>725</v>
      </c>
      <c r="AF569" s="3">
        <v>252</v>
      </c>
      <c r="AG569" s="3">
        <v>9</v>
      </c>
      <c r="AH569" s="3">
        <v>31</v>
      </c>
      <c r="AI569" s="1">
        <f t="shared" si="94"/>
        <v>0</v>
      </c>
      <c r="AJ569" s="1">
        <f t="shared" si="95"/>
        <v>1.9455252918287938E-2</v>
      </c>
      <c r="AK569" s="1">
        <f t="shared" si="96"/>
        <v>0.70525291828793779</v>
      </c>
      <c r="AL569" s="1">
        <f t="shared" si="97"/>
        <v>0.27529182879377434</v>
      </c>
    </row>
    <row r="570" spans="1:38">
      <c r="A570" s="2" t="s">
        <v>1049</v>
      </c>
      <c r="B570" s="2" t="s">
        <v>105</v>
      </c>
      <c r="C570" s="2" t="s">
        <v>164</v>
      </c>
      <c r="E570" s="6" t="s">
        <v>130</v>
      </c>
      <c r="F570" s="2" t="s">
        <v>1455</v>
      </c>
      <c r="G570" s="2" t="s">
        <v>1446</v>
      </c>
      <c r="H570" s="2">
        <v>30</v>
      </c>
      <c r="I570" s="2">
        <v>15</v>
      </c>
      <c r="J570" s="2" t="str">
        <f t="shared" si="98"/>
        <v>MINERIO</v>
      </c>
      <c r="K570" s="8">
        <v>6.07</v>
      </c>
      <c r="L570" s="11">
        <v>0.88</v>
      </c>
      <c r="M570" s="2">
        <v>31</v>
      </c>
      <c r="N570" s="2">
        <v>950</v>
      </c>
      <c r="O570" s="2">
        <v>0</v>
      </c>
      <c r="P570" s="2">
        <v>336</v>
      </c>
      <c r="Q570" s="2">
        <f t="shared" si="88"/>
        <v>2.3538344722854973E-2</v>
      </c>
      <c r="R570" s="2">
        <f t="shared" si="89"/>
        <v>0.97646165527714501</v>
      </c>
      <c r="S570" s="5">
        <v>0</v>
      </c>
      <c r="T570" s="5">
        <v>42</v>
      </c>
      <c r="U570" s="5">
        <v>421</v>
      </c>
      <c r="V570" s="5">
        <v>140</v>
      </c>
      <c r="W570" s="5">
        <v>54</v>
      </c>
      <c r="X570" s="5">
        <v>25</v>
      </c>
      <c r="Y570" s="5">
        <f t="shared" si="90"/>
        <v>0</v>
      </c>
      <c r="Z570" s="5">
        <f t="shared" si="91"/>
        <v>6.965174129353234E-2</v>
      </c>
      <c r="AA570" s="5">
        <f t="shared" si="92"/>
        <v>0.69817578772802658</v>
      </c>
      <c r="AB570" s="5">
        <f t="shared" si="93"/>
        <v>0.23217247097844113</v>
      </c>
      <c r="AC570" s="5">
        <v>0</v>
      </c>
      <c r="AD570" s="3">
        <v>29</v>
      </c>
      <c r="AE570" s="3">
        <v>391</v>
      </c>
      <c r="AF570" s="3">
        <v>200</v>
      </c>
      <c r="AG570" s="3">
        <v>40</v>
      </c>
      <c r="AH570" s="3">
        <v>22</v>
      </c>
      <c r="AI570" s="1">
        <f t="shared" si="94"/>
        <v>0</v>
      </c>
      <c r="AJ570" s="1">
        <f t="shared" si="95"/>
        <v>0.10117302052785923</v>
      </c>
      <c r="AK570" s="1">
        <f t="shared" si="96"/>
        <v>0.57331378299120239</v>
      </c>
      <c r="AL570" s="1">
        <f t="shared" si="97"/>
        <v>0.3255131964809384</v>
      </c>
    </row>
    <row r="571" spans="1:38">
      <c r="A571" s="2" t="s">
        <v>1049</v>
      </c>
      <c r="B571" s="2" t="s">
        <v>105</v>
      </c>
      <c r="C571" s="2" t="s">
        <v>164</v>
      </c>
      <c r="E571" s="6" t="s">
        <v>130</v>
      </c>
      <c r="F571" s="2" t="s">
        <v>1455</v>
      </c>
      <c r="G571" s="2" t="s">
        <v>1446</v>
      </c>
      <c r="H571" s="2">
        <v>33</v>
      </c>
      <c r="I571" s="2">
        <v>90</v>
      </c>
      <c r="J571" s="2" t="str">
        <f t="shared" si="98"/>
        <v>MINERIO</v>
      </c>
      <c r="K571" s="8">
        <v>6.06</v>
      </c>
      <c r="L571" s="11">
        <v>1.0900000000000001</v>
      </c>
      <c r="M571" s="2">
        <v>0</v>
      </c>
      <c r="N571" s="2">
        <v>1235</v>
      </c>
      <c r="O571" s="2">
        <v>0</v>
      </c>
      <c r="P571" s="2">
        <v>386</v>
      </c>
      <c r="Q571" s="2">
        <f t="shared" si="88"/>
        <v>0</v>
      </c>
      <c r="R571" s="2">
        <f t="shared" si="89"/>
        <v>1</v>
      </c>
      <c r="S571" s="5">
        <v>0</v>
      </c>
      <c r="T571" s="5">
        <v>158</v>
      </c>
      <c r="U571" s="5">
        <v>395</v>
      </c>
      <c r="V571" s="5">
        <v>65</v>
      </c>
      <c r="W571" s="5">
        <v>180</v>
      </c>
      <c r="X571" s="5">
        <v>60</v>
      </c>
      <c r="Y571" s="5">
        <f t="shared" si="90"/>
        <v>0</v>
      </c>
      <c r="Z571" s="5">
        <f t="shared" si="91"/>
        <v>0.25566343042071199</v>
      </c>
      <c r="AA571" s="5">
        <f t="shared" si="92"/>
        <v>0.63915857605177995</v>
      </c>
      <c r="AB571" s="5">
        <f t="shared" si="93"/>
        <v>0.10517799352750809</v>
      </c>
      <c r="AC571" s="5">
        <v>0</v>
      </c>
      <c r="AD571" s="3">
        <v>93</v>
      </c>
      <c r="AE571" s="3">
        <v>462</v>
      </c>
      <c r="AF571" s="3">
        <v>109</v>
      </c>
      <c r="AG571" s="3">
        <v>129</v>
      </c>
      <c r="AH571" s="3">
        <v>64</v>
      </c>
      <c r="AI571" s="1">
        <f t="shared" si="94"/>
        <v>0</v>
      </c>
      <c r="AJ571" s="1">
        <f t="shared" si="95"/>
        <v>0.25904317386231041</v>
      </c>
      <c r="AK571" s="1">
        <f t="shared" si="96"/>
        <v>0.53908984830805129</v>
      </c>
      <c r="AL571" s="1">
        <f t="shared" si="97"/>
        <v>0.20186697782963828</v>
      </c>
    </row>
    <row r="572" spans="1:38">
      <c r="A572" s="2" t="s">
        <v>1049</v>
      </c>
      <c r="B572" s="2" t="s">
        <v>105</v>
      </c>
      <c r="C572" s="2" t="s">
        <v>164</v>
      </c>
      <c r="E572" s="6" t="s">
        <v>148</v>
      </c>
      <c r="F572" s="2" t="s">
        <v>6</v>
      </c>
      <c r="G572" s="2" t="s">
        <v>1445</v>
      </c>
      <c r="H572" s="2">
        <v>258</v>
      </c>
      <c r="I572" s="2">
        <v>95</v>
      </c>
      <c r="J572" s="2" t="str">
        <f t="shared" si="98"/>
        <v>MINERIO</v>
      </c>
      <c r="K572" s="8">
        <v>6.05</v>
      </c>
      <c r="L572" s="11">
        <v>2.87</v>
      </c>
      <c r="M572" s="2">
        <v>280</v>
      </c>
      <c r="N572" s="2">
        <v>3724</v>
      </c>
      <c r="O572" s="2">
        <v>0</v>
      </c>
      <c r="P572" s="2">
        <v>678</v>
      </c>
      <c r="Q572" s="2">
        <f t="shared" si="88"/>
        <v>5.9803502776591203E-2</v>
      </c>
      <c r="R572" s="2">
        <f t="shared" si="89"/>
        <v>0.94019649722340881</v>
      </c>
      <c r="S572" s="5">
        <v>0</v>
      </c>
      <c r="T572" s="5">
        <v>170</v>
      </c>
      <c r="U572" s="5">
        <v>1661</v>
      </c>
      <c r="V572" s="5">
        <v>559</v>
      </c>
      <c r="W572" s="5">
        <v>152</v>
      </c>
      <c r="X572" s="5">
        <v>76</v>
      </c>
      <c r="Y572" s="5">
        <f t="shared" si="90"/>
        <v>0</v>
      </c>
      <c r="Z572" s="5">
        <f t="shared" si="91"/>
        <v>7.1129707112970716E-2</v>
      </c>
      <c r="AA572" s="5">
        <f t="shared" si="92"/>
        <v>0.69497907949790794</v>
      </c>
      <c r="AB572" s="5">
        <f t="shared" si="93"/>
        <v>0.23389121338912133</v>
      </c>
      <c r="AC572" s="5">
        <v>0</v>
      </c>
      <c r="AD572" s="3">
        <v>125</v>
      </c>
      <c r="AE572" s="3">
        <v>1520</v>
      </c>
      <c r="AF572" s="3">
        <v>795</v>
      </c>
      <c r="AG572" s="3">
        <v>115</v>
      </c>
      <c r="AH572" s="3">
        <v>59</v>
      </c>
      <c r="AI572" s="1">
        <f t="shared" si="94"/>
        <v>0</v>
      </c>
      <c r="AJ572" s="1">
        <f t="shared" si="95"/>
        <v>9.181331293037491E-2</v>
      </c>
      <c r="AK572" s="1">
        <f t="shared" si="96"/>
        <v>0.58148431522570776</v>
      </c>
      <c r="AL572" s="1">
        <f t="shared" si="97"/>
        <v>0.32670237184391737</v>
      </c>
    </row>
    <row r="573" spans="1:38">
      <c r="A573" s="2" t="s">
        <v>1049</v>
      </c>
      <c r="B573" s="2" t="s">
        <v>105</v>
      </c>
      <c r="C573" s="2" t="s">
        <v>164</v>
      </c>
      <c r="E573" s="6" t="s">
        <v>138</v>
      </c>
      <c r="F573" s="2" t="s">
        <v>6</v>
      </c>
      <c r="G573" s="2" t="s">
        <v>1445</v>
      </c>
      <c r="H573" s="2">
        <v>154</v>
      </c>
      <c r="I573" s="2">
        <v>10</v>
      </c>
      <c r="J573" s="2" t="str">
        <f t="shared" si="98"/>
        <v>MINERIO</v>
      </c>
      <c r="K573" s="9">
        <v>6.01</v>
      </c>
      <c r="L573" s="10">
        <v>0.11</v>
      </c>
      <c r="M573" s="2">
        <v>0</v>
      </c>
      <c r="N573" s="2">
        <v>493</v>
      </c>
      <c r="O573" s="2">
        <v>0</v>
      </c>
      <c r="P573" s="2">
        <v>242</v>
      </c>
      <c r="Q573" s="2">
        <f t="shared" si="88"/>
        <v>0</v>
      </c>
      <c r="R573" s="2">
        <f t="shared" si="89"/>
        <v>1</v>
      </c>
      <c r="S573" s="5">
        <v>0</v>
      </c>
      <c r="T573" s="5">
        <v>0</v>
      </c>
      <c r="U573" s="5">
        <v>93</v>
      </c>
      <c r="V573" s="5">
        <v>264</v>
      </c>
      <c r="W573" s="5">
        <v>0</v>
      </c>
      <c r="X573" s="5">
        <v>3</v>
      </c>
      <c r="Y573" s="5">
        <f t="shared" si="90"/>
        <v>0</v>
      </c>
      <c r="Z573" s="5">
        <f t="shared" si="91"/>
        <v>0</v>
      </c>
      <c r="AA573" s="5">
        <f t="shared" si="92"/>
        <v>0.26050420168067229</v>
      </c>
      <c r="AB573" s="5">
        <f t="shared" si="93"/>
        <v>0.73949579831932777</v>
      </c>
      <c r="AC573" s="5">
        <v>0</v>
      </c>
      <c r="AD573" s="3">
        <v>0</v>
      </c>
      <c r="AE573" s="3">
        <v>59</v>
      </c>
      <c r="AF573" s="3">
        <v>299</v>
      </c>
      <c r="AG573" s="3">
        <v>0</v>
      </c>
      <c r="AH573" s="3">
        <v>2</v>
      </c>
      <c r="AI573" s="1">
        <f t="shared" si="94"/>
        <v>0</v>
      </c>
      <c r="AJ573" s="1">
        <f t="shared" si="95"/>
        <v>0</v>
      </c>
      <c r="AK573" s="1">
        <f t="shared" si="96"/>
        <v>0.16388888888888889</v>
      </c>
      <c r="AL573" s="1">
        <f t="shared" si="97"/>
        <v>0.83611111111111114</v>
      </c>
    </row>
    <row r="574" spans="1:38">
      <c r="A574" s="2" t="s">
        <v>1049</v>
      </c>
      <c r="B574" s="2" t="s">
        <v>105</v>
      </c>
      <c r="C574" s="2" t="s">
        <v>164</v>
      </c>
      <c r="E574" s="6" t="s">
        <v>144</v>
      </c>
      <c r="F574" s="2" t="s">
        <v>6</v>
      </c>
      <c r="G574" s="2" t="s">
        <v>1445</v>
      </c>
      <c r="H574" s="2">
        <v>205</v>
      </c>
      <c r="I574" s="2">
        <v>10</v>
      </c>
      <c r="J574" s="2" t="str">
        <f t="shared" si="98"/>
        <v>MINERIO</v>
      </c>
      <c r="K574" s="8">
        <v>5.77</v>
      </c>
      <c r="L574" s="11">
        <v>0.34</v>
      </c>
      <c r="M574" s="2">
        <v>0</v>
      </c>
      <c r="N574" s="2">
        <v>546</v>
      </c>
      <c r="O574" s="2">
        <v>0</v>
      </c>
      <c r="P574" s="2">
        <v>247</v>
      </c>
      <c r="Q574" s="2">
        <f t="shared" si="88"/>
        <v>0</v>
      </c>
      <c r="R574" s="2">
        <f t="shared" si="89"/>
        <v>1</v>
      </c>
      <c r="S574" s="5">
        <v>0</v>
      </c>
      <c r="T574" s="5">
        <v>14</v>
      </c>
      <c r="U574" s="5">
        <v>167</v>
      </c>
      <c r="V574" s="5">
        <v>197</v>
      </c>
      <c r="W574" s="5">
        <v>9</v>
      </c>
      <c r="X574" s="5">
        <v>11</v>
      </c>
      <c r="Y574" s="5">
        <f t="shared" si="90"/>
        <v>0</v>
      </c>
      <c r="Z574" s="5">
        <f t="shared" si="91"/>
        <v>3.7037037037037035E-2</v>
      </c>
      <c r="AA574" s="5">
        <f t="shared" si="92"/>
        <v>0.4417989417989418</v>
      </c>
      <c r="AB574" s="5">
        <f t="shared" si="93"/>
        <v>0.52116402116402116</v>
      </c>
      <c r="AC574" s="5">
        <v>0</v>
      </c>
      <c r="AD574" s="3">
        <v>0</v>
      </c>
      <c r="AE574" s="3">
        <v>8</v>
      </c>
      <c r="AF574" s="3">
        <v>149</v>
      </c>
      <c r="AG574" s="3">
        <v>225</v>
      </c>
      <c r="AH574" s="3">
        <v>7</v>
      </c>
      <c r="AI574" s="1">
        <f t="shared" si="94"/>
        <v>0</v>
      </c>
      <c r="AJ574" s="1">
        <f t="shared" si="95"/>
        <v>0.57840616966580982</v>
      </c>
      <c r="AK574" s="1">
        <f t="shared" si="96"/>
        <v>2.056555269922879E-2</v>
      </c>
      <c r="AL574" s="1">
        <f t="shared" si="97"/>
        <v>0.40102827763496146</v>
      </c>
    </row>
    <row r="575" spans="1:38">
      <c r="A575" s="2" t="s">
        <v>1049</v>
      </c>
      <c r="B575" s="2" t="s">
        <v>105</v>
      </c>
      <c r="C575" s="2" t="s">
        <v>164</v>
      </c>
      <c r="E575" s="6" t="s">
        <v>130</v>
      </c>
      <c r="F575" s="2" t="s">
        <v>1455</v>
      </c>
      <c r="G575" s="2" t="s">
        <v>1446</v>
      </c>
      <c r="H575" s="2">
        <v>31</v>
      </c>
      <c r="I575" s="2">
        <v>5</v>
      </c>
      <c r="J575" s="2" t="str">
        <f t="shared" si="98"/>
        <v>MINERIO</v>
      </c>
      <c r="K575" s="8">
        <v>5.72</v>
      </c>
      <c r="L575" s="11">
        <v>0.86</v>
      </c>
      <c r="M575" s="2">
        <v>0</v>
      </c>
      <c r="N575" s="2">
        <v>559</v>
      </c>
      <c r="O575" s="2">
        <v>0</v>
      </c>
      <c r="P575" s="2">
        <v>277</v>
      </c>
      <c r="Q575" s="2">
        <f t="shared" si="88"/>
        <v>0</v>
      </c>
      <c r="R575" s="2">
        <f t="shared" si="89"/>
        <v>1</v>
      </c>
      <c r="S575" s="5">
        <v>0</v>
      </c>
      <c r="T575" s="5">
        <v>1</v>
      </c>
      <c r="U575" s="5">
        <v>275</v>
      </c>
      <c r="V575" s="5">
        <v>99</v>
      </c>
      <c r="W575" s="5">
        <v>4</v>
      </c>
      <c r="X575" s="5">
        <v>24</v>
      </c>
      <c r="Y575" s="5">
        <f t="shared" si="90"/>
        <v>0</v>
      </c>
      <c r="Z575" s="5">
        <f t="shared" si="91"/>
        <v>2.6666666666666666E-3</v>
      </c>
      <c r="AA575" s="5">
        <f t="shared" si="92"/>
        <v>0.73333333333333328</v>
      </c>
      <c r="AB575" s="5">
        <f t="shared" si="93"/>
        <v>0.26400000000000001</v>
      </c>
      <c r="AC575" s="5">
        <v>0</v>
      </c>
      <c r="AD575" s="3">
        <v>0</v>
      </c>
      <c r="AE575" s="3">
        <v>247</v>
      </c>
      <c r="AF575" s="3">
        <v>148</v>
      </c>
      <c r="AG575" s="3">
        <v>0</v>
      </c>
      <c r="AH575" s="3">
        <v>8</v>
      </c>
      <c r="AI575" s="1">
        <f t="shared" si="94"/>
        <v>0</v>
      </c>
      <c r="AJ575" s="1">
        <f t="shared" si="95"/>
        <v>0</v>
      </c>
      <c r="AK575" s="1">
        <f t="shared" si="96"/>
        <v>0.61290322580645162</v>
      </c>
      <c r="AL575" s="1">
        <f t="shared" si="97"/>
        <v>0.38709677419354838</v>
      </c>
    </row>
    <row r="576" spans="1:38">
      <c r="A576" s="2" t="s">
        <v>1049</v>
      </c>
      <c r="B576" s="2" t="s">
        <v>105</v>
      </c>
      <c r="C576" s="2" t="s">
        <v>164</v>
      </c>
      <c r="E576" s="6" t="s">
        <v>131</v>
      </c>
      <c r="F576" s="2" t="s">
        <v>6</v>
      </c>
      <c r="G576" s="2" t="s">
        <v>1445</v>
      </c>
      <c r="H576" s="2">
        <v>45</v>
      </c>
      <c r="I576" s="2">
        <v>35</v>
      </c>
      <c r="J576" s="2" t="str">
        <f t="shared" si="98"/>
        <v>MINERIO</v>
      </c>
      <c r="K576" s="8">
        <v>5.41</v>
      </c>
      <c r="L576" s="11">
        <v>2.4900000000000002</v>
      </c>
      <c r="M576" s="2">
        <v>79</v>
      </c>
      <c r="N576" s="2">
        <v>2258</v>
      </c>
      <c r="O576" s="2">
        <v>0</v>
      </c>
      <c r="P576" s="2">
        <v>556</v>
      </c>
      <c r="Q576" s="2">
        <f t="shared" si="88"/>
        <v>2.7307293466989284E-2</v>
      </c>
      <c r="R576" s="2">
        <f t="shared" si="89"/>
        <v>0.97269270653301076</v>
      </c>
      <c r="S576" s="2">
        <v>0</v>
      </c>
      <c r="T576" s="2">
        <v>20</v>
      </c>
      <c r="U576" s="2">
        <v>1078</v>
      </c>
      <c r="V576" s="2">
        <v>389</v>
      </c>
      <c r="W576" s="2">
        <v>19</v>
      </c>
      <c r="X576" s="2">
        <v>36</v>
      </c>
      <c r="Y576" s="5">
        <f t="shared" si="90"/>
        <v>0</v>
      </c>
      <c r="Z576" s="5">
        <f t="shared" si="91"/>
        <v>1.3449899125756557E-2</v>
      </c>
      <c r="AA576" s="5">
        <f t="shared" si="92"/>
        <v>0.72494956287827839</v>
      </c>
      <c r="AB576" s="5">
        <f t="shared" si="93"/>
        <v>0.26160053799596505</v>
      </c>
      <c r="AC576" s="2">
        <v>0</v>
      </c>
      <c r="AD576" s="3">
        <v>11</v>
      </c>
      <c r="AE576" s="3">
        <v>938</v>
      </c>
      <c r="AF576" s="3">
        <v>555</v>
      </c>
      <c r="AG576" s="3">
        <v>11</v>
      </c>
      <c r="AH576" s="3">
        <v>26</v>
      </c>
      <c r="AI576" s="1">
        <f t="shared" si="94"/>
        <v>0</v>
      </c>
      <c r="AJ576" s="1">
        <f t="shared" si="95"/>
        <v>1.427644386761843E-2</v>
      </c>
      <c r="AK576" s="1">
        <f t="shared" si="96"/>
        <v>0.60869565217391308</v>
      </c>
      <c r="AL576" s="1">
        <f t="shared" si="97"/>
        <v>0.37702790395846852</v>
      </c>
    </row>
    <row r="577" spans="1:38">
      <c r="A577" s="2" t="s">
        <v>1049</v>
      </c>
      <c r="B577" s="2" t="s">
        <v>105</v>
      </c>
      <c r="C577" s="2" t="s">
        <v>164</v>
      </c>
      <c r="E577" s="6" t="s">
        <v>153</v>
      </c>
      <c r="F577" s="2" t="s">
        <v>6</v>
      </c>
      <c r="G577" s="2" t="s">
        <v>1445</v>
      </c>
      <c r="H577" s="2">
        <v>292</v>
      </c>
      <c r="I577" s="2">
        <v>50</v>
      </c>
      <c r="J577" s="2" t="str">
        <f t="shared" si="98"/>
        <v>MINERIO</v>
      </c>
      <c r="K577" s="8">
        <v>5.29</v>
      </c>
      <c r="L577" s="11">
        <v>4.12</v>
      </c>
      <c r="M577" s="2">
        <v>160</v>
      </c>
      <c r="N577" s="2">
        <v>2856</v>
      </c>
      <c r="O577" s="2">
        <v>0</v>
      </c>
      <c r="P577" s="2">
        <v>539</v>
      </c>
      <c r="Q577" s="2">
        <f t="shared" si="88"/>
        <v>4.5007032348804502E-2</v>
      </c>
      <c r="R577" s="2">
        <f t="shared" si="89"/>
        <v>0.95499296765119546</v>
      </c>
      <c r="S577" s="5">
        <v>0</v>
      </c>
      <c r="T577" s="5">
        <v>843</v>
      </c>
      <c r="U577" s="5">
        <v>308</v>
      </c>
      <c r="V577" s="5">
        <v>69</v>
      </c>
      <c r="W577" s="5">
        <v>721</v>
      </c>
      <c r="X577" s="5">
        <v>61</v>
      </c>
      <c r="Y577" s="5">
        <f t="shared" si="90"/>
        <v>0</v>
      </c>
      <c r="Z577" s="5">
        <f t="shared" si="91"/>
        <v>0.69098360655737701</v>
      </c>
      <c r="AA577" s="5">
        <f t="shared" si="92"/>
        <v>0.25245901639344265</v>
      </c>
      <c r="AB577" s="5">
        <f t="shared" si="93"/>
        <v>5.6557377049180325E-2</v>
      </c>
      <c r="AC577" s="5">
        <v>0</v>
      </c>
      <c r="AD577" s="3">
        <v>575</v>
      </c>
      <c r="AE577" s="3">
        <v>606</v>
      </c>
      <c r="AF577" s="3">
        <v>96</v>
      </c>
      <c r="AG577" s="3">
        <v>609</v>
      </c>
      <c r="AH577" s="3">
        <v>110</v>
      </c>
      <c r="AI577" s="1">
        <f t="shared" si="94"/>
        <v>0</v>
      </c>
      <c r="AJ577" s="1">
        <f t="shared" si="95"/>
        <v>0.59318637274549102</v>
      </c>
      <c r="AK577" s="1">
        <f t="shared" si="96"/>
        <v>0.30360721442885774</v>
      </c>
      <c r="AL577" s="1">
        <f t="shared" si="97"/>
        <v>0.10320641282565131</v>
      </c>
    </row>
    <row r="578" spans="1:38">
      <c r="A578" s="2" t="s">
        <v>1049</v>
      </c>
      <c r="B578" s="2" t="s">
        <v>105</v>
      </c>
      <c r="C578" s="2" t="s">
        <v>164</v>
      </c>
      <c r="E578" s="6" t="s">
        <v>150</v>
      </c>
      <c r="F578" s="2" t="s">
        <v>6</v>
      </c>
      <c r="G578" s="2" t="s">
        <v>1445</v>
      </c>
      <c r="H578" s="2">
        <v>267</v>
      </c>
      <c r="I578" s="2">
        <v>30</v>
      </c>
      <c r="J578" s="2" t="str">
        <f t="shared" si="98"/>
        <v>MINERIO</v>
      </c>
      <c r="K578" s="8">
        <v>5.15</v>
      </c>
      <c r="L578" s="11">
        <v>5.93</v>
      </c>
      <c r="M578" s="2">
        <v>67</v>
      </c>
      <c r="N578" s="2">
        <v>1239</v>
      </c>
      <c r="O578" s="2">
        <v>0</v>
      </c>
      <c r="P578" s="2">
        <v>405</v>
      </c>
      <c r="Q578" s="2">
        <f t="shared" ref="Q578:Q641" si="99">(M578+O578)/(M578+N578+O578+P578)</f>
        <v>3.9158386908240791E-2</v>
      </c>
      <c r="R578" s="2">
        <f t="shared" ref="R578:R641" si="100">(N578+P578)/(M578+N578+O578+P578)</f>
        <v>0.96084161309175919</v>
      </c>
      <c r="S578" s="5">
        <v>0</v>
      </c>
      <c r="T578" s="5">
        <v>75</v>
      </c>
      <c r="U578" s="5">
        <v>544</v>
      </c>
      <c r="V578" s="5">
        <v>185</v>
      </c>
      <c r="W578" s="5">
        <v>60</v>
      </c>
      <c r="X578" s="5">
        <v>31</v>
      </c>
      <c r="Y578" s="5">
        <f t="shared" ref="Y578:Y641" si="101">S578/($S578+$T578+$U578+$V578)</f>
        <v>0</v>
      </c>
      <c r="Z578" s="5">
        <f t="shared" ref="Z578:Z641" si="102">T578/($S578+$T578+$U578+$V578)</f>
        <v>9.3283582089552244E-2</v>
      </c>
      <c r="AA578" s="5">
        <f t="shared" ref="AA578:AA641" si="103">U578/($S578+$T578+$U578+$V578)</f>
        <v>0.6766169154228856</v>
      </c>
      <c r="AB578" s="5">
        <f t="shared" ref="AB578:AB641" si="104">V578/($S578+$T578+$U578+$V578)</f>
        <v>0.2300995024875622</v>
      </c>
      <c r="AC578" s="5">
        <v>0</v>
      </c>
      <c r="AD578" s="3">
        <v>55</v>
      </c>
      <c r="AE578" s="3">
        <v>512</v>
      </c>
      <c r="AF578" s="3">
        <v>260</v>
      </c>
      <c r="AG578" s="3">
        <v>42</v>
      </c>
      <c r="AH578" s="3">
        <v>26</v>
      </c>
      <c r="AI578" s="1">
        <f t="shared" ref="AI578:AI641" si="105">AC578/($AC578+$AD578+$AE578+$AF578)</f>
        <v>0</v>
      </c>
      <c r="AJ578" s="1">
        <f t="shared" ref="AJ578:AJ641" si="106">(AD578+AG578)/($AC578+$AD578+$AE578+$AF578+AG578+AH578)</f>
        <v>0.10837988826815642</v>
      </c>
      <c r="AK578" s="1">
        <f t="shared" ref="AK578:AK641" si="107">AE578/($AC578+$AD578+$AE578+$AF578+AG578+AH578)</f>
        <v>0.5720670391061452</v>
      </c>
      <c r="AL578" s="1">
        <f t="shared" ref="AL578:AL641" si="108">(AH578+AF578)/($AC578+$AD578+$AE578+$AF578+AH578+AG578)</f>
        <v>0.31955307262569832</v>
      </c>
    </row>
    <row r="579" spans="1:38">
      <c r="A579" s="2" t="s">
        <v>1049</v>
      </c>
      <c r="B579" s="2" t="s">
        <v>105</v>
      </c>
      <c r="C579" s="2" t="s">
        <v>164</v>
      </c>
      <c r="E579" s="6" t="s">
        <v>138</v>
      </c>
      <c r="F579" s="2" t="s">
        <v>6</v>
      </c>
      <c r="G579" s="2" t="s">
        <v>1445</v>
      </c>
      <c r="H579" s="2">
        <v>159</v>
      </c>
      <c r="I579" s="2">
        <v>15</v>
      </c>
      <c r="J579" s="2" t="str">
        <f t="shared" ref="J579:J642" si="109">IF(OR(G579="MINERIO",K579 &gt;0.4),"MINERIO","ESTERIL")</f>
        <v>MINERIO</v>
      </c>
      <c r="K579" s="9">
        <v>5.12</v>
      </c>
      <c r="L579" s="10">
        <v>0.4</v>
      </c>
      <c r="M579" s="2">
        <v>13</v>
      </c>
      <c r="N579" s="2">
        <v>871</v>
      </c>
      <c r="O579" s="2">
        <v>0</v>
      </c>
      <c r="P579" s="2">
        <v>311</v>
      </c>
      <c r="Q579" s="2">
        <f t="shared" si="99"/>
        <v>1.0878661087866108E-2</v>
      </c>
      <c r="R579" s="2">
        <f t="shared" si="100"/>
        <v>0.98912133891213394</v>
      </c>
      <c r="S579" s="5">
        <v>0</v>
      </c>
      <c r="T579" s="5">
        <v>0</v>
      </c>
      <c r="U579" s="5">
        <v>310</v>
      </c>
      <c r="V579" s="5">
        <v>294</v>
      </c>
      <c r="W579" s="5">
        <v>0</v>
      </c>
      <c r="X579" s="5">
        <v>10</v>
      </c>
      <c r="Y579" s="5">
        <f t="shared" si="101"/>
        <v>0</v>
      </c>
      <c r="Z579" s="5">
        <f t="shared" si="102"/>
        <v>0</v>
      </c>
      <c r="AA579" s="5">
        <f t="shared" si="103"/>
        <v>0.51324503311258274</v>
      </c>
      <c r="AB579" s="5">
        <f t="shared" si="104"/>
        <v>0.48675496688741721</v>
      </c>
      <c r="AC579" s="5">
        <v>0</v>
      </c>
      <c r="AD579" s="3">
        <v>0</v>
      </c>
      <c r="AE579" s="3">
        <v>240</v>
      </c>
      <c r="AF579" s="3">
        <v>368</v>
      </c>
      <c r="AG579" s="3">
        <v>0</v>
      </c>
      <c r="AH579" s="3">
        <v>6</v>
      </c>
      <c r="AI579" s="1">
        <f t="shared" si="105"/>
        <v>0</v>
      </c>
      <c r="AJ579" s="1">
        <f t="shared" si="106"/>
        <v>0</v>
      </c>
      <c r="AK579" s="1">
        <f t="shared" si="107"/>
        <v>0.39087947882736157</v>
      </c>
      <c r="AL579" s="1">
        <f t="shared" si="108"/>
        <v>0.60912052117263848</v>
      </c>
    </row>
    <row r="580" spans="1:38">
      <c r="A580" s="2" t="s">
        <v>1049</v>
      </c>
      <c r="B580" s="2" t="s">
        <v>105</v>
      </c>
      <c r="C580" s="2" t="s">
        <v>164</v>
      </c>
      <c r="E580" s="6" t="s">
        <v>150</v>
      </c>
      <c r="F580" s="2" t="s">
        <v>6</v>
      </c>
      <c r="G580" s="2" t="s">
        <v>1445</v>
      </c>
      <c r="H580" s="2">
        <v>271</v>
      </c>
      <c r="I580" s="2">
        <v>20</v>
      </c>
      <c r="J580" s="2" t="str">
        <f t="shared" si="109"/>
        <v>MINERIO</v>
      </c>
      <c r="K580" s="8">
        <v>5.07</v>
      </c>
      <c r="L580" s="11">
        <v>5.16</v>
      </c>
      <c r="M580" s="2">
        <v>6</v>
      </c>
      <c r="N580" s="2">
        <v>1377</v>
      </c>
      <c r="O580" s="2">
        <v>0</v>
      </c>
      <c r="P580" s="2">
        <v>395</v>
      </c>
      <c r="Q580" s="2">
        <f t="shared" si="99"/>
        <v>3.3745781777277839E-3</v>
      </c>
      <c r="R580" s="2">
        <f t="shared" si="100"/>
        <v>0.99662542182227221</v>
      </c>
      <c r="S580" s="5">
        <v>0</v>
      </c>
      <c r="T580" s="5">
        <v>168</v>
      </c>
      <c r="U580" s="5">
        <v>437</v>
      </c>
      <c r="V580" s="5">
        <v>147</v>
      </c>
      <c r="W580" s="5">
        <v>147</v>
      </c>
      <c r="X580" s="5">
        <v>49</v>
      </c>
      <c r="Y580" s="5">
        <f t="shared" si="101"/>
        <v>0</v>
      </c>
      <c r="Z580" s="5">
        <f t="shared" si="102"/>
        <v>0.22340425531914893</v>
      </c>
      <c r="AA580" s="5">
        <f t="shared" si="103"/>
        <v>0.5811170212765957</v>
      </c>
      <c r="AB580" s="5">
        <f t="shared" si="104"/>
        <v>0.19547872340425532</v>
      </c>
      <c r="AC580" s="5">
        <v>0</v>
      </c>
      <c r="AD580" s="3">
        <v>125</v>
      </c>
      <c r="AE580" s="3">
        <v>471</v>
      </c>
      <c r="AF580" s="3">
        <v>196</v>
      </c>
      <c r="AG580" s="3">
        <v>106</v>
      </c>
      <c r="AH580" s="3">
        <v>48</v>
      </c>
      <c r="AI580" s="1">
        <f t="shared" si="105"/>
        <v>0</v>
      </c>
      <c r="AJ580" s="1">
        <f t="shared" si="106"/>
        <v>0.2441860465116279</v>
      </c>
      <c r="AK580" s="1">
        <f t="shared" si="107"/>
        <v>0.4978858350951374</v>
      </c>
      <c r="AL580" s="1">
        <f t="shared" si="108"/>
        <v>0.25792811839323465</v>
      </c>
    </row>
    <row r="581" spans="1:38">
      <c r="A581" s="2" t="s">
        <v>1049</v>
      </c>
      <c r="B581" s="2" t="s">
        <v>105</v>
      </c>
      <c r="C581" s="2" t="s">
        <v>164</v>
      </c>
      <c r="E581" s="6" t="s">
        <v>130</v>
      </c>
      <c r="F581" s="2" t="s">
        <v>1455</v>
      </c>
      <c r="G581" s="2" t="s">
        <v>1446</v>
      </c>
      <c r="H581" s="2">
        <v>29</v>
      </c>
      <c r="I581" s="2">
        <v>15</v>
      </c>
      <c r="J581" s="2" t="str">
        <f t="shared" si="109"/>
        <v>MINERIO</v>
      </c>
      <c r="K581" s="8">
        <v>4.82</v>
      </c>
      <c r="L581" s="11">
        <v>0.81</v>
      </c>
      <c r="M581" s="2">
        <v>0</v>
      </c>
      <c r="N581" s="2">
        <v>849</v>
      </c>
      <c r="O581" s="2">
        <v>0</v>
      </c>
      <c r="P581" s="2">
        <v>292</v>
      </c>
      <c r="Q581" s="2">
        <f t="shared" si="99"/>
        <v>0</v>
      </c>
      <c r="R581" s="2">
        <f t="shared" si="100"/>
        <v>1</v>
      </c>
      <c r="S581" s="5">
        <v>0</v>
      </c>
      <c r="T581" s="5">
        <v>12</v>
      </c>
      <c r="U581" s="5">
        <v>456</v>
      </c>
      <c r="V581" s="5">
        <v>66</v>
      </c>
      <c r="W581" s="5">
        <v>19</v>
      </c>
      <c r="X581" s="5">
        <v>40</v>
      </c>
      <c r="Y581" s="5">
        <f t="shared" si="101"/>
        <v>0</v>
      </c>
      <c r="Z581" s="5">
        <f t="shared" si="102"/>
        <v>2.247191011235955E-2</v>
      </c>
      <c r="AA581" s="5">
        <f t="shared" si="103"/>
        <v>0.8539325842696629</v>
      </c>
      <c r="AB581" s="5">
        <f t="shared" si="104"/>
        <v>0.12359550561797752</v>
      </c>
      <c r="AC581" s="5">
        <v>0</v>
      </c>
      <c r="AD581" s="3">
        <v>6</v>
      </c>
      <c r="AE581" s="3">
        <v>449</v>
      </c>
      <c r="AF581" s="3">
        <v>109</v>
      </c>
      <c r="AG581" s="3">
        <v>4</v>
      </c>
      <c r="AH581" s="3">
        <v>25</v>
      </c>
      <c r="AI581" s="1">
        <f t="shared" si="105"/>
        <v>0</v>
      </c>
      <c r="AJ581" s="1">
        <f t="shared" si="106"/>
        <v>1.6863406408094434E-2</v>
      </c>
      <c r="AK581" s="1">
        <f t="shared" si="107"/>
        <v>0.75716694772344018</v>
      </c>
      <c r="AL581" s="1">
        <f t="shared" si="108"/>
        <v>0.22596964586846544</v>
      </c>
    </row>
    <row r="582" spans="1:38">
      <c r="A582" s="2" t="s">
        <v>1049</v>
      </c>
      <c r="B582" s="2" t="s">
        <v>105</v>
      </c>
      <c r="C582" s="2" t="s">
        <v>164</v>
      </c>
      <c r="E582" s="6" t="s">
        <v>138</v>
      </c>
      <c r="F582" s="2" t="s">
        <v>6</v>
      </c>
      <c r="G582" s="2" t="s">
        <v>1445</v>
      </c>
      <c r="H582" s="2">
        <v>158</v>
      </c>
      <c r="I582" s="2">
        <v>10</v>
      </c>
      <c r="J582" s="2" t="str">
        <f t="shared" si="109"/>
        <v>MINERIO</v>
      </c>
      <c r="K582" s="9">
        <v>4.8</v>
      </c>
      <c r="L582" s="10">
        <v>0.21</v>
      </c>
      <c r="M582" s="2">
        <v>0</v>
      </c>
      <c r="N582" s="2">
        <v>714</v>
      </c>
      <c r="O582" s="2">
        <v>0</v>
      </c>
      <c r="P582" s="2">
        <v>272</v>
      </c>
      <c r="Q582" s="2">
        <f t="shared" si="99"/>
        <v>0</v>
      </c>
      <c r="R582" s="2">
        <f t="shared" si="100"/>
        <v>1</v>
      </c>
      <c r="S582" s="5">
        <v>0</v>
      </c>
      <c r="T582" s="5">
        <v>6</v>
      </c>
      <c r="U582" s="5">
        <v>232</v>
      </c>
      <c r="V582" s="5">
        <v>252</v>
      </c>
      <c r="W582" s="5">
        <v>4</v>
      </c>
      <c r="X582" s="5">
        <v>6</v>
      </c>
      <c r="Y582" s="5">
        <f t="shared" si="101"/>
        <v>0</v>
      </c>
      <c r="Z582" s="5">
        <f t="shared" si="102"/>
        <v>1.2244897959183673E-2</v>
      </c>
      <c r="AA582" s="5">
        <f t="shared" si="103"/>
        <v>0.47346938775510206</v>
      </c>
      <c r="AB582" s="5">
        <f t="shared" si="104"/>
        <v>0.51428571428571423</v>
      </c>
      <c r="AC582" s="5">
        <v>0</v>
      </c>
      <c r="AD582" s="3">
        <v>1</v>
      </c>
      <c r="AE582" s="3">
        <v>199</v>
      </c>
      <c r="AF582" s="3">
        <v>292</v>
      </c>
      <c r="AG582" s="3">
        <v>1</v>
      </c>
      <c r="AH582" s="3">
        <v>6</v>
      </c>
      <c r="AI582" s="1">
        <f t="shared" si="105"/>
        <v>0</v>
      </c>
      <c r="AJ582" s="1">
        <f t="shared" si="106"/>
        <v>4.0080160320641279E-3</v>
      </c>
      <c r="AK582" s="1">
        <f t="shared" si="107"/>
        <v>0.39879759519038077</v>
      </c>
      <c r="AL582" s="1">
        <f t="shared" si="108"/>
        <v>0.59719438877755515</v>
      </c>
    </row>
    <row r="583" spans="1:38">
      <c r="A583" s="2" t="s">
        <v>1049</v>
      </c>
      <c r="B583" s="2" t="s">
        <v>105</v>
      </c>
      <c r="C583" s="2" t="s">
        <v>164</v>
      </c>
      <c r="E583" s="6" t="s">
        <v>145</v>
      </c>
      <c r="F583" s="2" t="s">
        <v>6</v>
      </c>
      <c r="G583" s="2" t="s">
        <v>1445</v>
      </c>
      <c r="H583" s="2">
        <v>206</v>
      </c>
      <c r="I583" s="2">
        <v>10</v>
      </c>
      <c r="J583" s="2" t="str">
        <f t="shared" si="109"/>
        <v>MINERIO</v>
      </c>
      <c r="K583" s="8">
        <v>4.03</v>
      </c>
      <c r="L583" s="11">
        <v>0.39</v>
      </c>
      <c r="M583" s="2">
        <v>0</v>
      </c>
      <c r="N583" s="2">
        <v>820</v>
      </c>
      <c r="O583" s="2">
        <v>0</v>
      </c>
      <c r="P583" s="2">
        <v>301</v>
      </c>
      <c r="Q583" s="2">
        <f t="shared" si="99"/>
        <v>0</v>
      </c>
      <c r="R583" s="2">
        <f t="shared" si="100"/>
        <v>1</v>
      </c>
      <c r="S583" s="5">
        <v>0</v>
      </c>
      <c r="T583" s="5">
        <v>0</v>
      </c>
      <c r="U583" s="5">
        <v>284</v>
      </c>
      <c r="V583" s="5">
        <v>286</v>
      </c>
      <c r="W583" s="5">
        <v>0</v>
      </c>
      <c r="X583" s="5">
        <v>6</v>
      </c>
      <c r="Y583" s="5">
        <f t="shared" si="101"/>
        <v>0</v>
      </c>
      <c r="Z583" s="5">
        <f t="shared" si="102"/>
        <v>0</v>
      </c>
      <c r="AA583" s="5">
        <f t="shared" si="103"/>
        <v>0.49824561403508771</v>
      </c>
      <c r="AB583" s="5">
        <f t="shared" si="104"/>
        <v>0.50175438596491229</v>
      </c>
      <c r="AC583" s="5">
        <v>0</v>
      </c>
      <c r="AD583" s="3">
        <v>0</v>
      </c>
      <c r="AE583" s="3">
        <v>0</v>
      </c>
      <c r="AF583" s="3">
        <v>220</v>
      </c>
      <c r="AG583" s="3">
        <v>350</v>
      </c>
      <c r="AH583" s="3">
        <v>0</v>
      </c>
      <c r="AI583" s="1">
        <f t="shared" si="105"/>
        <v>0</v>
      </c>
      <c r="AJ583" s="1">
        <f t="shared" si="106"/>
        <v>0.61403508771929827</v>
      </c>
      <c r="AK583" s="1">
        <f t="shared" si="107"/>
        <v>0</v>
      </c>
      <c r="AL583" s="1">
        <f t="shared" si="108"/>
        <v>0.38596491228070173</v>
      </c>
    </row>
    <row r="584" spans="1:38">
      <c r="A584" s="2" t="s">
        <v>1049</v>
      </c>
      <c r="B584" s="2" t="s">
        <v>105</v>
      </c>
      <c r="C584" s="2" t="s">
        <v>164</v>
      </c>
      <c r="E584" s="6" t="s">
        <v>143</v>
      </c>
      <c r="F584" s="2" t="s">
        <v>6</v>
      </c>
      <c r="G584" s="2" t="s">
        <v>1445</v>
      </c>
      <c r="H584" s="2">
        <v>189</v>
      </c>
      <c r="I584" s="2">
        <v>15</v>
      </c>
      <c r="J584" s="2" t="str">
        <f t="shared" si="109"/>
        <v>MINERIO</v>
      </c>
      <c r="K584" s="8">
        <v>3.97</v>
      </c>
      <c r="L584" s="11">
        <v>1.66</v>
      </c>
      <c r="M584" s="2">
        <v>145</v>
      </c>
      <c r="N584" s="2">
        <v>772</v>
      </c>
      <c r="O584" s="2">
        <v>0</v>
      </c>
      <c r="P584" s="2">
        <v>301</v>
      </c>
      <c r="Q584" s="2">
        <f t="shared" si="99"/>
        <v>0.11904761904761904</v>
      </c>
      <c r="R584" s="2">
        <f t="shared" si="100"/>
        <v>0.88095238095238093</v>
      </c>
      <c r="S584" s="5">
        <v>0</v>
      </c>
      <c r="T584" s="5">
        <v>88</v>
      </c>
      <c r="U584" s="5">
        <v>316</v>
      </c>
      <c r="V584" s="5">
        <v>131</v>
      </c>
      <c r="W584" s="5">
        <v>80</v>
      </c>
      <c r="X584" s="5">
        <v>26</v>
      </c>
      <c r="Y584" s="5">
        <f t="shared" si="101"/>
        <v>0</v>
      </c>
      <c r="Z584" s="5">
        <f t="shared" si="102"/>
        <v>0.16448598130841122</v>
      </c>
      <c r="AA584" s="5">
        <f t="shared" si="103"/>
        <v>0.59065420560747661</v>
      </c>
      <c r="AB584" s="5">
        <f t="shared" si="104"/>
        <v>0.24485981308411214</v>
      </c>
      <c r="AC584" s="5">
        <v>0</v>
      </c>
      <c r="AD584" s="3">
        <v>0</v>
      </c>
      <c r="AE584" s="3">
        <v>66</v>
      </c>
      <c r="AF584" s="3">
        <v>304</v>
      </c>
      <c r="AG584" s="3">
        <v>180</v>
      </c>
      <c r="AH584" s="3">
        <v>63</v>
      </c>
      <c r="AI584" s="1">
        <f t="shared" si="105"/>
        <v>0</v>
      </c>
      <c r="AJ584" s="1">
        <f t="shared" si="106"/>
        <v>0.29363784665579118</v>
      </c>
      <c r="AK584" s="1">
        <f t="shared" si="107"/>
        <v>0.10766721044045677</v>
      </c>
      <c r="AL584" s="1">
        <f t="shared" si="108"/>
        <v>0.59869494290375203</v>
      </c>
    </row>
    <row r="585" spans="1:38">
      <c r="A585" s="2" t="s">
        <v>1049</v>
      </c>
      <c r="B585" s="2" t="s">
        <v>105</v>
      </c>
      <c r="C585" s="2" t="s">
        <v>164</v>
      </c>
      <c r="E585" s="6" t="s">
        <v>148</v>
      </c>
      <c r="F585" s="2" t="s">
        <v>6</v>
      </c>
      <c r="G585" s="2" t="s">
        <v>1445</v>
      </c>
      <c r="H585" s="2">
        <v>261</v>
      </c>
      <c r="I585" s="2">
        <v>10</v>
      </c>
      <c r="J585" s="2" t="str">
        <f t="shared" si="109"/>
        <v>MINERIO</v>
      </c>
      <c r="K585" s="8">
        <v>3.82</v>
      </c>
      <c r="L585" s="11">
        <v>2.4</v>
      </c>
      <c r="M585" s="2">
        <v>14</v>
      </c>
      <c r="N585" s="2">
        <v>625</v>
      </c>
      <c r="O585" s="2">
        <v>0</v>
      </c>
      <c r="P585" s="2">
        <v>267</v>
      </c>
      <c r="Q585" s="2">
        <f t="shared" si="99"/>
        <v>1.5452538631346579E-2</v>
      </c>
      <c r="R585" s="2">
        <f t="shared" si="100"/>
        <v>0.98454746136865345</v>
      </c>
      <c r="S585" s="5">
        <v>0</v>
      </c>
      <c r="T585" s="5">
        <v>9</v>
      </c>
      <c r="U585" s="5">
        <v>264</v>
      </c>
      <c r="V585" s="5">
        <v>141</v>
      </c>
      <c r="W585" s="5">
        <v>16</v>
      </c>
      <c r="X585" s="5">
        <v>25</v>
      </c>
      <c r="Y585" s="5">
        <f t="shared" si="101"/>
        <v>0</v>
      </c>
      <c r="Z585" s="5">
        <f t="shared" si="102"/>
        <v>2.1739130434782608E-2</v>
      </c>
      <c r="AA585" s="5">
        <f t="shared" si="103"/>
        <v>0.6376811594202898</v>
      </c>
      <c r="AB585" s="5">
        <f t="shared" si="104"/>
        <v>0.34057971014492755</v>
      </c>
      <c r="AC585" s="5">
        <v>0</v>
      </c>
      <c r="AD585" s="3">
        <v>4</v>
      </c>
      <c r="AE585" s="3">
        <v>224</v>
      </c>
      <c r="AF585" s="3">
        <v>198</v>
      </c>
      <c r="AG585" s="3">
        <v>7</v>
      </c>
      <c r="AH585" s="3">
        <v>22</v>
      </c>
      <c r="AI585" s="1">
        <f t="shared" si="105"/>
        <v>0</v>
      </c>
      <c r="AJ585" s="1">
        <f t="shared" si="106"/>
        <v>2.4175824175824177E-2</v>
      </c>
      <c r="AK585" s="1">
        <f t="shared" si="107"/>
        <v>0.49230769230769234</v>
      </c>
      <c r="AL585" s="1">
        <f t="shared" si="108"/>
        <v>0.48351648351648352</v>
      </c>
    </row>
    <row r="586" spans="1:38">
      <c r="A586" s="2" t="s">
        <v>1049</v>
      </c>
      <c r="B586" s="2" t="s">
        <v>105</v>
      </c>
      <c r="C586" s="2" t="s">
        <v>164</v>
      </c>
      <c r="E586" s="6" t="s">
        <v>146</v>
      </c>
      <c r="F586" s="2" t="s">
        <v>6</v>
      </c>
      <c r="G586" s="2" t="s">
        <v>1445</v>
      </c>
      <c r="H586" s="2">
        <v>239</v>
      </c>
      <c r="I586" s="2">
        <v>15</v>
      </c>
      <c r="J586" s="2" t="str">
        <f t="shared" si="109"/>
        <v>MINERIO</v>
      </c>
      <c r="K586" s="8">
        <v>3.7</v>
      </c>
      <c r="L586" s="11">
        <v>0.11</v>
      </c>
      <c r="M586" s="2">
        <v>0</v>
      </c>
      <c r="N586" s="2">
        <v>948</v>
      </c>
      <c r="O586" s="2">
        <v>0</v>
      </c>
      <c r="P586" s="2">
        <v>326</v>
      </c>
      <c r="Q586" s="2">
        <f t="shared" si="99"/>
        <v>0</v>
      </c>
      <c r="R586" s="2">
        <f t="shared" si="100"/>
        <v>1</v>
      </c>
      <c r="S586" s="5">
        <v>0</v>
      </c>
      <c r="T586" s="5">
        <v>1</v>
      </c>
      <c r="U586" s="5">
        <v>464</v>
      </c>
      <c r="V586" s="5">
        <v>169</v>
      </c>
      <c r="W586" s="5">
        <v>1</v>
      </c>
      <c r="X586" s="5">
        <v>26</v>
      </c>
      <c r="Y586" s="5">
        <f t="shared" si="101"/>
        <v>0</v>
      </c>
      <c r="Z586" s="5">
        <f t="shared" si="102"/>
        <v>1.5772870662460567E-3</v>
      </c>
      <c r="AA586" s="5">
        <f t="shared" si="103"/>
        <v>0.73186119873817035</v>
      </c>
      <c r="AB586" s="5">
        <f t="shared" si="104"/>
        <v>0.2665615141955836</v>
      </c>
      <c r="AC586" s="5">
        <v>0</v>
      </c>
      <c r="AD586" s="3">
        <v>0</v>
      </c>
      <c r="AE586" s="3">
        <v>418</v>
      </c>
      <c r="AF586" s="3">
        <v>232</v>
      </c>
      <c r="AG586" s="3">
        <v>0</v>
      </c>
      <c r="AH586" s="3">
        <v>11</v>
      </c>
      <c r="AI586" s="1">
        <f t="shared" si="105"/>
        <v>0</v>
      </c>
      <c r="AJ586" s="1">
        <f t="shared" si="106"/>
        <v>0</v>
      </c>
      <c r="AK586" s="1">
        <f t="shared" si="107"/>
        <v>0.63237518910741297</v>
      </c>
      <c r="AL586" s="1">
        <f t="shared" si="108"/>
        <v>0.36762481089258697</v>
      </c>
    </row>
    <row r="587" spans="1:38">
      <c r="A587" s="2" t="s">
        <v>1049</v>
      </c>
      <c r="B587" s="2" t="s">
        <v>105</v>
      </c>
      <c r="C587" s="2" t="s">
        <v>164</v>
      </c>
      <c r="E587" s="6" t="s">
        <v>138</v>
      </c>
      <c r="F587" s="2" t="s">
        <v>6</v>
      </c>
      <c r="G587" s="2" t="s">
        <v>1445</v>
      </c>
      <c r="H587" s="2">
        <v>155</v>
      </c>
      <c r="I587" s="2">
        <v>15</v>
      </c>
      <c r="J587" s="2" t="str">
        <f t="shared" si="109"/>
        <v>MINERIO</v>
      </c>
      <c r="K587" s="9">
        <v>3.61</v>
      </c>
      <c r="L587" s="10">
        <v>0.44</v>
      </c>
      <c r="M587" s="2">
        <v>18</v>
      </c>
      <c r="N587" s="2">
        <v>623</v>
      </c>
      <c r="O587" s="2">
        <v>0</v>
      </c>
      <c r="P587" s="2">
        <v>277</v>
      </c>
      <c r="Q587" s="2">
        <f t="shared" si="99"/>
        <v>1.9607843137254902E-2</v>
      </c>
      <c r="R587" s="2">
        <f t="shared" si="100"/>
        <v>0.98039215686274506</v>
      </c>
      <c r="S587" s="5">
        <v>0</v>
      </c>
      <c r="T587" s="5">
        <v>22</v>
      </c>
      <c r="U587" s="5">
        <v>241</v>
      </c>
      <c r="V587" s="5">
        <v>177</v>
      </c>
      <c r="W587" s="5">
        <v>17</v>
      </c>
      <c r="X587" s="5">
        <v>10</v>
      </c>
      <c r="Y587" s="5">
        <f t="shared" si="101"/>
        <v>0</v>
      </c>
      <c r="Z587" s="5">
        <f t="shared" si="102"/>
        <v>0.05</v>
      </c>
      <c r="AA587" s="5">
        <f t="shared" si="103"/>
        <v>0.54772727272727273</v>
      </c>
      <c r="AB587" s="5">
        <f t="shared" si="104"/>
        <v>0.40227272727272728</v>
      </c>
      <c r="AC587" s="5">
        <v>0</v>
      </c>
      <c r="AD587" s="3">
        <v>8</v>
      </c>
      <c r="AE587" s="3">
        <v>231</v>
      </c>
      <c r="AF587" s="3">
        <v>213</v>
      </c>
      <c r="AG587" s="3">
        <v>6</v>
      </c>
      <c r="AH587" s="3">
        <v>8</v>
      </c>
      <c r="AI587" s="1">
        <f t="shared" si="105"/>
        <v>0</v>
      </c>
      <c r="AJ587" s="1">
        <f t="shared" si="106"/>
        <v>3.0042918454935622E-2</v>
      </c>
      <c r="AK587" s="1">
        <f t="shared" si="107"/>
        <v>0.49570815450643779</v>
      </c>
      <c r="AL587" s="1">
        <f t="shared" si="108"/>
        <v>0.47424892703862659</v>
      </c>
    </row>
    <row r="588" spans="1:38">
      <c r="A588" s="2" t="s">
        <v>1049</v>
      </c>
      <c r="B588" s="2" t="s">
        <v>105</v>
      </c>
      <c r="C588" s="2" t="s">
        <v>164</v>
      </c>
      <c r="E588" s="6" t="s">
        <v>144</v>
      </c>
      <c r="F588" s="2" t="s">
        <v>6</v>
      </c>
      <c r="G588" s="2" t="s">
        <v>1445</v>
      </c>
      <c r="H588" s="2">
        <v>204</v>
      </c>
      <c r="I588" s="2">
        <v>15</v>
      </c>
      <c r="J588" s="2" t="str">
        <f t="shared" si="109"/>
        <v>MINERIO</v>
      </c>
      <c r="K588" s="8">
        <v>3.4</v>
      </c>
      <c r="L588" s="11">
        <v>0.51</v>
      </c>
      <c r="M588" s="2">
        <v>84</v>
      </c>
      <c r="N588" s="2">
        <v>801</v>
      </c>
      <c r="O588" s="2">
        <v>0</v>
      </c>
      <c r="P588" s="2">
        <v>331</v>
      </c>
      <c r="Q588" s="2">
        <f t="shared" si="99"/>
        <v>6.9078947368421059E-2</v>
      </c>
      <c r="R588" s="2">
        <f t="shared" si="100"/>
        <v>0.93092105263157898</v>
      </c>
      <c r="S588" s="5">
        <v>0</v>
      </c>
      <c r="T588" s="5">
        <v>22</v>
      </c>
      <c r="U588" s="5">
        <v>219</v>
      </c>
      <c r="V588" s="5">
        <v>370</v>
      </c>
      <c r="W588" s="5">
        <v>18</v>
      </c>
      <c r="X588" s="5">
        <v>9</v>
      </c>
      <c r="Y588" s="5">
        <f t="shared" si="101"/>
        <v>0</v>
      </c>
      <c r="Z588" s="5">
        <f t="shared" si="102"/>
        <v>3.6006546644844518E-2</v>
      </c>
      <c r="AA588" s="5">
        <f t="shared" si="103"/>
        <v>0.35842880523731585</v>
      </c>
      <c r="AB588" s="5">
        <f t="shared" si="104"/>
        <v>0.60556464811783961</v>
      </c>
      <c r="AC588" s="5">
        <v>0</v>
      </c>
      <c r="AD588" s="3">
        <v>0</v>
      </c>
      <c r="AE588" s="3">
        <v>13</v>
      </c>
      <c r="AF588" s="3">
        <v>175</v>
      </c>
      <c r="AG588" s="3">
        <v>429</v>
      </c>
      <c r="AH588" s="3">
        <v>11</v>
      </c>
      <c r="AI588" s="1">
        <f t="shared" si="105"/>
        <v>0</v>
      </c>
      <c r="AJ588" s="1">
        <f t="shared" si="106"/>
        <v>0.68312101910828027</v>
      </c>
      <c r="AK588" s="1">
        <f t="shared" si="107"/>
        <v>2.0700636942675158E-2</v>
      </c>
      <c r="AL588" s="1">
        <f t="shared" si="108"/>
        <v>0.29617834394904458</v>
      </c>
    </row>
    <row r="589" spans="1:38">
      <c r="A589" s="2" t="s">
        <v>1049</v>
      </c>
      <c r="B589" s="2" t="s">
        <v>105</v>
      </c>
      <c r="C589" s="2" t="s">
        <v>164</v>
      </c>
      <c r="E589" s="6" t="s">
        <v>148</v>
      </c>
      <c r="F589" s="2" t="s">
        <v>6</v>
      </c>
      <c r="G589" s="2" t="s">
        <v>1445</v>
      </c>
      <c r="H589" s="2">
        <v>249</v>
      </c>
      <c r="I589" s="2">
        <v>20</v>
      </c>
      <c r="J589" s="2" t="str">
        <f t="shared" si="109"/>
        <v>MINERIO</v>
      </c>
      <c r="K589" s="8">
        <v>3.39</v>
      </c>
      <c r="L589" s="11">
        <v>2.5499999999999998</v>
      </c>
      <c r="M589" s="2">
        <v>13</v>
      </c>
      <c r="N589" s="2">
        <v>1488</v>
      </c>
      <c r="O589" s="2">
        <v>0</v>
      </c>
      <c r="P589" s="2">
        <v>391</v>
      </c>
      <c r="Q589" s="2">
        <f t="shared" si="99"/>
        <v>6.8710359408033824E-3</v>
      </c>
      <c r="R589" s="2">
        <f t="shared" si="100"/>
        <v>0.9931289640591966</v>
      </c>
      <c r="S589" s="5">
        <v>0</v>
      </c>
      <c r="T589" s="5">
        <v>142</v>
      </c>
      <c r="U589" s="5">
        <v>566</v>
      </c>
      <c r="V589" s="5">
        <v>117</v>
      </c>
      <c r="W589" s="5">
        <v>139</v>
      </c>
      <c r="X589" s="5">
        <v>57</v>
      </c>
      <c r="Y589" s="5">
        <f t="shared" si="101"/>
        <v>0</v>
      </c>
      <c r="Z589" s="5">
        <f t="shared" si="102"/>
        <v>0.17212121212121212</v>
      </c>
      <c r="AA589" s="5">
        <f t="shared" si="103"/>
        <v>0.68606060606060604</v>
      </c>
      <c r="AB589" s="5">
        <f t="shared" si="104"/>
        <v>0.14181818181818182</v>
      </c>
      <c r="AC589" s="5">
        <v>0</v>
      </c>
      <c r="AD589" s="3">
        <v>74</v>
      </c>
      <c r="AE589" s="3">
        <v>635</v>
      </c>
      <c r="AF589" s="3">
        <v>173</v>
      </c>
      <c r="AG589" s="3">
        <v>77</v>
      </c>
      <c r="AH589" s="3">
        <v>61</v>
      </c>
      <c r="AI589" s="1">
        <f t="shared" si="105"/>
        <v>0</v>
      </c>
      <c r="AJ589" s="1">
        <f t="shared" si="106"/>
        <v>0.14803921568627451</v>
      </c>
      <c r="AK589" s="1">
        <f t="shared" si="107"/>
        <v>0.62254901960784315</v>
      </c>
      <c r="AL589" s="1">
        <f t="shared" si="108"/>
        <v>0.22941176470588234</v>
      </c>
    </row>
    <row r="590" spans="1:38">
      <c r="A590" s="2" t="s">
        <v>1049</v>
      </c>
      <c r="B590" s="2" t="s">
        <v>105</v>
      </c>
      <c r="C590" s="2" t="s">
        <v>164</v>
      </c>
      <c r="E590" s="6" t="s">
        <v>148</v>
      </c>
      <c r="F590" s="2" t="s">
        <v>6</v>
      </c>
      <c r="G590" s="2" t="s">
        <v>1445</v>
      </c>
      <c r="H590" s="2">
        <v>253</v>
      </c>
      <c r="I590" s="2">
        <v>30</v>
      </c>
      <c r="J590" s="2" t="str">
        <f t="shared" si="109"/>
        <v>MINERIO</v>
      </c>
      <c r="K590" s="8">
        <v>3.26</v>
      </c>
      <c r="L590" s="11">
        <v>0.96</v>
      </c>
      <c r="M590" s="2">
        <v>29</v>
      </c>
      <c r="N590" s="2">
        <v>1635</v>
      </c>
      <c r="O590" s="2">
        <v>0</v>
      </c>
      <c r="P590" s="2">
        <v>430</v>
      </c>
      <c r="Q590" s="2">
        <f t="shared" si="99"/>
        <v>1.3849092645654251E-2</v>
      </c>
      <c r="R590" s="2">
        <f t="shared" si="100"/>
        <v>0.98615090735434574</v>
      </c>
      <c r="S590" s="5">
        <v>0</v>
      </c>
      <c r="T590" s="5">
        <v>24</v>
      </c>
      <c r="U590" s="5">
        <v>811</v>
      </c>
      <c r="V590" s="5">
        <v>242</v>
      </c>
      <c r="W590" s="5">
        <v>16</v>
      </c>
      <c r="X590" s="5">
        <v>24</v>
      </c>
      <c r="Y590" s="5">
        <f t="shared" si="101"/>
        <v>0</v>
      </c>
      <c r="Z590" s="5">
        <f t="shared" si="102"/>
        <v>2.2284122562674095E-2</v>
      </c>
      <c r="AA590" s="5">
        <f t="shared" si="103"/>
        <v>0.75301764159702878</v>
      </c>
      <c r="AB590" s="5">
        <f t="shared" si="104"/>
        <v>0.22469823584029713</v>
      </c>
      <c r="AC590" s="5">
        <v>0</v>
      </c>
      <c r="AD590" s="3">
        <v>10</v>
      </c>
      <c r="AE590" s="3">
        <v>726</v>
      </c>
      <c r="AF590" s="3">
        <v>356</v>
      </c>
      <c r="AG590" s="3">
        <v>11</v>
      </c>
      <c r="AH590" s="3">
        <v>14</v>
      </c>
      <c r="AI590" s="1">
        <f t="shared" si="105"/>
        <v>0</v>
      </c>
      <c r="AJ590" s="1">
        <f t="shared" si="106"/>
        <v>1.8800358102059087E-2</v>
      </c>
      <c r="AK590" s="1">
        <f t="shared" si="107"/>
        <v>0.64995523724261417</v>
      </c>
      <c r="AL590" s="1">
        <f t="shared" si="108"/>
        <v>0.33124440465532679</v>
      </c>
    </row>
    <row r="591" spans="1:38">
      <c r="A591" s="2" t="s">
        <v>1049</v>
      </c>
      <c r="B591" s="2" t="s">
        <v>105</v>
      </c>
      <c r="C591" s="2" t="s">
        <v>164</v>
      </c>
      <c r="E591" s="6" t="s">
        <v>152</v>
      </c>
      <c r="F591" s="2" t="s">
        <v>5</v>
      </c>
      <c r="G591" s="2" t="s">
        <v>1446</v>
      </c>
      <c r="H591" s="2">
        <v>282</v>
      </c>
      <c r="I591" s="2">
        <v>95</v>
      </c>
      <c r="J591" s="2" t="str">
        <f t="shared" si="109"/>
        <v>MINERIO</v>
      </c>
      <c r="K591" s="8">
        <v>3.12</v>
      </c>
      <c r="L591" s="11">
        <v>1.32</v>
      </c>
      <c r="M591" s="2">
        <v>11</v>
      </c>
      <c r="N591" s="2">
        <v>5154</v>
      </c>
      <c r="O591" s="2">
        <v>0</v>
      </c>
      <c r="P591" s="2">
        <v>747</v>
      </c>
      <c r="Q591" s="2">
        <f t="shared" si="99"/>
        <v>1.8606224627875508E-3</v>
      </c>
      <c r="R591" s="2">
        <f t="shared" si="100"/>
        <v>0.99813937753721249</v>
      </c>
      <c r="S591" s="5">
        <v>0</v>
      </c>
      <c r="T591" s="5">
        <v>116</v>
      </c>
      <c r="U591" s="5">
        <v>2544</v>
      </c>
      <c r="V591" s="5">
        <v>287</v>
      </c>
      <c r="W591" s="5">
        <v>161</v>
      </c>
      <c r="X591" s="5">
        <v>229</v>
      </c>
      <c r="Y591" s="5">
        <f t="shared" si="101"/>
        <v>0</v>
      </c>
      <c r="Z591" s="5">
        <f t="shared" si="102"/>
        <v>3.9362063115032236E-2</v>
      </c>
      <c r="AA591" s="5">
        <f t="shared" si="103"/>
        <v>0.86325076348829322</v>
      </c>
      <c r="AB591" s="5">
        <f t="shared" si="104"/>
        <v>9.7387173396674589E-2</v>
      </c>
      <c r="AC591" s="5">
        <v>0</v>
      </c>
      <c r="AD591" s="3">
        <v>39</v>
      </c>
      <c r="AE591" s="3">
        <v>2613</v>
      </c>
      <c r="AF591" s="3">
        <v>470</v>
      </c>
      <c r="AG591" s="3">
        <v>56</v>
      </c>
      <c r="AH591" s="3">
        <v>158</v>
      </c>
      <c r="AI591" s="1">
        <f t="shared" si="105"/>
        <v>0</v>
      </c>
      <c r="AJ591" s="1">
        <f t="shared" si="106"/>
        <v>2.8477218225419664E-2</v>
      </c>
      <c r="AK591" s="1">
        <f t="shared" si="107"/>
        <v>0.78327338129496404</v>
      </c>
      <c r="AL591" s="1">
        <f t="shared" si="108"/>
        <v>0.1882494004796163</v>
      </c>
    </row>
    <row r="592" spans="1:38">
      <c r="A592" s="2" t="s">
        <v>1049</v>
      </c>
      <c r="B592" s="2" t="s">
        <v>105</v>
      </c>
      <c r="C592" s="2" t="s">
        <v>164</v>
      </c>
      <c r="E592" s="6" t="s">
        <v>148</v>
      </c>
      <c r="F592" s="2" t="s">
        <v>6</v>
      </c>
      <c r="G592" s="2" t="s">
        <v>1445</v>
      </c>
      <c r="H592" s="2">
        <v>250</v>
      </c>
      <c r="I592" s="2">
        <v>30</v>
      </c>
      <c r="J592" s="2" t="str">
        <f t="shared" si="109"/>
        <v>MINERIO</v>
      </c>
      <c r="K592" s="8">
        <v>3.1</v>
      </c>
      <c r="L592" s="11">
        <v>1.1399999999999999</v>
      </c>
      <c r="M592" s="2">
        <v>9</v>
      </c>
      <c r="N592" s="2">
        <v>1519</v>
      </c>
      <c r="O592" s="2">
        <v>0</v>
      </c>
      <c r="P592" s="2">
        <v>371</v>
      </c>
      <c r="Q592" s="2">
        <f t="shared" si="99"/>
        <v>4.7393364928909956E-3</v>
      </c>
      <c r="R592" s="2">
        <f t="shared" si="100"/>
        <v>0.99526066350710896</v>
      </c>
      <c r="S592" s="5">
        <v>0</v>
      </c>
      <c r="T592" s="5">
        <v>36</v>
      </c>
      <c r="U592" s="5">
        <v>712</v>
      </c>
      <c r="V592" s="5">
        <v>208</v>
      </c>
      <c r="W592" s="5">
        <v>34</v>
      </c>
      <c r="X592" s="5">
        <v>35</v>
      </c>
      <c r="Y592" s="5">
        <f t="shared" si="101"/>
        <v>0</v>
      </c>
      <c r="Z592" s="5">
        <f t="shared" si="102"/>
        <v>3.7656903765690378E-2</v>
      </c>
      <c r="AA592" s="5">
        <f t="shared" si="103"/>
        <v>0.74476987447698739</v>
      </c>
      <c r="AB592" s="5">
        <f t="shared" si="104"/>
        <v>0.21757322175732219</v>
      </c>
      <c r="AC592" s="5">
        <v>0</v>
      </c>
      <c r="AD592" s="3">
        <v>27</v>
      </c>
      <c r="AE592" s="3">
        <v>665</v>
      </c>
      <c r="AF592" s="3">
        <v>293</v>
      </c>
      <c r="AG592" s="3">
        <v>22</v>
      </c>
      <c r="AH592" s="3">
        <v>17</v>
      </c>
      <c r="AI592" s="1">
        <f t="shared" si="105"/>
        <v>0</v>
      </c>
      <c r="AJ592" s="1">
        <f t="shared" si="106"/>
        <v>4.78515625E-2</v>
      </c>
      <c r="AK592" s="1">
        <f t="shared" si="107"/>
        <v>0.6494140625</v>
      </c>
      <c r="AL592" s="1">
        <f t="shared" si="108"/>
        <v>0.302734375</v>
      </c>
    </row>
    <row r="593" spans="1:38">
      <c r="A593" s="2" t="s">
        <v>1049</v>
      </c>
      <c r="B593" s="2" t="s">
        <v>105</v>
      </c>
      <c r="C593" s="2" t="s">
        <v>164</v>
      </c>
      <c r="E593" s="6" t="s">
        <v>146</v>
      </c>
      <c r="F593" s="2" t="s">
        <v>6</v>
      </c>
      <c r="G593" s="2" t="s">
        <v>1445</v>
      </c>
      <c r="H593" s="2">
        <v>240</v>
      </c>
      <c r="I593" s="2">
        <v>15</v>
      </c>
      <c r="J593" s="2" t="str">
        <f t="shared" si="109"/>
        <v>MINERIO</v>
      </c>
      <c r="K593" s="8">
        <v>2.82</v>
      </c>
      <c r="L593" s="11">
        <v>0.17</v>
      </c>
      <c r="M593" s="2">
        <v>9</v>
      </c>
      <c r="N593" s="2">
        <v>915</v>
      </c>
      <c r="O593" s="2">
        <v>0</v>
      </c>
      <c r="P593" s="2">
        <v>306</v>
      </c>
      <c r="Q593" s="2">
        <f t="shared" si="99"/>
        <v>7.3170731707317077E-3</v>
      </c>
      <c r="R593" s="2">
        <f t="shared" si="100"/>
        <v>0.99268292682926829</v>
      </c>
      <c r="S593" s="5">
        <v>0</v>
      </c>
      <c r="T593" s="5">
        <v>0</v>
      </c>
      <c r="U593" s="5">
        <v>198</v>
      </c>
      <c r="V593" s="5">
        <v>439</v>
      </c>
      <c r="W593" s="5">
        <v>0</v>
      </c>
      <c r="X593" s="5">
        <v>2</v>
      </c>
      <c r="Y593" s="5">
        <f t="shared" si="101"/>
        <v>0</v>
      </c>
      <c r="Z593" s="5">
        <f t="shared" si="102"/>
        <v>0</v>
      </c>
      <c r="AA593" s="5">
        <f t="shared" si="103"/>
        <v>0.31083202511773939</v>
      </c>
      <c r="AB593" s="5">
        <f t="shared" si="104"/>
        <v>0.68916797488226056</v>
      </c>
      <c r="AC593" s="5">
        <v>0</v>
      </c>
      <c r="AD593" s="3">
        <v>0</v>
      </c>
      <c r="AE593" s="3">
        <v>129</v>
      </c>
      <c r="AF593" s="3">
        <v>509</v>
      </c>
      <c r="AG593" s="3">
        <v>0</v>
      </c>
      <c r="AH593" s="3">
        <v>1</v>
      </c>
      <c r="AI593" s="1">
        <f t="shared" si="105"/>
        <v>0</v>
      </c>
      <c r="AJ593" s="1">
        <f t="shared" si="106"/>
        <v>0</v>
      </c>
      <c r="AK593" s="1">
        <f t="shared" si="107"/>
        <v>0.20187793427230047</v>
      </c>
      <c r="AL593" s="1">
        <f t="shared" si="108"/>
        <v>0.7981220657276995</v>
      </c>
    </row>
    <row r="594" spans="1:38">
      <c r="A594" s="2" t="s">
        <v>1049</v>
      </c>
      <c r="B594" s="2" t="s">
        <v>105</v>
      </c>
      <c r="C594" s="2" t="s">
        <v>164</v>
      </c>
      <c r="E594" s="6" t="s">
        <v>134</v>
      </c>
      <c r="F594" s="2" t="s">
        <v>6</v>
      </c>
      <c r="G594" s="2" t="s">
        <v>1445</v>
      </c>
      <c r="H594" s="2">
        <v>114</v>
      </c>
      <c r="I594" s="2">
        <v>10</v>
      </c>
      <c r="J594" s="2" t="str">
        <f t="shared" si="109"/>
        <v>MINERIO</v>
      </c>
      <c r="K594" s="9">
        <v>2.73</v>
      </c>
      <c r="L594" s="10">
        <v>1.1100000000000001</v>
      </c>
      <c r="M594" s="2">
        <v>56</v>
      </c>
      <c r="N594" s="2">
        <v>773</v>
      </c>
      <c r="O594" s="2">
        <v>0</v>
      </c>
      <c r="P594" s="2">
        <v>267</v>
      </c>
      <c r="Q594" s="2">
        <f t="shared" si="99"/>
        <v>5.1094890510948905E-2</v>
      </c>
      <c r="R594" s="2">
        <f t="shared" si="100"/>
        <v>0.94890510948905105</v>
      </c>
      <c r="S594" s="5">
        <v>0</v>
      </c>
      <c r="T594" s="5">
        <v>341</v>
      </c>
      <c r="U594" s="5">
        <v>40</v>
      </c>
      <c r="V594" s="5">
        <v>18</v>
      </c>
      <c r="W594" s="5">
        <v>178</v>
      </c>
      <c r="X594" s="5">
        <v>3</v>
      </c>
      <c r="Y594" s="5">
        <f t="shared" si="101"/>
        <v>0</v>
      </c>
      <c r="Z594" s="5">
        <f t="shared" si="102"/>
        <v>0.85463659147869675</v>
      </c>
      <c r="AA594" s="5">
        <f t="shared" si="103"/>
        <v>0.10025062656641603</v>
      </c>
      <c r="AB594" s="5">
        <f t="shared" si="104"/>
        <v>4.5112781954887216E-2</v>
      </c>
      <c r="AC594" s="2">
        <v>0</v>
      </c>
      <c r="AD594" s="3">
        <v>283</v>
      </c>
      <c r="AE594" s="3">
        <v>71</v>
      </c>
      <c r="AF594" s="3">
        <v>27</v>
      </c>
      <c r="AG594" s="3">
        <v>188</v>
      </c>
      <c r="AH594" s="3">
        <v>9</v>
      </c>
      <c r="AI594" s="1">
        <f t="shared" si="105"/>
        <v>0</v>
      </c>
      <c r="AJ594" s="1">
        <f t="shared" si="106"/>
        <v>0.81487889273356406</v>
      </c>
      <c r="AK594" s="1">
        <f t="shared" si="107"/>
        <v>0.12283737024221453</v>
      </c>
      <c r="AL594" s="1">
        <f t="shared" si="108"/>
        <v>6.228373702422145E-2</v>
      </c>
    </row>
    <row r="595" spans="1:38">
      <c r="A595" s="2" t="s">
        <v>1049</v>
      </c>
      <c r="B595" s="2" t="s">
        <v>105</v>
      </c>
      <c r="C595" s="2" t="s">
        <v>164</v>
      </c>
      <c r="E595" s="6" t="s">
        <v>148</v>
      </c>
      <c r="F595" s="2" t="s">
        <v>6</v>
      </c>
      <c r="G595" s="2" t="s">
        <v>1445</v>
      </c>
      <c r="H595" s="2">
        <v>257</v>
      </c>
      <c r="I595" s="2">
        <v>15</v>
      </c>
      <c r="J595" s="2" t="str">
        <f t="shared" si="109"/>
        <v>MINERIO</v>
      </c>
      <c r="K595" s="8">
        <v>2.71</v>
      </c>
      <c r="L595" s="11">
        <v>1.33</v>
      </c>
      <c r="M595" s="2">
        <v>0</v>
      </c>
      <c r="N595" s="2">
        <v>1346</v>
      </c>
      <c r="O595" s="2">
        <v>0</v>
      </c>
      <c r="P595" s="2">
        <v>400</v>
      </c>
      <c r="Q595" s="2">
        <f t="shared" si="99"/>
        <v>0</v>
      </c>
      <c r="R595" s="2">
        <f t="shared" si="100"/>
        <v>1</v>
      </c>
      <c r="S595" s="5">
        <v>0</v>
      </c>
      <c r="T595" s="5">
        <v>14</v>
      </c>
      <c r="U595" s="5">
        <v>632</v>
      </c>
      <c r="V595" s="5">
        <v>201</v>
      </c>
      <c r="W595" s="5">
        <v>23</v>
      </c>
      <c r="X595" s="5">
        <v>45</v>
      </c>
      <c r="Y595" s="5">
        <f t="shared" si="101"/>
        <v>0</v>
      </c>
      <c r="Z595" s="5">
        <f t="shared" si="102"/>
        <v>1.6528925619834711E-2</v>
      </c>
      <c r="AA595" s="5">
        <f t="shared" si="103"/>
        <v>0.74616292798110984</v>
      </c>
      <c r="AB595" s="5">
        <f t="shared" si="104"/>
        <v>0.23730814639905548</v>
      </c>
      <c r="AC595" s="5">
        <v>0</v>
      </c>
      <c r="AD595" s="3">
        <v>3</v>
      </c>
      <c r="AE595" s="3">
        <v>593</v>
      </c>
      <c r="AF595" s="3">
        <v>281</v>
      </c>
      <c r="AG595" s="3">
        <v>6</v>
      </c>
      <c r="AH595" s="3">
        <v>32</v>
      </c>
      <c r="AI595" s="1">
        <f t="shared" si="105"/>
        <v>0</v>
      </c>
      <c r="AJ595" s="1">
        <f t="shared" si="106"/>
        <v>9.8360655737704927E-3</v>
      </c>
      <c r="AK595" s="1">
        <f t="shared" si="107"/>
        <v>0.64808743169398908</v>
      </c>
      <c r="AL595" s="1">
        <f t="shared" si="108"/>
        <v>0.34207650273224044</v>
      </c>
    </row>
    <row r="596" spans="1:38">
      <c r="A596" s="2" t="s">
        <v>1049</v>
      </c>
      <c r="B596" s="2" t="s">
        <v>105</v>
      </c>
      <c r="C596" s="2" t="s">
        <v>164</v>
      </c>
      <c r="E596" s="6" t="s">
        <v>49</v>
      </c>
      <c r="F596" s="2" t="s">
        <v>6</v>
      </c>
      <c r="G596" s="2" t="s">
        <v>1445</v>
      </c>
      <c r="H596" s="2">
        <v>222</v>
      </c>
      <c r="I596" s="2">
        <v>40</v>
      </c>
      <c r="J596" s="2" t="str">
        <f t="shared" si="109"/>
        <v>MINERIO</v>
      </c>
      <c r="K596" s="8">
        <v>2.7</v>
      </c>
      <c r="L596" s="11">
        <v>0.02</v>
      </c>
      <c r="M596" s="2">
        <v>16</v>
      </c>
      <c r="N596" s="2">
        <v>1806</v>
      </c>
      <c r="O596" s="2">
        <v>0</v>
      </c>
      <c r="P596" s="2">
        <v>445</v>
      </c>
      <c r="Q596" s="2">
        <f t="shared" si="99"/>
        <v>7.0577856197617996E-3</v>
      </c>
      <c r="R596" s="2">
        <f t="shared" si="100"/>
        <v>0.99294221438023822</v>
      </c>
      <c r="S596" s="5">
        <v>0</v>
      </c>
      <c r="T596" s="5">
        <v>0</v>
      </c>
      <c r="U596" s="5">
        <v>392</v>
      </c>
      <c r="V596" s="5">
        <v>831</v>
      </c>
      <c r="W596" s="5">
        <v>0</v>
      </c>
      <c r="X596" s="5">
        <v>3</v>
      </c>
      <c r="Y596" s="5">
        <f t="shared" si="101"/>
        <v>0</v>
      </c>
      <c r="Z596" s="5">
        <f t="shared" si="102"/>
        <v>0</v>
      </c>
      <c r="AA596" s="5">
        <f t="shared" si="103"/>
        <v>0.32052330335241208</v>
      </c>
      <c r="AB596" s="5">
        <f t="shared" si="104"/>
        <v>0.67947669664758792</v>
      </c>
      <c r="AC596" s="5">
        <v>0</v>
      </c>
      <c r="AD596" s="3">
        <v>0</v>
      </c>
      <c r="AE596" s="3">
        <v>267</v>
      </c>
      <c r="AF596" s="3">
        <v>959</v>
      </c>
      <c r="AG596" s="3">
        <v>0</v>
      </c>
      <c r="AH596" s="3">
        <v>0</v>
      </c>
      <c r="AI596" s="1">
        <f t="shared" si="105"/>
        <v>0</v>
      </c>
      <c r="AJ596" s="1">
        <f t="shared" si="106"/>
        <v>0</v>
      </c>
      <c r="AK596" s="1">
        <f t="shared" si="107"/>
        <v>0.21778140293637846</v>
      </c>
      <c r="AL596" s="1">
        <f t="shared" si="108"/>
        <v>0.78221859706362151</v>
      </c>
    </row>
    <row r="597" spans="1:38">
      <c r="A597" s="2" t="s">
        <v>1049</v>
      </c>
      <c r="B597" s="2" t="s">
        <v>105</v>
      </c>
      <c r="C597" s="2" t="s">
        <v>164</v>
      </c>
      <c r="E597" s="6" t="s">
        <v>153</v>
      </c>
      <c r="F597" s="2" t="s">
        <v>6</v>
      </c>
      <c r="G597" s="2" t="s">
        <v>1445</v>
      </c>
      <c r="H597" s="2">
        <v>293</v>
      </c>
      <c r="I597" s="2">
        <v>10</v>
      </c>
      <c r="J597" s="2" t="str">
        <f t="shared" si="109"/>
        <v>MINERIO</v>
      </c>
      <c r="K597" s="8">
        <v>2.67</v>
      </c>
      <c r="L597" s="11">
        <v>6.05</v>
      </c>
      <c r="M597" s="2">
        <v>102</v>
      </c>
      <c r="N597" s="2">
        <v>471</v>
      </c>
      <c r="O597" s="2">
        <v>0</v>
      </c>
      <c r="P597" s="2">
        <v>237</v>
      </c>
      <c r="Q597" s="2">
        <f t="shared" si="99"/>
        <v>0.12592592592592591</v>
      </c>
      <c r="R597" s="2">
        <f t="shared" si="100"/>
        <v>0.87407407407407411</v>
      </c>
      <c r="S597" s="5">
        <v>0</v>
      </c>
      <c r="T597" s="5">
        <v>141</v>
      </c>
      <c r="U597" s="5">
        <v>98</v>
      </c>
      <c r="V597" s="5">
        <v>51</v>
      </c>
      <c r="W597" s="5">
        <v>118</v>
      </c>
      <c r="X597" s="5">
        <v>15</v>
      </c>
      <c r="Y597" s="5">
        <f t="shared" si="101"/>
        <v>0</v>
      </c>
      <c r="Z597" s="5">
        <f t="shared" si="102"/>
        <v>0.48620689655172411</v>
      </c>
      <c r="AA597" s="5">
        <f t="shared" si="103"/>
        <v>0.33793103448275863</v>
      </c>
      <c r="AB597" s="5">
        <f t="shared" si="104"/>
        <v>0.17586206896551723</v>
      </c>
      <c r="AC597" s="5">
        <v>0</v>
      </c>
      <c r="AD597" s="3">
        <v>94</v>
      </c>
      <c r="AE597" s="3">
        <v>150</v>
      </c>
      <c r="AF597" s="3">
        <v>61</v>
      </c>
      <c r="AG597" s="3">
        <v>92</v>
      </c>
      <c r="AH597" s="3">
        <v>23</v>
      </c>
      <c r="AI597" s="1">
        <f t="shared" si="105"/>
        <v>0</v>
      </c>
      <c r="AJ597" s="1">
        <f t="shared" si="106"/>
        <v>0.44285714285714284</v>
      </c>
      <c r="AK597" s="1">
        <f t="shared" si="107"/>
        <v>0.35714285714285715</v>
      </c>
      <c r="AL597" s="1">
        <f t="shared" si="108"/>
        <v>0.2</v>
      </c>
    </row>
    <row r="598" spans="1:38">
      <c r="A598" s="2" t="s">
        <v>1049</v>
      </c>
      <c r="B598" s="2" t="s">
        <v>105</v>
      </c>
      <c r="C598" s="2" t="s">
        <v>164</v>
      </c>
      <c r="E598" s="6" t="s">
        <v>139</v>
      </c>
      <c r="F598" s="2" t="s">
        <v>6</v>
      </c>
      <c r="G598" s="2" t="s">
        <v>1445</v>
      </c>
      <c r="H598" s="2">
        <v>160</v>
      </c>
      <c r="I598" s="2">
        <v>55</v>
      </c>
      <c r="J598" s="2" t="str">
        <f t="shared" si="109"/>
        <v>MINERIO</v>
      </c>
      <c r="K598" s="9">
        <v>2.57</v>
      </c>
      <c r="L598" s="10">
        <v>1.38</v>
      </c>
      <c r="M598" s="2">
        <v>358</v>
      </c>
      <c r="N598" s="2">
        <v>1856</v>
      </c>
      <c r="O598" s="2">
        <v>0</v>
      </c>
      <c r="P598" s="2">
        <v>460</v>
      </c>
      <c r="Q598" s="2">
        <f t="shared" si="99"/>
        <v>0.13388182498130141</v>
      </c>
      <c r="R598" s="2">
        <f t="shared" si="100"/>
        <v>0.86611817501869859</v>
      </c>
      <c r="S598" s="5">
        <v>0</v>
      </c>
      <c r="T598" s="5">
        <v>151</v>
      </c>
      <c r="U598" s="5">
        <v>955</v>
      </c>
      <c r="V598" s="5">
        <v>117</v>
      </c>
      <c r="W598" s="5">
        <v>152</v>
      </c>
      <c r="X598" s="5">
        <v>89</v>
      </c>
      <c r="Y598" s="5">
        <f t="shared" si="101"/>
        <v>0</v>
      </c>
      <c r="Z598" s="5">
        <f t="shared" si="102"/>
        <v>0.12346688470973018</v>
      </c>
      <c r="AA598" s="5">
        <f t="shared" si="103"/>
        <v>0.7808667211774325</v>
      </c>
      <c r="AB598" s="5">
        <f t="shared" si="104"/>
        <v>9.5666394112837283E-2</v>
      </c>
      <c r="AC598" s="5">
        <v>0</v>
      </c>
      <c r="AD598" s="3">
        <v>94</v>
      </c>
      <c r="AE598" s="3">
        <v>1014</v>
      </c>
      <c r="AF598" s="3">
        <v>180</v>
      </c>
      <c r="AG598" s="3">
        <v>96</v>
      </c>
      <c r="AH598" s="3">
        <v>80</v>
      </c>
      <c r="AI598" s="1">
        <f t="shared" si="105"/>
        <v>0</v>
      </c>
      <c r="AJ598" s="1">
        <f t="shared" si="106"/>
        <v>0.12978142076502733</v>
      </c>
      <c r="AK598" s="1">
        <f t="shared" si="107"/>
        <v>0.69262295081967218</v>
      </c>
      <c r="AL598" s="1">
        <f t="shared" si="108"/>
        <v>0.17759562841530055</v>
      </c>
    </row>
    <row r="599" spans="1:38">
      <c r="A599" s="2" t="s">
        <v>1049</v>
      </c>
      <c r="B599" s="2" t="s">
        <v>105</v>
      </c>
      <c r="C599" s="2" t="s">
        <v>164</v>
      </c>
      <c r="E599" s="6" t="s">
        <v>143</v>
      </c>
      <c r="F599" s="2" t="s">
        <v>6</v>
      </c>
      <c r="G599" s="2" t="s">
        <v>1445</v>
      </c>
      <c r="H599" s="2">
        <v>195</v>
      </c>
      <c r="I599" s="2">
        <v>15</v>
      </c>
      <c r="J599" s="2" t="str">
        <f t="shared" si="109"/>
        <v>MINERIO</v>
      </c>
      <c r="K599" s="8">
        <v>2.5</v>
      </c>
      <c r="L599" s="11">
        <v>0.68</v>
      </c>
      <c r="M599" s="2">
        <v>44</v>
      </c>
      <c r="N599" s="2">
        <v>768</v>
      </c>
      <c r="O599" s="2">
        <v>0</v>
      </c>
      <c r="P599" s="2">
        <v>361</v>
      </c>
      <c r="Q599" s="2">
        <f t="shared" si="99"/>
        <v>3.7510656436487641E-2</v>
      </c>
      <c r="R599" s="2">
        <f t="shared" si="100"/>
        <v>0.96248934356351235</v>
      </c>
      <c r="S599" s="5">
        <v>0</v>
      </c>
      <c r="T599" s="5">
        <v>21</v>
      </c>
      <c r="U599" s="5">
        <v>304</v>
      </c>
      <c r="V599" s="5">
        <v>183</v>
      </c>
      <c r="W599" s="5">
        <v>37</v>
      </c>
      <c r="X599" s="5">
        <v>28</v>
      </c>
      <c r="Y599" s="5">
        <f t="shared" si="101"/>
        <v>0</v>
      </c>
      <c r="Z599" s="5">
        <f t="shared" si="102"/>
        <v>4.1338582677165357E-2</v>
      </c>
      <c r="AA599" s="5">
        <f t="shared" si="103"/>
        <v>0.59842519685039375</v>
      </c>
      <c r="AB599" s="5">
        <f t="shared" si="104"/>
        <v>0.36023622047244097</v>
      </c>
      <c r="AC599" s="5">
        <v>0</v>
      </c>
      <c r="AD599" s="3">
        <v>0</v>
      </c>
      <c r="AE599" s="3">
        <v>14</v>
      </c>
      <c r="AF599" s="3">
        <v>269</v>
      </c>
      <c r="AG599" s="3">
        <v>244</v>
      </c>
      <c r="AH599" s="3">
        <v>23</v>
      </c>
      <c r="AI599" s="1">
        <f t="shared" si="105"/>
        <v>0</v>
      </c>
      <c r="AJ599" s="1">
        <f t="shared" si="106"/>
        <v>0.44363636363636366</v>
      </c>
      <c r="AK599" s="1">
        <f t="shared" si="107"/>
        <v>2.5454545454545455E-2</v>
      </c>
      <c r="AL599" s="1">
        <f t="shared" si="108"/>
        <v>0.53090909090909089</v>
      </c>
    </row>
    <row r="600" spans="1:38">
      <c r="A600" s="2" t="s">
        <v>1049</v>
      </c>
      <c r="B600" s="2" t="s">
        <v>105</v>
      </c>
      <c r="C600" s="2" t="s">
        <v>164</v>
      </c>
      <c r="E600" s="6" t="s">
        <v>144</v>
      </c>
      <c r="F600" s="2" t="s">
        <v>6</v>
      </c>
      <c r="G600" s="2" t="s">
        <v>1445</v>
      </c>
      <c r="H600" s="2">
        <v>200</v>
      </c>
      <c r="I600" s="2">
        <v>85</v>
      </c>
      <c r="J600" s="2" t="str">
        <f t="shared" si="109"/>
        <v>MINERIO</v>
      </c>
      <c r="K600" s="8">
        <v>2.4900000000000002</v>
      </c>
      <c r="L600" s="11">
        <v>0.87</v>
      </c>
      <c r="M600" s="2">
        <v>153</v>
      </c>
      <c r="N600" s="2">
        <v>2149</v>
      </c>
      <c r="O600" s="2">
        <v>0</v>
      </c>
      <c r="P600" s="2">
        <v>547</v>
      </c>
      <c r="Q600" s="2">
        <f t="shared" si="99"/>
        <v>5.3703053703053706E-2</v>
      </c>
      <c r="R600" s="2">
        <f t="shared" si="100"/>
        <v>0.94629694629694627</v>
      </c>
      <c r="S600" s="5">
        <v>0</v>
      </c>
      <c r="T600" s="5">
        <v>20</v>
      </c>
      <c r="U600" s="5">
        <v>1086</v>
      </c>
      <c r="V600" s="5">
        <v>378</v>
      </c>
      <c r="W600" s="5">
        <v>18</v>
      </c>
      <c r="X600" s="5">
        <v>21</v>
      </c>
      <c r="Y600" s="5">
        <f t="shared" si="101"/>
        <v>0</v>
      </c>
      <c r="Z600" s="5">
        <f t="shared" si="102"/>
        <v>1.3477088948787063E-2</v>
      </c>
      <c r="AA600" s="5">
        <f t="shared" si="103"/>
        <v>0.73180592991913751</v>
      </c>
      <c r="AB600" s="5">
        <f t="shared" si="104"/>
        <v>0.25471698113207547</v>
      </c>
      <c r="AC600" s="5">
        <v>0</v>
      </c>
      <c r="AD600" s="3">
        <v>0</v>
      </c>
      <c r="AE600" s="3">
        <v>10</v>
      </c>
      <c r="AF600" s="3">
        <v>1016</v>
      </c>
      <c r="AG600" s="3">
        <v>475</v>
      </c>
      <c r="AH600" s="3">
        <v>6</v>
      </c>
      <c r="AI600" s="1">
        <f t="shared" si="105"/>
        <v>0</v>
      </c>
      <c r="AJ600" s="1">
        <f t="shared" si="106"/>
        <v>0.31519575315195753</v>
      </c>
      <c r="AK600" s="1">
        <f t="shared" si="107"/>
        <v>6.6357000663570011E-3</v>
      </c>
      <c r="AL600" s="1">
        <f t="shared" si="108"/>
        <v>0.67816854678168548</v>
      </c>
    </row>
    <row r="601" spans="1:38">
      <c r="A601" s="2" t="s">
        <v>1049</v>
      </c>
      <c r="B601" s="2" t="s">
        <v>105</v>
      </c>
      <c r="C601" s="2" t="s">
        <v>164</v>
      </c>
      <c r="E601" s="6" t="s">
        <v>131</v>
      </c>
      <c r="F601" s="2" t="s">
        <v>6</v>
      </c>
      <c r="G601" s="2" t="s">
        <v>1445</v>
      </c>
      <c r="H601" s="2">
        <v>35</v>
      </c>
      <c r="I601" s="2">
        <v>120</v>
      </c>
      <c r="J601" s="2" t="str">
        <f t="shared" si="109"/>
        <v>MINERIO</v>
      </c>
      <c r="K601" s="8">
        <v>2.34</v>
      </c>
      <c r="L601" s="11">
        <v>0.54</v>
      </c>
      <c r="M601" s="2">
        <v>346</v>
      </c>
      <c r="N601" s="2">
        <v>1983</v>
      </c>
      <c r="O601" s="2">
        <v>0</v>
      </c>
      <c r="P601" s="2">
        <v>569</v>
      </c>
      <c r="Q601" s="2">
        <f t="shared" si="99"/>
        <v>0.11939268461007592</v>
      </c>
      <c r="R601" s="2">
        <f t="shared" si="100"/>
        <v>0.88060731538992409</v>
      </c>
      <c r="S601" s="2">
        <v>0</v>
      </c>
      <c r="T601" s="2">
        <v>595</v>
      </c>
      <c r="U601" s="2">
        <v>421</v>
      </c>
      <c r="V601" s="2">
        <v>35</v>
      </c>
      <c r="W601" s="2">
        <v>447</v>
      </c>
      <c r="X601" s="2">
        <v>55</v>
      </c>
      <c r="Y601" s="5">
        <f t="shared" si="101"/>
        <v>0</v>
      </c>
      <c r="Z601" s="5">
        <f t="shared" si="102"/>
        <v>0.56612749762131298</v>
      </c>
      <c r="AA601" s="5">
        <f t="shared" si="103"/>
        <v>0.4005708848715509</v>
      </c>
      <c r="AB601" s="5">
        <f t="shared" si="104"/>
        <v>3.3301617507136061E-2</v>
      </c>
      <c r="AC601" s="2">
        <v>0</v>
      </c>
      <c r="AD601" s="3">
        <v>432</v>
      </c>
      <c r="AE601" s="3">
        <v>618</v>
      </c>
      <c r="AF601" s="3">
        <v>63</v>
      </c>
      <c r="AG601" s="3">
        <v>365</v>
      </c>
      <c r="AH601" s="3">
        <v>68</v>
      </c>
      <c r="AI601" s="1">
        <f t="shared" si="105"/>
        <v>0</v>
      </c>
      <c r="AJ601" s="1">
        <f t="shared" si="106"/>
        <v>0.51552393272962482</v>
      </c>
      <c r="AK601" s="1">
        <f t="shared" si="107"/>
        <v>0.39974126778783958</v>
      </c>
      <c r="AL601" s="1">
        <f t="shared" si="108"/>
        <v>8.473479948253558E-2</v>
      </c>
    </row>
    <row r="602" spans="1:38">
      <c r="A602" s="2" t="s">
        <v>1049</v>
      </c>
      <c r="B602" s="2" t="s">
        <v>105</v>
      </c>
      <c r="C602" s="2" t="s">
        <v>164</v>
      </c>
      <c r="E602" s="6" t="s">
        <v>7</v>
      </c>
      <c r="F602" s="2" t="s">
        <v>1455</v>
      </c>
      <c r="G602" s="2" t="s">
        <v>1446</v>
      </c>
      <c r="H602" s="2">
        <v>16</v>
      </c>
      <c r="I602" s="2">
        <v>80</v>
      </c>
      <c r="J602" s="2" t="str">
        <f t="shared" si="109"/>
        <v>MINERIO</v>
      </c>
      <c r="K602" s="8">
        <v>2.2000000000000002</v>
      </c>
      <c r="L602" s="11">
        <v>1.34</v>
      </c>
      <c r="M602" s="2">
        <v>273</v>
      </c>
      <c r="N602" s="2">
        <v>3118</v>
      </c>
      <c r="O602" s="2">
        <v>0</v>
      </c>
      <c r="P602" s="2">
        <v>636</v>
      </c>
      <c r="Q602" s="2">
        <f t="shared" si="99"/>
        <v>6.7792401291283833E-2</v>
      </c>
      <c r="R602" s="2">
        <f t="shared" si="100"/>
        <v>0.93220759870871617</v>
      </c>
      <c r="S602" s="2">
        <v>0</v>
      </c>
      <c r="T602" s="2">
        <v>222</v>
      </c>
      <c r="U602" s="2">
        <v>1436</v>
      </c>
      <c r="V602" s="2">
        <v>227</v>
      </c>
      <c r="W602" s="2">
        <v>242</v>
      </c>
      <c r="X602" s="2">
        <v>113</v>
      </c>
      <c r="Y602" s="5">
        <f t="shared" si="101"/>
        <v>0</v>
      </c>
      <c r="Z602" s="5">
        <f t="shared" si="102"/>
        <v>0.11777188328912466</v>
      </c>
      <c r="AA602" s="5">
        <f t="shared" si="103"/>
        <v>0.76180371352785148</v>
      </c>
      <c r="AB602" s="5">
        <f t="shared" si="104"/>
        <v>0.12042440318302387</v>
      </c>
      <c r="AC602" s="2">
        <v>0</v>
      </c>
      <c r="AD602" s="3">
        <v>156</v>
      </c>
      <c r="AE602" s="3">
        <v>1492</v>
      </c>
      <c r="AF602" s="3">
        <v>330</v>
      </c>
      <c r="AG602" s="3">
        <v>167</v>
      </c>
      <c r="AH602" s="3">
        <v>95</v>
      </c>
      <c r="AI602" s="1">
        <f t="shared" si="105"/>
        <v>0</v>
      </c>
      <c r="AJ602" s="1">
        <f t="shared" si="106"/>
        <v>0.14419642857142856</v>
      </c>
      <c r="AK602" s="1">
        <f t="shared" si="107"/>
        <v>0.66607142857142854</v>
      </c>
      <c r="AL602" s="1">
        <f t="shared" si="108"/>
        <v>0.18973214285714285</v>
      </c>
    </row>
    <row r="603" spans="1:38">
      <c r="A603" s="2" t="s">
        <v>1049</v>
      </c>
      <c r="B603" s="2" t="s">
        <v>105</v>
      </c>
      <c r="C603" s="2" t="s">
        <v>164</v>
      </c>
      <c r="E603" s="6" t="s">
        <v>139</v>
      </c>
      <c r="F603" s="2" t="s">
        <v>6</v>
      </c>
      <c r="G603" s="2" t="s">
        <v>1445</v>
      </c>
      <c r="H603" s="2">
        <v>168</v>
      </c>
      <c r="I603" s="2">
        <v>60</v>
      </c>
      <c r="J603" s="2" t="str">
        <f t="shared" si="109"/>
        <v>MINERIO</v>
      </c>
      <c r="K603" s="8">
        <v>2.1800000000000002</v>
      </c>
      <c r="L603" s="11">
        <v>0.93</v>
      </c>
      <c r="M603" s="2">
        <v>425</v>
      </c>
      <c r="N603" s="2">
        <v>2491</v>
      </c>
      <c r="O603" s="2">
        <v>0</v>
      </c>
      <c r="P603" s="2">
        <v>593</v>
      </c>
      <c r="Q603" s="2">
        <f t="shared" si="99"/>
        <v>0.12111712738671987</v>
      </c>
      <c r="R603" s="2">
        <f t="shared" si="100"/>
        <v>0.87888287261328013</v>
      </c>
      <c r="S603" s="5">
        <v>0</v>
      </c>
      <c r="T603" s="5">
        <v>142</v>
      </c>
      <c r="U603" s="5">
        <v>1201</v>
      </c>
      <c r="V603" s="5">
        <v>366</v>
      </c>
      <c r="W603" s="5">
        <v>153</v>
      </c>
      <c r="X603" s="5">
        <v>81</v>
      </c>
      <c r="Y603" s="5">
        <f t="shared" si="101"/>
        <v>0</v>
      </c>
      <c r="Z603" s="5">
        <f t="shared" si="102"/>
        <v>8.3089526038619077E-2</v>
      </c>
      <c r="AA603" s="5">
        <f t="shared" si="103"/>
        <v>0.70275014628437682</v>
      </c>
      <c r="AB603" s="5">
        <f t="shared" si="104"/>
        <v>0.2141603276770041</v>
      </c>
      <c r="AC603" s="5">
        <v>0</v>
      </c>
      <c r="AD603" s="3">
        <v>95</v>
      </c>
      <c r="AE603" s="3">
        <v>1189</v>
      </c>
      <c r="AF603" s="3">
        <v>499</v>
      </c>
      <c r="AG603" s="3">
        <v>95</v>
      </c>
      <c r="AH603" s="3">
        <v>63</v>
      </c>
      <c r="AI603" s="1">
        <f t="shared" si="105"/>
        <v>0</v>
      </c>
      <c r="AJ603" s="1">
        <f t="shared" si="106"/>
        <v>9.7887686759402376E-2</v>
      </c>
      <c r="AK603" s="1">
        <f t="shared" si="107"/>
        <v>0.61257083977331273</v>
      </c>
      <c r="AL603" s="1">
        <f t="shared" si="108"/>
        <v>0.28954147346728493</v>
      </c>
    </row>
    <row r="604" spans="1:38">
      <c r="A604" s="2" t="s">
        <v>1049</v>
      </c>
      <c r="B604" s="2" t="s">
        <v>105</v>
      </c>
      <c r="C604" s="2" t="s">
        <v>164</v>
      </c>
      <c r="E604" s="6" t="s">
        <v>146</v>
      </c>
      <c r="F604" s="2" t="s">
        <v>6</v>
      </c>
      <c r="G604" s="2" t="s">
        <v>1445</v>
      </c>
      <c r="H604" s="2">
        <v>238</v>
      </c>
      <c r="I604" s="2">
        <v>20</v>
      </c>
      <c r="J604" s="2" t="str">
        <f t="shared" si="109"/>
        <v>MINERIO</v>
      </c>
      <c r="K604" s="8">
        <v>2.17</v>
      </c>
      <c r="L604" s="11">
        <v>0.18</v>
      </c>
      <c r="M604" s="2">
        <v>18</v>
      </c>
      <c r="N604" s="2">
        <v>1178</v>
      </c>
      <c r="O604" s="2">
        <v>0</v>
      </c>
      <c r="P604" s="2">
        <v>391</v>
      </c>
      <c r="Q604" s="2">
        <f t="shared" si="99"/>
        <v>1.1342155009451797E-2</v>
      </c>
      <c r="R604" s="2">
        <f t="shared" si="100"/>
        <v>0.98865784499054821</v>
      </c>
      <c r="S604" s="5">
        <v>0</v>
      </c>
      <c r="T604" s="5">
        <v>0</v>
      </c>
      <c r="U604" s="5">
        <v>352</v>
      </c>
      <c r="V604" s="5">
        <v>468</v>
      </c>
      <c r="W604" s="5">
        <v>0</v>
      </c>
      <c r="X604" s="5">
        <v>5</v>
      </c>
      <c r="Y604" s="5">
        <f t="shared" si="101"/>
        <v>0</v>
      </c>
      <c r="Z604" s="5">
        <f t="shared" si="102"/>
        <v>0</v>
      </c>
      <c r="AA604" s="5">
        <f t="shared" si="103"/>
        <v>0.42926829268292682</v>
      </c>
      <c r="AB604" s="5">
        <f t="shared" si="104"/>
        <v>0.57073170731707312</v>
      </c>
      <c r="AC604" s="5">
        <v>0</v>
      </c>
      <c r="AD604" s="3">
        <v>0</v>
      </c>
      <c r="AE604" s="3">
        <v>254</v>
      </c>
      <c r="AF604" s="3">
        <v>568</v>
      </c>
      <c r="AG604" s="3">
        <v>0</v>
      </c>
      <c r="AH604" s="3">
        <v>3</v>
      </c>
      <c r="AI604" s="1">
        <f t="shared" si="105"/>
        <v>0</v>
      </c>
      <c r="AJ604" s="1">
        <f t="shared" si="106"/>
        <v>0</v>
      </c>
      <c r="AK604" s="1">
        <f t="shared" si="107"/>
        <v>0.30787878787878786</v>
      </c>
      <c r="AL604" s="1">
        <f t="shared" si="108"/>
        <v>0.69212121212121214</v>
      </c>
    </row>
    <row r="605" spans="1:38">
      <c r="A605" s="2" t="s">
        <v>1049</v>
      </c>
      <c r="B605" s="2" t="s">
        <v>105</v>
      </c>
      <c r="C605" s="2" t="s">
        <v>164</v>
      </c>
      <c r="E605" s="6" t="s">
        <v>95</v>
      </c>
      <c r="F605" s="2" t="s">
        <v>5</v>
      </c>
      <c r="G605" s="2" t="s">
        <v>1446</v>
      </c>
      <c r="H605" s="2">
        <v>231</v>
      </c>
      <c r="I605" s="2">
        <v>90</v>
      </c>
      <c r="J605" s="2" t="str">
        <f t="shared" si="109"/>
        <v>MINERIO</v>
      </c>
      <c r="K605" s="8">
        <v>2.15</v>
      </c>
      <c r="L605" s="11">
        <v>1.54</v>
      </c>
      <c r="M605" s="2">
        <v>107</v>
      </c>
      <c r="N605" s="2">
        <v>3166</v>
      </c>
      <c r="O605" s="2">
        <v>0</v>
      </c>
      <c r="P605" s="2">
        <v>678</v>
      </c>
      <c r="Q605" s="2">
        <f t="shared" si="99"/>
        <v>2.7081751455327766E-2</v>
      </c>
      <c r="R605" s="2">
        <f t="shared" si="100"/>
        <v>0.97291824854467224</v>
      </c>
      <c r="S605" s="5">
        <v>0</v>
      </c>
      <c r="T605" s="5">
        <v>62</v>
      </c>
      <c r="U605" s="5">
        <v>1615</v>
      </c>
      <c r="V605" s="5">
        <v>300</v>
      </c>
      <c r="W605" s="5">
        <v>76</v>
      </c>
      <c r="X605" s="5">
        <v>94</v>
      </c>
      <c r="Y605" s="5">
        <f t="shared" si="101"/>
        <v>0</v>
      </c>
      <c r="Z605" s="5">
        <f t="shared" si="102"/>
        <v>3.1360647445624681E-2</v>
      </c>
      <c r="AA605" s="5">
        <f t="shared" si="103"/>
        <v>0.81689428426909461</v>
      </c>
      <c r="AB605" s="5">
        <f t="shared" si="104"/>
        <v>0.15174506828528073</v>
      </c>
      <c r="AC605" s="5">
        <v>0</v>
      </c>
      <c r="AD605" s="3">
        <v>28</v>
      </c>
      <c r="AE605" s="3">
        <v>1592</v>
      </c>
      <c r="AF605" s="3">
        <v>428</v>
      </c>
      <c r="AG605" s="3">
        <v>37</v>
      </c>
      <c r="AH605" s="3">
        <v>62</v>
      </c>
      <c r="AI605" s="1">
        <f t="shared" si="105"/>
        <v>0</v>
      </c>
      <c r="AJ605" s="1">
        <f t="shared" si="106"/>
        <v>3.0274802049371215E-2</v>
      </c>
      <c r="AK605" s="1">
        <f t="shared" si="107"/>
        <v>0.74149976711690735</v>
      </c>
      <c r="AL605" s="1">
        <f t="shared" si="108"/>
        <v>0.22822543083372146</v>
      </c>
    </row>
    <row r="606" spans="1:38">
      <c r="A606" s="2" t="s">
        <v>1049</v>
      </c>
      <c r="B606" s="2" t="s">
        <v>105</v>
      </c>
      <c r="C606" s="2" t="s">
        <v>164</v>
      </c>
      <c r="E606" s="6" t="s">
        <v>142</v>
      </c>
      <c r="F606" s="2" t="s">
        <v>6</v>
      </c>
      <c r="G606" s="2" t="s">
        <v>1445</v>
      </c>
      <c r="H606" s="2">
        <v>185</v>
      </c>
      <c r="I606" s="2">
        <v>25</v>
      </c>
      <c r="J606" s="2" t="str">
        <f t="shared" si="109"/>
        <v>MINERIO</v>
      </c>
      <c r="K606" s="8">
        <v>1.88</v>
      </c>
      <c r="L606" s="11">
        <v>0.31</v>
      </c>
      <c r="M606" s="2">
        <v>56</v>
      </c>
      <c r="N606" s="2">
        <v>1311</v>
      </c>
      <c r="O606" s="2">
        <v>0</v>
      </c>
      <c r="P606" s="2">
        <v>420</v>
      </c>
      <c r="Q606" s="2">
        <f t="shared" si="99"/>
        <v>3.1337437045327363E-2</v>
      </c>
      <c r="R606" s="2">
        <f t="shared" si="100"/>
        <v>0.96866256295467268</v>
      </c>
      <c r="S606" s="5">
        <v>0</v>
      </c>
      <c r="T606" s="5">
        <v>12</v>
      </c>
      <c r="U606" s="5">
        <v>486</v>
      </c>
      <c r="V606" s="5">
        <v>439</v>
      </c>
      <c r="W606" s="5">
        <v>6</v>
      </c>
      <c r="X606" s="5">
        <v>11</v>
      </c>
      <c r="Y606" s="5">
        <f t="shared" si="101"/>
        <v>0</v>
      </c>
      <c r="Z606" s="5">
        <f t="shared" si="102"/>
        <v>1.2806830309498399E-2</v>
      </c>
      <c r="AA606" s="5">
        <f t="shared" si="103"/>
        <v>0.51867662753468513</v>
      </c>
      <c r="AB606" s="5">
        <f t="shared" si="104"/>
        <v>0.46851654215581645</v>
      </c>
      <c r="AC606" s="5">
        <v>170</v>
      </c>
      <c r="AD606" s="3">
        <v>0</v>
      </c>
      <c r="AE606" s="3">
        <v>3</v>
      </c>
      <c r="AF606" s="3">
        <v>397</v>
      </c>
      <c r="AG606" s="3">
        <v>539</v>
      </c>
      <c r="AH606" s="3">
        <v>3</v>
      </c>
      <c r="AI606" s="1">
        <f t="shared" si="105"/>
        <v>0.2982456140350877</v>
      </c>
      <c r="AJ606" s="1">
        <f t="shared" si="106"/>
        <v>0.48471223021582732</v>
      </c>
      <c r="AK606" s="1">
        <f t="shared" si="107"/>
        <v>2.6978417266187052E-3</v>
      </c>
      <c r="AL606" s="1">
        <f t="shared" si="108"/>
        <v>0.35971223021582732</v>
      </c>
    </row>
    <row r="607" spans="1:38">
      <c r="A607" s="2" t="s">
        <v>1049</v>
      </c>
      <c r="B607" s="2" t="s">
        <v>105</v>
      </c>
      <c r="C607" s="2" t="s">
        <v>164</v>
      </c>
      <c r="E607" s="6" t="s">
        <v>145</v>
      </c>
      <c r="F607" s="2" t="s">
        <v>6</v>
      </c>
      <c r="G607" s="2" t="s">
        <v>1445</v>
      </c>
      <c r="H607" s="2">
        <v>207</v>
      </c>
      <c r="I607" s="2">
        <v>10</v>
      </c>
      <c r="J607" s="2" t="str">
        <f t="shared" si="109"/>
        <v>MINERIO</v>
      </c>
      <c r="K607" s="8">
        <v>1.79</v>
      </c>
      <c r="L607" s="11">
        <v>0.32</v>
      </c>
      <c r="M607" s="2">
        <v>0</v>
      </c>
      <c r="N607" s="2">
        <v>729</v>
      </c>
      <c r="O607" s="2">
        <v>0</v>
      </c>
      <c r="P607" s="2">
        <v>262</v>
      </c>
      <c r="Q607" s="2">
        <f t="shared" si="99"/>
        <v>0</v>
      </c>
      <c r="R607" s="2">
        <f t="shared" si="100"/>
        <v>1</v>
      </c>
      <c r="S607" s="5">
        <v>0</v>
      </c>
      <c r="T607" s="5">
        <v>18</v>
      </c>
      <c r="U607" s="5">
        <v>317</v>
      </c>
      <c r="V607" s="5">
        <v>135</v>
      </c>
      <c r="W607" s="5">
        <v>19</v>
      </c>
      <c r="X607" s="5">
        <v>24</v>
      </c>
      <c r="Y607" s="5">
        <f t="shared" si="101"/>
        <v>0</v>
      </c>
      <c r="Z607" s="5">
        <f t="shared" si="102"/>
        <v>3.8297872340425532E-2</v>
      </c>
      <c r="AA607" s="5">
        <f t="shared" si="103"/>
        <v>0.67446808510638301</v>
      </c>
      <c r="AB607" s="5">
        <f t="shared" si="104"/>
        <v>0.28723404255319152</v>
      </c>
      <c r="AC607" s="5">
        <v>0</v>
      </c>
      <c r="AD607" s="3">
        <v>0</v>
      </c>
      <c r="AE607" s="3">
        <v>6</v>
      </c>
      <c r="AF607" s="3">
        <v>291</v>
      </c>
      <c r="AG607" s="3">
        <v>186</v>
      </c>
      <c r="AH607" s="3">
        <v>7</v>
      </c>
      <c r="AI607" s="1">
        <f t="shared" si="105"/>
        <v>0</v>
      </c>
      <c r="AJ607" s="1">
        <f t="shared" si="106"/>
        <v>0.37959183673469388</v>
      </c>
      <c r="AK607" s="1">
        <f t="shared" si="107"/>
        <v>1.2244897959183673E-2</v>
      </c>
      <c r="AL607" s="1">
        <f t="shared" si="108"/>
        <v>0.60816326530612241</v>
      </c>
    </row>
    <row r="608" spans="1:38">
      <c r="A608" s="2" t="s">
        <v>1049</v>
      </c>
      <c r="B608" s="2" t="s">
        <v>105</v>
      </c>
      <c r="C608" s="2" t="s">
        <v>164</v>
      </c>
      <c r="E608" s="6" t="s">
        <v>131</v>
      </c>
      <c r="F608" s="2" t="s">
        <v>6</v>
      </c>
      <c r="G608" s="2" t="s">
        <v>1445</v>
      </c>
      <c r="H608" s="2">
        <v>48</v>
      </c>
      <c r="I608" s="2">
        <v>40</v>
      </c>
      <c r="J608" s="2" t="str">
        <f t="shared" si="109"/>
        <v>MINERIO</v>
      </c>
      <c r="K608" s="8">
        <v>1.79</v>
      </c>
      <c r="L608" s="11">
        <v>0.91</v>
      </c>
      <c r="M608" s="2">
        <v>41</v>
      </c>
      <c r="N608" s="2">
        <v>1882</v>
      </c>
      <c r="O608" s="2">
        <v>0</v>
      </c>
      <c r="P608" s="2">
        <v>410</v>
      </c>
      <c r="Q608" s="2">
        <f t="shared" si="99"/>
        <v>1.7573939134162022E-2</v>
      </c>
      <c r="R608" s="2">
        <f t="shared" si="100"/>
        <v>0.98242606086583795</v>
      </c>
      <c r="S608" s="2">
        <v>0</v>
      </c>
      <c r="T608" s="2">
        <v>116</v>
      </c>
      <c r="U608" s="2">
        <v>818</v>
      </c>
      <c r="V608" s="2">
        <v>167</v>
      </c>
      <c r="W608" s="2">
        <v>112</v>
      </c>
      <c r="X608" s="2">
        <v>70</v>
      </c>
      <c r="Y608" s="5">
        <f t="shared" si="101"/>
        <v>0</v>
      </c>
      <c r="Z608" s="5">
        <f t="shared" si="102"/>
        <v>0.10535876475930972</v>
      </c>
      <c r="AA608" s="5">
        <f t="shared" si="103"/>
        <v>0.74296094459582196</v>
      </c>
      <c r="AB608" s="5">
        <f t="shared" si="104"/>
        <v>0.15168029064486829</v>
      </c>
      <c r="AC608" s="2">
        <v>0</v>
      </c>
      <c r="AD608" s="3">
        <v>66</v>
      </c>
      <c r="AE608" s="3">
        <v>854</v>
      </c>
      <c r="AF608" s="3">
        <v>237</v>
      </c>
      <c r="AG608" s="3">
        <v>66</v>
      </c>
      <c r="AH608" s="3">
        <v>60</v>
      </c>
      <c r="AI608" s="1">
        <f t="shared" si="105"/>
        <v>0</v>
      </c>
      <c r="AJ608" s="1">
        <f t="shared" si="106"/>
        <v>0.10288386593920498</v>
      </c>
      <c r="AK608" s="1">
        <f t="shared" si="107"/>
        <v>0.66562743569758376</v>
      </c>
      <c r="AL608" s="1">
        <f t="shared" si="108"/>
        <v>0.23148869836321123</v>
      </c>
    </row>
    <row r="609" spans="1:38">
      <c r="A609" s="2" t="s">
        <v>1049</v>
      </c>
      <c r="B609" s="2" t="s">
        <v>105</v>
      </c>
      <c r="C609" s="2" t="s">
        <v>164</v>
      </c>
      <c r="E609" s="6" t="s">
        <v>149</v>
      </c>
      <c r="F609" s="2" t="s">
        <v>6</v>
      </c>
      <c r="G609" s="2" t="s">
        <v>1445</v>
      </c>
      <c r="H609" s="2">
        <v>264</v>
      </c>
      <c r="I609" s="2">
        <v>110</v>
      </c>
      <c r="J609" s="2" t="str">
        <f t="shared" si="109"/>
        <v>MINERIO</v>
      </c>
      <c r="K609" s="8">
        <v>1.75</v>
      </c>
      <c r="L609" s="11">
        <v>0.86</v>
      </c>
      <c r="M609" s="2">
        <v>103</v>
      </c>
      <c r="N609" s="2">
        <v>4058</v>
      </c>
      <c r="O609" s="2">
        <v>0</v>
      </c>
      <c r="P609" s="2">
        <v>663</v>
      </c>
      <c r="Q609" s="2">
        <f t="shared" si="99"/>
        <v>2.1351575456053068E-2</v>
      </c>
      <c r="R609" s="2">
        <f t="shared" si="100"/>
        <v>0.97864842454394696</v>
      </c>
      <c r="S609" s="5">
        <v>0</v>
      </c>
      <c r="T609" s="5">
        <v>128</v>
      </c>
      <c r="U609" s="5">
        <v>2079</v>
      </c>
      <c r="V609" s="5">
        <v>280</v>
      </c>
      <c r="W609" s="5">
        <v>133</v>
      </c>
      <c r="X609" s="5">
        <v>100</v>
      </c>
      <c r="Y609" s="5">
        <f t="shared" si="101"/>
        <v>0</v>
      </c>
      <c r="Z609" s="5">
        <f t="shared" si="102"/>
        <v>5.1467631684760755E-2</v>
      </c>
      <c r="AA609" s="5">
        <f t="shared" si="103"/>
        <v>0.83594692400482506</v>
      </c>
      <c r="AB609" s="5">
        <f t="shared" si="104"/>
        <v>0.11258544431041416</v>
      </c>
      <c r="AC609" s="5">
        <v>0</v>
      </c>
      <c r="AD609" s="3">
        <v>75</v>
      </c>
      <c r="AE609" s="3">
        <v>2055</v>
      </c>
      <c r="AF609" s="3">
        <v>430</v>
      </c>
      <c r="AG609" s="3">
        <v>84</v>
      </c>
      <c r="AH609" s="3">
        <v>74</v>
      </c>
      <c r="AI609" s="1">
        <f t="shared" si="105"/>
        <v>0</v>
      </c>
      <c r="AJ609" s="1">
        <f t="shared" si="106"/>
        <v>5.8498896247240618E-2</v>
      </c>
      <c r="AK609" s="1">
        <f t="shared" si="107"/>
        <v>0.75607064017660042</v>
      </c>
      <c r="AL609" s="1">
        <f t="shared" si="108"/>
        <v>0.18543046357615894</v>
      </c>
    </row>
    <row r="610" spans="1:38">
      <c r="A610" s="2" t="s">
        <v>1049</v>
      </c>
      <c r="B610" s="2" t="s">
        <v>105</v>
      </c>
      <c r="C610" s="2" t="s">
        <v>164</v>
      </c>
      <c r="E610" s="6" t="s">
        <v>137</v>
      </c>
      <c r="F610" s="2" t="s">
        <v>6</v>
      </c>
      <c r="G610" s="2" t="s">
        <v>1445</v>
      </c>
      <c r="H610" s="2">
        <v>139</v>
      </c>
      <c r="I610" s="2">
        <v>30</v>
      </c>
      <c r="J610" s="2" t="str">
        <f t="shared" si="109"/>
        <v>MINERIO</v>
      </c>
      <c r="K610" s="9">
        <v>1.53</v>
      </c>
      <c r="L610" s="10">
        <v>0.15</v>
      </c>
      <c r="M610" s="2">
        <v>4</v>
      </c>
      <c r="N610" s="2">
        <v>815</v>
      </c>
      <c r="O610" s="2">
        <v>0</v>
      </c>
      <c r="P610" s="2">
        <v>336</v>
      </c>
      <c r="Q610" s="2">
        <f t="shared" si="99"/>
        <v>3.4632034632034632E-3</v>
      </c>
      <c r="R610" s="2">
        <f t="shared" si="100"/>
        <v>0.9965367965367965</v>
      </c>
      <c r="S610" s="5">
        <v>0</v>
      </c>
      <c r="T610" s="5">
        <v>0</v>
      </c>
      <c r="U610" s="5">
        <v>215</v>
      </c>
      <c r="V610" s="5">
        <v>370</v>
      </c>
      <c r="W610" s="5">
        <v>0</v>
      </c>
      <c r="X610" s="5">
        <v>3</v>
      </c>
      <c r="Y610" s="5">
        <f t="shared" si="101"/>
        <v>0</v>
      </c>
      <c r="Z610" s="5">
        <f t="shared" si="102"/>
        <v>0</v>
      </c>
      <c r="AA610" s="5">
        <f t="shared" si="103"/>
        <v>0.36752136752136755</v>
      </c>
      <c r="AB610" s="5">
        <f t="shared" si="104"/>
        <v>0.63247863247863245</v>
      </c>
      <c r="AC610" s="5">
        <v>0</v>
      </c>
      <c r="AD610" s="3">
        <v>0</v>
      </c>
      <c r="AE610" s="3">
        <v>153</v>
      </c>
      <c r="AF610" s="3">
        <v>433</v>
      </c>
      <c r="AG610" s="3">
        <v>0</v>
      </c>
      <c r="AH610" s="3">
        <v>2</v>
      </c>
      <c r="AI610" s="1">
        <f t="shared" si="105"/>
        <v>0</v>
      </c>
      <c r="AJ610" s="1">
        <f t="shared" si="106"/>
        <v>0</v>
      </c>
      <c r="AK610" s="1">
        <f t="shared" si="107"/>
        <v>0.26020408163265307</v>
      </c>
      <c r="AL610" s="1">
        <f t="shared" si="108"/>
        <v>0.73979591836734693</v>
      </c>
    </row>
    <row r="611" spans="1:38">
      <c r="A611" s="2" t="s">
        <v>1049</v>
      </c>
      <c r="B611" s="2" t="s">
        <v>105</v>
      </c>
      <c r="C611" s="2" t="s">
        <v>164</v>
      </c>
      <c r="E611" s="6" t="s">
        <v>131</v>
      </c>
      <c r="F611" s="2" t="s">
        <v>6</v>
      </c>
      <c r="G611" s="2" t="s">
        <v>1445</v>
      </c>
      <c r="H611" s="2">
        <v>37</v>
      </c>
      <c r="I611" s="2">
        <v>95</v>
      </c>
      <c r="J611" s="2" t="str">
        <f t="shared" si="109"/>
        <v>MINERIO</v>
      </c>
      <c r="K611" s="8">
        <v>1.49</v>
      </c>
      <c r="L611" s="11">
        <v>1.08</v>
      </c>
      <c r="M611" s="2">
        <v>122</v>
      </c>
      <c r="N611" s="2">
        <v>3740</v>
      </c>
      <c r="O611" s="2">
        <v>0</v>
      </c>
      <c r="P611" s="2">
        <v>801</v>
      </c>
      <c r="Q611" s="2">
        <f t="shared" si="99"/>
        <v>2.6163414111087281E-2</v>
      </c>
      <c r="R611" s="2">
        <f t="shared" si="100"/>
        <v>0.97383658588891275</v>
      </c>
      <c r="S611" s="2">
        <v>0</v>
      </c>
      <c r="T611" s="2">
        <v>145</v>
      </c>
      <c r="U611" s="2">
        <v>1856</v>
      </c>
      <c r="V611" s="2">
        <v>236</v>
      </c>
      <c r="W611" s="2">
        <v>164</v>
      </c>
      <c r="X611" s="2">
        <v>127</v>
      </c>
      <c r="Y611" s="5">
        <f t="shared" si="101"/>
        <v>0</v>
      </c>
      <c r="Z611" s="5">
        <f t="shared" si="102"/>
        <v>6.4818953956191333E-2</v>
      </c>
      <c r="AA611" s="5">
        <f t="shared" si="103"/>
        <v>0.82968261063924897</v>
      </c>
      <c r="AB611" s="5">
        <f t="shared" si="104"/>
        <v>0.10549843540455968</v>
      </c>
      <c r="AC611" s="2">
        <v>0</v>
      </c>
      <c r="AD611" s="3">
        <v>67</v>
      </c>
      <c r="AE611" s="3">
        <v>1879</v>
      </c>
      <c r="AF611" s="3">
        <v>387</v>
      </c>
      <c r="AG611" s="3">
        <v>92</v>
      </c>
      <c r="AH611" s="3">
        <v>101</v>
      </c>
      <c r="AI611" s="1">
        <f t="shared" si="105"/>
        <v>0</v>
      </c>
      <c r="AJ611" s="1">
        <f t="shared" si="106"/>
        <v>6.2945368171021379E-2</v>
      </c>
      <c r="AK611" s="1">
        <f t="shared" si="107"/>
        <v>0.74386381631037213</v>
      </c>
      <c r="AL611" s="1">
        <f t="shared" si="108"/>
        <v>0.19319081551860648</v>
      </c>
    </row>
    <row r="612" spans="1:38">
      <c r="A612" s="2" t="s">
        <v>1049</v>
      </c>
      <c r="B612" s="2" t="s">
        <v>105</v>
      </c>
      <c r="C612" s="2" t="s">
        <v>164</v>
      </c>
      <c r="E612" s="6" t="s">
        <v>95</v>
      </c>
      <c r="F612" s="2" t="s">
        <v>5</v>
      </c>
      <c r="G612" s="2" t="s">
        <v>1446</v>
      </c>
      <c r="H612" s="2">
        <v>232</v>
      </c>
      <c r="I612" s="2">
        <v>130</v>
      </c>
      <c r="J612" s="2" t="str">
        <f t="shared" si="109"/>
        <v>MINERIO</v>
      </c>
      <c r="K612" s="8">
        <v>1.48</v>
      </c>
      <c r="L612" s="11">
        <v>6.91</v>
      </c>
      <c r="M612" s="2">
        <v>3263</v>
      </c>
      <c r="N612" s="2">
        <v>1037</v>
      </c>
      <c r="O612" s="2">
        <v>0</v>
      </c>
      <c r="P612" s="2">
        <v>706</v>
      </c>
      <c r="Q612" s="2">
        <f t="shared" si="99"/>
        <v>0.65181781861765886</v>
      </c>
      <c r="R612" s="2">
        <f t="shared" si="100"/>
        <v>0.34818218138234119</v>
      </c>
      <c r="S612" s="5">
        <v>1544</v>
      </c>
      <c r="T612" s="5">
        <v>668</v>
      </c>
      <c r="U612" s="5">
        <v>118</v>
      </c>
      <c r="V612" s="5">
        <v>94</v>
      </c>
      <c r="W612" s="5">
        <v>413</v>
      </c>
      <c r="X612" s="5">
        <v>10</v>
      </c>
      <c r="Y612" s="5">
        <f t="shared" si="101"/>
        <v>0.63696369636963701</v>
      </c>
      <c r="Z612" s="5">
        <f t="shared" si="102"/>
        <v>0.27557755775577558</v>
      </c>
      <c r="AA612" s="5">
        <f t="shared" si="103"/>
        <v>4.8679867986798679E-2</v>
      </c>
      <c r="AB612" s="5">
        <f t="shared" si="104"/>
        <v>3.8778877887788776E-2</v>
      </c>
      <c r="AC612" s="5">
        <v>1543</v>
      </c>
      <c r="AD612" s="3">
        <v>575</v>
      </c>
      <c r="AE612" s="3">
        <v>146</v>
      </c>
      <c r="AF612" s="3">
        <v>109</v>
      </c>
      <c r="AG612" s="3">
        <v>449</v>
      </c>
      <c r="AH612" s="3">
        <v>21</v>
      </c>
      <c r="AI612" s="1">
        <f t="shared" si="105"/>
        <v>0.65023177412557942</v>
      </c>
      <c r="AJ612" s="1">
        <f t="shared" si="106"/>
        <v>0.36018290538163911</v>
      </c>
      <c r="AK612" s="1">
        <f t="shared" si="107"/>
        <v>5.1354203306366517E-2</v>
      </c>
      <c r="AL612" s="1">
        <f t="shared" si="108"/>
        <v>4.57263454097784E-2</v>
      </c>
    </row>
    <row r="613" spans="1:38">
      <c r="A613" s="2" t="s">
        <v>1049</v>
      </c>
      <c r="B613" s="2" t="s">
        <v>105</v>
      </c>
      <c r="C613" s="2" t="s">
        <v>164</v>
      </c>
      <c r="E613" s="6" t="s">
        <v>49</v>
      </c>
      <c r="F613" s="2" t="s">
        <v>6</v>
      </c>
      <c r="G613" s="2" t="s">
        <v>1445</v>
      </c>
      <c r="H613" s="2">
        <v>227</v>
      </c>
      <c r="I613" s="2">
        <v>15</v>
      </c>
      <c r="J613" s="2" t="str">
        <f t="shared" si="109"/>
        <v>MINERIO</v>
      </c>
      <c r="K613" s="8">
        <v>1.36</v>
      </c>
      <c r="L613" s="11">
        <v>0.08</v>
      </c>
      <c r="M613" s="2">
        <v>0</v>
      </c>
      <c r="N613" s="2">
        <v>905</v>
      </c>
      <c r="O613" s="2">
        <v>0</v>
      </c>
      <c r="P613" s="2">
        <v>341</v>
      </c>
      <c r="Q613" s="2">
        <f t="shared" si="99"/>
        <v>0</v>
      </c>
      <c r="R613" s="2">
        <f t="shared" si="100"/>
        <v>1</v>
      </c>
      <c r="S613" s="5">
        <v>0</v>
      </c>
      <c r="T613" s="5">
        <v>3</v>
      </c>
      <c r="U613" s="5">
        <v>353</v>
      </c>
      <c r="V613" s="5">
        <v>268</v>
      </c>
      <c r="W613" s="5">
        <v>6</v>
      </c>
      <c r="X613" s="5">
        <v>13</v>
      </c>
      <c r="Y613" s="5">
        <f t="shared" si="101"/>
        <v>0</v>
      </c>
      <c r="Z613" s="5">
        <f t="shared" si="102"/>
        <v>4.807692307692308E-3</v>
      </c>
      <c r="AA613" s="5">
        <f t="shared" si="103"/>
        <v>0.56570512820512819</v>
      </c>
      <c r="AB613" s="5">
        <f t="shared" si="104"/>
        <v>0.42948717948717946</v>
      </c>
      <c r="AC613" s="5">
        <v>0</v>
      </c>
      <c r="AD613" s="3">
        <v>1</v>
      </c>
      <c r="AE613" s="3">
        <v>283</v>
      </c>
      <c r="AF613" s="3">
        <v>344</v>
      </c>
      <c r="AG613" s="3">
        <v>2</v>
      </c>
      <c r="AH613" s="3">
        <v>11</v>
      </c>
      <c r="AI613" s="1">
        <f t="shared" si="105"/>
        <v>0</v>
      </c>
      <c r="AJ613" s="1">
        <f t="shared" si="106"/>
        <v>4.6801872074882997E-3</v>
      </c>
      <c r="AK613" s="1">
        <f t="shared" si="107"/>
        <v>0.44149765990639628</v>
      </c>
      <c r="AL613" s="1">
        <f t="shared" si="108"/>
        <v>0.55382215288611547</v>
      </c>
    </row>
    <row r="614" spans="1:38">
      <c r="A614" s="2" t="s">
        <v>1049</v>
      </c>
      <c r="B614" s="2" t="s">
        <v>105</v>
      </c>
      <c r="C614" s="2" t="s">
        <v>164</v>
      </c>
      <c r="E614" s="6" t="s">
        <v>137</v>
      </c>
      <c r="F614" s="2" t="s">
        <v>6</v>
      </c>
      <c r="G614" s="2" t="s">
        <v>1445</v>
      </c>
      <c r="H614" s="2">
        <v>138</v>
      </c>
      <c r="I614" s="2">
        <v>25</v>
      </c>
      <c r="J614" s="2" t="str">
        <f t="shared" si="109"/>
        <v>MINERIO</v>
      </c>
      <c r="K614" s="9">
        <v>1.33</v>
      </c>
      <c r="L614" s="10">
        <v>0.32</v>
      </c>
      <c r="M614" s="2">
        <v>44</v>
      </c>
      <c r="N614" s="2">
        <v>1491</v>
      </c>
      <c r="O614" s="2">
        <v>0</v>
      </c>
      <c r="P614" s="2">
        <v>386</v>
      </c>
      <c r="Q614" s="2">
        <f t="shared" si="99"/>
        <v>2.2904737116085372E-2</v>
      </c>
      <c r="R614" s="2">
        <f t="shared" si="100"/>
        <v>0.97709526288391457</v>
      </c>
      <c r="S614" s="5">
        <v>0</v>
      </c>
      <c r="T614" s="5">
        <v>11</v>
      </c>
      <c r="U614" s="5">
        <v>446</v>
      </c>
      <c r="V614" s="5">
        <v>554</v>
      </c>
      <c r="W614" s="5">
        <v>13</v>
      </c>
      <c r="X614" s="5">
        <v>11</v>
      </c>
      <c r="Y614" s="5">
        <f t="shared" si="101"/>
        <v>0</v>
      </c>
      <c r="Z614" s="5">
        <f t="shared" si="102"/>
        <v>1.0880316518298714E-2</v>
      </c>
      <c r="AA614" s="5">
        <f t="shared" si="103"/>
        <v>0.44114737883283878</v>
      </c>
      <c r="AB614" s="5">
        <f t="shared" si="104"/>
        <v>0.54797230464886248</v>
      </c>
      <c r="AC614" s="2">
        <v>0</v>
      </c>
      <c r="AD614" s="3">
        <v>10</v>
      </c>
      <c r="AE614" s="3">
        <v>352</v>
      </c>
      <c r="AF614" s="3">
        <v>653</v>
      </c>
      <c r="AG614" s="3">
        <v>13</v>
      </c>
      <c r="AH614" s="3">
        <v>7</v>
      </c>
      <c r="AI614" s="1">
        <f t="shared" si="105"/>
        <v>0</v>
      </c>
      <c r="AJ614" s="1">
        <f t="shared" si="106"/>
        <v>2.2222222222222223E-2</v>
      </c>
      <c r="AK614" s="1">
        <f t="shared" si="107"/>
        <v>0.34009661835748795</v>
      </c>
      <c r="AL614" s="1">
        <f t="shared" si="108"/>
        <v>0.6376811594202898</v>
      </c>
    </row>
    <row r="615" spans="1:38">
      <c r="A615" s="2" t="s">
        <v>1049</v>
      </c>
      <c r="B615" s="2" t="s">
        <v>105</v>
      </c>
      <c r="C615" s="2" t="s">
        <v>164</v>
      </c>
      <c r="E615" s="6" t="s">
        <v>142</v>
      </c>
      <c r="F615" s="2" t="s">
        <v>6</v>
      </c>
      <c r="G615" s="2" t="s">
        <v>1445</v>
      </c>
      <c r="H615" s="2">
        <v>177</v>
      </c>
      <c r="I615" s="2">
        <v>60</v>
      </c>
      <c r="J615" s="2" t="str">
        <f t="shared" si="109"/>
        <v>MINERIO</v>
      </c>
      <c r="K615" s="8">
        <v>1.24</v>
      </c>
      <c r="L615" s="11">
        <v>0.27</v>
      </c>
      <c r="M615" s="2">
        <v>13</v>
      </c>
      <c r="N615" s="2">
        <v>2935</v>
      </c>
      <c r="O615" s="2">
        <v>0</v>
      </c>
      <c r="P615" s="2">
        <v>523</v>
      </c>
      <c r="Q615" s="2">
        <f t="shared" si="99"/>
        <v>3.7453183520599251E-3</v>
      </c>
      <c r="R615" s="2">
        <f t="shared" si="100"/>
        <v>0.99625468164794007</v>
      </c>
      <c r="S615" s="5">
        <v>0</v>
      </c>
      <c r="T615" s="5">
        <v>23</v>
      </c>
      <c r="U615" s="5">
        <v>1093</v>
      </c>
      <c r="V615" s="5">
        <v>766</v>
      </c>
      <c r="W615" s="5">
        <v>23</v>
      </c>
      <c r="X615" s="5">
        <v>32</v>
      </c>
      <c r="Y615" s="5">
        <f t="shared" si="101"/>
        <v>0</v>
      </c>
      <c r="Z615" s="5">
        <f t="shared" si="102"/>
        <v>1.2221041445270989E-2</v>
      </c>
      <c r="AA615" s="5">
        <f t="shared" si="103"/>
        <v>0.58076514346439956</v>
      </c>
      <c r="AB615" s="5">
        <f t="shared" si="104"/>
        <v>0.40701381509032941</v>
      </c>
      <c r="AC615" s="5"/>
      <c r="AD615" s="3">
        <v>0</v>
      </c>
      <c r="AE615" s="3">
        <v>19</v>
      </c>
      <c r="AF615" s="3">
        <v>909</v>
      </c>
      <c r="AG615" s="3">
        <v>972</v>
      </c>
      <c r="AH615" s="3">
        <v>18</v>
      </c>
      <c r="AI615" s="1">
        <f t="shared" si="105"/>
        <v>0</v>
      </c>
      <c r="AJ615" s="1">
        <f t="shared" si="106"/>
        <v>0.50677789363920756</v>
      </c>
      <c r="AK615" s="1">
        <f t="shared" si="107"/>
        <v>9.9061522419186653E-3</v>
      </c>
      <c r="AL615" s="1">
        <f t="shared" si="108"/>
        <v>0.48331595411887385</v>
      </c>
    </row>
    <row r="616" spans="1:38">
      <c r="A616" s="2" t="s">
        <v>1049</v>
      </c>
      <c r="B616" s="2" t="s">
        <v>105</v>
      </c>
      <c r="C616" s="2" t="s">
        <v>164</v>
      </c>
      <c r="E616" s="6" t="s">
        <v>143</v>
      </c>
      <c r="F616" s="2" t="s">
        <v>6</v>
      </c>
      <c r="G616" s="2" t="s">
        <v>1445</v>
      </c>
      <c r="H616" s="2">
        <v>191</v>
      </c>
      <c r="I616" s="2">
        <v>25</v>
      </c>
      <c r="J616" s="2" t="str">
        <f t="shared" si="109"/>
        <v>MINERIO</v>
      </c>
      <c r="K616" s="8">
        <v>1.22</v>
      </c>
      <c r="L616" s="11">
        <v>0.1</v>
      </c>
      <c r="M616" s="2">
        <v>14</v>
      </c>
      <c r="N616" s="2">
        <v>1049</v>
      </c>
      <c r="O616" s="2">
        <v>0</v>
      </c>
      <c r="P616" s="2">
        <v>351</v>
      </c>
      <c r="Q616" s="2">
        <f t="shared" si="99"/>
        <v>9.9009900990099011E-3</v>
      </c>
      <c r="R616" s="2">
        <f t="shared" si="100"/>
        <v>0.99009900990099009</v>
      </c>
      <c r="S616" s="5">
        <v>0</v>
      </c>
      <c r="T616" s="5">
        <v>0</v>
      </c>
      <c r="U616" s="5">
        <v>272</v>
      </c>
      <c r="V616" s="5">
        <v>466</v>
      </c>
      <c r="W616" s="5">
        <v>0</v>
      </c>
      <c r="X616" s="5">
        <v>4</v>
      </c>
      <c r="Y616" s="5">
        <f t="shared" si="101"/>
        <v>0</v>
      </c>
      <c r="Z616" s="5">
        <f t="shared" si="102"/>
        <v>0</v>
      </c>
      <c r="AA616" s="5">
        <f t="shared" si="103"/>
        <v>0.36856368563685638</v>
      </c>
      <c r="AB616" s="5">
        <f t="shared" si="104"/>
        <v>0.63143631436314362</v>
      </c>
      <c r="AC616" s="5">
        <v>0</v>
      </c>
      <c r="AD616" s="3">
        <v>0</v>
      </c>
      <c r="AE616" s="3">
        <v>0</v>
      </c>
      <c r="AF616" s="3">
        <v>203</v>
      </c>
      <c r="AG616" s="3">
        <v>535</v>
      </c>
      <c r="AH616" s="3">
        <v>0</v>
      </c>
      <c r="AI616" s="1">
        <f t="shared" si="105"/>
        <v>0</v>
      </c>
      <c r="AJ616" s="1">
        <f t="shared" si="106"/>
        <v>0.72493224932249323</v>
      </c>
      <c r="AK616" s="1">
        <f t="shared" si="107"/>
        <v>0</v>
      </c>
      <c r="AL616" s="1">
        <f t="shared" si="108"/>
        <v>0.27506775067750677</v>
      </c>
    </row>
    <row r="617" spans="1:38">
      <c r="A617" s="2" t="s">
        <v>1049</v>
      </c>
      <c r="B617" s="2" t="s">
        <v>105</v>
      </c>
      <c r="C617" s="2" t="s">
        <v>164</v>
      </c>
      <c r="E617" s="6" t="s">
        <v>95</v>
      </c>
      <c r="F617" s="2" t="s">
        <v>5</v>
      </c>
      <c r="G617" s="2" t="s">
        <v>1446</v>
      </c>
      <c r="H617" s="2">
        <v>230</v>
      </c>
      <c r="I617" s="2">
        <v>185</v>
      </c>
      <c r="J617" s="2" t="str">
        <f t="shared" si="109"/>
        <v>MINERIO</v>
      </c>
      <c r="K617" s="8">
        <v>1.1299999999999999</v>
      </c>
      <c r="L617" s="11">
        <v>0.82</v>
      </c>
      <c r="M617" s="2">
        <v>61</v>
      </c>
      <c r="N617" s="2">
        <v>7286</v>
      </c>
      <c r="O617" s="2">
        <v>0</v>
      </c>
      <c r="P617" s="2">
        <v>1019</v>
      </c>
      <c r="Q617" s="2">
        <f t="shared" si="99"/>
        <v>7.2914176428400673E-3</v>
      </c>
      <c r="R617" s="2">
        <f t="shared" si="100"/>
        <v>0.99270858235715997</v>
      </c>
      <c r="S617" s="5">
        <v>0</v>
      </c>
      <c r="T617" s="5">
        <v>35</v>
      </c>
      <c r="U617" s="5">
        <v>3822</v>
      </c>
      <c r="V617" s="5">
        <v>719</v>
      </c>
      <c r="W617" s="5">
        <v>50</v>
      </c>
      <c r="X617" s="5">
        <v>134</v>
      </c>
      <c r="Y617" s="5">
        <f t="shared" si="101"/>
        <v>0</v>
      </c>
      <c r="Z617" s="5">
        <f t="shared" si="102"/>
        <v>7.6486013986013989E-3</v>
      </c>
      <c r="AA617" s="5">
        <f t="shared" si="103"/>
        <v>0.83522727272727271</v>
      </c>
      <c r="AB617" s="5">
        <f t="shared" si="104"/>
        <v>0.15712412587412589</v>
      </c>
      <c r="AC617" s="5">
        <v>0</v>
      </c>
      <c r="AD617" s="3">
        <v>26</v>
      </c>
      <c r="AE617" s="3">
        <v>3524</v>
      </c>
      <c r="AF617" s="3">
        <v>1103</v>
      </c>
      <c r="AG617" s="3">
        <v>35</v>
      </c>
      <c r="AH617" s="3">
        <v>72</v>
      </c>
      <c r="AI617" s="1">
        <f t="shared" si="105"/>
        <v>0</v>
      </c>
      <c r="AJ617" s="1">
        <f t="shared" si="106"/>
        <v>1.2815126050420168E-2</v>
      </c>
      <c r="AK617" s="1">
        <f t="shared" si="107"/>
        <v>0.74033613445378155</v>
      </c>
      <c r="AL617" s="1">
        <f t="shared" si="108"/>
        <v>0.24684873949579833</v>
      </c>
    </row>
    <row r="618" spans="1:38">
      <c r="A618" s="2" t="s">
        <v>1049</v>
      </c>
      <c r="B618" s="2" t="s">
        <v>105</v>
      </c>
      <c r="C618" s="2" t="s">
        <v>164</v>
      </c>
      <c r="E618" s="6" t="s">
        <v>143</v>
      </c>
      <c r="F618" s="2" t="s">
        <v>6</v>
      </c>
      <c r="G618" s="2" t="s">
        <v>1445</v>
      </c>
      <c r="H618" s="2">
        <v>193</v>
      </c>
      <c r="I618" s="2">
        <v>40</v>
      </c>
      <c r="J618" s="2" t="str">
        <f t="shared" si="109"/>
        <v>MINERIO</v>
      </c>
      <c r="K618" s="8">
        <v>1.1100000000000001</v>
      </c>
      <c r="L618" s="11">
        <v>0.18</v>
      </c>
      <c r="M618" s="2">
        <v>98</v>
      </c>
      <c r="N618" s="2">
        <v>1907</v>
      </c>
      <c r="O618" s="2">
        <v>0</v>
      </c>
      <c r="P618" s="2">
        <v>460</v>
      </c>
      <c r="Q618" s="2">
        <f t="shared" si="99"/>
        <v>3.9756592292089249E-2</v>
      </c>
      <c r="R618" s="2">
        <f t="shared" si="100"/>
        <v>0.96024340770791072</v>
      </c>
      <c r="S618" s="5">
        <v>0</v>
      </c>
      <c r="T618" s="5">
        <v>11</v>
      </c>
      <c r="U618" s="5">
        <v>373</v>
      </c>
      <c r="V618" s="5">
        <v>944</v>
      </c>
      <c r="W618" s="5">
        <v>9</v>
      </c>
      <c r="X618" s="5">
        <v>7</v>
      </c>
      <c r="Y618" s="5">
        <f t="shared" si="101"/>
        <v>0</v>
      </c>
      <c r="Z618" s="5">
        <f t="shared" si="102"/>
        <v>8.2831325301204826E-3</v>
      </c>
      <c r="AA618" s="5">
        <f t="shared" si="103"/>
        <v>0.28087349397590361</v>
      </c>
      <c r="AB618" s="5">
        <f t="shared" si="104"/>
        <v>0.71084337349397586</v>
      </c>
      <c r="AC618" s="5">
        <v>0</v>
      </c>
      <c r="AD618" s="3">
        <v>0</v>
      </c>
      <c r="AE618" s="3">
        <v>6</v>
      </c>
      <c r="AF618" s="3">
        <v>270</v>
      </c>
      <c r="AG618" s="3">
        <v>1056</v>
      </c>
      <c r="AH618" s="3">
        <v>5</v>
      </c>
      <c r="AI618" s="1">
        <f t="shared" si="105"/>
        <v>0</v>
      </c>
      <c r="AJ618" s="1">
        <f t="shared" si="106"/>
        <v>0.7898279730740464</v>
      </c>
      <c r="AK618" s="1">
        <f t="shared" si="107"/>
        <v>4.4876589379207179E-3</v>
      </c>
      <c r="AL618" s="1">
        <f t="shared" si="108"/>
        <v>0.20568436798803291</v>
      </c>
    </row>
    <row r="619" spans="1:38">
      <c r="A619" s="2" t="s">
        <v>1049</v>
      </c>
      <c r="B619" s="2" t="s">
        <v>105</v>
      </c>
      <c r="C619" s="2" t="s">
        <v>164</v>
      </c>
      <c r="E619" s="6" t="s">
        <v>133</v>
      </c>
      <c r="F619" s="2" t="s">
        <v>6</v>
      </c>
      <c r="G619" s="2" t="s">
        <v>1445</v>
      </c>
      <c r="H619" s="2">
        <v>89</v>
      </c>
      <c r="I619" s="2">
        <v>40</v>
      </c>
      <c r="J619" s="2" t="str">
        <f t="shared" si="109"/>
        <v>MINERIO</v>
      </c>
      <c r="K619" s="9">
        <v>1.0433333333333332</v>
      </c>
      <c r="L619" s="10">
        <v>0.94</v>
      </c>
      <c r="M619" s="2">
        <v>90</v>
      </c>
      <c r="N619" s="2">
        <v>1701</v>
      </c>
      <c r="O619" s="2">
        <v>0</v>
      </c>
      <c r="P619" s="2">
        <v>400</v>
      </c>
      <c r="Q619" s="2">
        <f t="shared" si="99"/>
        <v>4.1077133728890915E-2</v>
      </c>
      <c r="R619" s="2">
        <f t="shared" si="100"/>
        <v>0.95892286627110912</v>
      </c>
      <c r="S619" s="5">
        <v>0</v>
      </c>
      <c r="T619" s="5">
        <v>9</v>
      </c>
      <c r="U619" s="5">
        <v>803</v>
      </c>
      <c r="V619" s="5">
        <v>358</v>
      </c>
      <c r="W619" s="5">
        <v>5</v>
      </c>
      <c r="X619" s="5">
        <v>21</v>
      </c>
      <c r="Y619" s="5">
        <f t="shared" si="101"/>
        <v>0</v>
      </c>
      <c r="Z619" s="5">
        <f t="shared" si="102"/>
        <v>7.6923076923076927E-3</v>
      </c>
      <c r="AA619" s="5">
        <f t="shared" si="103"/>
        <v>0.68632478632478633</v>
      </c>
      <c r="AB619" s="5">
        <f t="shared" si="104"/>
        <v>0.30598290598290601</v>
      </c>
      <c r="AC619" s="2">
        <v>0</v>
      </c>
      <c r="AD619" s="3">
        <v>6</v>
      </c>
      <c r="AE619" s="3">
        <v>689</v>
      </c>
      <c r="AF619" s="3">
        <v>483</v>
      </c>
      <c r="AG619" s="3">
        <v>4</v>
      </c>
      <c r="AH619" s="3">
        <v>14</v>
      </c>
      <c r="AI619" s="1">
        <f t="shared" si="105"/>
        <v>0</v>
      </c>
      <c r="AJ619" s="1">
        <f t="shared" si="106"/>
        <v>8.3612040133779261E-3</v>
      </c>
      <c r="AK619" s="1">
        <f t="shared" si="107"/>
        <v>0.57608695652173914</v>
      </c>
      <c r="AL619" s="1">
        <f t="shared" si="108"/>
        <v>0.41555183946488294</v>
      </c>
    </row>
    <row r="620" spans="1:38">
      <c r="A620" s="2" t="s">
        <v>1049</v>
      </c>
      <c r="B620" s="2" t="s">
        <v>105</v>
      </c>
      <c r="C620" s="2" t="s">
        <v>164</v>
      </c>
      <c r="E620" s="6" t="s">
        <v>140</v>
      </c>
      <c r="F620" s="2" t="s">
        <v>6</v>
      </c>
      <c r="G620" s="2" t="s">
        <v>1445</v>
      </c>
      <c r="H620" s="2">
        <v>171</v>
      </c>
      <c r="I620" s="2">
        <v>70</v>
      </c>
      <c r="J620" s="2" t="str">
        <f t="shared" si="109"/>
        <v>MINERIO</v>
      </c>
      <c r="K620" s="8">
        <v>1.04</v>
      </c>
      <c r="L620" s="11">
        <v>0.41</v>
      </c>
      <c r="M620" s="2">
        <v>168</v>
      </c>
      <c r="N620" s="2">
        <v>2440</v>
      </c>
      <c r="O620" s="2">
        <v>0</v>
      </c>
      <c r="P620" s="2">
        <v>544</v>
      </c>
      <c r="Q620" s="2">
        <f t="shared" si="99"/>
        <v>5.3299492385786802E-2</v>
      </c>
      <c r="R620" s="2">
        <f t="shared" si="100"/>
        <v>0.9467005076142132</v>
      </c>
      <c r="S620" s="5">
        <v>0</v>
      </c>
      <c r="T620" s="5">
        <v>12</v>
      </c>
      <c r="U620" s="5">
        <v>1082</v>
      </c>
      <c r="V620" s="5">
        <v>607</v>
      </c>
      <c r="W620" s="5">
        <v>11</v>
      </c>
      <c r="X620" s="5">
        <v>28</v>
      </c>
      <c r="Y620" s="5">
        <f t="shared" si="101"/>
        <v>0</v>
      </c>
      <c r="Z620" s="5">
        <f t="shared" si="102"/>
        <v>7.0546737213403876E-3</v>
      </c>
      <c r="AA620" s="5">
        <f t="shared" si="103"/>
        <v>0.63609641387419169</v>
      </c>
      <c r="AB620" s="5">
        <f t="shared" si="104"/>
        <v>0.35684891240446798</v>
      </c>
      <c r="AC620" s="5">
        <v>0</v>
      </c>
      <c r="AD620" s="3">
        <v>7</v>
      </c>
      <c r="AE620" s="3">
        <v>929</v>
      </c>
      <c r="AF620" s="3">
        <v>778</v>
      </c>
      <c r="AG620" s="3">
        <v>5</v>
      </c>
      <c r="AH620" s="3">
        <v>21</v>
      </c>
      <c r="AI620" s="1">
        <f t="shared" si="105"/>
        <v>0</v>
      </c>
      <c r="AJ620" s="1">
        <f t="shared" si="106"/>
        <v>6.8965517241379309E-3</v>
      </c>
      <c r="AK620" s="1">
        <f t="shared" si="107"/>
        <v>0.53390804597701147</v>
      </c>
      <c r="AL620" s="1">
        <f t="shared" si="108"/>
        <v>0.45919540229885059</v>
      </c>
    </row>
    <row r="621" spans="1:38">
      <c r="A621" s="2" t="s">
        <v>1049</v>
      </c>
      <c r="B621" s="2" t="s">
        <v>105</v>
      </c>
      <c r="C621" s="2" t="s">
        <v>164</v>
      </c>
      <c r="E621" s="6" t="s">
        <v>142</v>
      </c>
      <c r="F621" s="2" t="s">
        <v>6</v>
      </c>
      <c r="G621" s="2" t="s">
        <v>1445</v>
      </c>
      <c r="H621" s="2">
        <v>178</v>
      </c>
      <c r="I621" s="2">
        <v>25</v>
      </c>
      <c r="J621" s="2" t="str">
        <f t="shared" si="109"/>
        <v>MINERIO</v>
      </c>
      <c r="K621" s="8">
        <v>1.04</v>
      </c>
      <c r="L621" s="11">
        <v>0.52</v>
      </c>
      <c r="M621" s="2">
        <v>36</v>
      </c>
      <c r="N621" s="2">
        <v>1014</v>
      </c>
      <c r="O621" s="2">
        <v>0</v>
      </c>
      <c r="P621" s="2">
        <v>402</v>
      </c>
      <c r="Q621" s="2">
        <f t="shared" si="99"/>
        <v>2.4793388429752067E-2</v>
      </c>
      <c r="R621" s="2">
        <f t="shared" si="100"/>
        <v>0.97520661157024791</v>
      </c>
      <c r="S621" s="5">
        <v>0</v>
      </c>
      <c r="T621" s="5">
        <v>16</v>
      </c>
      <c r="U621" s="5">
        <v>468</v>
      </c>
      <c r="V621" s="5">
        <v>231</v>
      </c>
      <c r="W621" s="5">
        <v>6</v>
      </c>
      <c r="X621" s="5">
        <v>19</v>
      </c>
      <c r="Y621" s="5">
        <f t="shared" si="101"/>
        <v>0</v>
      </c>
      <c r="Z621" s="5">
        <f t="shared" si="102"/>
        <v>2.2377622377622378E-2</v>
      </c>
      <c r="AA621" s="5">
        <f t="shared" si="103"/>
        <v>0.65454545454545454</v>
      </c>
      <c r="AB621" s="5">
        <f t="shared" si="104"/>
        <v>0.32307692307692309</v>
      </c>
      <c r="AC621" s="5">
        <v>0</v>
      </c>
      <c r="AD621" s="3">
        <v>0</v>
      </c>
      <c r="AE621" s="3">
        <v>10</v>
      </c>
      <c r="AF621" s="3">
        <v>414</v>
      </c>
      <c r="AG621" s="3">
        <v>300</v>
      </c>
      <c r="AH621" s="3">
        <v>5</v>
      </c>
      <c r="AI621" s="1">
        <f t="shared" si="105"/>
        <v>0</v>
      </c>
      <c r="AJ621" s="1">
        <f t="shared" si="106"/>
        <v>0.41152263374485598</v>
      </c>
      <c r="AK621" s="1">
        <f t="shared" si="107"/>
        <v>1.3717421124828532E-2</v>
      </c>
      <c r="AL621" s="1">
        <f t="shared" si="108"/>
        <v>0.57475994513031547</v>
      </c>
    </row>
    <row r="622" spans="1:38">
      <c r="A622" s="2" t="s">
        <v>1049</v>
      </c>
      <c r="B622" s="2" t="s">
        <v>105</v>
      </c>
      <c r="C622" s="2" t="s">
        <v>164</v>
      </c>
      <c r="E622" s="6" t="s">
        <v>13</v>
      </c>
      <c r="F622" s="2" t="s">
        <v>5</v>
      </c>
      <c r="G622" s="2" t="s">
        <v>1446</v>
      </c>
      <c r="H622" s="2">
        <v>17</v>
      </c>
      <c r="I622" s="2">
        <v>120</v>
      </c>
      <c r="J622" s="2" t="str">
        <f t="shared" si="109"/>
        <v>MINERIO</v>
      </c>
      <c r="K622" s="8">
        <v>1.03</v>
      </c>
      <c r="L622" s="11">
        <v>0.91</v>
      </c>
      <c r="M622" s="2">
        <v>52</v>
      </c>
      <c r="N622" s="2">
        <v>4633</v>
      </c>
      <c r="O622" s="2">
        <v>0</v>
      </c>
      <c r="P622" s="2">
        <v>692</v>
      </c>
      <c r="Q622" s="2">
        <f t="shared" si="99"/>
        <v>9.670820159940488E-3</v>
      </c>
      <c r="R622" s="2">
        <f t="shared" si="100"/>
        <v>0.99032917984005953</v>
      </c>
      <c r="S622" s="2">
        <v>0</v>
      </c>
      <c r="T622" s="2">
        <v>4</v>
      </c>
      <c r="U622" s="2">
        <v>2191</v>
      </c>
      <c r="V622" s="2">
        <v>793</v>
      </c>
      <c r="W622" s="2">
        <v>7</v>
      </c>
      <c r="X622" s="2">
        <v>49</v>
      </c>
      <c r="Y622" s="5">
        <f t="shared" si="101"/>
        <v>0</v>
      </c>
      <c r="Z622" s="5">
        <f t="shared" si="102"/>
        <v>1.3386880856760374E-3</v>
      </c>
      <c r="AA622" s="5">
        <f t="shared" si="103"/>
        <v>0.73326639892904955</v>
      </c>
      <c r="AB622" s="5">
        <f t="shared" si="104"/>
        <v>0.26539491298527446</v>
      </c>
      <c r="AC622" s="2">
        <v>0</v>
      </c>
      <c r="AD622" s="3">
        <v>3</v>
      </c>
      <c r="AE622" s="3">
        <v>1927</v>
      </c>
      <c r="AF622" s="3">
        <v>1085</v>
      </c>
      <c r="AG622" s="3">
        <v>3</v>
      </c>
      <c r="AH622" s="3">
        <v>26</v>
      </c>
      <c r="AI622" s="1">
        <f t="shared" si="105"/>
        <v>0</v>
      </c>
      <c r="AJ622" s="1">
        <f t="shared" si="106"/>
        <v>1.9710906701708277E-3</v>
      </c>
      <c r="AK622" s="1">
        <f t="shared" si="107"/>
        <v>0.63304862023653086</v>
      </c>
      <c r="AL622" s="1">
        <f t="shared" si="108"/>
        <v>0.36498028909329827</v>
      </c>
    </row>
    <row r="623" spans="1:38">
      <c r="A623" s="2" t="s">
        <v>1049</v>
      </c>
      <c r="B623" s="2" t="s">
        <v>105</v>
      </c>
      <c r="C623" s="2" t="s">
        <v>164</v>
      </c>
      <c r="E623" s="6" t="s">
        <v>143</v>
      </c>
      <c r="F623" s="2" t="s">
        <v>6</v>
      </c>
      <c r="G623" s="2" t="s">
        <v>1445</v>
      </c>
      <c r="H623" s="2">
        <v>194</v>
      </c>
      <c r="I623" s="2">
        <v>25</v>
      </c>
      <c r="J623" s="2" t="str">
        <f t="shared" si="109"/>
        <v>MINERIO</v>
      </c>
      <c r="K623" s="8">
        <v>1.02</v>
      </c>
      <c r="L623" s="11">
        <v>7.0000000000000007E-2</v>
      </c>
      <c r="M623" s="2">
        <v>14</v>
      </c>
      <c r="N623" s="2">
        <v>1451</v>
      </c>
      <c r="O623" s="2">
        <v>0</v>
      </c>
      <c r="P623" s="2">
        <v>371</v>
      </c>
      <c r="Q623" s="2">
        <f t="shared" si="99"/>
        <v>7.6252723311546842E-3</v>
      </c>
      <c r="R623" s="2">
        <f t="shared" si="100"/>
        <v>0.99237472766884527</v>
      </c>
      <c r="S623" s="5">
        <v>0</v>
      </c>
      <c r="T623" s="5">
        <v>0</v>
      </c>
      <c r="U623" s="5">
        <v>445</v>
      </c>
      <c r="V623" s="5">
        <v>528</v>
      </c>
      <c r="W623" s="5">
        <v>0</v>
      </c>
      <c r="X623" s="5">
        <v>7</v>
      </c>
      <c r="Y623" s="5">
        <f t="shared" si="101"/>
        <v>0</v>
      </c>
      <c r="Z623" s="5">
        <f t="shared" si="102"/>
        <v>0</v>
      </c>
      <c r="AA623" s="5">
        <f t="shared" si="103"/>
        <v>0.45734840698869478</v>
      </c>
      <c r="AB623" s="5">
        <f t="shared" si="104"/>
        <v>0.54265159301130528</v>
      </c>
      <c r="AC623" s="5">
        <v>0</v>
      </c>
      <c r="AD623" s="3">
        <v>0</v>
      </c>
      <c r="AE623" s="3">
        <v>0</v>
      </c>
      <c r="AF623" s="3">
        <v>334</v>
      </c>
      <c r="AG623" s="3">
        <v>641</v>
      </c>
      <c r="AH623" s="3">
        <v>0</v>
      </c>
      <c r="AI623" s="1">
        <f t="shared" si="105"/>
        <v>0</v>
      </c>
      <c r="AJ623" s="1">
        <f t="shared" si="106"/>
        <v>0.65743589743589748</v>
      </c>
      <c r="AK623" s="1">
        <f t="shared" si="107"/>
        <v>0</v>
      </c>
      <c r="AL623" s="1">
        <f t="shared" si="108"/>
        <v>0.34256410256410258</v>
      </c>
    </row>
    <row r="624" spans="1:38">
      <c r="A624" s="2" t="s">
        <v>1049</v>
      </c>
      <c r="B624" s="2" t="s">
        <v>105</v>
      </c>
      <c r="C624" s="2" t="s">
        <v>164</v>
      </c>
      <c r="E624" s="6" t="s">
        <v>134</v>
      </c>
      <c r="F624" s="2" t="s">
        <v>6</v>
      </c>
      <c r="G624" s="2" t="s">
        <v>1445</v>
      </c>
      <c r="H624" s="2">
        <v>112</v>
      </c>
      <c r="I624" s="2">
        <v>25</v>
      </c>
      <c r="J624" s="2" t="str">
        <f t="shared" si="109"/>
        <v>MINERIO</v>
      </c>
      <c r="K624" s="9">
        <v>1.02</v>
      </c>
      <c r="L624" s="10">
        <v>0.6</v>
      </c>
      <c r="M624" s="2">
        <v>65</v>
      </c>
      <c r="N624" s="2">
        <v>999</v>
      </c>
      <c r="O624" s="2">
        <v>0</v>
      </c>
      <c r="P624" s="2">
        <v>321</v>
      </c>
      <c r="Q624" s="2">
        <f t="shared" si="99"/>
        <v>4.6931407942238268E-2</v>
      </c>
      <c r="R624" s="2">
        <f t="shared" si="100"/>
        <v>0.95306859205776173</v>
      </c>
      <c r="S624" s="5">
        <v>0</v>
      </c>
      <c r="T624" s="5">
        <v>273</v>
      </c>
      <c r="U624" s="5">
        <v>153</v>
      </c>
      <c r="V624" s="5">
        <v>59</v>
      </c>
      <c r="W624" s="5">
        <v>234</v>
      </c>
      <c r="X624" s="5">
        <v>31</v>
      </c>
      <c r="Y624" s="5">
        <f t="shared" si="101"/>
        <v>0</v>
      </c>
      <c r="Z624" s="5">
        <f t="shared" si="102"/>
        <v>0.56288659793814433</v>
      </c>
      <c r="AA624" s="5">
        <f t="shared" si="103"/>
        <v>0.31546391752577319</v>
      </c>
      <c r="AB624" s="5">
        <f t="shared" si="104"/>
        <v>0.12164948453608247</v>
      </c>
      <c r="AC624" s="2">
        <v>0</v>
      </c>
      <c r="AD624" s="3">
        <v>184</v>
      </c>
      <c r="AE624" s="3">
        <v>250</v>
      </c>
      <c r="AF624" s="3">
        <v>71</v>
      </c>
      <c r="AG624" s="3">
        <v>198</v>
      </c>
      <c r="AH624" s="3">
        <v>45</v>
      </c>
      <c r="AI624" s="1">
        <f t="shared" si="105"/>
        <v>0</v>
      </c>
      <c r="AJ624" s="1">
        <f t="shared" si="106"/>
        <v>0.51069518716577544</v>
      </c>
      <c r="AK624" s="1">
        <f t="shared" si="107"/>
        <v>0.33422459893048129</v>
      </c>
      <c r="AL624" s="1">
        <f t="shared" si="108"/>
        <v>0.15508021390374332</v>
      </c>
    </row>
    <row r="625" spans="1:38">
      <c r="A625" s="2" t="s">
        <v>1049</v>
      </c>
      <c r="B625" s="2" t="s">
        <v>105</v>
      </c>
      <c r="C625" s="2" t="s">
        <v>164</v>
      </c>
      <c r="E625" s="6" t="s">
        <v>151</v>
      </c>
      <c r="F625" s="2" t="s">
        <v>5</v>
      </c>
      <c r="G625" s="2" t="s">
        <v>1446</v>
      </c>
      <c r="H625" s="2">
        <v>277</v>
      </c>
      <c r="I625" s="2">
        <v>35</v>
      </c>
      <c r="J625" s="2" t="str">
        <f t="shared" si="109"/>
        <v>MINERIO</v>
      </c>
      <c r="K625" s="8">
        <v>1.02</v>
      </c>
      <c r="L625" s="11">
        <v>1.26</v>
      </c>
      <c r="M625" s="2">
        <v>4</v>
      </c>
      <c r="N625" s="2">
        <v>1537</v>
      </c>
      <c r="O625" s="2">
        <v>0</v>
      </c>
      <c r="P625" s="2">
        <v>417</v>
      </c>
      <c r="Q625" s="2">
        <f t="shared" si="99"/>
        <v>2.0429009193054137E-3</v>
      </c>
      <c r="R625" s="2">
        <f t="shared" si="100"/>
        <v>0.99795709908069463</v>
      </c>
      <c r="S625" s="5">
        <v>0</v>
      </c>
      <c r="T625" s="5">
        <v>5</v>
      </c>
      <c r="U625" s="5">
        <v>794</v>
      </c>
      <c r="V625" s="5">
        <v>212</v>
      </c>
      <c r="W625" s="5">
        <v>4</v>
      </c>
      <c r="X625" s="5">
        <v>20</v>
      </c>
      <c r="Y625" s="5">
        <f t="shared" si="101"/>
        <v>0</v>
      </c>
      <c r="Z625" s="5">
        <f t="shared" si="102"/>
        <v>4.945598417408506E-3</v>
      </c>
      <c r="AA625" s="5">
        <f t="shared" si="103"/>
        <v>0.78536102868447077</v>
      </c>
      <c r="AB625" s="5">
        <f t="shared" si="104"/>
        <v>0.20969337289812068</v>
      </c>
      <c r="AC625" s="5">
        <v>0</v>
      </c>
      <c r="AD625" s="3">
        <v>0</v>
      </c>
      <c r="AE625" s="3">
        <v>719</v>
      </c>
      <c r="AF625" s="3">
        <v>302</v>
      </c>
      <c r="AG625" s="3">
        <v>0</v>
      </c>
      <c r="AH625" s="3">
        <v>14</v>
      </c>
      <c r="AI625" s="1">
        <f t="shared" si="105"/>
        <v>0</v>
      </c>
      <c r="AJ625" s="1">
        <f t="shared" si="106"/>
        <v>0</v>
      </c>
      <c r="AK625" s="1">
        <f t="shared" si="107"/>
        <v>0.69468599033816425</v>
      </c>
      <c r="AL625" s="1">
        <f t="shared" si="108"/>
        <v>0.30531400966183575</v>
      </c>
    </row>
    <row r="626" spans="1:38">
      <c r="A626" s="2" t="s">
        <v>1049</v>
      </c>
      <c r="B626" s="2" t="s">
        <v>105</v>
      </c>
      <c r="C626" s="2" t="s">
        <v>164</v>
      </c>
      <c r="E626" s="6" t="s">
        <v>49</v>
      </c>
      <c r="F626" s="2" t="s">
        <v>6</v>
      </c>
      <c r="G626" s="2" t="s">
        <v>1445</v>
      </c>
      <c r="H626" s="2">
        <v>226</v>
      </c>
      <c r="I626" s="2">
        <v>5</v>
      </c>
      <c r="J626" s="2" t="str">
        <f t="shared" si="109"/>
        <v>MINERIO</v>
      </c>
      <c r="K626" s="8">
        <v>1</v>
      </c>
      <c r="L626" s="11">
        <v>0.01</v>
      </c>
      <c r="M626" s="2">
        <v>0</v>
      </c>
      <c r="N626" s="2">
        <v>455</v>
      </c>
      <c r="O626" s="2">
        <v>0</v>
      </c>
      <c r="P626" s="2">
        <v>237</v>
      </c>
      <c r="Q626" s="2">
        <f t="shared" si="99"/>
        <v>0</v>
      </c>
      <c r="R626" s="2">
        <f t="shared" si="100"/>
        <v>1</v>
      </c>
      <c r="S626" s="5">
        <v>0</v>
      </c>
      <c r="T626" s="5">
        <v>0</v>
      </c>
      <c r="U626" s="5">
        <v>134</v>
      </c>
      <c r="V626" s="5">
        <v>198</v>
      </c>
      <c r="W626" s="5">
        <v>0</v>
      </c>
      <c r="X626" s="5">
        <v>1</v>
      </c>
      <c r="Y626" s="5">
        <f t="shared" si="101"/>
        <v>0</v>
      </c>
      <c r="Z626" s="5">
        <f t="shared" si="102"/>
        <v>0</v>
      </c>
      <c r="AA626" s="5">
        <f t="shared" si="103"/>
        <v>0.40361445783132532</v>
      </c>
      <c r="AB626" s="5">
        <f t="shared" si="104"/>
        <v>0.59638554216867468</v>
      </c>
      <c r="AC626" s="5">
        <v>0</v>
      </c>
      <c r="AD626" s="3">
        <v>0</v>
      </c>
      <c r="AE626" s="3">
        <v>97</v>
      </c>
      <c r="AF626" s="3">
        <v>236</v>
      </c>
      <c r="AG626" s="3">
        <v>0</v>
      </c>
      <c r="AH626" s="3">
        <v>0</v>
      </c>
      <c r="AI626" s="1">
        <f t="shared" si="105"/>
        <v>0</v>
      </c>
      <c r="AJ626" s="1">
        <f t="shared" si="106"/>
        <v>0</v>
      </c>
      <c r="AK626" s="1">
        <f t="shared" si="107"/>
        <v>0.29129129129129128</v>
      </c>
      <c r="AL626" s="1">
        <f t="shared" si="108"/>
        <v>0.70870870870870872</v>
      </c>
    </row>
    <row r="627" spans="1:38">
      <c r="A627" s="2" t="s">
        <v>1049</v>
      </c>
      <c r="B627" s="2" t="s">
        <v>105</v>
      </c>
      <c r="C627" s="2" t="s">
        <v>164</v>
      </c>
      <c r="E627" s="6" t="s">
        <v>140</v>
      </c>
      <c r="F627" s="2" t="s">
        <v>6</v>
      </c>
      <c r="G627" s="2" t="s">
        <v>1445</v>
      </c>
      <c r="H627" s="2">
        <v>172</v>
      </c>
      <c r="I627" s="2">
        <v>40</v>
      </c>
      <c r="J627" s="2" t="str">
        <f t="shared" si="109"/>
        <v>MINERIO</v>
      </c>
      <c r="K627" s="8">
        <v>0.95</v>
      </c>
      <c r="L627" s="11">
        <v>7.0000000000000007E-2</v>
      </c>
      <c r="M627" s="2">
        <v>64</v>
      </c>
      <c r="N627" s="2">
        <v>1428</v>
      </c>
      <c r="O627" s="2">
        <v>0</v>
      </c>
      <c r="P627" s="2">
        <v>481</v>
      </c>
      <c r="Q627" s="2">
        <f t="shared" si="99"/>
        <v>3.2437911809427268E-2</v>
      </c>
      <c r="R627" s="2">
        <f t="shared" si="100"/>
        <v>0.96756208819057277</v>
      </c>
      <c r="S627" s="5">
        <v>0</v>
      </c>
      <c r="T627" s="5">
        <v>8</v>
      </c>
      <c r="U627" s="5">
        <v>491</v>
      </c>
      <c r="V627" s="5">
        <v>508</v>
      </c>
      <c r="W627" s="5">
        <v>8</v>
      </c>
      <c r="X627" s="5">
        <v>6</v>
      </c>
      <c r="Y627" s="5">
        <f t="shared" si="101"/>
        <v>0</v>
      </c>
      <c r="Z627" s="5">
        <f t="shared" si="102"/>
        <v>7.9443892750744784E-3</v>
      </c>
      <c r="AA627" s="5">
        <f t="shared" si="103"/>
        <v>0.48758689175769615</v>
      </c>
      <c r="AB627" s="5">
        <f t="shared" si="104"/>
        <v>0.50446871896722945</v>
      </c>
      <c r="AC627" s="5">
        <v>0</v>
      </c>
      <c r="AD627" s="3">
        <v>6</v>
      </c>
      <c r="AE627" s="3">
        <v>395</v>
      </c>
      <c r="AF627" s="3">
        <v>612</v>
      </c>
      <c r="AG627" s="3">
        <v>4</v>
      </c>
      <c r="AH627" s="3">
        <v>4</v>
      </c>
      <c r="AI627" s="1">
        <f t="shared" si="105"/>
        <v>0</v>
      </c>
      <c r="AJ627" s="1">
        <f t="shared" si="106"/>
        <v>9.7943192948090115E-3</v>
      </c>
      <c r="AK627" s="1">
        <f t="shared" si="107"/>
        <v>0.38687561214495592</v>
      </c>
      <c r="AL627" s="1">
        <f t="shared" si="108"/>
        <v>0.60333006856023508</v>
      </c>
    </row>
    <row r="628" spans="1:38">
      <c r="A628" s="2" t="s">
        <v>1049</v>
      </c>
      <c r="B628" s="2" t="s">
        <v>105</v>
      </c>
      <c r="C628" s="2" t="s">
        <v>164</v>
      </c>
      <c r="E628" s="6" t="s">
        <v>151</v>
      </c>
      <c r="F628" s="2" t="s">
        <v>5</v>
      </c>
      <c r="G628" s="2" t="s">
        <v>1446</v>
      </c>
      <c r="H628" s="2">
        <v>275</v>
      </c>
      <c r="I628" s="2">
        <v>35</v>
      </c>
      <c r="J628" s="2" t="str">
        <f t="shared" si="109"/>
        <v>MINERIO</v>
      </c>
      <c r="K628" s="8">
        <v>0.95</v>
      </c>
      <c r="L628" s="11">
        <v>1.06</v>
      </c>
      <c r="M628" s="2">
        <v>0</v>
      </c>
      <c r="N628" s="2">
        <v>1725</v>
      </c>
      <c r="O628" s="2">
        <v>0</v>
      </c>
      <c r="P628" s="2">
        <v>420</v>
      </c>
      <c r="Q628" s="2">
        <f t="shared" si="99"/>
        <v>0</v>
      </c>
      <c r="R628" s="2">
        <f t="shared" si="100"/>
        <v>1</v>
      </c>
      <c r="S628" s="5">
        <v>0</v>
      </c>
      <c r="T628" s="5">
        <v>21</v>
      </c>
      <c r="U628" s="5">
        <v>703</v>
      </c>
      <c r="V628" s="5">
        <v>391</v>
      </c>
      <c r="W628" s="5">
        <v>21</v>
      </c>
      <c r="X628" s="5">
        <v>15</v>
      </c>
      <c r="Y628" s="5">
        <f t="shared" si="101"/>
        <v>0</v>
      </c>
      <c r="Z628" s="5">
        <f t="shared" si="102"/>
        <v>1.883408071748879E-2</v>
      </c>
      <c r="AA628" s="5">
        <f t="shared" si="103"/>
        <v>0.63049327354260087</v>
      </c>
      <c r="AB628" s="5">
        <f t="shared" si="104"/>
        <v>0.3506726457399103</v>
      </c>
      <c r="AC628" s="5">
        <v>0</v>
      </c>
      <c r="AD628" s="3">
        <v>14</v>
      </c>
      <c r="AE628" s="3">
        <v>588</v>
      </c>
      <c r="AF628" s="3">
        <v>525</v>
      </c>
      <c r="AG628" s="3">
        <v>11</v>
      </c>
      <c r="AH628" s="3">
        <v>13</v>
      </c>
      <c r="AI628" s="1">
        <f t="shared" si="105"/>
        <v>0</v>
      </c>
      <c r="AJ628" s="1">
        <f t="shared" si="106"/>
        <v>2.1720243266724587E-2</v>
      </c>
      <c r="AK628" s="1">
        <f t="shared" si="107"/>
        <v>0.51086012163336225</v>
      </c>
      <c r="AL628" s="1">
        <f t="shared" si="108"/>
        <v>0.46741963509991313</v>
      </c>
    </row>
    <row r="629" spans="1:38">
      <c r="A629" s="2" t="s">
        <v>1049</v>
      </c>
      <c r="B629" s="2" t="s">
        <v>105</v>
      </c>
      <c r="C629" s="2" t="s">
        <v>164</v>
      </c>
      <c r="E629" s="6" t="s">
        <v>13</v>
      </c>
      <c r="F629" s="2" t="s">
        <v>5</v>
      </c>
      <c r="G629" s="2" t="s">
        <v>1446</v>
      </c>
      <c r="H629" s="2">
        <v>22</v>
      </c>
      <c r="I629" s="2">
        <v>45</v>
      </c>
      <c r="J629" s="2" t="str">
        <f t="shared" si="109"/>
        <v>MINERIO</v>
      </c>
      <c r="K629" s="8">
        <v>0.92</v>
      </c>
      <c r="L629" s="11">
        <v>0.48</v>
      </c>
      <c r="M629" s="2">
        <v>0</v>
      </c>
      <c r="N629" s="2">
        <v>2179</v>
      </c>
      <c r="O629" s="2">
        <v>0</v>
      </c>
      <c r="P629" s="2">
        <v>480</v>
      </c>
      <c r="Q629" s="2">
        <f t="shared" si="99"/>
        <v>0</v>
      </c>
      <c r="R629" s="2">
        <f t="shared" si="100"/>
        <v>1</v>
      </c>
      <c r="S629" s="5">
        <v>0</v>
      </c>
      <c r="T629" s="5">
        <v>4</v>
      </c>
      <c r="U629" s="5">
        <v>1052</v>
      </c>
      <c r="V629" s="5">
        <v>346</v>
      </c>
      <c r="W629" s="5">
        <v>5</v>
      </c>
      <c r="X629" s="5">
        <v>40</v>
      </c>
      <c r="Y629" s="5">
        <f t="shared" si="101"/>
        <v>0</v>
      </c>
      <c r="Z629" s="5">
        <f t="shared" si="102"/>
        <v>2.8530670470756064E-3</v>
      </c>
      <c r="AA629" s="5">
        <f t="shared" si="103"/>
        <v>0.75035663338088443</v>
      </c>
      <c r="AB629" s="5">
        <f t="shared" si="104"/>
        <v>0.24679029957203993</v>
      </c>
      <c r="AC629" s="5">
        <v>0</v>
      </c>
      <c r="AD629" s="3">
        <v>0</v>
      </c>
      <c r="AE629" s="3">
        <v>916</v>
      </c>
      <c r="AF629" s="3">
        <v>502</v>
      </c>
      <c r="AG629" s="3">
        <v>1</v>
      </c>
      <c r="AH629" s="3">
        <v>28</v>
      </c>
      <c r="AI629" s="1">
        <f t="shared" si="105"/>
        <v>0</v>
      </c>
      <c r="AJ629" s="1">
        <f t="shared" si="106"/>
        <v>6.9108500345542499E-4</v>
      </c>
      <c r="AK629" s="1">
        <f t="shared" si="107"/>
        <v>0.6330338631651693</v>
      </c>
      <c r="AL629" s="1">
        <f t="shared" si="108"/>
        <v>0.36627505183137526</v>
      </c>
    </row>
    <row r="630" spans="1:38">
      <c r="A630" s="2" t="s">
        <v>1049</v>
      </c>
      <c r="B630" s="2" t="s">
        <v>105</v>
      </c>
      <c r="C630" s="2" t="s">
        <v>164</v>
      </c>
      <c r="E630" s="6" t="s">
        <v>133</v>
      </c>
      <c r="F630" s="2" t="s">
        <v>6</v>
      </c>
      <c r="G630" s="2" t="s">
        <v>1445</v>
      </c>
      <c r="H630" s="2">
        <v>94</v>
      </c>
      <c r="I630" s="2">
        <v>55</v>
      </c>
      <c r="J630" s="2" t="str">
        <f t="shared" si="109"/>
        <v>MINERIO</v>
      </c>
      <c r="K630" s="9">
        <v>0.90333333333333343</v>
      </c>
      <c r="L630" s="10">
        <v>0.16</v>
      </c>
      <c r="M630" s="2">
        <v>0</v>
      </c>
      <c r="N630" s="2">
        <v>2593</v>
      </c>
      <c r="O630" s="2">
        <v>0</v>
      </c>
      <c r="P630" s="2">
        <v>549</v>
      </c>
      <c r="Q630" s="2">
        <f t="shared" si="99"/>
        <v>0</v>
      </c>
      <c r="R630" s="2">
        <f t="shared" si="100"/>
        <v>1</v>
      </c>
      <c r="S630" s="5">
        <v>0</v>
      </c>
      <c r="T630" s="5">
        <v>2</v>
      </c>
      <c r="U630" s="5">
        <v>1219</v>
      </c>
      <c r="V630" s="5">
        <v>467</v>
      </c>
      <c r="W630" s="5">
        <v>4</v>
      </c>
      <c r="X630" s="5">
        <v>30</v>
      </c>
      <c r="Y630" s="5">
        <f t="shared" si="101"/>
        <v>0</v>
      </c>
      <c r="Z630" s="5">
        <f t="shared" si="102"/>
        <v>1.1848341232227489E-3</v>
      </c>
      <c r="AA630" s="5">
        <f t="shared" si="103"/>
        <v>0.72215639810426535</v>
      </c>
      <c r="AB630" s="5">
        <f t="shared" si="104"/>
        <v>0.27665876777251186</v>
      </c>
      <c r="AC630" s="2">
        <v>0</v>
      </c>
      <c r="AD630" s="3">
        <v>0</v>
      </c>
      <c r="AE630" s="3">
        <v>1041</v>
      </c>
      <c r="AF630" s="3">
        <v>662</v>
      </c>
      <c r="AG630" s="3">
        <v>0</v>
      </c>
      <c r="AH630" s="3">
        <v>19</v>
      </c>
      <c r="AI630" s="1">
        <f t="shared" si="105"/>
        <v>0</v>
      </c>
      <c r="AJ630" s="1">
        <f t="shared" si="106"/>
        <v>0</v>
      </c>
      <c r="AK630" s="1">
        <f t="shared" si="107"/>
        <v>0.60452961672473871</v>
      </c>
      <c r="AL630" s="1">
        <f t="shared" si="108"/>
        <v>0.39547038327526135</v>
      </c>
    </row>
    <row r="631" spans="1:38">
      <c r="A631" s="2" t="s">
        <v>1049</v>
      </c>
      <c r="B631" s="2" t="s">
        <v>105</v>
      </c>
      <c r="C631" s="2" t="s">
        <v>164</v>
      </c>
      <c r="E631" s="6" t="s">
        <v>148</v>
      </c>
      <c r="F631" s="2" t="s">
        <v>6</v>
      </c>
      <c r="G631" s="2" t="s">
        <v>1445</v>
      </c>
      <c r="H631" s="2">
        <v>260</v>
      </c>
      <c r="I631" s="2">
        <v>15</v>
      </c>
      <c r="J631" s="2" t="str">
        <f t="shared" si="109"/>
        <v>MINERIO</v>
      </c>
      <c r="K631" s="8">
        <v>0.9</v>
      </c>
      <c r="L631" s="11">
        <v>3.4</v>
      </c>
      <c r="M631" s="2">
        <v>57</v>
      </c>
      <c r="N631" s="2">
        <v>854</v>
      </c>
      <c r="O631" s="2">
        <v>0</v>
      </c>
      <c r="P631" s="2">
        <v>301</v>
      </c>
      <c r="Q631" s="2">
        <f t="shared" si="99"/>
        <v>4.702970297029703E-2</v>
      </c>
      <c r="R631" s="2">
        <f t="shared" si="100"/>
        <v>0.95297029702970293</v>
      </c>
      <c r="S631" s="5">
        <v>0</v>
      </c>
      <c r="T631" s="5">
        <v>39</v>
      </c>
      <c r="U631" s="5">
        <v>387</v>
      </c>
      <c r="V631" s="5">
        <v>148</v>
      </c>
      <c r="W631" s="5">
        <v>29</v>
      </c>
      <c r="X631" s="5">
        <v>26</v>
      </c>
      <c r="Y631" s="5">
        <f t="shared" si="101"/>
        <v>0</v>
      </c>
      <c r="Z631" s="5">
        <f t="shared" si="102"/>
        <v>6.7944250871080136E-2</v>
      </c>
      <c r="AA631" s="5">
        <f t="shared" si="103"/>
        <v>0.67421602787456447</v>
      </c>
      <c r="AB631" s="5">
        <f t="shared" si="104"/>
        <v>0.25783972125435539</v>
      </c>
      <c r="AC631" s="5">
        <v>0</v>
      </c>
      <c r="AD631" s="3">
        <v>33</v>
      </c>
      <c r="AE631" s="3">
        <v>359</v>
      </c>
      <c r="AF631" s="3">
        <v>201</v>
      </c>
      <c r="AG631" s="3">
        <v>18</v>
      </c>
      <c r="AH631" s="3">
        <v>18</v>
      </c>
      <c r="AI631" s="1">
        <f t="shared" si="105"/>
        <v>0</v>
      </c>
      <c r="AJ631" s="1">
        <f t="shared" si="106"/>
        <v>8.1081081081081086E-2</v>
      </c>
      <c r="AK631" s="1">
        <f t="shared" si="107"/>
        <v>0.57074721780604132</v>
      </c>
      <c r="AL631" s="1">
        <f t="shared" si="108"/>
        <v>0.3481717011128776</v>
      </c>
    </row>
    <row r="632" spans="1:38">
      <c r="A632" s="2" t="s">
        <v>1049</v>
      </c>
      <c r="B632" s="2" t="s">
        <v>105</v>
      </c>
      <c r="C632" s="2" t="s">
        <v>164</v>
      </c>
      <c r="E632" s="6" t="s">
        <v>149</v>
      </c>
      <c r="F632" s="2" t="s">
        <v>6</v>
      </c>
      <c r="G632" s="2" t="s">
        <v>1445</v>
      </c>
      <c r="H632" s="2">
        <v>265</v>
      </c>
      <c r="I632" s="2">
        <v>75</v>
      </c>
      <c r="J632" s="2" t="str">
        <f t="shared" si="109"/>
        <v>MINERIO</v>
      </c>
      <c r="K632" s="8">
        <v>0.89</v>
      </c>
      <c r="L632" s="11">
        <v>4.5199999999999996</v>
      </c>
      <c r="M632" s="2">
        <v>1169</v>
      </c>
      <c r="N632" s="2">
        <v>1532</v>
      </c>
      <c r="O632" s="2">
        <v>0</v>
      </c>
      <c r="P632" s="2">
        <v>509</v>
      </c>
      <c r="Q632" s="2">
        <f t="shared" si="99"/>
        <v>0.36417445482866045</v>
      </c>
      <c r="R632" s="2">
        <f t="shared" si="100"/>
        <v>0.6358255451713396</v>
      </c>
      <c r="S632" s="5">
        <v>55</v>
      </c>
      <c r="T632" s="5">
        <v>403</v>
      </c>
      <c r="U632" s="5">
        <v>677</v>
      </c>
      <c r="V632" s="5">
        <v>145</v>
      </c>
      <c r="W632" s="5">
        <v>439</v>
      </c>
      <c r="X632" s="5">
        <v>84</v>
      </c>
      <c r="Y632" s="5">
        <f t="shared" si="101"/>
        <v>4.296875E-2</v>
      </c>
      <c r="Z632" s="5">
        <f t="shared" si="102"/>
        <v>0.31484374999999998</v>
      </c>
      <c r="AA632" s="5">
        <f t="shared" si="103"/>
        <v>0.52890625000000002</v>
      </c>
      <c r="AB632" s="5">
        <f t="shared" si="104"/>
        <v>0.11328125</v>
      </c>
      <c r="AC632" s="5">
        <v>55</v>
      </c>
      <c r="AD632" s="3">
        <v>279</v>
      </c>
      <c r="AE632" s="3">
        <v>819</v>
      </c>
      <c r="AF632" s="3">
        <v>184</v>
      </c>
      <c r="AG632" s="3">
        <v>368</v>
      </c>
      <c r="AH632" s="3">
        <v>98</v>
      </c>
      <c r="AI632" s="1">
        <f t="shared" si="105"/>
        <v>4.113687359760658E-2</v>
      </c>
      <c r="AJ632" s="1">
        <f t="shared" si="106"/>
        <v>0.35884636716583473</v>
      </c>
      <c r="AK632" s="1">
        <f t="shared" si="107"/>
        <v>0.45424292845257902</v>
      </c>
      <c r="AL632" s="1">
        <f t="shared" si="108"/>
        <v>0.15640599001663893</v>
      </c>
    </row>
    <row r="633" spans="1:38">
      <c r="A633" s="2" t="s">
        <v>1049</v>
      </c>
      <c r="B633" s="2" t="s">
        <v>105</v>
      </c>
      <c r="C633" s="2" t="s">
        <v>164</v>
      </c>
      <c r="E633" s="6" t="s">
        <v>131</v>
      </c>
      <c r="F633" s="2" t="s">
        <v>6</v>
      </c>
      <c r="G633" s="2" t="s">
        <v>1445</v>
      </c>
      <c r="H633" s="2">
        <v>42</v>
      </c>
      <c r="I633" s="2">
        <v>40</v>
      </c>
      <c r="J633" s="2" t="str">
        <f t="shared" si="109"/>
        <v>MINERIO</v>
      </c>
      <c r="K633" s="8">
        <v>0.86</v>
      </c>
      <c r="L633" s="11">
        <v>0.75</v>
      </c>
      <c r="M633" s="2">
        <v>32</v>
      </c>
      <c r="N633" s="2">
        <v>2880</v>
      </c>
      <c r="O633" s="2">
        <v>0</v>
      </c>
      <c r="P633" s="2">
        <v>541</v>
      </c>
      <c r="Q633" s="2">
        <f t="shared" si="99"/>
        <v>9.2673037938024901E-3</v>
      </c>
      <c r="R633" s="2">
        <f t="shared" si="100"/>
        <v>0.99073269620619753</v>
      </c>
      <c r="S633" s="2">
        <v>0</v>
      </c>
      <c r="T633" s="2">
        <v>19</v>
      </c>
      <c r="U633" s="2">
        <v>1322</v>
      </c>
      <c r="V633" s="2">
        <v>475</v>
      </c>
      <c r="W633" s="2">
        <v>24</v>
      </c>
      <c r="X633" s="2">
        <v>66</v>
      </c>
      <c r="Y633" s="5">
        <f t="shared" si="101"/>
        <v>0</v>
      </c>
      <c r="Z633" s="5">
        <f t="shared" si="102"/>
        <v>1.0462555066079295E-2</v>
      </c>
      <c r="AA633" s="5">
        <f t="shared" si="103"/>
        <v>0.72797356828193838</v>
      </c>
      <c r="AB633" s="5">
        <f t="shared" si="104"/>
        <v>0.26156387665198239</v>
      </c>
      <c r="AC633" s="2">
        <v>0</v>
      </c>
      <c r="AD633" s="3">
        <v>8</v>
      </c>
      <c r="AE633" s="3">
        <v>1174</v>
      </c>
      <c r="AF633" s="3">
        <v>670</v>
      </c>
      <c r="AG633" s="3">
        <v>10</v>
      </c>
      <c r="AH633" s="3">
        <v>44</v>
      </c>
      <c r="AI633" s="1">
        <f t="shared" si="105"/>
        <v>0</v>
      </c>
      <c r="AJ633" s="1">
        <f t="shared" si="106"/>
        <v>9.4438614900314802E-3</v>
      </c>
      <c r="AK633" s="1">
        <f t="shared" si="107"/>
        <v>0.61594963273871983</v>
      </c>
      <c r="AL633" s="1">
        <f t="shared" si="108"/>
        <v>0.37460650577124871</v>
      </c>
    </row>
    <row r="634" spans="1:38">
      <c r="A634" s="2" t="s">
        <v>1049</v>
      </c>
      <c r="B634" s="2" t="s">
        <v>105</v>
      </c>
      <c r="C634" s="2" t="s">
        <v>164</v>
      </c>
      <c r="E634" s="6" t="s">
        <v>6</v>
      </c>
      <c r="F634" s="2" t="s">
        <v>6</v>
      </c>
      <c r="G634" s="2" t="s">
        <v>1445</v>
      </c>
      <c r="H634" s="2">
        <v>214</v>
      </c>
      <c r="I634" s="2">
        <v>5</v>
      </c>
      <c r="J634" s="2" t="str">
        <f t="shared" si="109"/>
        <v>MINERIO</v>
      </c>
      <c r="K634" s="8">
        <v>0.83</v>
      </c>
      <c r="L634" s="11">
        <v>0.01</v>
      </c>
      <c r="M634" s="2">
        <v>0</v>
      </c>
      <c r="N634" s="2">
        <v>433</v>
      </c>
      <c r="O634" s="2">
        <v>0</v>
      </c>
      <c r="P634" s="2">
        <v>222</v>
      </c>
      <c r="Q634" s="2">
        <f t="shared" si="99"/>
        <v>0</v>
      </c>
      <c r="R634" s="2">
        <f t="shared" si="100"/>
        <v>1</v>
      </c>
      <c r="S634" s="5">
        <v>0</v>
      </c>
      <c r="T634" s="5">
        <v>0</v>
      </c>
      <c r="U634" s="5">
        <v>76</v>
      </c>
      <c r="V634" s="5">
        <v>239</v>
      </c>
      <c r="W634" s="5">
        <v>0</v>
      </c>
      <c r="X634" s="5">
        <v>0</v>
      </c>
      <c r="Y634" s="5">
        <f t="shared" si="101"/>
        <v>0</v>
      </c>
      <c r="Z634" s="5">
        <f t="shared" si="102"/>
        <v>0</v>
      </c>
      <c r="AA634" s="5">
        <f t="shared" si="103"/>
        <v>0.24126984126984127</v>
      </c>
      <c r="AB634" s="5">
        <f t="shared" si="104"/>
        <v>0.7587301587301587</v>
      </c>
      <c r="AC634" s="5">
        <v>0</v>
      </c>
      <c r="AD634" s="3">
        <v>0</v>
      </c>
      <c r="AE634" s="3">
        <v>50</v>
      </c>
      <c r="AF634" s="3">
        <v>265</v>
      </c>
      <c r="AG634" s="3">
        <v>0</v>
      </c>
      <c r="AH634" s="3">
        <v>0</v>
      </c>
      <c r="AI634" s="1">
        <f t="shared" si="105"/>
        <v>0</v>
      </c>
      <c r="AJ634" s="1">
        <f t="shared" si="106"/>
        <v>0</v>
      </c>
      <c r="AK634" s="1">
        <f t="shared" si="107"/>
        <v>0.15873015873015872</v>
      </c>
      <c r="AL634" s="1">
        <f t="shared" si="108"/>
        <v>0.84126984126984128</v>
      </c>
    </row>
    <row r="635" spans="1:38">
      <c r="A635" s="2" t="s">
        <v>1049</v>
      </c>
      <c r="B635" s="2" t="s">
        <v>105</v>
      </c>
      <c r="C635" s="2" t="s">
        <v>164</v>
      </c>
      <c r="E635" s="6" t="s">
        <v>139</v>
      </c>
      <c r="F635" s="2" t="s">
        <v>6</v>
      </c>
      <c r="G635" s="2" t="s">
        <v>1445</v>
      </c>
      <c r="H635" s="2">
        <v>164</v>
      </c>
      <c r="I635" s="2">
        <v>20</v>
      </c>
      <c r="J635" s="2" t="str">
        <f t="shared" si="109"/>
        <v>MINERIO</v>
      </c>
      <c r="K635" s="9">
        <v>0.82</v>
      </c>
      <c r="L635" s="10">
        <v>1.08</v>
      </c>
      <c r="M635" s="2">
        <v>13</v>
      </c>
      <c r="N635" s="2">
        <v>1183</v>
      </c>
      <c r="O635" s="2">
        <v>0</v>
      </c>
      <c r="P635" s="2">
        <v>371</v>
      </c>
      <c r="Q635" s="2">
        <f t="shared" si="99"/>
        <v>8.2961072112316524E-3</v>
      </c>
      <c r="R635" s="2">
        <f t="shared" si="100"/>
        <v>0.99170389278876836</v>
      </c>
      <c r="S635" s="5">
        <v>0</v>
      </c>
      <c r="T635" s="5">
        <v>40</v>
      </c>
      <c r="U635" s="5">
        <v>441</v>
      </c>
      <c r="V635" s="5">
        <v>299</v>
      </c>
      <c r="W635" s="5">
        <v>27</v>
      </c>
      <c r="X635" s="5">
        <v>13</v>
      </c>
      <c r="Y635" s="5">
        <f t="shared" si="101"/>
        <v>0</v>
      </c>
      <c r="Z635" s="5">
        <f t="shared" si="102"/>
        <v>5.128205128205128E-2</v>
      </c>
      <c r="AA635" s="5">
        <f t="shared" si="103"/>
        <v>0.56538461538461537</v>
      </c>
      <c r="AB635" s="5">
        <f t="shared" si="104"/>
        <v>0.38333333333333336</v>
      </c>
      <c r="AC635" s="5">
        <v>0</v>
      </c>
      <c r="AD635" s="3">
        <v>27</v>
      </c>
      <c r="AE635" s="3">
        <v>373</v>
      </c>
      <c r="AF635" s="3">
        <v>390</v>
      </c>
      <c r="AG635" s="3">
        <v>18</v>
      </c>
      <c r="AH635" s="3">
        <v>12</v>
      </c>
      <c r="AI635" s="1">
        <f t="shared" si="105"/>
        <v>0</v>
      </c>
      <c r="AJ635" s="1">
        <f t="shared" si="106"/>
        <v>5.4878048780487805E-2</v>
      </c>
      <c r="AK635" s="1">
        <f t="shared" si="107"/>
        <v>0.45487804878048782</v>
      </c>
      <c r="AL635" s="1">
        <f t="shared" si="108"/>
        <v>0.49024390243902438</v>
      </c>
    </row>
    <row r="636" spans="1:38">
      <c r="A636" s="2" t="s">
        <v>1049</v>
      </c>
      <c r="B636" s="2" t="s">
        <v>105</v>
      </c>
      <c r="C636" s="2" t="s">
        <v>164</v>
      </c>
      <c r="E636" s="6" t="s">
        <v>142</v>
      </c>
      <c r="F636" s="2" t="s">
        <v>6</v>
      </c>
      <c r="G636" s="2" t="s">
        <v>1445</v>
      </c>
      <c r="H636" s="2">
        <v>181</v>
      </c>
      <c r="I636" s="2">
        <v>35</v>
      </c>
      <c r="J636" s="2" t="str">
        <f t="shared" si="109"/>
        <v>MINERIO</v>
      </c>
      <c r="K636" s="8">
        <v>0.8</v>
      </c>
      <c r="L636" s="11">
        <v>0.39</v>
      </c>
      <c r="M636" s="2">
        <v>42</v>
      </c>
      <c r="N636" s="2">
        <v>1356</v>
      </c>
      <c r="O636" s="2">
        <v>0</v>
      </c>
      <c r="P636" s="2">
        <v>376</v>
      </c>
      <c r="Q636" s="2">
        <f t="shared" si="99"/>
        <v>2.367531003382187E-2</v>
      </c>
      <c r="R636" s="2">
        <f t="shared" si="100"/>
        <v>0.97632468996617816</v>
      </c>
      <c r="S636" s="5">
        <v>0</v>
      </c>
      <c r="T636" s="5">
        <v>5</v>
      </c>
      <c r="U636" s="5">
        <v>485</v>
      </c>
      <c r="V636" s="5">
        <v>466</v>
      </c>
      <c r="W636" s="5">
        <v>5</v>
      </c>
      <c r="X636" s="5">
        <v>8</v>
      </c>
      <c r="Y636" s="5">
        <f t="shared" si="101"/>
        <v>0</v>
      </c>
      <c r="Z636" s="5">
        <f t="shared" si="102"/>
        <v>5.2301255230125521E-3</v>
      </c>
      <c r="AA636" s="5">
        <f t="shared" si="103"/>
        <v>0.50732217573221761</v>
      </c>
      <c r="AB636" s="5">
        <f t="shared" si="104"/>
        <v>0.4874476987447699</v>
      </c>
      <c r="AC636" s="5">
        <v>0</v>
      </c>
      <c r="AD636" s="3">
        <v>0</v>
      </c>
      <c r="AE636" s="3">
        <v>1</v>
      </c>
      <c r="AF636" s="3">
        <v>381</v>
      </c>
      <c r="AG636" s="3">
        <v>578</v>
      </c>
      <c r="AH636" s="3">
        <v>3</v>
      </c>
      <c r="AI636" s="1">
        <f t="shared" si="105"/>
        <v>0</v>
      </c>
      <c r="AJ636" s="1">
        <f t="shared" si="106"/>
        <v>0.60020768431983385</v>
      </c>
      <c r="AK636" s="1">
        <f t="shared" si="107"/>
        <v>1.0384215991692627E-3</v>
      </c>
      <c r="AL636" s="1">
        <f t="shared" si="108"/>
        <v>0.39875389408099687</v>
      </c>
    </row>
    <row r="637" spans="1:38">
      <c r="A637" s="2" t="s">
        <v>1049</v>
      </c>
      <c r="B637" s="2" t="s">
        <v>105</v>
      </c>
      <c r="C637" s="2" t="s">
        <v>164</v>
      </c>
      <c r="E637" s="6" t="s">
        <v>134</v>
      </c>
      <c r="F637" s="2" t="s">
        <v>6</v>
      </c>
      <c r="G637" s="2" t="s">
        <v>1445</v>
      </c>
      <c r="H637" s="2">
        <v>113</v>
      </c>
      <c r="I637" s="2">
        <v>15</v>
      </c>
      <c r="J637" s="2" t="str">
        <f t="shared" si="109"/>
        <v>MINERIO</v>
      </c>
      <c r="K637" s="9">
        <v>0.8</v>
      </c>
      <c r="L637" s="10">
        <v>0.37</v>
      </c>
      <c r="M637" s="2">
        <v>122</v>
      </c>
      <c r="N637" s="2">
        <v>638</v>
      </c>
      <c r="O637" s="2">
        <v>0</v>
      </c>
      <c r="P637" s="2">
        <v>287</v>
      </c>
      <c r="Q637" s="2">
        <f t="shared" si="99"/>
        <v>0.11652340019102196</v>
      </c>
      <c r="R637" s="2">
        <f t="shared" si="100"/>
        <v>0.88347659980897808</v>
      </c>
      <c r="S637" s="5">
        <v>0</v>
      </c>
      <c r="T637" s="5">
        <v>131</v>
      </c>
      <c r="U637" s="5">
        <v>244</v>
      </c>
      <c r="V637" s="5">
        <v>30</v>
      </c>
      <c r="W637" s="5">
        <v>117</v>
      </c>
      <c r="X637" s="5">
        <v>23</v>
      </c>
      <c r="Y637" s="5">
        <f t="shared" si="101"/>
        <v>0</v>
      </c>
      <c r="Z637" s="5">
        <f t="shared" si="102"/>
        <v>0.32345679012345679</v>
      </c>
      <c r="AA637" s="5">
        <f t="shared" si="103"/>
        <v>0.60246913580246919</v>
      </c>
      <c r="AB637" s="5">
        <f t="shared" si="104"/>
        <v>7.407407407407407E-2</v>
      </c>
      <c r="AC637" s="2">
        <v>0</v>
      </c>
      <c r="AD637" s="3">
        <v>100</v>
      </c>
      <c r="AE637" s="3">
        <v>289</v>
      </c>
      <c r="AF637" s="3">
        <v>43</v>
      </c>
      <c r="AG637" s="3">
        <v>90</v>
      </c>
      <c r="AH637" s="3">
        <v>20</v>
      </c>
      <c r="AI637" s="1">
        <f t="shared" si="105"/>
        <v>0</v>
      </c>
      <c r="AJ637" s="1">
        <f t="shared" si="106"/>
        <v>0.35055350553505538</v>
      </c>
      <c r="AK637" s="1">
        <f t="shared" si="107"/>
        <v>0.53321033210332103</v>
      </c>
      <c r="AL637" s="1">
        <f t="shared" si="108"/>
        <v>0.11623616236162361</v>
      </c>
    </row>
    <row r="638" spans="1:38">
      <c r="A638" s="2" t="s">
        <v>1049</v>
      </c>
      <c r="B638" s="2" t="s">
        <v>105</v>
      </c>
      <c r="C638" s="2" t="s">
        <v>164</v>
      </c>
      <c r="E638" s="6" t="s">
        <v>139</v>
      </c>
      <c r="F638" s="2" t="s">
        <v>6</v>
      </c>
      <c r="G638" s="2" t="s">
        <v>1445</v>
      </c>
      <c r="H638" s="2">
        <v>162</v>
      </c>
      <c r="I638" s="2">
        <v>60</v>
      </c>
      <c r="J638" s="2" t="str">
        <f t="shared" si="109"/>
        <v>MINERIO</v>
      </c>
      <c r="K638" s="9">
        <v>0.78</v>
      </c>
      <c r="L638" s="10">
        <v>0.27</v>
      </c>
      <c r="M638" s="2">
        <v>123</v>
      </c>
      <c r="N638" s="2">
        <v>1951</v>
      </c>
      <c r="O638" s="2">
        <v>0</v>
      </c>
      <c r="P638" s="2">
        <v>574</v>
      </c>
      <c r="Q638" s="2">
        <f t="shared" si="99"/>
        <v>4.6450151057401814E-2</v>
      </c>
      <c r="R638" s="2">
        <f t="shared" si="100"/>
        <v>0.9535498489425982</v>
      </c>
      <c r="S638" s="5">
        <v>0</v>
      </c>
      <c r="T638" s="5">
        <v>2</v>
      </c>
      <c r="U638" s="5">
        <v>704</v>
      </c>
      <c r="V638" s="5">
        <v>653</v>
      </c>
      <c r="W638" s="5">
        <v>3</v>
      </c>
      <c r="X638" s="5">
        <v>18</v>
      </c>
      <c r="Y638" s="5">
        <f t="shared" si="101"/>
        <v>0</v>
      </c>
      <c r="Z638" s="5">
        <f t="shared" si="102"/>
        <v>1.4716703458425313E-3</v>
      </c>
      <c r="AA638" s="5">
        <f t="shared" si="103"/>
        <v>0.51802796173657106</v>
      </c>
      <c r="AB638" s="5">
        <f t="shared" si="104"/>
        <v>0.48050036791758644</v>
      </c>
      <c r="AC638" s="5">
        <v>0</v>
      </c>
      <c r="AD638" s="3">
        <v>0</v>
      </c>
      <c r="AE638" s="3">
        <v>561</v>
      </c>
      <c r="AF638" s="3">
        <v>807</v>
      </c>
      <c r="AG638" s="3">
        <v>0</v>
      </c>
      <c r="AH638" s="3">
        <v>11</v>
      </c>
      <c r="AI638" s="1">
        <f t="shared" si="105"/>
        <v>0</v>
      </c>
      <c r="AJ638" s="1">
        <f t="shared" si="106"/>
        <v>0</v>
      </c>
      <c r="AK638" s="1">
        <f t="shared" si="107"/>
        <v>0.40681653372008703</v>
      </c>
      <c r="AL638" s="1">
        <f t="shared" si="108"/>
        <v>0.59318346627991303</v>
      </c>
    </row>
    <row r="639" spans="1:38">
      <c r="A639" s="2" t="s">
        <v>1049</v>
      </c>
      <c r="B639" s="2" t="s">
        <v>105</v>
      </c>
      <c r="C639" s="2" t="s">
        <v>164</v>
      </c>
      <c r="E639" s="6" t="s">
        <v>142</v>
      </c>
      <c r="F639" s="2" t="s">
        <v>6</v>
      </c>
      <c r="G639" s="2" t="s">
        <v>1445</v>
      </c>
      <c r="H639" s="2">
        <v>179</v>
      </c>
      <c r="I639" s="2">
        <v>35</v>
      </c>
      <c r="J639" s="2" t="str">
        <f t="shared" si="109"/>
        <v>MINERIO</v>
      </c>
      <c r="K639" s="8">
        <v>0.77</v>
      </c>
      <c r="L639" s="11">
        <v>0.35</v>
      </c>
      <c r="M639" s="2">
        <v>28</v>
      </c>
      <c r="N639" s="2">
        <v>1280</v>
      </c>
      <c r="O639" s="2">
        <v>0</v>
      </c>
      <c r="P639" s="2">
        <v>395</v>
      </c>
      <c r="Q639" s="2">
        <f t="shared" si="99"/>
        <v>1.6441573693482089E-2</v>
      </c>
      <c r="R639" s="2">
        <f t="shared" si="100"/>
        <v>0.98355842630651791</v>
      </c>
      <c r="S639" s="5">
        <v>0</v>
      </c>
      <c r="T639" s="5">
        <v>5</v>
      </c>
      <c r="U639" s="5">
        <v>334</v>
      </c>
      <c r="V639" s="5">
        <v>546</v>
      </c>
      <c r="W639" s="5">
        <v>8</v>
      </c>
      <c r="X639" s="5">
        <v>11</v>
      </c>
      <c r="Y639" s="5">
        <f t="shared" si="101"/>
        <v>0</v>
      </c>
      <c r="Z639" s="5">
        <f t="shared" si="102"/>
        <v>5.6497175141242938E-3</v>
      </c>
      <c r="AA639" s="5">
        <f t="shared" si="103"/>
        <v>0.37740112994350283</v>
      </c>
      <c r="AB639" s="5">
        <f t="shared" si="104"/>
        <v>0.61694915254237293</v>
      </c>
      <c r="AC639" s="5">
        <v>0</v>
      </c>
      <c r="AD639" s="3">
        <v>0</v>
      </c>
      <c r="AE639" s="3">
        <v>4</v>
      </c>
      <c r="AF639" s="3">
        <v>251</v>
      </c>
      <c r="AG639" s="3">
        <v>637</v>
      </c>
      <c r="AH639" s="3">
        <v>4</v>
      </c>
      <c r="AI639" s="1">
        <f t="shared" si="105"/>
        <v>0</v>
      </c>
      <c r="AJ639" s="1">
        <f t="shared" si="106"/>
        <v>0.7109375</v>
      </c>
      <c r="AK639" s="1">
        <f t="shared" si="107"/>
        <v>4.464285714285714E-3</v>
      </c>
      <c r="AL639" s="1">
        <f t="shared" si="108"/>
        <v>0.2845982142857143</v>
      </c>
    </row>
    <row r="640" spans="1:38">
      <c r="A640" s="2" t="s">
        <v>1049</v>
      </c>
      <c r="B640" s="2" t="s">
        <v>105</v>
      </c>
      <c r="C640" s="2" t="s">
        <v>164</v>
      </c>
      <c r="E640" s="6" t="s">
        <v>137</v>
      </c>
      <c r="F640" s="2" t="s">
        <v>6</v>
      </c>
      <c r="G640" s="2" t="s">
        <v>1445</v>
      </c>
      <c r="H640" s="2">
        <v>148</v>
      </c>
      <c r="I640" s="2">
        <v>20</v>
      </c>
      <c r="J640" s="2" t="str">
        <f t="shared" si="109"/>
        <v>MINERIO</v>
      </c>
      <c r="K640" s="9">
        <v>0.77</v>
      </c>
      <c r="L640" s="10">
        <v>0.26</v>
      </c>
      <c r="M640" s="2">
        <v>14</v>
      </c>
      <c r="N640" s="2">
        <v>1268</v>
      </c>
      <c r="O640" s="2">
        <v>0</v>
      </c>
      <c r="P640" s="2">
        <v>445</v>
      </c>
      <c r="Q640" s="2">
        <f t="shared" si="99"/>
        <v>8.1065431383902722E-3</v>
      </c>
      <c r="R640" s="2">
        <f t="shared" si="100"/>
        <v>0.99189345686160968</v>
      </c>
      <c r="S640" s="5">
        <v>0</v>
      </c>
      <c r="T640" s="5">
        <v>0</v>
      </c>
      <c r="U640" s="5">
        <v>346</v>
      </c>
      <c r="V640" s="5">
        <v>515</v>
      </c>
      <c r="W640" s="5">
        <v>0</v>
      </c>
      <c r="X640" s="5">
        <v>6</v>
      </c>
      <c r="Y640" s="5">
        <f t="shared" si="101"/>
        <v>0</v>
      </c>
      <c r="Z640" s="5">
        <f t="shared" si="102"/>
        <v>0</v>
      </c>
      <c r="AA640" s="5">
        <f t="shared" si="103"/>
        <v>0.40185830429732866</v>
      </c>
      <c r="AB640" s="5">
        <f t="shared" si="104"/>
        <v>0.59814169570267128</v>
      </c>
      <c r="AC640" s="5">
        <v>0</v>
      </c>
      <c r="AD640" s="3">
        <v>0</v>
      </c>
      <c r="AE640" s="3">
        <v>257</v>
      </c>
      <c r="AF640" s="3">
        <v>609</v>
      </c>
      <c r="AG640" s="3">
        <v>0</v>
      </c>
      <c r="AH640" s="3">
        <v>1</v>
      </c>
      <c r="AI640" s="1">
        <f t="shared" si="105"/>
        <v>0</v>
      </c>
      <c r="AJ640" s="1">
        <f t="shared" si="106"/>
        <v>0</v>
      </c>
      <c r="AK640" s="1">
        <f t="shared" si="107"/>
        <v>0.2964244521337947</v>
      </c>
      <c r="AL640" s="1">
        <f t="shared" si="108"/>
        <v>0.70357554786620535</v>
      </c>
    </row>
    <row r="641" spans="1:38">
      <c r="A641" s="2" t="s">
        <v>1049</v>
      </c>
      <c r="B641" s="2" t="s">
        <v>105</v>
      </c>
      <c r="C641" s="2" t="s">
        <v>164</v>
      </c>
      <c r="E641" s="6" t="s">
        <v>135</v>
      </c>
      <c r="F641" s="2" t="s">
        <v>1455</v>
      </c>
      <c r="G641" s="2" t="s">
        <v>1446</v>
      </c>
      <c r="H641" s="2">
        <v>129</v>
      </c>
      <c r="I641" s="2">
        <v>40</v>
      </c>
      <c r="J641" s="2" t="str">
        <f t="shared" si="109"/>
        <v>MINERIO</v>
      </c>
      <c r="K641" s="9">
        <v>0.75</v>
      </c>
      <c r="L641" s="10">
        <v>0.2</v>
      </c>
      <c r="M641" s="2">
        <v>11</v>
      </c>
      <c r="N641" s="2">
        <v>1961</v>
      </c>
      <c r="O641" s="2">
        <v>0</v>
      </c>
      <c r="P641" s="2">
        <v>526</v>
      </c>
      <c r="Q641" s="2">
        <f t="shared" si="99"/>
        <v>4.4035228182546038E-3</v>
      </c>
      <c r="R641" s="2">
        <f t="shared" si="100"/>
        <v>0.99559647718174538</v>
      </c>
      <c r="S641" s="5">
        <v>0</v>
      </c>
      <c r="T641" s="5">
        <v>80</v>
      </c>
      <c r="U641" s="5">
        <v>954</v>
      </c>
      <c r="V641" s="5">
        <v>108</v>
      </c>
      <c r="W641" s="5">
        <v>94</v>
      </c>
      <c r="X641" s="5">
        <v>78</v>
      </c>
      <c r="Y641" s="5">
        <f t="shared" si="101"/>
        <v>0</v>
      </c>
      <c r="Z641" s="5">
        <f t="shared" si="102"/>
        <v>7.0052539404553416E-2</v>
      </c>
      <c r="AA641" s="5">
        <f t="shared" si="103"/>
        <v>0.83537653239929943</v>
      </c>
      <c r="AB641" s="5">
        <f t="shared" si="104"/>
        <v>9.4570928196147111E-2</v>
      </c>
      <c r="AC641" s="2">
        <v>0</v>
      </c>
      <c r="AD641" s="3">
        <v>33</v>
      </c>
      <c r="AE641" s="3">
        <v>970</v>
      </c>
      <c r="AF641" s="3">
        <v>184</v>
      </c>
      <c r="AG641" s="3">
        <v>48</v>
      </c>
      <c r="AH641" s="3">
        <v>78</v>
      </c>
      <c r="AI641" s="1">
        <f t="shared" si="105"/>
        <v>0</v>
      </c>
      <c r="AJ641" s="1">
        <f t="shared" si="106"/>
        <v>6.1690784463061692E-2</v>
      </c>
      <c r="AK641" s="1">
        <f t="shared" si="107"/>
        <v>0.73876618431073882</v>
      </c>
      <c r="AL641" s="1">
        <f t="shared" si="108"/>
        <v>0.19954303122619954</v>
      </c>
    </row>
    <row r="642" spans="1:38">
      <c r="A642" s="2" t="s">
        <v>1049</v>
      </c>
      <c r="B642" s="2" t="s">
        <v>105</v>
      </c>
      <c r="C642" s="2" t="s">
        <v>164</v>
      </c>
      <c r="E642" s="6" t="s">
        <v>154</v>
      </c>
      <c r="F642" s="2" t="s">
        <v>6</v>
      </c>
      <c r="G642" s="2" t="s">
        <v>1445</v>
      </c>
      <c r="H642" s="2">
        <v>302</v>
      </c>
      <c r="I642" s="2">
        <v>55</v>
      </c>
      <c r="J642" s="2" t="str">
        <f t="shared" si="109"/>
        <v>MINERIO</v>
      </c>
      <c r="K642" s="8">
        <v>0.73</v>
      </c>
      <c r="L642" s="11">
        <v>1.07</v>
      </c>
      <c r="M642" s="2">
        <v>26</v>
      </c>
      <c r="N642" s="2">
        <v>1755</v>
      </c>
      <c r="O642" s="2">
        <v>0</v>
      </c>
      <c r="P642" s="2">
        <v>410</v>
      </c>
      <c r="Q642" s="2">
        <f t="shared" ref="Q642:Q705" si="110">(M642+O642)/(M642+N642+O642+P642)</f>
        <v>1.1866727521679598E-2</v>
      </c>
      <c r="R642" s="2">
        <f t="shared" ref="R642:R705" si="111">(N642+P642)/(M642+N642+O642+P642)</f>
        <v>0.98813327247832039</v>
      </c>
      <c r="S642" s="5">
        <v>0</v>
      </c>
      <c r="T642" s="5">
        <v>3</v>
      </c>
      <c r="U642" s="5">
        <v>868</v>
      </c>
      <c r="V642" s="5">
        <v>294</v>
      </c>
      <c r="W642" s="5">
        <v>5</v>
      </c>
      <c r="X642" s="5">
        <v>20</v>
      </c>
      <c r="Y642" s="5">
        <f t="shared" ref="Y642:Y705" si="112">S642/($S642+$T642+$U642+$V642)</f>
        <v>0</v>
      </c>
      <c r="Z642" s="5">
        <f t="shared" ref="Z642:Z705" si="113">T642/($S642+$T642+$U642+$V642)</f>
        <v>2.5751072961373391E-3</v>
      </c>
      <c r="AA642" s="5">
        <f t="shared" ref="AA642:AA705" si="114">U642/($S642+$T642+$U642+$V642)</f>
        <v>0.74506437768240341</v>
      </c>
      <c r="AB642" s="5">
        <f t="shared" ref="AB642:AB705" si="115">V642/($S642+$T642+$U642+$V642)</f>
        <v>0.25236051502145923</v>
      </c>
      <c r="AC642" s="5">
        <v>0</v>
      </c>
      <c r="AD642" s="3">
        <v>0</v>
      </c>
      <c r="AE642" s="3">
        <v>769</v>
      </c>
      <c r="AF642" s="3">
        <v>406</v>
      </c>
      <c r="AG642" s="3">
        <v>1</v>
      </c>
      <c r="AH642" s="3">
        <v>14</v>
      </c>
      <c r="AI642" s="1">
        <f t="shared" ref="AI642:AI705" si="116">AC642/($AC642+$AD642+$AE642+$AF642)</f>
        <v>0</v>
      </c>
      <c r="AJ642" s="1">
        <f t="shared" ref="AJ642:AJ705" si="117">(AD642+AG642)/($AC642+$AD642+$AE642+$AF642+AG642+AH642)</f>
        <v>8.4033613445378156E-4</v>
      </c>
      <c r="AK642" s="1">
        <f t="shared" ref="AK642:AK705" si="118">AE642/($AC642+$AD642+$AE642+$AF642+AG642+AH642)</f>
        <v>0.64621848739495802</v>
      </c>
      <c r="AL642" s="1">
        <f t="shared" ref="AL642:AL705" si="119">(AH642+AF642)/($AC642+$AD642+$AE642+$AF642+AH642+AG642)</f>
        <v>0.35294117647058826</v>
      </c>
    </row>
    <row r="643" spans="1:38">
      <c r="A643" s="2" t="s">
        <v>1049</v>
      </c>
      <c r="B643" s="2" t="s">
        <v>105</v>
      </c>
      <c r="C643" s="2" t="s">
        <v>164</v>
      </c>
      <c r="E643" s="6" t="s">
        <v>131</v>
      </c>
      <c r="F643" s="2" t="s">
        <v>6</v>
      </c>
      <c r="G643" s="2" t="s">
        <v>1445</v>
      </c>
      <c r="H643" s="2">
        <v>50</v>
      </c>
      <c r="I643" s="2">
        <v>30</v>
      </c>
      <c r="J643" s="2" t="str">
        <f t="shared" ref="J643:J706" si="120">IF(OR(G643="MINERIO",K643 &gt;0.4),"MINERIO","ESTERIL")</f>
        <v>MINERIO</v>
      </c>
      <c r="K643" s="8">
        <v>0.73</v>
      </c>
      <c r="L643" s="11">
        <v>1.25</v>
      </c>
      <c r="M643" s="2">
        <v>14</v>
      </c>
      <c r="N643" s="2">
        <v>1187</v>
      </c>
      <c r="O643" s="2">
        <v>0</v>
      </c>
      <c r="P643" s="2">
        <v>409</v>
      </c>
      <c r="Q643" s="2">
        <f t="shared" si="110"/>
        <v>8.6956521739130436E-3</v>
      </c>
      <c r="R643" s="2">
        <f t="shared" si="111"/>
        <v>0.99130434782608701</v>
      </c>
      <c r="S643" s="2">
        <v>0</v>
      </c>
      <c r="T643" s="2">
        <v>29</v>
      </c>
      <c r="U643" s="2">
        <v>498</v>
      </c>
      <c r="V643" s="2">
        <v>264</v>
      </c>
      <c r="W643" s="2">
        <v>29</v>
      </c>
      <c r="X643" s="2">
        <v>19</v>
      </c>
      <c r="Y643" s="5">
        <f t="shared" si="112"/>
        <v>0</v>
      </c>
      <c r="Z643" s="5">
        <f t="shared" si="113"/>
        <v>3.6662452591656132E-2</v>
      </c>
      <c r="AA643" s="5">
        <f t="shared" si="114"/>
        <v>0.62958280657395704</v>
      </c>
      <c r="AB643" s="5">
        <f t="shared" si="115"/>
        <v>0.33375474083438683</v>
      </c>
      <c r="AC643" s="2">
        <v>0</v>
      </c>
      <c r="AD643" s="3">
        <v>23</v>
      </c>
      <c r="AE643" s="3">
        <v>446</v>
      </c>
      <c r="AF643" s="3">
        <v>328</v>
      </c>
      <c r="AG643" s="3">
        <v>27</v>
      </c>
      <c r="AH643" s="3">
        <v>15</v>
      </c>
      <c r="AI643" s="1">
        <f t="shared" si="116"/>
        <v>0</v>
      </c>
      <c r="AJ643" s="1">
        <f t="shared" si="117"/>
        <v>5.959475566150179E-2</v>
      </c>
      <c r="AK643" s="1">
        <f t="shared" si="118"/>
        <v>0.53158522050059598</v>
      </c>
      <c r="AL643" s="1">
        <f t="shared" si="119"/>
        <v>0.40882002383790228</v>
      </c>
    </row>
    <row r="644" spans="1:38">
      <c r="A644" s="2" t="s">
        <v>1049</v>
      </c>
      <c r="B644" s="2" t="s">
        <v>105</v>
      </c>
      <c r="C644" s="2" t="s">
        <v>164</v>
      </c>
      <c r="E644" s="6" t="s">
        <v>151</v>
      </c>
      <c r="F644" s="2" t="s">
        <v>5</v>
      </c>
      <c r="G644" s="2" t="s">
        <v>1446</v>
      </c>
      <c r="H644" s="2">
        <v>278</v>
      </c>
      <c r="I644" s="2">
        <v>60</v>
      </c>
      <c r="J644" s="2" t="str">
        <f t="shared" si="120"/>
        <v>MINERIO</v>
      </c>
      <c r="K644" s="8">
        <v>0.73</v>
      </c>
      <c r="L644" s="11">
        <v>0.36</v>
      </c>
      <c r="M644" s="2">
        <v>0</v>
      </c>
      <c r="N644" s="2">
        <v>2435</v>
      </c>
      <c r="O644" s="2">
        <v>0</v>
      </c>
      <c r="P644" s="2">
        <v>603</v>
      </c>
      <c r="Q644" s="2">
        <f t="shared" si="110"/>
        <v>0</v>
      </c>
      <c r="R644" s="2">
        <f t="shared" si="111"/>
        <v>1</v>
      </c>
      <c r="S644" s="5">
        <v>0</v>
      </c>
      <c r="T644" s="5">
        <v>9</v>
      </c>
      <c r="U644" s="5">
        <v>1230</v>
      </c>
      <c r="V644" s="5">
        <v>336</v>
      </c>
      <c r="W644" s="5">
        <v>12</v>
      </c>
      <c r="X644" s="5">
        <v>49</v>
      </c>
      <c r="Y644" s="5">
        <f t="shared" si="112"/>
        <v>0</v>
      </c>
      <c r="Z644" s="5">
        <f t="shared" si="113"/>
        <v>5.7142857142857143E-3</v>
      </c>
      <c r="AA644" s="5">
        <f t="shared" si="114"/>
        <v>0.78095238095238095</v>
      </c>
      <c r="AB644" s="5">
        <f t="shared" si="115"/>
        <v>0.21333333333333335</v>
      </c>
      <c r="AC644" s="5">
        <v>0</v>
      </c>
      <c r="AD644" s="3">
        <v>2</v>
      </c>
      <c r="AE644" s="3">
        <v>1071</v>
      </c>
      <c r="AF644" s="3">
        <v>530</v>
      </c>
      <c r="AG644" s="3">
        <v>3</v>
      </c>
      <c r="AH644" s="3">
        <v>30</v>
      </c>
      <c r="AI644" s="1">
        <f t="shared" si="116"/>
        <v>0</v>
      </c>
      <c r="AJ644" s="1">
        <f t="shared" si="117"/>
        <v>3.0562347188264061E-3</v>
      </c>
      <c r="AK644" s="1">
        <f t="shared" si="118"/>
        <v>0.65464547677261609</v>
      </c>
      <c r="AL644" s="1">
        <f t="shared" si="119"/>
        <v>0.34229828850855748</v>
      </c>
    </row>
    <row r="645" spans="1:38">
      <c r="A645" s="2" t="s">
        <v>1049</v>
      </c>
      <c r="B645" s="2" t="s">
        <v>105</v>
      </c>
      <c r="C645" s="2" t="s">
        <v>164</v>
      </c>
      <c r="E645" s="6" t="s">
        <v>133</v>
      </c>
      <c r="F645" s="2" t="s">
        <v>6</v>
      </c>
      <c r="G645" s="2" t="s">
        <v>1445</v>
      </c>
      <c r="H645" s="2">
        <v>99</v>
      </c>
      <c r="I645" s="2">
        <v>40</v>
      </c>
      <c r="J645" s="2" t="str">
        <f t="shared" si="120"/>
        <v>MINERIO</v>
      </c>
      <c r="K645" s="9">
        <v>0.69</v>
      </c>
      <c r="L645" s="10">
        <v>0.36</v>
      </c>
      <c r="M645" s="2">
        <v>36</v>
      </c>
      <c r="N645" s="2">
        <v>1892</v>
      </c>
      <c r="O645" s="2">
        <v>0</v>
      </c>
      <c r="P645" s="2">
        <v>455</v>
      </c>
      <c r="Q645" s="2">
        <f t="shared" si="110"/>
        <v>1.5107007973143098E-2</v>
      </c>
      <c r="R645" s="2">
        <f t="shared" si="111"/>
        <v>0.98489299202685687</v>
      </c>
      <c r="S645" s="5">
        <v>0</v>
      </c>
      <c r="T645" s="5">
        <v>0</v>
      </c>
      <c r="U645" s="5">
        <v>886</v>
      </c>
      <c r="V645" s="5">
        <v>379</v>
      </c>
      <c r="W645" s="5">
        <v>2</v>
      </c>
      <c r="X645" s="5">
        <v>27</v>
      </c>
      <c r="Y645" s="5">
        <f t="shared" si="112"/>
        <v>0</v>
      </c>
      <c r="Z645" s="5">
        <f t="shared" si="113"/>
        <v>0</v>
      </c>
      <c r="AA645" s="5">
        <f t="shared" si="114"/>
        <v>0.700395256916996</v>
      </c>
      <c r="AB645" s="5">
        <f t="shared" si="115"/>
        <v>0.29960474308300394</v>
      </c>
      <c r="AC645" s="2">
        <v>0</v>
      </c>
      <c r="AD645" s="3">
        <v>0</v>
      </c>
      <c r="AE645" s="3">
        <v>769</v>
      </c>
      <c r="AF645" s="3">
        <v>513</v>
      </c>
      <c r="AG645" s="3">
        <v>0</v>
      </c>
      <c r="AH645" s="3">
        <v>12</v>
      </c>
      <c r="AI645" s="1">
        <f t="shared" si="116"/>
        <v>0</v>
      </c>
      <c r="AJ645" s="1">
        <f t="shared" si="117"/>
        <v>0</v>
      </c>
      <c r="AK645" s="1">
        <f t="shared" si="118"/>
        <v>0.59428129829984544</v>
      </c>
      <c r="AL645" s="1">
        <f t="shared" si="119"/>
        <v>0.40571870170015456</v>
      </c>
    </row>
    <row r="646" spans="1:38">
      <c r="A646" s="2" t="s">
        <v>1049</v>
      </c>
      <c r="B646" s="2" t="s">
        <v>105</v>
      </c>
      <c r="C646" s="2" t="s">
        <v>164</v>
      </c>
      <c r="E646" s="6" t="s">
        <v>13</v>
      </c>
      <c r="F646" s="2" t="s">
        <v>5</v>
      </c>
      <c r="G646" s="2" t="s">
        <v>1446</v>
      </c>
      <c r="H646" s="2">
        <v>25</v>
      </c>
      <c r="I646" s="2">
        <v>110</v>
      </c>
      <c r="J646" s="2" t="str">
        <f t="shared" si="120"/>
        <v>MINERIO</v>
      </c>
      <c r="K646" s="8">
        <v>0.68</v>
      </c>
      <c r="L646" s="11">
        <v>1.01</v>
      </c>
      <c r="M646" s="2">
        <v>44</v>
      </c>
      <c r="N646" s="2">
        <v>3733</v>
      </c>
      <c r="O646" s="2">
        <v>0</v>
      </c>
      <c r="P646" s="2">
        <v>762</v>
      </c>
      <c r="Q646" s="2">
        <f t="shared" si="110"/>
        <v>9.6937651465080418E-3</v>
      </c>
      <c r="R646" s="2">
        <f t="shared" si="111"/>
        <v>0.99030623485349201</v>
      </c>
      <c r="S646" s="5">
        <v>0</v>
      </c>
      <c r="T646" s="5">
        <v>5</v>
      </c>
      <c r="U646" s="5">
        <v>2022</v>
      </c>
      <c r="V646" s="5">
        <v>393</v>
      </c>
      <c r="W646" s="5">
        <v>11</v>
      </c>
      <c r="X646" s="5">
        <v>59</v>
      </c>
      <c r="Y646" s="5">
        <f t="shared" si="112"/>
        <v>0</v>
      </c>
      <c r="Z646" s="5">
        <f t="shared" si="113"/>
        <v>2.0661157024793389E-3</v>
      </c>
      <c r="AA646" s="5">
        <f t="shared" si="114"/>
        <v>0.8355371900826446</v>
      </c>
      <c r="AB646" s="5">
        <f t="shared" si="115"/>
        <v>0.16239669421487604</v>
      </c>
      <c r="AC646" s="5">
        <v>0</v>
      </c>
      <c r="AD646" s="3">
        <v>0</v>
      </c>
      <c r="AE646" s="3">
        <v>1864</v>
      </c>
      <c r="AF646" s="3">
        <v>589</v>
      </c>
      <c r="AG646" s="3">
        <v>0</v>
      </c>
      <c r="AH646" s="3">
        <v>37</v>
      </c>
      <c r="AI646" s="1">
        <f t="shared" si="116"/>
        <v>0</v>
      </c>
      <c r="AJ646" s="1">
        <f t="shared" si="117"/>
        <v>0</v>
      </c>
      <c r="AK646" s="1">
        <f t="shared" si="118"/>
        <v>0.74859437751004021</v>
      </c>
      <c r="AL646" s="1">
        <f t="shared" si="119"/>
        <v>0.25140562248995985</v>
      </c>
    </row>
    <row r="647" spans="1:38">
      <c r="A647" s="2" t="s">
        <v>1049</v>
      </c>
      <c r="B647" s="2" t="s">
        <v>105</v>
      </c>
      <c r="C647" s="2" t="s">
        <v>164</v>
      </c>
      <c r="E647" s="6" t="s">
        <v>139</v>
      </c>
      <c r="F647" s="2" t="s">
        <v>6</v>
      </c>
      <c r="G647" s="2" t="s">
        <v>1445</v>
      </c>
      <c r="H647" s="2">
        <v>166</v>
      </c>
      <c r="I647" s="2">
        <v>15</v>
      </c>
      <c r="J647" s="2" t="str">
        <f t="shared" si="120"/>
        <v>MINERIO</v>
      </c>
      <c r="K647" s="8">
        <v>0.67</v>
      </c>
      <c r="L647" s="11">
        <v>0.09</v>
      </c>
      <c r="M647" s="2">
        <v>0</v>
      </c>
      <c r="N647" s="2">
        <v>815</v>
      </c>
      <c r="O647" s="2">
        <v>0</v>
      </c>
      <c r="P647" s="2">
        <v>321</v>
      </c>
      <c r="Q647" s="2">
        <f t="shared" si="110"/>
        <v>0</v>
      </c>
      <c r="R647" s="2">
        <f t="shared" si="111"/>
        <v>1</v>
      </c>
      <c r="S647" s="5">
        <v>0</v>
      </c>
      <c r="T647" s="5">
        <v>0</v>
      </c>
      <c r="U647" s="5">
        <v>182</v>
      </c>
      <c r="V647" s="5">
        <v>394</v>
      </c>
      <c r="W647" s="5">
        <v>0</v>
      </c>
      <c r="X647" s="5">
        <v>5</v>
      </c>
      <c r="Y647" s="5">
        <f t="shared" si="112"/>
        <v>0</v>
      </c>
      <c r="Z647" s="5">
        <f t="shared" si="113"/>
        <v>0</v>
      </c>
      <c r="AA647" s="5">
        <f t="shared" si="114"/>
        <v>0.31597222222222221</v>
      </c>
      <c r="AB647" s="5">
        <f t="shared" si="115"/>
        <v>0.68402777777777779</v>
      </c>
      <c r="AC647" s="5">
        <v>0</v>
      </c>
      <c r="AD647" s="3">
        <v>0</v>
      </c>
      <c r="AE647" s="3">
        <v>134</v>
      </c>
      <c r="AF647" s="3">
        <v>443</v>
      </c>
      <c r="AG647" s="3">
        <v>0</v>
      </c>
      <c r="AH647" s="3">
        <v>4</v>
      </c>
      <c r="AI647" s="1">
        <f t="shared" si="116"/>
        <v>0</v>
      </c>
      <c r="AJ647" s="1">
        <f t="shared" si="117"/>
        <v>0</v>
      </c>
      <c r="AK647" s="1">
        <f t="shared" si="118"/>
        <v>0.23063683304647159</v>
      </c>
      <c r="AL647" s="1">
        <f t="shared" si="119"/>
        <v>0.76936316695352835</v>
      </c>
    </row>
    <row r="648" spans="1:38">
      <c r="A648" s="2" t="s">
        <v>1049</v>
      </c>
      <c r="B648" s="2" t="s">
        <v>105</v>
      </c>
      <c r="C648" s="2" t="s">
        <v>164</v>
      </c>
      <c r="E648" s="6" t="s">
        <v>144</v>
      </c>
      <c r="F648" s="2" t="s">
        <v>6</v>
      </c>
      <c r="G648" s="2" t="s">
        <v>1445</v>
      </c>
      <c r="H648" s="2">
        <v>203</v>
      </c>
      <c r="I648" s="2">
        <v>5</v>
      </c>
      <c r="J648" s="2" t="str">
        <f t="shared" si="120"/>
        <v>MINERIO</v>
      </c>
      <c r="K648" s="8">
        <v>0.66</v>
      </c>
      <c r="L648" s="11">
        <v>0.53</v>
      </c>
      <c r="M648" s="2">
        <v>9</v>
      </c>
      <c r="N648" s="2">
        <v>551</v>
      </c>
      <c r="O648" s="2">
        <v>0</v>
      </c>
      <c r="P648" s="2">
        <v>267</v>
      </c>
      <c r="Q648" s="2">
        <f t="shared" si="110"/>
        <v>1.0882708585247884E-2</v>
      </c>
      <c r="R648" s="2">
        <f t="shared" si="111"/>
        <v>0.98911729141475213</v>
      </c>
      <c r="S648" s="5">
        <v>0</v>
      </c>
      <c r="T648" s="5">
        <v>8</v>
      </c>
      <c r="U648" s="5">
        <v>173</v>
      </c>
      <c r="V648" s="5">
        <v>222</v>
      </c>
      <c r="W648" s="5">
        <v>7</v>
      </c>
      <c r="X648" s="5">
        <v>9</v>
      </c>
      <c r="Y648" s="5">
        <f t="shared" si="112"/>
        <v>0</v>
      </c>
      <c r="Z648" s="5">
        <f t="shared" si="113"/>
        <v>1.9851116625310174E-2</v>
      </c>
      <c r="AA648" s="5">
        <f t="shared" si="114"/>
        <v>0.4292803970223325</v>
      </c>
      <c r="AB648" s="5">
        <f t="shared" si="115"/>
        <v>0.5508684863523573</v>
      </c>
      <c r="AC648" s="5">
        <v>0</v>
      </c>
      <c r="AD648" s="3">
        <v>0</v>
      </c>
      <c r="AE648" s="3">
        <v>8</v>
      </c>
      <c r="AF648" s="3">
        <v>131</v>
      </c>
      <c r="AG648" s="3">
        <v>266</v>
      </c>
      <c r="AH648" s="3">
        <v>7</v>
      </c>
      <c r="AI648" s="1">
        <f t="shared" si="116"/>
        <v>0</v>
      </c>
      <c r="AJ648" s="1">
        <f t="shared" si="117"/>
        <v>0.64563106796116509</v>
      </c>
      <c r="AK648" s="1">
        <f t="shared" si="118"/>
        <v>1.9417475728155338E-2</v>
      </c>
      <c r="AL648" s="1">
        <f t="shared" si="119"/>
        <v>0.33495145631067963</v>
      </c>
    </row>
    <row r="649" spans="1:38">
      <c r="A649" s="2" t="s">
        <v>1049</v>
      </c>
      <c r="B649" s="2" t="s">
        <v>105</v>
      </c>
      <c r="C649" s="2" t="s">
        <v>164</v>
      </c>
      <c r="E649" s="6" t="s">
        <v>148</v>
      </c>
      <c r="F649" s="2" t="s">
        <v>6</v>
      </c>
      <c r="G649" s="2" t="s">
        <v>1445</v>
      </c>
      <c r="H649" s="2">
        <v>245</v>
      </c>
      <c r="I649" s="2">
        <v>90</v>
      </c>
      <c r="J649" s="2" t="str">
        <f t="shared" si="120"/>
        <v>MINERIO</v>
      </c>
      <c r="K649" s="8">
        <v>0.66</v>
      </c>
      <c r="L649" s="11">
        <v>1.75</v>
      </c>
      <c r="M649" s="2">
        <v>166</v>
      </c>
      <c r="N649" s="2">
        <v>3565</v>
      </c>
      <c r="O649" s="2">
        <v>0</v>
      </c>
      <c r="P649" s="2">
        <v>628</v>
      </c>
      <c r="Q649" s="2">
        <f t="shared" si="110"/>
        <v>3.8082128928653362E-2</v>
      </c>
      <c r="R649" s="2">
        <f t="shared" si="111"/>
        <v>0.96191787107134663</v>
      </c>
      <c r="S649" s="5">
        <v>0</v>
      </c>
      <c r="T649" s="5">
        <v>125</v>
      </c>
      <c r="U649" s="5">
        <v>1810</v>
      </c>
      <c r="V649" s="5">
        <v>263</v>
      </c>
      <c r="W649" s="5">
        <v>126</v>
      </c>
      <c r="X649" s="5">
        <v>121</v>
      </c>
      <c r="Y649" s="5">
        <f t="shared" si="112"/>
        <v>0</v>
      </c>
      <c r="Z649" s="5">
        <f t="shared" si="113"/>
        <v>5.6869881710646039E-2</v>
      </c>
      <c r="AA649" s="5">
        <f t="shared" si="114"/>
        <v>0.82347588717015474</v>
      </c>
      <c r="AB649" s="5">
        <f t="shared" si="115"/>
        <v>0.11965423111919928</v>
      </c>
      <c r="AC649" s="5">
        <v>0</v>
      </c>
      <c r="AD649" s="3">
        <v>55</v>
      </c>
      <c r="AE649" s="3">
        <v>1779</v>
      </c>
      <c r="AF649" s="3">
        <v>454</v>
      </c>
      <c r="AG649" s="3">
        <v>62</v>
      </c>
      <c r="AH649" s="3">
        <v>94</v>
      </c>
      <c r="AI649" s="1">
        <f t="shared" si="116"/>
        <v>0</v>
      </c>
      <c r="AJ649" s="1">
        <f t="shared" si="117"/>
        <v>4.7872340425531915E-2</v>
      </c>
      <c r="AK649" s="1">
        <f t="shared" si="118"/>
        <v>0.72790507364975454</v>
      </c>
      <c r="AL649" s="1">
        <f t="shared" si="119"/>
        <v>0.22422258592471359</v>
      </c>
    </row>
    <row r="650" spans="1:38">
      <c r="A650" s="2" t="s">
        <v>1049</v>
      </c>
      <c r="B650" s="2" t="s">
        <v>105</v>
      </c>
      <c r="C650" s="2" t="s">
        <v>164</v>
      </c>
      <c r="E650" s="6" t="s">
        <v>148</v>
      </c>
      <c r="F650" s="2" t="s">
        <v>6</v>
      </c>
      <c r="G650" s="2" t="s">
        <v>1445</v>
      </c>
      <c r="H650" s="2">
        <v>256</v>
      </c>
      <c r="I650" s="2">
        <v>10</v>
      </c>
      <c r="J650" s="2" t="str">
        <f t="shared" si="120"/>
        <v>MINERIO</v>
      </c>
      <c r="K650" s="8">
        <v>0.55000000000000004</v>
      </c>
      <c r="L650" s="11">
        <v>1.1000000000000001</v>
      </c>
      <c r="M650" s="2">
        <v>80</v>
      </c>
      <c r="N650" s="2">
        <v>513</v>
      </c>
      <c r="O650" s="2">
        <v>0</v>
      </c>
      <c r="P650" s="2">
        <v>262</v>
      </c>
      <c r="Q650" s="2">
        <f t="shared" si="110"/>
        <v>9.3567251461988299E-2</v>
      </c>
      <c r="R650" s="2">
        <f t="shared" si="111"/>
        <v>0.9064327485380117</v>
      </c>
      <c r="S650" s="5">
        <v>0</v>
      </c>
      <c r="T650" s="5">
        <v>37</v>
      </c>
      <c r="U650" s="5">
        <v>246</v>
      </c>
      <c r="V650" s="5">
        <v>50</v>
      </c>
      <c r="W650" s="5">
        <v>54</v>
      </c>
      <c r="X650" s="5">
        <v>38</v>
      </c>
      <c r="Y650" s="5">
        <f t="shared" si="112"/>
        <v>0</v>
      </c>
      <c r="Z650" s="5">
        <f t="shared" si="113"/>
        <v>0.1111111111111111</v>
      </c>
      <c r="AA650" s="5">
        <f t="shared" si="114"/>
        <v>0.73873873873873874</v>
      </c>
      <c r="AB650" s="5">
        <f t="shared" si="115"/>
        <v>0.15015015015015015</v>
      </c>
      <c r="AC650" s="5">
        <v>0</v>
      </c>
      <c r="AD650" s="3">
        <v>23</v>
      </c>
      <c r="AE650" s="3">
        <v>259</v>
      </c>
      <c r="AF650" s="3">
        <v>79</v>
      </c>
      <c r="AG650" s="3">
        <v>30</v>
      </c>
      <c r="AH650" s="3">
        <v>34</v>
      </c>
      <c r="AI650" s="1">
        <f t="shared" si="116"/>
        <v>0</v>
      </c>
      <c r="AJ650" s="1">
        <f t="shared" si="117"/>
        <v>0.12470588235294118</v>
      </c>
      <c r="AK650" s="1">
        <f t="shared" si="118"/>
        <v>0.60941176470588232</v>
      </c>
      <c r="AL650" s="1">
        <f t="shared" si="119"/>
        <v>0.26588235294117646</v>
      </c>
    </row>
    <row r="651" spans="1:38">
      <c r="A651" s="2" t="s">
        <v>1049</v>
      </c>
      <c r="B651" s="2" t="s">
        <v>105</v>
      </c>
      <c r="C651" s="2" t="s">
        <v>164</v>
      </c>
      <c r="E651" s="6" t="s">
        <v>151</v>
      </c>
      <c r="F651" s="2" t="s">
        <v>5</v>
      </c>
      <c r="G651" s="2" t="s">
        <v>1446</v>
      </c>
      <c r="H651" s="2">
        <v>281</v>
      </c>
      <c r="I651" s="2">
        <v>140</v>
      </c>
      <c r="J651" s="2" t="str">
        <f t="shared" si="120"/>
        <v>MINERIO</v>
      </c>
      <c r="K651" s="8">
        <v>0.55000000000000004</v>
      </c>
      <c r="L651" s="11">
        <v>0.66</v>
      </c>
      <c r="M651" s="2">
        <v>212</v>
      </c>
      <c r="N651" s="2">
        <v>4636</v>
      </c>
      <c r="O651" s="2">
        <v>0</v>
      </c>
      <c r="P651" s="2">
        <v>782</v>
      </c>
      <c r="Q651" s="2">
        <f t="shared" si="110"/>
        <v>3.7655417406749554E-2</v>
      </c>
      <c r="R651" s="2">
        <f t="shared" si="111"/>
        <v>0.9623445825932504</v>
      </c>
      <c r="S651" s="5">
        <v>0</v>
      </c>
      <c r="T651" s="5">
        <v>20</v>
      </c>
      <c r="U651" s="5">
        <v>2501</v>
      </c>
      <c r="V651" s="5">
        <v>499</v>
      </c>
      <c r="W651" s="5">
        <v>28</v>
      </c>
      <c r="X651" s="5">
        <v>82</v>
      </c>
      <c r="Y651" s="5">
        <f t="shared" si="112"/>
        <v>0</v>
      </c>
      <c r="Z651" s="5">
        <f t="shared" si="113"/>
        <v>6.6225165562913907E-3</v>
      </c>
      <c r="AA651" s="5">
        <f t="shared" si="114"/>
        <v>0.82814569536423843</v>
      </c>
      <c r="AB651" s="5">
        <f t="shared" si="115"/>
        <v>0.1652317880794702</v>
      </c>
      <c r="AC651" s="5">
        <v>0</v>
      </c>
      <c r="AD651" s="3">
        <v>7</v>
      </c>
      <c r="AE651" s="3">
        <v>2359</v>
      </c>
      <c r="AF651" s="3">
        <v>707</v>
      </c>
      <c r="AG651" s="3">
        <v>9</v>
      </c>
      <c r="AH651" s="3">
        <v>48</v>
      </c>
      <c r="AI651" s="1">
        <f t="shared" si="116"/>
        <v>0</v>
      </c>
      <c r="AJ651" s="1">
        <f t="shared" si="117"/>
        <v>5.111821086261981E-3</v>
      </c>
      <c r="AK651" s="1">
        <f t="shared" si="118"/>
        <v>0.75367412140575085</v>
      </c>
      <c r="AL651" s="1">
        <f t="shared" si="119"/>
        <v>0.24121405750798722</v>
      </c>
    </row>
    <row r="652" spans="1:38">
      <c r="A652" s="2" t="s">
        <v>1049</v>
      </c>
      <c r="B652" s="2" t="s">
        <v>105</v>
      </c>
      <c r="C652" s="2" t="s">
        <v>164</v>
      </c>
      <c r="E652" s="6" t="s">
        <v>8</v>
      </c>
      <c r="F652" s="2" t="s">
        <v>6</v>
      </c>
      <c r="G652" s="2" t="s">
        <v>1445</v>
      </c>
      <c r="H652" s="2">
        <v>81</v>
      </c>
      <c r="I652" s="2">
        <v>40</v>
      </c>
      <c r="J652" s="2" t="str">
        <f t="shared" si="120"/>
        <v>MINERIO</v>
      </c>
      <c r="K652" s="8">
        <v>0.54000000000000015</v>
      </c>
      <c r="L652" s="11">
        <v>0.34</v>
      </c>
      <c r="M652" s="2">
        <v>0</v>
      </c>
      <c r="N652" s="2">
        <v>1927</v>
      </c>
      <c r="O652" s="2">
        <v>0</v>
      </c>
      <c r="P652" s="2">
        <v>475</v>
      </c>
      <c r="Q652" s="2">
        <f t="shared" si="110"/>
        <v>0</v>
      </c>
      <c r="R652" s="2">
        <f t="shared" si="111"/>
        <v>1</v>
      </c>
      <c r="S652" s="2">
        <v>0</v>
      </c>
      <c r="T652" s="2">
        <v>1</v>
      </c>
      <c r="U652" s="2">
        <v>1043</v>
      </c>
      <c r="V652" s="2">
        <v>215</v>
      </c>
      <c r="W652" s="2">
        <v>3</v>
      </c>
      <c r="X652" s="2">
        <v>45</v>
      </c>
      <c r="Y652" s="5">
        <f t="shared" si="112"/>
        <v>0</v>
      </c>
      <c r="Z652" s="5">
        <f t="shared" si="113"/>
        <v>7.9428117553613975E-4</v>
      </c>
      <c r="AA652" s="5">
        <f t="shared" si="114"/>
        <v>0.82843526608419382</v>
      </c>
      <c r="AB652" s="5">
        <f t="shared" si="115"/>
        <v>0.17077045274027006</v>
      </c>
      <c r="AC652" s="2">
        <v>0</v>
      </c>
      <c r="AD652" s="3">
        <v>1</v>
      </c>
      <c r="AE652" s="3">
        <v>976</v>
      </c>
      <c r="AF652" s="3">
        <v>303</v>
      </c>
      <c r="AG652" s="3">
        <v>3</v>
      </c>
      <c r="AH652" s="3">
        <v>24</v>
      </c>
      <c r="AI652" s="1">
        <f t="shared" si="116"/>
        <v>0</v>
      </c>
      <c r="AJ652" s="1">
        <f t="shared" si="117"/>
        <v>3.06044376434583E-3</v>
      </c>
      <c r="AK652" s="1">
        <f t="shared" si="118"/>
        <v>0.7467482785003825</v>
      </c>
      <c r="AL652" s="1">
        <f t="shared" si="119"/>
        <v>0.25019127773527161</v>
      </c>
    </row>
    <row r="653" spans="1:38">
      <c r="A653" s="2" t="s">
        <v>1049</v>
      </c>
      <c r="B653" s="2" t="s">
        <v>105</v>
      </c>
      <c r="C653" s="2" t="s">
        <v>164</v>
      </c>
      <c r="E653" s="6" t="s">
        <v>140</v>
      </c>
      <c r="F653" s="2" t="s">
        <v>6</v>
      </c>
      <c r="G653" s="2" t="s">
        <v>1445</v>
      </c>
      <c r="H653" s="2">
        <v>173</v>
      </c>
      <c r="I653" s="2">
        <v>55</v>
      </c>
      <c r="J653" s="2" t="str">
        <f t="shared" si="120"/>
        <v>MINERIO</v>
      </c>
      <c r="K653" s="8">
        <v>0.53</v>
      </c>
      <c r="L653" s="11">
        <v>0.02</v>
      </c>
      <c r="M653" s="2">
        <v>0</v>
      </c>
      <c r="N653" s="2">
        <v>1978</v>
      </c>
      <c r="O653" s="2">
        <v>0</v>
      </c>
      <c r="P653" s="2">
        <v>506</v>
      </c>
      <c r="Q653" s="2">
        <f t="shared" si="110"/>
        <v>0</v>
      </c>
      <c r="R653" s="2">
        <f t="shared" si="111"/>
        <v>1</v>
      </c>
      <c r="S653" s="5">
        <v>0</v>
      </c>
      <c r="T653" s="5">
        <v>0</v>
      </c>
      <c r="U653" s="5">
        <v>411</v>
      </c>
      <c r="V653" s="5">
        <v>918</v>
      </c>
      <c r="W653" s="5">
        <v>0</v>
      </c>
      <c r="X653" s="5">
        <v>5</v>
      </c>
      <c r="Y653" s="5">
        <f t="shared" si="112"/>
        <v>0</v>
      </c>
      <c r="Z653" s="5">
        <f t="shared" si="113"/>
        <v>0</v>
      </c>
      <c r="AA653" s="5">
        <f t="shared" si="114"/>
        <v>0.30925507900677202</v>
      </c>
      <c r="AB653" s="5">
        <f t="shared" si="115"/>
        <v>0.69074492099322804</v>
      </c>
      <c r="AC653" s="5">
        <v>0</v>
      </c>
      <c r="AD653" s="3">
        <v>0</v>
      </c>
      <c r="AE653" s="3">
        <v>285</v>
      </c>
      <c r="AF653" s="3">
        <v>1045</v>
      </c>
      <c r="AG653" s="3">
        <v>0</v>
      </c>
      <c r="AH653" s="3">
        <v>4</v>
      </c>
      <c r="AI653" s="1">
        <f t="shared" si="116"/>
        <v>0</v>
      </c>
      <c r="AJ653" s="1">
        <f t="shared" si="117"/>
        <v>0</v>
      </c>
      <c r="AK653" s="1">
        <f t="shared" si="118"/>
        <v>0.21364317841079461</v>
      </c>
      <c r="AL653" s="1">
        <f t="shared" si="119"/>
        <v>0.78635682158920539</v>
      </c>
    </row>
    <row r="654" spans="1:38">
      <c r="A654" s="2" t="s">
        <v>1049</v>
      </c>
      <c r="B654" s="2" t="s">
        <v>105</v>
      </c>
      <c r="C654" s="2" t="s">
        <v>164</v>
      </c>
      <c r="E654" s="6" t="s">
        <v>135</v>
      </c>
      <c r="F654" s="2" t="s">
        <v>1455</v>
      </c>
      <c r="G654" s="2" t="s">
        <v>1446</v>
      </c>
      <c r="H654" s="2">
        <v>132</v>
      </c>
      <c r="I654" s="2">
        <v>55</v>
      </c>
      <c r="J654" s="2" t="str">
        <f t="shared" si="120"/>
        <v>MINERIO</v>
      </c>
      <c r="K654" s="9">
        <v>0.53</v>
      </c>
      <c r="L654" s="10">
        <v>0.28000000000000003</v>
      </c>
      <c r="M654" s="2">
        <v>74</v>
      </c>
      <c r="N654" s="2">
        <v>2087</v>
      </c>
      <c r="O654" s="2">
        <v>0</v>
      </c>
      <c r="P654" s="2">
        <v>485</v>
      </c>
      <c r="Q654" s="2">
        <f t="shared" si="110"/>
        <v>2.7966742252456538E-2</v>
      </c>
      <c r="R654" s="2">
        <f t="shared" si="111"/>
        <v>0.97203325774754346</v>
      </c>
      <c r="S654" s="5">
        <v>0</v>
      </c>
      <c r="T654" s="5">
        <v>46</v>
      </c>
      <c r="U654" s="5">
        <v>1112</v>
      </c>
      <c r="V654" s="5">
        <v>137</v>
      </c>
      <c r="W654" s="5">
        <v>60</v>
      </c>
      <c r="X654" s="5">
        <v>67</v>
      </c>
      <c r="Y654" s="5">
        <f t="shared" si="112"/>
        <v>0</v>
      </c>
      <c r="Z654" s="5">
        <f t="shared" si="113"/>
        <v>3.5521235521235518E-2</v>
      </c>
      <c r="AA654" s="5">
        <f t="shared" si="114"/>
        <v>0.8586872586872587</v>
      </c>
      <c r="AB654" s="5">
        <f t="shared" si="115"/>
        <v>0.10579150579150579</v>
      </c>
      <c r="AC654" s="2">
        <v>0</v>
      </c>
      <c r="AD654" s="3">
        <v>20</v>
      </c>
      <c r="AE654" s="3">
        <v>1127</v>
      </c>
      <c r="AF654" s="3">
        <v>202</v>
      </c>
      <c r="AG654" s="3">
        <v>25</v>
      </c>
      <c r="AH654" s="3">
        <v>48</v>
      </c>
      <c r="AI654" s="1">
        <f t="shared" si="116"/>
        <v>0</v>
      </c>
      <c r="AJ654" s="1">
        <f t="shared" si="117"/>
        <v>3.1645569620253167E-2</v>
      </c>
      <c r="AK654" s="1">
        <f t="shared" si="118"/>
        <v>0.79254571026722931</v>
      </c>
      <c r="AL654" s="1">
        <f t="shared" si="119"/>
        <v>0.17580872011251758</v>
      </c>
    </row>
    <row r="655" spans="1:38">
      <c r="A655" s="2" t="s">
        <v>1049</v>
      </c>
      <c r="B655" s="2" t="s">
        <v>105</v>
      </c>
      <c r="C655" s="2" t="s">
        <v>164</v>
      </c>
      <c r="E655" s="6" t="s">
        <v>133</v>
      </c>
      <c r="F655" s="2" t="s">
        <v>6</v>
      </c>
      <c r="G655" s="2" t="s">
        <v>1445</v>
      </c>
      <c r="H655" s="2">
        <v>100</v>
      </c>
      <c r="I655" s="2">
        <v>15</v>
      </c>
      <c r="J655" s="2" t="str">
        <f t="shared" si="120"/>
        <v>MINERIO</v>
      </c>
      <c r="K655" s="9">
        <v>0.52</v>
      </c>
      <c r="L655" s="10">
        <v>0.18</v>
      </c>
      <c r="M655" s="2">
        <v>0</v>
      </c>
      <c r="N655" s="2">
        <v>1229</v>
      </c>
      <c r="O655" s="2">
        <v>0</v>
      </c>
      <c r="P655" s="2">
        <v>371</v>
      </c>
      <c r="Q655" s="2">
        <f t="shared" si="110"/>
        <v>0</v>
      </c>
      <c r="R655" s="2">
        <f t="shared" si="111"/>
        <v>1</v>
      </c>
      <c r="S655" s="5">
        <v>0</v>
      </c>
      <c r="T655" s="5">
        <v>9</v>
      </c>
      <c r="U655" s="5">
        <v>575</v>
      </c>
      <c r="V655" s="5">
        <v>199</v>
      </c>
      <c r="W655" s="5">
        <v>14</v>
      </c>
      <c r="X655" s="5">
        <v>36</v>
      </c>
      <c r="Y655" s="5">
        <f t="shared" si="112"/>
        <v>0</v>
      </c>
      <c r="Z655" s="5">
        <f t="shared" si="113"/>
        <v>1.1494252873563218E-2</v>
      </c>
      <c r="AA655" s="5">
        <f t="shared" si="114"/>
        <v>0.73435504469987234</v>
      </c>
      <c r="AB655" s="5">
        <f t="shared" si="115"/>
        <v>0.25415070242656451</v>
      </c>
      <c r="AC655" s="2">
        <v>0</v>
      </c>
      <c r="AD655" s="3">
        <v>2</v>
      </c>
      <c r="AE655" s="3">
        <v>520</v>
      </c>
      <c r="AF655" s="3">
        <v>285</v>
      </c>
      <c r="AG655" s="3">
        <v>4</v>
      </c>
      <c r="AH655" s="3">
        <v>22</v>
      </c>
      <c r="AI655" s="1">
        <f t="shared" si="116"/>
        <v>0</v>
      </c>
      <c r="AJ655" s="1">
        <f t="shared" si="117"/>
        <v>7.2028811524609843E-3</v>
      </c>
      <c r="AK655" s="1">
        <f t="shared" si="118"/>
        <v>0.62424969987995194</v>
      </c>
      <c r="AL655" s="1">
        <f t="shared" si="119"/>
        <v>0.36854741896758703</v>
      </c>
    </row>
    <row r="656" spans="1:38">
      <c r="A656" s="2" t="s">
        <v>1049</v>
      </c>
      <c r="B656" s="2" t="s">
        <v>105</v>
      </c>
      <c r="C656" s="2" t="s">
        <v>164</v>
      </c>
      <c r="E656" s="6" t="s">
        <v>150</v>
      </c>
      <c r="F656" s="2" t="s">
        <v>6</v>
      </c>
      <c r="G656" s="2" t="s">
        <v>1445</v>
      </c>
      <c r="H656" s="2">
        <v>270</v>
      </c>
      <c r="I656" s="2">
        <v>5</v>
      </c>
      <c r="J656" s="2" t="str">
        <f t="shared" si="120"/>
        <v>MINERIO</v>
      </c>
      <c r="K656" s="8">
        <v>0.51</v>
      </c>
      <c r="L656" s="11">
        <v>0.56000000000000005</v>
      </c>
      <c r="M656" s="2">
        <v>62</v>
      </c>
      <c r="N656" s="2">
        <v>260</v>
      </c>
      <c r="O656" s="2">
        <v>0</v>
      </c>
      <c r="P656" s="2">
        <v>207</v>
      </c>
      <c r="Q656" s="2">
        <f t="shared" si="110"/>
        <v>0.11720226843100189</v>
      </c>
      <c r="R656" s="2">
        <f t="shared" si="111"/>
        <v>0.8827977315689981</v>
      </c>
      <c r="S656" s="5">
        <v>0</v>
      </c>
      <c r="T656" s="5">
        <v>1</v>
      </c>
      <c r="U656" s="5">
        <v>80</v>
      </c>
      <c r="V656" s="5">
        <v>157</v>
      </c>
      <c r="W656" s="5">
        <v>2</v>
      </c>
      <c r="X656" s="5">
        <v>5</v>
      </c>
      <c r="Y656" s="5">
        <f t="shared" si="112"/>
        <v>0</v>
      </c>
      <c r="Z656" s="5">
        <f t="shared" si="113"/>
        <v>4.2016806722689074E-3</v>
      </c>
      <c r="AA656" s="5">
        <f t="shared" si="114"/>
        <v>0.33613445378151263</v>
      </c>
      <c r="AB656" s="5">
        <f t="shared" si="115"/>
        <v>0.65966386554621848</v>
      </c>
      <c r="AC656" s="5">
        <v>0</v>
      </c>
      <c r="AD656" s="3">
        <v>1</v>
      </c>
      <c r="AE656" s="3">
        <v>67</v>
      </c>
      <c r="AF656" s="3">
        <v>170</v>
      </c>
      <c r="AG656" s="3">
        <v>2</v>
      </c>
      <c r="AH656" s="3">
        <v>5</v>
      </c>
      <c r="AI656" s="1">
        <f t="shared" si="116"/>
        <v>0</v>
      </c>
      <c r="AJ656" s="1">
        <f t="shared" si="117"/>
        <v>1.2244897959183673E-2</v>
      </c>
      <c r="AK656" s="1">
        <f t="shared" si="118"/>
        <v>0.27346938775510204</v>
      </c>
      <c r="AL656" s="1">
        <f t="shared" si="119"/>
        <v>0.7142857142857143</v>
      </c>
    </row>
    <row r="657" spans="1:38">
      <c r="A657" s="2" t="s">
        <v>1049</v>
      </c>
      <c r="B657" s="2" t="s">
        <v>105</v>
      </c>
      <c r="C657" s="2" t="s">
        <v>164</v>
      </c>
      <c r="E657" s="6" t="s">
        <v>151</v>
      </c>
      <c r="F657" s="2" t="s">
        <v>5</v>
      </c>
      <c r="G657" s="2" t="s">
        <v>1446</v>
      </c>
      <c r="H657" s="2">
        <v>273</v>
      </c>
      <c r="I657" s="2">
        <v>80</v>
      </c>
      <c r="J657" s="2" t="str">
        <f t="shared" si="120"/>
        <v>MINERIO</v>
      </c>
      <c r="K657" s="8">
        <v>0.51</v>
      </c>
      <c r="L657" s="11">
        <v>0.46</v>
      </c>
      <c r="M657" s="2">
        <v>94</v>
      </c>
      <c r="N657" s="2">
        <v>3940</v>
      </c>
      <c r="O657" s="2">
        <v>0</v>
      </c>
      <c r="P657" s="2">
        <v>737</v>
      </c>
      <c r="Q657" s="2">
        <f t="shared" si="110"/>
        <v>1.9702368476210437E-2</v>
      </c>
      <c r="R657" s="2">
        <f t="shared" si="111"/>
        <v>0.98029763152378957</v>
      </c>
      <c r="S657" s="5">
        <v>0</v>
      </c>
      <c r="T657" s="5">
        <v>55</v>
      </c>
      <c r="U657" s="5">
        <v>2032</v>
      </c>
      <c r="V657" s="5">
        <v>390</v>
      </c>
      <c r="W657" s="5">
        <v>56</v>
      </c>
      <c r="X657" s="5">
        <v>107</v>
      </c>
      <c r="Y657" s="5">
        <f t="shared" si="112"/>
        <v>0</v>
      </c>
      <c r="Z657" s="5">
        <f t="shared" si="113"/>
        <v>2.2204279370205894E-2</v>
      </c>
      <c r="AA657" s="5">
        <f t="shared" si="114"/>
        <v>0.82034719418651592</v>
      </c>
      <c r="AB657" s="5">
        <f t="shared" si="115"/>
        <v>0.15744852644327817</v>
      </c>
      <c r="AC657" s="5">
        <v>0</v>
      </c>
      <c r="AD657" s="3">
        <v>27</v>
      </c>
      <c r="AE657" s="3">
        <v>1917</v>
      </c>
      <c r="AF657" s="3">
        <v>597</v>
      </c>
      <c r="AG657" s="3">
        <v>30</v>
      </c>
      <c r="AH657" s="3">
        <v>68</v>
      </c>
      <c r="AI657" s="1">
        <f t="shared" si="116"/>
        <v>0</v>
      </c>
      <c r="AJ657" s="1">
        <f t="shared" si="117"/>
        <v>2.1599090564607806E-2</v>
      </c>
      <c r="AK657" s="1">
        <f t="shared" si="118"/>
        <v>0.72641151951496774</v>
      </c>
      <c r="AL657" s="1">
        <f t="shared" si="119"/>
        <v>0.25198938992042441</v>
      </c>
    </row>
    <row r="658" spans="1:38">
      <c r="A658" s="2" t="s">
        <v>1049</v>
      </c>
      <c r="B658" s="2" t="s">
        <v>105</v>
      </c>
      <c r="C658" s="2" t="s">
        <v>164</v>
      </c>
      <c r="E658" s="6" t="s">
        <v>21</v>
      </c>
      <c r="F658" s="2" t="s">
        <v>5</v>
      </c>
      <c r="G658" s="2" t="s">
        <v>1446</v>
      </c>
      <c r="H658" s="2">
        <v>28</v>
      </c>
      <c r="I658" s="2">
        <v>10</v>
      </c>
      <c r="J658" s="2" t="str">
        <f t="shared" si="120"/>
        <v>MINERIO</v>
      </c>
      <c r="K658" s="8">
        <v>0.5</v>
      </c>
      <c r="L658" s="11">
        <v>0.05</v>
      </c>
      <c r="M658" s="2">
        <v>0</v>
      </c>
      <c r="N658" s="2">
        <v>1006</v>
      </c>
      <c r="O658" s="2">
        <v>0</v>
      </c>
      <c r="P658" s="2">
        <v>336</v>
      </c>
      <c r="Q658" s="2">
        <f t="shared" si="110"/>
        <v>0</v>
      </c>
      <c r="R658" s="2">
        <f t="shared" si="111"/>
        <v>1</v>
      </c>
      <c r="S658" s="5">
        <v>0</v>
      </c>
      <c r="T658" s="5">
        <v>0</v>
      </c>
      <c r="U658" s="5">
        <v>474</v>
      </c>
      <c r="V658" s="5">
        <v>203</v>
      </c>
      <c r="W658" s="5">
        <v>0</v>
      </c>
      <c r="X658" s="5">
        <v>12</v>
      </c>
      <c r="Y658" s="5">
        <f t="shared" si="112"/>
        <v>0</v>
      </c>
      <c r="Z658" s="5">
        <f t="shared" si="113"/>
        <v>0</v>
      </c>
      <c r="AA658" s="5">
        <f t="shared" si="114"/>
        <v>0.70014771048744462</v>
      </c>
      <c r="AB658" s="5">
        <f t="shared" si="115"/>
        <v>0.29985228951255538</v>
      </c>
      <c r="AC658" s="5">
        <v>0</v>
      </c>
      <c r="AD658" s="3">
        <v>0</v>
      </c>
      <c r="AE658" s="3">
        <v>395</v>
      </c>
      <c r="AF658" s="3">
        <v>288</v>
      </c>
      <c r="AG658" s="3">
        <v>0</v>
      </c>
      <c r="AH658" s="3">
        <v>6</v>
      </c>
      <c r="AI658" s="1">
        <f t="shared" si="116"/>
        <v>0</v>
      </c>
      <c r="AJ658" s="1">
        <f t="shared" si="117"/>
        <v>0</v>
      </c>
      <c r="AK658" s="1">
        <f t="shared" si="118"/>
        <v>0.57329462989840352</v>
      </c>
      <c r="AL658" s="1">
        <f t="shared" si="119"/>
        <v>0.42670537010159654</v>
      </c>
    </row>
    <row r="659" spans="1:38">
      <c r="A659" s="2" t="s">
        <v>1049</v>
      </c>
      <c r="B659" s="2" t="s">
        <v>105</v>
      </c>
      <c r="C659" s="2" t="s">
        <v>164</v>
      </c>
      <c r="E659" s="6" t="s">
        <v>14</v>
      </c>
      <c r="F659" s="2" t="s">
        <v>5</v>
      </c>
      <c r="G659" s="2" t="s">
        <v>1446</v>
      </c>
      <c r="H659" s="2">
        <v>125</v>
      </c>
      <c r="I659" s="2">
        <v>60</v>
      </c>
      <c r="J659" s="2" t="str">
        <f t="shared" si="120"/>
        <v>MINERIO</v>
      </c>
      <c r="K659" s="9">
        <v>0.49</v>
      </c>
      <c r="L659" s="10">
        <v>1.07</v>
      </c>
      <c r="M659" s="2">
        <v>31</v>
      </c>
      <c r="N659" s="2">
        <v>3646</v>
      </c>
      <c r="O659" s="2">
        <v>0</v>
      </c>
      <c r="P659" s="2">
        <v>593</v>
      </c>
      <c r="Q659" s="2">
        <f t="shared" si="110"/>
        <v>7.2599531615925063E-3</v>
      </c>
      <c r="R659" s="2">
        <f t="shared" si="111"/>
        <v>0.99274004683840744</v>
      </c>
      <c r="S659" s="5">
        <v>0</v>
      </c>
      <c r="T659" s="5">
        <v>639</v>
      </c>
      <c r="U659" s="5">
        <v>937</v>
      </c>
      <c r="V659" s="5">
        <v>104</v>
      </c>
      <c r="W659" s="5">
        <v>591</v>
      </c>
      <c r="X659" s="5">
        <v>119</v>
      </c>
      <c r="Y659" s="5">
        <f t="shared" si="112"/>
        <v>0</v>
      </c>
      <c r="Z659" s="5">
        <f t="shared" si="113"/>
        <v>0.38035714285714284</v>
      </c>
      <c r="AA659" s="5">
        <f t="shared" si="114"/>
        <v>0.55773809523809526</v>
      </c>
      <c r="AB659" s="5">
        <f t="shared" si="115"/>
        <v>6.1904761904761907E-2</v>
      </c>
      <c r="AC659" s="2">
        <v>0</v>
      </c>
      <c r="AD659" s="3">
        <v>420</v>
      </c>
      <c r="AE659" s="3">
        <v>1225</v>
      </c>
      <c r="AF659" s="3">
        <v>160</v>
      </c>
      <c r="AG659" s="3">
        <v>447</v>
      </c>
      <c r="AH659" s="3">
        <v>136</v>
      </c>
      <c r="AI659" s="1">
        <f t="shared" si="116"/>
        <v>0</v>
      </c>
      <c r="AJ659" s="1">
        <f t="shared" si="117"/>
        <v>0.36306532663316582</v>
      </c>
      <c r="AK659" s="1">
        <f t="shared" si="118"/>
        <v>0.51298157453936344</v>
      </c>
      <c r="AL659" s="1">
        <f t="shared" si="119"/>
        <v>0.12395309882747069</v>
      </c>
    </row>
    <row r="660" spans="1:38">
      <c r="A660" s="2" t="s">
        <v>1049</v>
      </c>
      <c r="B660" s="2" t="s">
        <v>105</v>
      </c>
      <c r="C660" s="2" t="s">
        <v>164</v>
      </c>
      <c r="E660" s="6" t="s">
        <v>15</v>
      </c>
      <c r="F660" s="2" t="s">
        <v>5</v>
      </c>
      <c r="G660" s="2" t="s">
        <v>1446</v>
      </c>
      <c r="H660" s="2">
        <v>69</v>
      </c>
      <c r="I660" s="2">
        <v>30</v>
      </c>
      <c r="J660" s="2" t="str">
        <f t="shared" si="120"/>
        <v>MINERIO</v>
      </c>
      <c r="K660" s="8">
        <v>0.47333333333333333</v>
      </c>
      <c r="L660" s="11">
        <v>0</v>
      </c>
      <c r="M660" s="2">
        <v>0</v>
      </c>
      <c r="N660" s="2">
        <v>1306</v>
      </c>
      <c r="O660" s="2">
        <v>0</v>
      </c>
      <c r="P660" s="2">
        <v>405</v>
      </c>
      <c r="Q660" s="2">
        <f t="shared" si="110"/>
        <v>0</v>
      </c>
      <c r="R660" s="2">
        <f t="shared" si="111"/>
        <v>1</v>
      </c>
      <c r="S660" s="2">
        <v>0</v>
      </c>
      <c r="T660" s="2">
        <v>6</v>
      </c>
      <c r="U660" s="2">
        <v>666</v>
      </c>
      <c r="V660" s="2">
        <v>207</v>
      </c>
      <c r="W660" s="2">
        <v>4</v>
      </c>
      <c r="X660" s="2">
        <v>15</v>
      </c>
      <c r="Y660" s="5">
        <f t="shared" si="112"/>
        <v>0</v>
      </c>
      <c r="Z660" s="5">
        <f t="shared" si="113"/>
        <v>6.8259385665529011E-3</v>
      </c>
      <c r="AA660" s="5">
        <f t="shared" si="114"/>
        <v>0.75767918088737196</v>
      </c>
      <c r="AB660" s="5">
        <f t="shared" si="115"/>
        <v>0.23549488054607509</v>
      </c>
      <c r="AC660" s="2">
        <v>0</v>
      </c>
      <c r="AD660" s="3">
        <v>0</v>
      </c>
      <c r="AE660" s="3">
        <v>572</v>
      </c>
      <c r="AF660" s="3">
        <v>312</v>
      </c>
      <c r="AG660" s="3">
        <v>0</v>
      </c>
      <c r="AH660" s="3">
        <v>14</v>
      </c>
      <c r="AI660" s="1">
        <f t="shared" si="116"/>
        <v>0</v>
      </c>
      <c r="AJ660" s="1">
        <f t="shared" si="117"/>
        <v>0</v>
      </c>
      <c r="AK660" s="1">
        <f t="shared" si="118"/>
        <v>0.63697104677060135</v>
      </c>
      <c r="AL660" s="1">
        <f t="shared" si="119"/>
        <v>0.36302895322939865</v>
      </c>
    </row>
    <row r="661" spans="1:38">
      <c r="A661" s="2" t="s">
        <v>1049</v>
      </c>
      <c r="B661" s="2" t="s">
        <v>105</v>
      </c>
      <c r="C661" s="2" t="s">
        <v>164</v>
      </c>
      <c r="E661" s="6" t="s">
        <v>140</v>
      </c>
      <c r="F661" s="2" t="s">
        <v>6</v>
      </c>
      <c r="G661" s="2" t="s">
        <v>1445</v>
      </c>
      <c r="H661" s="2">
        <v>170</v>
      </c>
      <c r="I661" s="2">
        <v>65</v>
      </c>
      <c r="J661" s="2" t="str">
        <f t="shared" si="120"/>
        <v>MINERIO</v>
      </c>
      <c r="K661" s="8">
        <v>0.46</v>
      </c>
      <c r="L661" s="11">
        <v>0.04</v>
      </c>
      <c r="M661" s="2">
        <v>0</v>
      </c>
      <c r="N661" s="2">
        <v>3420</v>
      </c>
      <c r="O661" s="2">
        <v>0</v>
      </c>
      <c r="P661" s="2">
        <v>613</v>
      </c>
      <c r="Q661" s="2">
        <f t="shared" si="110"/>
        <v>0</v>
      </c>
      <c r="R661" s="2">
        <f t="shared" si="111"/>
        <v>1</v>
      </c>
      <c r="S661" s="5">
        <v>0</v>
      </c>
      <c r="T661" s="5">
        <v>7</v>
      </c>
      <c r="U661" s="5">
        <v>1051</v>
      </c>
      <c r="V661" s="5">
        <v>1166</v>
      </c>
      <c r="W661" s="5">
        <v>5</v>
      </c>
      <c r="X661" s="5">
        <v>15</v>
      </c>
      <c r="Y661" s="5">
        <f t="shared" si="112"/>
        <v>0</v>
      </c>
      <c r="Z661" s="5">
        <f t="shared" si="113"/>
        <v>3.1474820143884892E-3</v>
      </c>
      <c r="AA661" s="5">
        <f t="shared" si="114"/>
        <v>0.47257194244604317</v>
      </c>
      <c r="AB661" s="5">
        <f t="shared" si="115"/>
        <v>0.52428057553956831</v>
      </c>
      <c r="AC661" s="5">
        <v>0</v>
      </c>
      <c r="AD661" s="3">
        <v>7</v>
      </c>
      <c r="AE661" s="3">
        <v>812</v>
      </c>
      <c r="AF661" s="3">
        <v>1411</v>
      </c>
      <c r="AG661" s="3">
        <v>4</v>
      </c>
      <c r="AH661" s="3">
        <v>10</v>
      </c>
      <c r="AI661" s="1">
        <f t="shared" si="116"/>
        <v>0</v>
      </c>
      <c r="AJ661" s="1">
        <f t="shared" si="117"/>
        <v>4.9019607843137254E-3</v>
      </c>
      <c r="AK661" s="1">
        <f t="shared" si="118"/>
        <v>0.36185383244206776</v>
      </c>
      <c r="AL661" s="1">
        <f t="shared" si="119"/>
        <v>0.63324420677361859</v>
      </c>
    </row>
    <row r="662" spans="1:38">
      <c r="A662" s="2" t="s">
        <v>1049</v>
      </c>
      <c r="B662" s="2" t="s">
        <v>105</v>
      </c>
      <c r="C662" s="2" t="s">
        <v>164</v>
      </c>
      <c r="E662" s="6" t="s">
        <v>132</v>
      </c>
      <c r="F662" s="2" t="s">
        <v>1455</v>
      </c>
      <c r="G662" s="2" t="s">
        <v>1446</v>
      </c>
      <c r="H662" s="2">
        <v>59</v>
      </c>
      <c r="I662" s="2">
        <v>15</v>
      </c>
      <c r="J662" s="2" t="str">
        <f t="shared" si="120"/>
        <v>MINERIO</v>
      </c>
      <c r="K662" s="8">
        <v>0.46</v>
      </c>
      <c r="L662" s="11">
        <v>0.56999999999999995</v>
      </c>
      <c r="M662" s="2">
        <v>250</v>
      </c>
      <c r="N662" s="2">
        <v>925</v>
      </c>
      <c r="O662" s="2">
        <v>0</v>
      </c>
      <c r="P662" s="2">
        <v>341</v>
      </c>
      <c r="Q662" s="2">
        <f t="shared" si="110"/>
        <v>0.16490765171503957</v>
      </c>
      <c r="R662" s="2">
        <f t="shared" si="111"/>
        <v>0.83509234828496037</v>
      </c>
      <c r="S662" s="2">
        <v>0</v>
      </c>
      <c r="T662" s="2">
        <v>97</v>
      </c>
      <c r="U662" s="2">
        <v>347</v>
      </c>
      <c r="V662" s="2">
        <v>258</v>
      </c>
      <c r="W662" s="2">
        <v>118</v>
      </c>
      <c r="X662" s="2">
        <v>19</v>
      </c>
      <c r="Y662" s="5">
        <f t="shared" si="112"/>
        <v>0</v>
      </c>
      <c r="Z662" s="5">
        <f t="shared" si="113"/>
        <v>0.13817663817663817</v>
      </c>
      <c r="AA662" s="5">
        <f t="shared" si="114"/>
        <v>0.49430199430199429</v>
      </c>
      <c r="AB662" s="5">
        <f t="shared" si="115"/>
        <v>0.36752136752136755</v>
      </c>
      <c r="AC662" s="2">
        <v>0</v>
      </c>
      <c r="AD662" s="3">
        <v>73</v>
      </c>
      <c r="AE662" s="3">
        <v>292</v>
      </c>
      <c r="AF662" s="3">
        <v>344</v>
      </c>
      <c r="AG662" s="3">
        <v>102</v>
      </c>
      <c r="AH662" s="3">
        <v>26</v>
      </c>
      <c r="AI662" s="1">
        <f t="shared" si="116"/>
        <v>0</v>
      </c>
      <c r="AJ662" s="1">
        <f t="shared" si="117"/>
        <v>0.20908004778972522</v>
      </c>
      <c r="AK662" s="1">
        <f t="shared" si="118"/>
        <v>0.34886499402628435</v>
      </c>
      <c r="AL662" s="1">
        <f t="shared" si="119"/>
        <v>0.44205495818399043</v>
      </c>
    </row>
    <row r="663" spans="1:38">
      <c r="A663" s="2" t="s">
        <v>1049</v>
      </c>
      <c r="B663" s="2" t="s">
        <v>105</v>
      </c>
      <c r="C663" s="2" t="s">
        <v>164</v>
      </c>
      <c r="E663" s="6" t="s">
        <v>14</v>
      </c>
      <c r="F663" s="2" t="s">
        <v>5</v>
      </c>
      <c r="G663" s="2" t="s">
        <v>1446</v>
      </c>
      <c r="H663" s="2">
        <v>79</v>
      </c>
      <c r="I663" s="2">
        <v>120</v>
      </c>
      <c r="J663" s="2" t="str">
        <f t="shared" si="120"/>
        <v>MINERIO</v>
      </c>
      <c r="K663" s="8">
        <v>0.44333333333333336</v>
      </c>
      <c r="L663" s="11">
        <v>0.79</v>
      </c>
      <c r="M663" s="2">
        <v>64</v>
      </c>
      <c r="N663" s="2">
        <v>3605</v>
      </c>
      <c r="O663" s="2">
        <v>0</v>
      </c>
      <c r="P663" s="2">
        <v>661</v>
      </c>
      <c r="Q663" s="2">
        <f t="shared" si="110"/>
        <v>1.4780600461893764E-2</v>
      </c>
      <c r="R663" s="2">
        <f t="shared" si="111"/>
        <v>0.98521939953810622</v>
      </c>
      <c r="S663" s="2">
        <v>0</v>
      </c>
      <c r="T663" s="2">
        <v>47</v>
      </c>
      <c r="U663" s="2">
        <v>1875</v>
      </c>
      <c r="V663" s="2">
        <v>371</v>
      </c>
      <c r="W663" s="2">
        <v>38</v>
      </c>
      <c r="X663" s="2">
        <v>34</v>
      </c>
      <c r="Y663" s="5">
        <f t="shared" si="112"/>
        <v>0</v>
      </c>
      <c r="Z663" s="5">
        <f t="shared" si="113"/>
        <v>2.0497165285651986E-2</v>
      </c>
      <c r="AA663" s="5">
        <f t="shared" si="114"/>
        <v>0.81770606192760575</v>
      </c>
      <c r="AB663" s="5">
        <f t="shared" si="115"/>
        <v>0.16179677278674226</v>
      </c>
      <c r="AC663" s="2">
        <v>0</v>
      </c>
      <c r="AD663" s="3">
        <v>25</v>
      </c>
      <c r="AE663" s="3">
        <v>1778</v>
      </c>
      <c r="AF663" s="3">
        <v>515</v>
      </c>
      <c r="AG663" s="3">
        <v>18</v>
      </c>
      <c r="AH663" s="3">
        <v>29</v>
      </c>
      <c r="AI663" s="1">
        <f t="shared" si="116"/>
        <v>0</v>
      </c>
      <c r="AJ663" s="1">
        <f t="shared" si="117"/>
        <v>1.8181818181818181E-2</v>
      </c>
      <c r="AK663" s="1">
        <f t="shared" si="118"/>
        <v>0.75179704016913318</v>
      </c>
      <c r="AL663" s="1">
        <f t="shared" si="119"/>
        <v>0.23002114164904863</v>
      </c>
    </row>
    <row r="664" spans="1:38">
      <c r="A664" s="2" t="s">
        <v>1049</v>
      </c>
      <c r="B664" s="2" t="s">
        <v>105</v>
      </c>
      <c r="C664" s="2" t="s">
        <v>164</v>
      </c>
      <c r="E664" s="6" t="s">
        <v>130</v>
      </c>
      <c r="F664" s="2" t="s">
        <v>1455</v>
      </c>
      <c r="G664" s="2" t="s">
        <v>1446</v>
      </c>
      <c r="H664" s="2">
        <v>32</v>
      </c>
      <c r="I664" s="2">
        <v>10</v>
      </c>
      <c r="J664" s="2" t="str">
        <f t="shared" si="120"/>
        <v>MINERIO</v>
      </c>
      <c r="K664" s="8">
        <v>0.44</v>
      </c>
      <c r="L664" s="11">
        <v>0.76</v>
      </c>
      <c r="M664" s="2">
        <v>6</v>
      </c>
      <c r="N664" s="2">
        <v>513</v>
      </c>
      <c r="O664" s="2">
        <v>0</v>
      </c>
      <c r="P664" s="2">
        <v>242</v>
      </c>
      <c r="Q664" s="2">
        <f t="shared" si="110"/>
        <v>7.8843626806833107E-3</v>
      </c>
      <c r="R664" s="2">
        <f t="shared" si="111"/>
        <v>0.99211563731931673</v>
      </c>
      <c r="S664" s="5">
        <v>0</v>
      </c>
      <c r="T664" s="5">
        <v>23</v>
      </c>
      <c r="U664" s="5">
        <v>229</v>
      </c>
      <c r="V664" s="5">
        <v>86</v>
      </c>
      <c r="W664" s="5">
        <v>24</v>
      </c>
      <c r="X664" s="5">
        <v>19</v>
      </c>
      <c r="Y664" s="5">
        <f t="shared" si="112"/>
        <v>0</v>
      </c>
      <c r="Z664" s="5">
        <f t="shared" si="113"/>
        <v>6.8047337278106509E-2</v>
      </c>
      <c r="AA664" s="5">
        <f t="shared" si="114"/>
        <v>0.6775147928994083</v>
      </c>
      <c r="AB664" s="5">
        <f t="shared" si="115"/>
        <v>0.25443786982248523</v>
      </c>
      <c r="AC664" s="5">
        <v>0</v>
      </c>
      <c r="AD664" s="3">
        <v>12</v>
      </c>
      <c r="AE664" s="3">
        <v>219</v>
      </c>
      <c r="AF664" s="3">
        <v>118</v>
      </c>
      <c r="AG664" s="3">
        <v>10</v>
      </c>
      <c r="AH664" s="3">
        <v>20</v>
      </c>
      <c r="AI664" s="1">
        <f t="shared" si="116"/>
        <v>0</v>
      </c>
      <c r="AJ664" s="1">
        <f t="shared" si="117"/>
        <v>5.8047493403693931E-2</v>
      </c>
      <c r="AK664" s="1">
        <f t="shared" si="118"/>
        <v>0.57783641160949872</v>
      </c>
      <c r="AL664" s="1">
        <f t="shared" si="119"/>
        <v>0.36411609498680741</v>
      </c>
    </row>
    <row r="665" spans="1:38">
      <c r="A665" s="2" t="s">
        <v>1049</v>
      </c>
      <c r="B665" s="2" t="s">
        <v>105</v>
      </c>
      <c r="C665" s="2" t="s">
        <v>164</v>
      </c>
      <c r="E665" s="6" t="s">
        <v>7</v>
      </c>
      <c r="F665" s="2" t="s">
        <v>1455</v>
      </c>
      <c r="G665" s="2" t="s">
        <v>1446</v>
      </c>
      <c r="H665" s="2">
        <v>15</v>
      </c>
      <c r="I665" s="2">
        <v>10</v>
      </c>
      <c r="J665" s="2" t="str">
        <f t="shared" si="120"/>
        <v>MINERIO</v>
      </c>
      <c r="K665" s="8">
        <v>0.43</v>
      </c>
      <c r="L665" s="11">
        <v>0.01</v>
      </c>
      <c r="M665" s="2">
        <v>0</v>
      </c>
      <c r="N665" s="2">
        <v>760</v>
      </c>
      <c r="O665" s="2">
        <v>0</v>
      </c>
      <c r="P665" s="2">
        <v>272</v>
      </c>
      <c r="Q665" s="2">
        <f t="shared" si="110"/>
        <v>0</v>
      </c>
      <c r="R665" s="2">
        <f t="shared" si="111"/>
        <v>1</v>
      </c>
      <c r="S665" s="2">
        <v>0</v>
      </c>
      <c r="T665" s="2">
        <v>5</v>
      </c>
      <c r="U665" s="2">
        <v>379</v>
      </c>
      <c r="V665" s="2">
        <v>120</v>
      </c>
      <c r="W665" s="2">
        <v>1</v>
      </c>
      <c r="X665" s="2">
        <v>14</v>
      </c>
      <c r="Y665" s="5">
        <f t="shared" si="112"/>
        <v>0</v>
      </c>
      <c r="Z665" s="5">
        <f t="shared" si="113"/>
        <v>9.9206349206349201E-3</v>
      </c>
      <c r="AA665" s="5">
        <f t="shared" si="114"/>
        <v>0.75198412698412698</v>
      </c>
      <c r="AB665" s="5">
        <f t="shared" si="115"/>
        <v>0.23809523809523808</v>
      </c>
      <c r="AC665" s="2">
        <v>0</v>
      </c>
      <c r="AD665" s="3">
        <v>5</v>
      </c>
      <c r="AE665" s="3">
        <v>318</v>
      </c>
      <c r="AF665" s="3">
        <v>188</v>
      </c>
      <c r="AG665" s="3">
        <v>1</v>
      </c>
      <c r="AH665" s="3">
        <v>7</v>
      </c>
      <c r="AI665" s="1">
        <f t="shared" si="116"/>
        <v>0</v>
      </c>
      <c r="AJ665" s="1">
        <f t="shared" si="117"/>
        <v>1.1560693641618497E-2</v>
      </c>
      <c r="AK665" s="1">
        <f t="shared" si="118"/>
        <v>0.61271676300578037</v>
      </c>
      <c r="AL665" s="1">
        <f t="shared" si="119"/>
        <v>0.37572254335260113</v>
      </c>
    </row>
    <row r="666" spans="1:38">
      <c r="A666" s="2" t="s">
        <v>1049</v>
      </c>
      <c r="B666" s="2" t="s">
        <v>105</v>
      </c>
      <c r="C666" s="2" t="s">
        <v>164</v>
      </c>
      <c r="E666" s="6" t="s">
        <v>138</v>
      </c>
      <c r="F666" s="2" t="s">
        <v>6</v>
      </c>
      <c r="G666" s="2" t="s">
        <v>1445</v>
      </c>
      <c r="H666" s="2">
        <v>151</v>
      </c>
      <c r="I666" s="2">
        <v>20</v>
      </c>
      <c r="J666" s="2" t="str">
        <f t="shared" si="120"/>
        <v>MINERIO</v>
      </c>
      <c r="K666" s="9">
        <v>0.43</v>
      </c>
      <c r="L666" s="10">
        <v>7.0000000000000007E-2</v>
      </c>
      <c r="M666" s="2">
        <v>0</v>
      </c>
      <c r="N666" s="2">
        <v>1483</v>
      </c>
      <c r="O666" s="2">
        <v>0</v>
      </c>
      <c r="P666" s="2">
        <v>405</v>
      </c>
      <c r="Q666" s="2">
        <f t="shared" si="110"/>
        <v>0</v>
      </c>
      <c r="R666" s="2">
        <f t="shared" si="111"/>
        <v>1</v>
      </c>
      <c r="S666" s="5">
        <v>0</v>
      </c>
      <c r="T666" s="5">
        <v>0</v>
      </c>
      <c r="U666" s="5">
        <v>354</v>
      </c>
      <c r="V666" s="5">
        <v>642</v>
      </c>
      <c r="W666" s="5">
        <v>0</v>
      </c>
      <c r="X666" s="5">
        <v>3</v>
      </c>
      <c r="Y666" s="5">
        <f t="shared" si="112"/>
        <v>0</v>
      </c>
      <c r="Z666" s="5">
        <f t="shared" si="113"/>
        <v>0</v>
      </c>
      <c r="AA666" s="5">
        <f t="shared" si="114"/>
        <v>0.35542168674698793</v>
      </c>
      <c r="AB666" s="5">
        <f t="shared" si="115"/>
        <v>0.64457831325301207</v>
      </c>
      <c r="AC666" s="5">
        <v>0</v>
      </c>
      <c r="AD666" s="3">
        <v>0</v>
      </c>
      <c r="AE666" s="3">
        <v>256</v>
      </c>
      <c r="AF666" s="3">
        <v>741</v>
      </c>
      <c r="AG666" s="3">
        <v>0</v>
      </c>
      <c r="AH666" s="3">
        <v>2</v>
      </c>
      <c r="AI666" s="1">
        <f t="shared" si="116"/>
        <v>0</v>
      </c>
      <c r="AJ666" s="1">
        <f t="shared" si="117"/>
        <v>0</v>
      </c>
      <c r="AK666" s="1">
        <f t="shared" si="118"/>
        <v>0.25625625625625625</v>
      </c>
      <c r="AL666" s="1">
        <f t="shared" si="119"/>
        <v>0.74374374374374375</v>
      </c>
    </row>
    <row r="667" spans="1:38">
      <c r="A667" s="2" t="s">
        <v>1049</v>
      </c>
      <c r="B667" s="2" t="s">
        <v>105</v>
      </c>
      <c r="C667" s="2" t="s">
        <v>164</v>
      </c>
      <c r="E667" s="6" t="s">
        <v>134</v>
      </c>
      <c r="F667" s="2" t="s">
        <v>6</v>
      </c>
      <c r="G667" s="2" t="s">
        <v>1445</v>
      </c>
      <c r="H667" s="2">
        <v>115</v>
      </c>
      <c r="I667" s="2">
        <v>10</v>
      </c>
      <c r="J667" s="2" t="str">
        <f t="shared" si="120"/>
        <v>MINERIO</v>
      </c>
      <c r="K667" s="9">
        <v>0.43</v>
      </c>
      <c r="L667" s="10">
        <v>0.8</v>
      </c>
      <c r="M667" s="2">
        <v>54</v>
      </c>
      <c r="N667" s="2">
        <v>605</v>
      </c>
      <c r="O667" s="2">
        <v>0</v>
      </c>
      <c r="P667" s="2">
        <v>277</v>
      </c>
      <c r="Q667" s="2">
        <f t="shared" si="110"/>
        <v>5.7692307692307696E-2</v>
      </c>
      <c r="R667" s="2">
        <f t="shared" si="111"/>
        <v>0.94230769230769229</v>
      </c>
      <c r="S667" s="5">
        <v>0</v>
      </c>
      <c r="T667" s="5">
        <v>282</v>
      </c>
      <c r="U667" s="5">
        <v>40</v>
      </c>
      <c r="V667" s="5">
        <v>19</v>
      </c>
      <c r="W667" s="5">
        <v>133</v>
      </c>
      <c r="X667" s="5">
        <v>6</v>
      </c>
      <c r="Y667" s="5">
        <f t="shared" si="112"/>
        <v>0</v>
      </c>
      <c r="Z667" s="5">
        <f t="shared" si="113"/>
        <v>0.82697947214076251</v>
      </c>
      <c r="AA667" s="5">
        <f t="shared" si="114"/>
        <v>0.11730205278592376</v>
      </c>
      <c r="AB667" s="5">
        <f t="shared" si="115"/>
        <v>5.5718475073313782E-2</v>
      </c>
      <c r="AC667" s="2">
        <v>0</v>
      </c>
      <c r="AD667" s="3">
        <v>215</v>
      </c>
      <c r="AE667" s="3">
        <v>82</v>
      </c>
      <c r="AF667" s="3">
        <v>23</v>
      </c>
      <c r="AG667" s="3">
        <v>143</v>
      </c>
      <c r="AH667" s="3">
        <v>15</v>
      </c>
      <c r="AI667" s="1">
        <f t="shared" si="116"/>
        <v>0</v>
      </c>
      <c r="AJ667" s="1">
        <f t="shared" si="117"/>
        <v>0.7489539748953975</v>
      </c>
      <c r="AK667" s="1">
        <f t="shared" si="118"/>
        <v>0.17154811715481172</v>
      </c>
      <c r="AL667" s="1">
        <f t="shared" si="119"/>
        <v>7.9497907949790794E-2</v>
      </c>
    </row>
    <row r="668" spans="1:38">
      <c r="A668" s="2" t="s">
        <v>1049</v>
      </c>
      <c r="B668" s="2" t="s">
        <v>105</v>
      </c>
      <c r="C668" s="2" t="s">
        <v>164</v>
      </c>
      <c r="E668" s="6" t="s">
        <v>140</v>
      </c>
      <c r="F668" s="2" t="s">
        <v>6</v>
      </c>
      <c r="G668" s="2" t="s">
        <v>1445</v>
      </c>
      <c r="H668" s="2">
        <v>169</v>
      </c>
      <c r="I668" s="2">
        <v>95</v>
      </c>
      <c r="J668" s="2" t="str">
        <f t="shared" si="120"/>
        <v>MINERIO</v>
      </c>
      <c r="K668" s="8">
        <v>0.42</v>
      </c>
      <c r="L668" s="11">
        <v>0.23</v>
      </c>
      <c r="M668" s="2">
        <v>49</v>
      </c>
      <c r="N668" s="2">
        <v>3794</v>
      </c>
      <c r="O668" s="2">
        <v>0</v>
      </c>
      <c r="P668" s="2">
        <v>613</v>
      </c>
      <c r="Q668" s="2">
        <f t="shared" si="110"/>
        <v>1.099640933572711E-2</v>
      </c>
      <c r="R668" s="2">
        <f t="shared" si="111"/>
        <v>0.9890035906642729</v>
      </c>
      <c r="S668" s="5">
        <v>0</v>
      </c>
      <c r="T668" s="5">
        <v>13</v>
      </c>
      <c r="U668" s="5">
        <v>1385</v>
      </c>
      <c r="V668" s="5">
        <v>1061</v>
      </c>
      <c r="W668" s="5">
        <v>10</v>
      </c>
      <c r="X668" s="5">
        <v>28</v>
      </c>
      <c r="Y668" s="5">
        <f t="shared" si="112"/>
        <v>0</v>
      </c>
      <c r="Z668" s="5">
        <f t="shared" si="113"/>
        <v>5.2867019113460754E-3</v>
      </c>
      <c r="AA668" s="5">
        <f t="shared" si="114"/>
        <v>0.56323708824725494</v>
      </c>
      <c r="AB668" s="5">
        <f t="shared" si="115"/>
        <v>0.43147620984139895</v>
      </c>
      <c r="AC668" s="5">
        <v>0</v>
      </c>
      <c r="AD668" s="3">
        <v>11</v>
      </c>
      <c r="AE668" s="3">
        <v>1082</v>
      </c>
      <c r="AF668" s="3">
        <v>1375</v>
      </c>
      <c r="AG668" s="3">
        <v>7</v>
      </c>
      <c r="AH668" s="3">
        <v>22</v>
      </c>
      <c r="AI668" s="1">
        <f t="shared" si="116"/>
        <v>0</v>
      </c>
      <c r="AJ668" s="1">
        <f t="shared" si="117"/>
        <v>7.2086503804565478E-3</v>
      </c>
      <c r="AK668" s="1">
        <f t="shared" si="118"/>
        <v>0.43331998398077692</v>
      </c>
      <c r="AL668" s="1">
        <f t="shared" si="119"/>
        <v>0.55947136563876654</v>
      </c>
    </row>
    <row r="669" spans="1:38">
      <c r="A669" s="2" t="s">
        <v>1049</v>
      </c>
      <c r="B669" s="2" t="s">
        <v>105</v>
      </c>
      <c r="C669" s="2" t="s">
        <v>164</v>
      </c>
      <c r="E669" s="6" t="s">
        <v>148</v>
      </c>
      <c r="F669" s="2" t="s">
        <v>6</v>
      </c>
      <c r="G669" s="2" t="s">
        <v>1445</v>
      </c>
      <c r="H669" s="2">
        <v>244</v>
      </c>
      <c r="I669" s="2">
        <v>100</v>
      </c>
      <c r="J669" s="2" t="str">
        <f t="shared" si="120"/>
        <v>MINERIO</v>
      </c>
      <c r="K669" s="8">
        <v>0.42</v>
      </c>
      <c r="L669" s="11">
        <v>1.31</v>
      </c>
      <c r="M669" s="2">
        <v>94</v>
      </c>
      <c r="N669" s="2">
        <v>3511</v>
      </c>
      <c r="O669" s="2">
        <v>0</v>
      </c>
      <c r="P669" s="2">
        <v>668</v>
      </c>
      <c r="Q669" s="2">
        <f t="shared" si="110"/>
        <v>2.1998595834308448E-2</v>
      </c>
      <c r="R669" s="2">
        <f t="shared" si="111"/>
        <v>0.97800140416569159</v>
      </c>
      <c r="S669" s="5">
        <v>0</v>
      </c>
      <c r="T669" s="5">
        <v>11</v>
      </c>
      <c r="U669" s="5">
        <v>1785</v>
      </c>
      <c r="V669" s="5">
        <v>497</v>
      </c>
      <c r="W669" s="5">
        <v>12</v>
      </c>
      <c r="X669" s="5">
        <v>44</v>
      </c>
      <c r="Y669" s="5">
        <f t="shared" si="112"/>
        <v>0</v>
      </c>
      <c r="Z669" s="5">
        <f t="shared" si="113"/>
        <v>4.7972088966419541E-3</v>
      </c>
      <c r="AA669" s="5">
        <f t="shared" si="114"/>
        <v>0.77845617095508068</v>
      </c>
      <c r="AB669" s="5">
        <f t="shared" si="115"/>
        <v>0.21674662014827736</v>
      </c>
      <c r="AC669" s="5">
        <v>0</v>
      </c>
      <c r="AD669" s="3">
        <v>6</v>
      </c>
      <c r="AE669" s="3">
        <v>1641</v>
      </c>
      <c r="AF669" s="3">
        <v>671</v>
      </c>
      <c r="AG669" s="3">
        <v>6</v>
      </c>
      <c r="AH669" s="3">
        <v>25</v>
      </c>
      <c r="AI669" s="1">
        <f t="shared" si="116"/>
        <v>0</v>
      </c>
      <c r="AJ669" s="1">
        <f t="shared" si="117"/>
        <v>5.108556832694764E-3</v>
      </c>
      <c r="AK669" s="1">
        <f t="shared" si="118"/>
        <v>0.69859514687100899</v>
      </c>
      <c r="AL669" s="1">
        <f t="shared" si="119"/>
        <v>0.29629629629629628</v>
      </c>
    </row>
    <row r="670" spans="1:38">
      <c r="A670" s="2" t="s">
        <v>1049</v>
      </c>
      <c r="B670" s="2" t="s">
        <v>105</v>
      </c>
      <c r="C670" s="2" t="s">
        <v>164</v>
      </c>
      <c r="E670" s="6" t="s">
        <v>13</v>
      </c>
      <c r="F670" s="2" t="s">
        <v>5</v>
      </c>
      <c r="G670" s="2" t="s">
        <v>1446</v>
      </c>
      <c r="H670" s="2">
        <v>21</v>
      </c>
      <c r="I670" s="2">
        <v>35</v>
      </c>
      <c r="J670" s="2" t="str">
        <f t="shared" si="120"/>
        <v>MINERIO</v>
      </c>
      <c r="K670" s="8">
        <v>0.42</v>
      </c>
      <c r="L670" s="11">
        <v>4.34</v>
      </c>
      <c r="M670" s="2">
        <v>9</v>
      </c>
      <c r="N670" s="2">
        <v>2336</v>
      </c>
      <c r="O670" s="2">
        <v>0</v>
      </c>
      <c r="P670" s="2">
        <v>569</v>
      </c>
      <c r="Q670" s="2">
        <f t="shared" si="110"/>
        <v>3.0885380919698007E-3</v>
      </c>
      <c r="R670" s="2">
        <f t="shared" si="111"/>
        <v>0.99691146190803015</v>
      </c>
      <c r="S670" s="5">
        <v>0</v>
      </c>
      <c r="T670" s="5">
        <v>169</v>
      </c>
      <c r="U670" s="5">
        <v>927</v>
      </c>
      <c r="V670" s="5">
        <v>378</v>
      </c>
      <c r="W670" s="5">
        <v>84</v>
      </c>
      <c r="X670" s="5">
        <v>20</v>
      </c>
      <c r="Y670" s="5">
        <f t="shared" si="112"/>
        <v>0</v>
      </c>
      <c r="Z670" s="5">
        <f t="shared" si="113"/>
        <v>0.11465400271370421</v>
      </c>
      <c r="AA670" s="5">
        <f t="shared" si="114"/>
        <v>0.62890094979647215</v>
      </c>
      <c r="AB670" s="5">
        <f t="shared" si="115"/>
        <v>0.25644504748982361</v>
      </c>
      <c r="AC670" s="5">
        <v>0</v>
      </c>
      <c r="AD670" s="3">
        <v>128</v>
      </c>
      <c r="AE670" s="3">
        <v>815</v>
      </c>
      <c r="AF670" s="3">
        <v>532</v>
      </c>
      <c r="AG670" s="3">
        <v>80</v>
      </c>
      <c r="AH670" s="3">
        <v>22</v>
      </c>
      <c r="AI670" s="1">
        <f t="shared" si="116"/>
        <v>0</v>
      </c>
      <c r="AJ670" s="1">
        <f t="shared" si="117"/>
        <v>0.13189600507292326</v>
      </c>
      <c r="AK670" s="1">
        <f t="shared" si="118"/>
        <v>0.51680405833861764</v>
      </c>
      <c r="AL670" s="1">
        <f t="shared" si="119"/>
        <v>0.35129993658845909</v>
      </c>
    </row>
    <row r="671" spans="1:38">
      <c r="A671" s="2" t="s">
        <v>1049</v>
      </c>
      <c r="B671" s="2" t="s">
        <v>105</v>
      </c>
      <c r="C671" s="2" t="s">
        <v>164</v>
      </c>
      <c r="E671" s="6" t="s">
        <v>133</v>
      </c>
      <c r="F671" s="2" t="s">
        <v>6</v>
      </c>
      <c r="G671" s="2" t="s">
        <v>1445</v>
      </c>
      <c r="H671" s="2">
        <v>95</v>
      </c>
      <c r="I671" s="2">
        <v>45</v>
      </c>
      <c r="J671" s="2" t="str">
        <f t="shared" si="120"/>
        <v>MINERIO</v>
      </c>
      <c r="K671" s="9">
        <v>0.4</v>
      </c>
      <c r="L671" s="10">
        <v>0.36</v>
      </c>
      <c r="M671" s="2">
        <v>65</v>
      </c>
      <c r="N671" s="2">
        <v>1805</v>
      </c>
      <c r="O671" s="2">
        <v>0</v>
      </c>
      <c r="P671" s="2">
        <v>445</v>
      </c>
      <c r="Q671" s="2">
        <f t="shared" si="110"/>
        <v>2.8077753779697623E-2</v>
      </c>
      <c r="R671" s="2">
        <f t="shared" si="111"/>
        <v>0.97192224622030232</v>
      </c>
      <c r="S671" s="5">
        <v>0</v>
      </c>
      <c r="T671" s="5">
        <v>68</v>
      </c>
      <c r="U671" s="5">
        <v>910</v>
      </c>
      <c r="V671" s="5">
        <v>205</v>
      </c>
      <c r="W671" s="5">
        <v>52</v>
      </c>
      <c r="X671" s="5">
        <v>28</v>
      </c>
      <c r="Y671" s="5">
        <f t="shared" si="112"/>
        <v>0</v>
      </c>
      <c r="Z671" s="5">
        <f t="shared" si="113"/>
        <v>5.7480980557903634E-2</v>
      </c>
      <c r="AA671" s="5">
        <f t="shared" si="114"/>
        <v>0.76923076923076927</v>
      </c>
      <c r="AB671" s="5">
        <f t="shared" si="115"/>
        <v>0.17328825021132713</v>
      </c>
      <c r="AC671" s="2">
        <v>0</v>
      </c>
      <c r="AD671" s="3">
        <v>49</v>
      </c>
      <c r="AE671" s="3">
        <v>848</v>
      </c>
      <c r="AF671" s="3">
        <v>301</v>
      </c>
      <c r="AG671" s="3">
        <v>42</v>
      </c>
      <c r="AH671" s="3">
        <v>23</v>
      </c>
      <c r="AI671" s="1">
        <f t="shared" si="116"/>
        <v>0</v>
      </c>
      <c r="AJ671" s="1">
        <f t="shared" si="117"/>
        <v>7.2050673000791765E-2</v>
      </c>
      <c r="AK671" s="1">
        <f t="shared" si="118"/>
        <v>0.67141726049089467</v>
      </c>
      <c r="AL671" s="1">
        <f t="shared" si="119"/>
        <v>0.25653206650831356</v>
      </c>
    </row>
    <row r="672" spans="1:38">
      <c r="A672" s="2" t="s">
        <v>1049</v>
      </c>
      <c r="B672" s="2" t="s">
        <v>105</v>
      </c>
      <c r="C672" s="2" t="s">
        <v>164</v>
      </c>
      <c r="E672" s="6" t="s">
        <v>153</v>
      </c>
      <c r="F672" s="2" t="s">
        <v>6</v>
      </c>
      <c r="G672" s="2" t="s">
        <v>1445</v>
      </c>
      <c r="H672" s="2">
        <v>294</v>
      </c>
      <c r="I672" s="2">
        <v>10</v>
      </c>
      <c r="J672" s="2" t="str">
        <f t="shared" si="120"/>
        <v>MINERIO</v>
      </c>
      <c r="K672" s="8">
        <v>0.4</v>
      </c>
      <c r="L672" s="11">
        <v>1.07</v>
      </c>
      <c r="M672" s="2">
        <v>24</v>
      </c>
      <c r="N672" s="2">
        <v>696</v>
      </c>
      <c r="O672" s="2">
        <v>0</v>
      </c>
      <c r="P672" s="2">
        <v>267</v>
      </c>
      <c r="Q672" s="2">
        <f t="shared" si="110"/>
        <v>2.4316109422492401E-2</v>
      </c>
      <c r="R672" s="2">
        <f t="shared" si="111"/>
        <v>0.9756838905775076</v>
      </c>
      <c r="S672" s="5">
        <v>0</v>
      </c>
      <c r="T672" s="5">
        <v>152</v>
      </c>
      <c r="U672" s="5">
        <v>161</v>
      </c>
      <c r="V672" s="5">
        <v>26</v>
      </c>
      <c r="W672" s="5">
        <v>147</v>
      </c>
      <c r="X672" s="5">
        <v>22</v>
      </c>
      <c r="Y672" s="5">
        <f t="shared" si="112"/>
        <v>0</v>
      </c>
      <c r="Z672" s="5">
        <f t="shared" si="113"/>
        <v>0.44837758112094395</v>
      </c>
      <c r="AA672" s="5">
        <f t="shared" si="114"/>
        <v>0.47492625368731561</v>
      </c>
      <c r="AB672" s="5">
        <f t="shared" si="115"/>
        <v>7.6696165191740412E-2</v>
      </c>
      <c r="AC672" s="5">
        <v>0</v>
      </c>
      <c r="AD672" s="3">
        <v>95</v>
      </c>
      <c r="AE672" s="3">
        <v>238</v>
      </c>
      <c r="AF672" s="3">
        <v>39</v>
      </c>
      <c r="AG672" s="3">
        <v>102</v>
      </c>
      <c r="AH672" s="3">
        <v>27</v>
      </c>
      <c r="AI672" s="1">
        <f t="shared" si="116"/>
        <v>0</v>
      </c>
      <c r="AJ672" s="1">
        <f t="shared" si="117"/>
        <v>0.39321357285429143</v>
      </c>
      <c r="AK672" s="1">
        <f t="shared" si="118"/>
        <v>0.47504990019960081</v>
      </c>
      <c r="AL672" s="1">
        <f t="shared" si="119"/>
        <v>0.1317365269461078</v>
      </c>
    </row>
    <row r="673" spans="1:38">
      <c r="A673" s="2" t="s">
        <v>1049</v>
      </c>
      <c r="B673" s="2" t="s">
        <v>105</v>
      </c>
      <c r="C673" s="2" t="s">
        <v>164</v>
      </c>
      <c r="E673" s="6" t="s">
        <v>14</v>
      </c>
      <c r="F673" s="2" t="s">
        <v>5</v>
      </c>
      <c r="G673" s="2" t="s">
        <v>1446</v>
      </c>
      <c r="H673" s="2">
        <v>118</v>
      </c>
      <c r="I673" s="2">
        <v>60</v>
      </c>
      <c r="J673" s="2" t="str">
        <f t="shared" si="120"/>
        <v>ESTERIL</v>
      </c>
      <c r="K673" s="9">
        <v>0.4</v>
      </c>
      <c r="L673" s="10">
        <v>8.3000000000000007</v>
      </c>
      <c r="M673" s="2">
        <v>202</v>
      </c>
      <c r="N673" s="2">
        <v>1711</v>
      </c>
      <c r="O673" s="2">
        <v>0</v>
      </c>
      <c r="P673" s="2">
        <v>465</v>
      </c>
      <c r="Q673" s="2">
        <f t="shared" si="110"/>
        <v>8.4945332211942809E-2</v>
      </c>
      <c r="R673" s="2">
        <f t="shared" si="111"/>
        <v>0.91505466778805722</v>
      </c>
      <c r="S673" s="5">
        <v>0</v>
      </c>
      <c r="T673" s="5">
        <v>199</v>
      </c>
      <c r="U673" s="5">
        <v>784</v>
      </c>
      <c r="V673" s="5">
        <v>88</v>
      </c>
      <c r="W673" s="5">
        <v>157</v>
      </c>
      <c r="X673" s="5">
        <v>68</v>
      </c>
      <c r="Y673" s="5">
        <f t="shared" si="112"/>
        <v>0</v>
      </c>
      <c r="Z673" s="5">
        <f t="shared" si="113"/>
        <v>0.1858076563958917</v>
      </c>
      <c r="AA673" s="5">
        <f t="shared" si="114"/>
        <v>0.73202614379084963</v>
      </c>
      <c r="AB673" s="5">
        <f t="shared" si="115"/>
        <v>8.2166199813258636E-2</v>
      </c>
      <c r="AC673" s="2">
        <v>0</v>
      </c>
      <c r="AD673" s="3">
        <v>124</v>
      </c>
      <c r="AE673" s="3">
        <v>893</v>
      </c>
      <c r="AF673" s="3">
        <v>106</v>
      </c>
      <c r="AG673" s="3">
        <v>116</v>
      </c>
      <c r="AH673" s="3">
        <v>56</v>
      </c>
      <c r="AI673" s="1">
        <f t="shared" si="116"/>
        <v>0</v>
      </c>
      <c r="AJ673" s="1">
        <f t="shared" si="117"/>
        <v>0.18532818532818532</v>
      </c>
      <c r="AK673" s="1">
        <f t="shared" si="118"/>
        <v>0.68957528957528957</v>
      </c>
      <c r="AL673" s="1">
        <f t="shared" si="119"/>
        <v>0.12509652509652511</v>
      </c>
    </row>
    <row r="674" spans="1:38">
      <c r="A674" s="2" t="s">
        <v>1049</v>
      </c>
      <c r="B674" s="2" t="s">
        <v>105</v>
      </c>
      <c r="C674" s="2" t="s">
        <v>164</v>
      </c>
      <c r="E674" s="6" t="s">
        <v>132</v>
      </c>
      <c r="F674" s="2" t="s">
        <v>1455</v>
      </c>
      <c r="G674" s="2" t="s">
        <v>1446</v>
      </c>
      <c r="H674" s="2">
        <v>56</v>
      </c>
      <c r="I674" s="2">
        <v>60</v>
      </c>
      <c r="J674" s="2" t="str">
        <f t="shared" si="120"/>
        <v>ESTERIL</v>
      </c>
      <c r="K674" s="8">
        <v>0.39</v>
      </c>
      <c r="L674" s="11">
        <v>1.3</v>
      </c>
      <c r="M674" s="2">
        <v>89</v>
      </c>
      <c r="N674" s="2">
        <v>1379</v>
      </c>
      <c r="O674" s="2">
        <v>0</v>
      </c>
      <c r="P674" s="2">
        <v>460</v>
      </c>
      <c r="Q674" s="2">
        <f t="shared" si="110"/>
        <v>4.6161825726141081E-2</v>
      </c>
      <c r="R674" s="2">
        <f t="shared" si="111"/>
        <v>0.95383817427385897</v>
      </c>
      <c r="S674" s="2">
        <v>0</v>
      </c>
      <c r="T674" s="2">
        <v>299</v>
      </c>
      <c r="U674" s="2">
        <v>418</v>
      </c>
      <c r="V674" s="2">
        <v>45</v>
      </c>
      <c r="W674" s="2">
        <v>236</v>
      </c>
      <c r="X674" s="2">
        <v>40</v>
      </c>
      <c r="Y674" s="5">
        <f t="shared" si="112"/>
        <v>0</v>
      </c>
      <c r="Z674" s="5">
        <f t="shared" si="113"/>
        <v>0.39238845144356954</v>
      </c>
      <c r="AA674" s="5">
        <f t="shared" si="114"/>
        <v>0.54855643044619418</v>
      </c>
      <c r="AB674" s="5">
        <f t="shared" si="115"/>
        <v>5.905511811023622E-2</v>
      </c>
      <c r="AC674" s="2">
        <v>0</v>
      </c>
      <c r="AD674" s="3">
        <v>201</v>
      </c>
      <c r="AE674" s="3">
        <v>527</v>
      </c>
      <c r="AF674" s="3">
        <v>63</v>
      </c>
      <c r="AG674" s="3">
        <v>188</v>
      </c>
      <c r="AH674" s="3">
        <v>58</v>
      </c>
      <c r="AI674" s="1">
        <f t="shared" si="116"/>
        <v>0</v>
      </c>
      <c r="AJ674" s="1">
        <f t="shared" si="117"/>
        <v>0.37512054001928641</v>
      </c>
      <c r="AK674" s="1">
        <f t="shared" si="118"/>
        <v>0.50819672131147542</v>
      </c>
      <c r="AL674" s="1">
        <f t="shared" si="119"/>
        <v>0.11668273866923819</v>
      </c>
    </row>
    <row r="675" spans="1:38">
      <c r="A675" s="2" t="s">
        <v>1049</v>
      </c>
      <c r="B675" s="2" t="s">
        <v>105</v>
      </c>
      <c r="C675" s="2" t="s">
        <v>164</v>
      </c>
      <c r="E675" s="6" t="s">
        <v>14</v>
      </c>
      <c r="F675" s="2" t="s">
        <v>5</v>
      </c>
      <c r="G675" s="2" t="s">
        <v>1446</v>
      </c>
      <c r="H675" s="2">
        <v>77</v>
      </c>
      <c r="I675" s="2">
        <v>65</v>
      </c>
      <c r="J675" s="2" t="str">
        <f t="shared" si="120"/>
        <v>ESTERIL</v>
      </c>
      <c r="K675" s="8">
        <v>0.37666666666666665</v>
      </c>
      <c r="L675" s="11">
        <v>0.68</v>
      </c>
      <c r="M675" s="2">
        <v>0</v>
      </c>
      <c r="N675" s="2">
        <v>3196</v>
      </c>
      <c r="O675" s="2">
        <v>0</v>
      </c>
      <c r="P675" s="2">
        <v>539</v>
      </c>
      <c r="Q675" s="2">
        <f t="shared" si="110"/>
        <v>0</v>
      </c>
      <c r="R675" s="2">
        <f t="shared" si="111"/>
        <v>1</v>
      </c>
      <c r="S675" s="2">
        <v>0</v>
      </c>
      <c r="T675" s="2">
        <v>22</v>
      </c>
      <c r="U675" s="2">
        <v>1535</v>
      </c>
      <c r="V675" s="2">
        <v>436</v>
      </c>
      <c r="W675" s="2">
        <v>36</v>
      </c>
      <c r="X675" s="2">
        <v>60</v>
      </c>
      <c r="Y675" s="5">
        <f t="shared" si="112"/>
        <v>0</v>
      </c>
      <c r="Z675" s="5">
        <f t="shared" si="113"/>
        <v>1.1038635223281485E-2</v>
      </c>
      <c r="AA675" s="5">
        <f t="shared" si="114"/>
        <v>0.77019568489713996</v>
      </c>
      <c r="AB675" s="5">
        <f t="shared" si="115"/>
        <v>0.21876567987957851</v>
      </c>
      <c r="AC675" s="2">
        <v>0</v>
      </c>
      <c r="AD675" s="3">
        <v>14</v>
      </c>
      <c r="AE675" s="3">
        <v>1396</v>
      </c>
      <c r="AF675" s="3">
        <v>635</v>
      </c>
      <c r="AG675" s="3">
        <v>14</v>
      </c>
      <c r="AH675" s="3">
        <v>29</v>
      </c>
      <c r="AI675" s="1">
        <f t="shared" si="116"/>
        <v>0</v>
      </c>
      <c r="AJ675" s="1">
        <f t="shared" si="117"/>
        <v>1.3409961685823755E-2</v>
      </c>
      <c r="AK675" s="1">
        <f t="shared" si="118"/>
        <v>0.66858237547892718</v>
      </c>
      <c r="AL675" s="1">
        <f t="shared" si="119"/>
        <v>0.31800766283524906</v>
      </c>
    </row>
    <row r="676" spans="1:38">
      <c r="A676" s="2" t="s">
        <v>1049</v>
      </c>
      <c r="B676" s="2" t="s">
        <v>105</v>
      </c>
      <c r="C676" s="2" t="s">
        <v>164</v>
      </c>
      <c r="E676" s="6" t="s">
        <v>49</v>
      </c>
      <c r="F676" s="2" t="s">
        <v>6</v>
      </c>
      <c r="G676" s="2" t="s">
        <v>1445</v>
      </c>
      <c r="H676" s="2">
        <v>225</v>
      </c>
      <c r="I676" s="2">
        <v>20</v>
      </c>
      <c r="J676" s="2" t="str">
        <f t="shared" si="120"/>
        <v>MINERIO</v>
      </c>
      <c r="K676" s="8">
        <v>0.35</v>
      </c>
      <c r="L676" s="11">
        <v>0.16</v>
      </c>
      <c r="M676" s="2">
        <v>36</v>
      </c>
      <c r="N676" s="2">
        <v>838</v>
      </c>
      <c r="O676" s="2">
        <v>0</v>
      </c>
      <c r="P676" s="2">
        <v>306</v>
      </c>
      <c r="Q676" s="2">
        <f t="shared" si="110"/>
        <v>3.0508474576271188E-2</v>
      </c>
      <c r="R676" s="2">
        <f t="shared" si="111"/>
        <v>0.96949152542372885</v>
      </c>
      <c r="S676" s="5">
        <v>0</v>
      </c>
      <c r="T676" s="5">
        <v>4</v>
      </c>
      <c r="U676" s="5">
        <v>212</v>
      </c>
      <c r="V676" s="5">
        <v>394</v>
      </c>
      <c r="W676" s="5">
        <v>3</v>
      </c>
      <c r="X676" s="5">
        <v>4</v>
      </c>
      <c r="Y676" s="5">
        <f t="shared" si="112"/>
        <v>0</v>
      </c>
      <c r="Z676" s="5">
        <f t="shared" si="113"/>
        <v>6.5573770491803279E-3</v>
      </c>
      <c r="AA676" s="5">
        <f t="shared" si="114"/>
        <v>0.34754098360655739</v>
      </c>
      <c r="AB676" s="5">
        <f t="shared" si="115"/>
        <v>0.64590163934426226</v>
      </c>
      <c r="AC676" s="5">
        <v>0</v>
      </c>
      <c r="AD676" s="3">
        <v>4</v>
      </c>
      <c r="AE676" s="3">
        <v>158</v>
      </c>
      <c r="AF676" s="3">
        <v>449</v>
      </c>
      <c r="AG676" s="3">
        <v>3</v>
      </c>
      <c r="AH676" s="3">
        <v>3</v>
      </c>
      <c r="AI676" s="1">
        <f t="shared" si="116"/>
        <v>0</v>
      </c>
      <c r="AJ676" s="1">
        <f t="shared" si="117"/>
        <v>1.1345218800648298E-2</v>
      </c>
      <c r="AK676" s="1">
        <f t="shared" si="118"/>
        <v>0.2560777957860616</v>
      </c>
      <c r="AL676" s="1">
        <f t="shared" si="119"/>
        <v>0.73257698541329008</v>
      </c>
    </row>
    <row r="677" spans="1:38">
      <c r="A677" s="2" t="s">
        <v>1049</v>
      </c>
      <c r="B677" s="2" t="s">
        <v>105</v>
      </c>
      <c r="C677" s="2" t="s">
        <v>164</v>
      </c>
      <c r="E677" s="6" t="s">
        <v>13</v>
      </c>
      <c r="F677" s="2" t="s">
        <v>5</v>
      </c>
      <c r="G677" s="2" t="s">
        <v>1446</v>
      </c>
      <c r="H677" s="2">
        <v>18</v>
      </c>
      <c r="I677" s="2">
        <v>85</v>
      </c>
      <c r="J677" s="2" t="str">
        <f t="shared" si="120"/>
        <v>ESTERIL</v>
      </c>
      <c r="K677" s="8">
        <v>0.35</v>
      </c>
      <c r="L677" s="11">
        <v>1.8</v>
      </c>
      <c r="M677" s="2">
        <v>14</v>
      </c>
      <c r="N677" s="2">
        <v>3275</v>
      </c>
      <c r="O677" s="2">
        <v>0</v>
      </c>
      <c r="P677" s="2">
        <v>643</v>
      </c>
      <c r="Q677" s="2">
        <f t="shared" si="110"/>
        <v>3.5605289928789421E-3</v>
      </c>
      <c r="R677" s="2">
        <f t="shared" si="111"/>
        <v>0.99643947100712105</v>
      </c>
      <c r="S677" s="2">
        <v>0</v>
      </c>
      <c r="T677" s="2">
        <v>13</v>
      </c>
      <c r="U677" s="2">
        <v>1753</v>
      </c>
      <c r="V677" s="2">
        <v>307</v>
      </c>
      <c r="W677" s="2">
        <v>10</v>
      </c>
      <c r="X677" s="2">
        <v>65</v>
      </c>
      <c r="Y677" s="5">
        <f t="shared" si="112"/>
        <v>0</v>
      </c>
      <c r="Z677" s="5">
        <f t="shared" si="113"/>
        <v>6.2711046792088762E-3</v>
      </c>
      <c r="AA677" s="5">
        <f t="shared" si="114"/>
        <v>0.84563434635793533</v>
      </c>
      <c r="AB677" s="5">
        <f t="shared" si="115"/>
        <v>0.14809454896285576</v>
      </c>
      <c r="AC677" s="2">
        <v>0</v>
      </c>
      <c r="AD677" s="3">
        <v>6</v>
      </c>
      <c r="AE677" s="3">
        <v>1632</v>
      </c>
      <c r="AF677" s="3">
        <v>465</v>
      </c>
      <c r="AG677" s="3">
        <v>5</v>
      </c>
      <c r="AH677" s="3">
        <v>40</v>
      </c>
      <c r="AI677" s="1">
        <f t="shared" si="116"/>
        <v>0</v>
      </c>
      <c r="AJ677" s="1">
        <f t="shared" si="117"/>
        <v>5.121042830540037E-3</v>
      </c>
      <c r="AK677" s="1">
        <f t="shared" si="118"/>
        <v>0.75977653631284914</v>
      </c>
      <c r="AL677" s="1">
        <f t="shared" si="119"/>
        <v>0.23510242085661079</v>
      </c>
    </row>
    <row r="678" spans="1:38">
      <c r="A678" s="2" t="s">
        <v>1049</v>
      </c>
      <c r="B678" s="2" t="s">
        <v>105</v>
      </c>
      <c r="C678" s="2" t="s">
        <v>164</v>
      </c>
      <c r="E678" s="6" t="s">
        <v>14</v>
      </c>
      <c r="F678" s="2" t="s">
        <v>5</v>
      </c>
      <c r="G678" s="2" t="s">
        <v>1446</v>
      </c>
      <c r="H678" s="2">
        <v>123</v>
      </c>
      <c r="I678" s="2">
        <v>60</v>
      </c>
      <c r="J678" s="2" t="str">
        <f t="shared" si="120"/>
        <v>ESTERIL</v>
      </c>
      <c r="K678" s="9">
        <v>0.34</v>
      </c>
      <c r="L678" s="10">
        <v>0.02</v>
      </c>
      <c r="M678" s="2">
        <v>0</v>
      </c>
      <c r="N678" s="2">
        <v>2418</v>
      </c>
      <c r="O678" s="2">
        <v>0</v>
      </c>
      <c r="P678" s="2">
        <v>549</v>
      </c>
      <c r="Q678" s="2">
        <f t="shared" si="110"/>
        <v>0</v>
      </c>
      <c r="R678" s="2">
        <f t="shared" si="111"/>
        <v>1</v>
      </c>
      <c r="S678" s="5">
        <v>0</v>
      </c>
      <c r="T678" s="5">
        <v>3</v>
      </c>
      <c r="U678" s="5">
        <v>1047</v>
      </c>
      <c r="V678" s="5">
        <v>538</v>
      </c>
      <c r="W678" s="5">
        <v>4</v>
      </c>
      <c r="X678" s="5">
        <v>34</v>
      </c>
      <c r="Y678" s="5">
        <f t="shared" si="112"/>
        <v>0</v>
      </c>
      <c r="Z678" s="5">
        <f t="shared" si="113"/>
        <v>1.889168765743073E-3</v>
      </c>
      <c r="AA678" s="5">
        <f t="shared" si="114"/>
        <v>0.65931989924433254</v>
      </c>
      <c r="AB678" s="5">
        <f t="shared" si="115"/>
        <v>0.33879093198992444</v>
      </c>
      <c r="AC678" s="2">
        <v>0</v>
      </c>
      <c r="AD678" s="3">
        <v>0</v>
      </c>
      <c r="AE678" s="3">
        <v>867</v>
      </c>
      <c r="AF678" s="3">
        <v>737</v>
      </c>
      <c r="AG678" s="3">
        <v>0</v>
      </c>
      <c r="AH678" s="3">
        <v>22</v>
      </c>
      <c r="AI678" s="1">
        <f t="shared" si="116"/>
        <v>0</v>
      </c>
      <c r="AJ678" s="1">
        <f t="shared" si="117"/>
        <v>0</v>
      </c>
      <c r="AK678" s="1">
        <f t="shared" si="118"/>
        <v>0.53321033210332103</v>
      </c>
      <c r="AL678" s="1">
        <f t="shared" si="119"/>
        <v>0.46678966789667897</v>
      </c>
    </row>
    <row r="679" spans="1:38">
      <c r="A679" s="2" t="s">
        <v>1049</v>
      </c>
      <c r="B679" s="2" t="s">
        <v>105</v>
      </c>
      <c r="C679" s="2" t="s">
        <v>164</v>
      </c>
      <c r="E679" s="6" t="s">
        <v>8</v>
      </c>
      <c r="F679" s="2" t="s">
        <v>6</v>
      </c>
      <c r="G679" s="2" t="s">
        <v>1445</v>
      </c>
      <c r="H679" s="2">
        <v>83</v>
      </c>
      <c r="I679" s="2">
        <v>95</v>
      </c>
      <c r="J679" s="2" t="str">
        <f t="shared" si="120"/>
        <v>MINERIO</v>
      </c>
      <c r="K679" s="9">
        <v>0.31666666666666665</v>
      </c>
      <c r="L679" s="10">
        <v>0.01</v>
      </c>
      <c r="M679" s="2">
        <v>0</v>
      </c>
      <c r="N679" s="2">
        <v>3704</v>
      </c>
      <c r="O679" s="2">
        <v>0</v>
      </c>
      <c r="P679" s="2">
        <v>674</v>
      </c>
      <c r="Q679" s="2">
        <f t="shared" si="110"/>
        <v>0</v>
      </c>
      <c r="R679" s="2">
        <f t="shared" si="111"/>
        <v>1</v>
      </c>
      <c r="S679" s="2">
        <v>0</v>
      </c>
      <c r="T679" s="2">
        <v>8</v>
      </c>
      <c r="U679" s="2">
        <v>1860</v>
      </c>
      <c r="V679" s="2">
        <v>493</v>
      </c>
      <c r="W679" s="2">
        <v>13</v>
      </c>
      <c r="X679" s="2">
        <v>44</v>
      </c>
      <c r="Y679" s="5">
        <f t="shared" si="112"/>
        <v>0</v>
      </c>
      <c r="Z679" s="5">
        <f t="shared" si="113"/>
        <v>3.3883947479881405E-3</v>
      </c>
      <c r="AA679" s="5">
        <f t="shared" si="114"/>
        <v>0.78780177890724268</v>
      </c>
      <c r="AB679" s="5">
        <f t="shared" si="115"/>
        <v>0.20880982634476916</v>
      </c>
      <c r="AC679" s="2">
        <v>0</v>
      </c>
      <c r="AD679" s="3">
        <v>6</v>
      </c>
      <c r="AE679" s="3">
        <v>1652</v>
      </c>
      <c r="AF679" s="3">
        <v>729</v>
      </c>
      <c r="AG679" s="3">
        <v>7</v>
      </c>
      <c r="AH679" s="3">
        <v>24</v>
      </c>
      <c r="AI679" s="1">
        <f t="shared" si="116"/>
        <v>0</v>
      </c>
      <c r="AJ679" s="1">
        <f t="shared" si="117"/>
        <v>5.3763440860215058E-3</v>
      </c>
      <c r="AK679" s="1">
        <f t="shared" si="118"/>
        <v>0.68320926385442515</v>
      </c>
      <c r="AL679" s="1">
        <f t="shared" si="119"/>
        <v>0.31141439205955335</v>
      </c>
    </row>
    <row r="680" spans="1:38">
      <c r="A680" s="2" t="s">
        <v>1049</v>
      </c>
      <c r="B680" s="2" t="s">
        <v>105</v>
      </c>
      <c r="C680" s="2" t="s">
        <v>164</v>
      </c>
      <c r="E680" s="6" t="s">
        <v>137</v>
      </c>
      <c r="F680" s="2" t="s">
        <v>6</v>
      </c>
      <c r="G680" s="2" t="s">
        <v>1445</v>
      </c>
      <c r="H680" s="2">
        <v>144</v>
      </c>
      <c r="I680" s="2">
        <v>15</v>
      </c>
      <c r="J680" s="2" t="str">
        <f t="shared" si="120"/>
        <v>MINERIO</v>
      </c>
      <c r="K680" s="9">
        <v>0.31</v>
      </c>
      <c r="L680" s="10">
        <v>0.08</v>
      </c>
      <c r="M680" s="2">
        <v>0</v>
      </c>
      <c r="N680" s="2">
        <v>788</v>
      </c>
      <c r="O680" s="2">
        <v>0</v>
      </c>
      <c r="P680" s="2">
        <v>321</v>
      </c>
      <c r="Q680" s="2">
        <f t="shared" si="110"/>
        <v>0</v>
      </c>
      <c r="R680" s="2">
        <f t="shared" si="111"/>
        <v>1</v>
      </c>
      <c r="S680" s="5">
        <v>0</v>
      </c>
      <c r="T680" s="5">
        <v>0</v>
      </c>
      <c r="U680" s="5">
        <v>195</v>
      </c>
      <c r="V680" s="5">
        <v>371</v>
      </c>
      <c r="W680" s="5">
        <v>0</v>
      </c>
      <c r="X680" s="5">
        <v>4</v>
      </c>
      <c r="Y680" s="5">
        <f t="shared" si="112"/>
        <v>0</v>
      </c>
      <c r="Z680" s="5">
        <f t="shared" si="113"/>
        <v>0</v>
      </c>
      <c r="AA680" s="5">
        <f t="shared" si="114"/>
        <v>0.34452296819787986</v>
      </c>
      <c r="AB680" s="5">
        <f t="shared" si="115"/>
        <v>0.65547703180212014</v>
      </c>
      <c r="AC680" s="5">
        <v>0</v>
      </c>
      <c r="AD680" s="3">
        <v>0</v>
      </c>
      <c r="AE680" s="3">
        <v>151</v>
      </c>
      <c r="AF680" s="3">
        <v>418</v>
      </c>
      <c r="AG680" s="3">
        <v>0</v>
      </c>
      <c r="AH680" s="3">
        <v>1</v>
      </c>
      <c r="AI680" s="1">
        <f t="shared" si="116"/>
        <v>0</v>
      </c>
      <c r="AJ680" s="1">
        <f t="shared" si="117"/>
        <v>0</v>
      </c>
      <c r="AK680" s="1">
        <f t="shared" si="118"/>
        <v>0.26491228070175438</v>
      </c>
      <c r="AL680" s="1">
        <f t="shared" si="119"/>
        <v>0.73508771929824557</v>
      </c>
    </row>
    <row r="681" spans="1:38">
      <c r="A681" s="2" t="s">
        <v>1049</v>
      </c>
      <c r="B681" s="2" t="s">
        <v>105</v>
      </c>
      <c r="C681" s="2" t="s">
        <v>164</v>
      </c>
      <c r="E681" s="6" t="s">
        <v>135</v>
      </c>
      <c r="F681" s="2" t="s">
        <v>1455</v>
      </c>
      <c r="G681" s="2" t="s">
        <v>1446</v>
      </c>
      <c r="H681" s="2">
        <v>130</v>
      </c>
      <c r="I681" s="2">
        <v>35</v>
      </c>
      <c r="J681" s="2" t="str">
        <f t="shared" si="120"/>
        <v>ESTERIL</v>
      </c>
      <c r="K681" s="9">
        <v>0.28999999999999998</v>
      </c>
      <c r="L681" s="10">
        <v>0.06</v>
      </c>
      <c r="M681" s="2">
        <v>23</v>
      </c>
      <c r="N681" s="2">
        <v>1668</v>
      </c>
      <c r="O681" s="2">
        <v>0</v>
      </c>
      <c r="P681" s="2">
        <v>445</v>
      </c>
      <c r="Q681" s="2">
        <f t="shared" si="110"/>
        <v>1.0767790262172285E-2</v>
      </c>
      <c r="R681" s="2">
        <f t="shared" si="111"/>
        <v>0.98923220973782766</v>
      </c>
      <c r="S681" s="5">
        <v>0</v>
      </c>
      <c r="T681" s="5">
        <v>12</v>
      </c>
      <c r="U681" s="5">
        <v>851</v>
      </c>
      <c r="V681" s="5">
        <v>187</v>
      </c>
      <c r="W681" s="5">
        <v>15</v>
      </c>
      <c r="X681" s="5">
        <v>50</v>
      </c>
      <c r="Y681" s="5">
        <f t="shared" si="112"/>
        <v>0</v>
      </c>
      <c r="Z681" s="5">
        <f t="shared" si="113"/>
        <v>1.1428571428571429E-2</v>
      </c>
      <c r="AA681" s="5">
        <f t="shared" si="114"/>
        <v>0.81047619047619046</v>
      </c>
      <c r="AB681" s="5">
        <f t="shared" si="115"/>
        <v>0.17809523809523808</v>
      </c>
      <c r="AC681" s="2">
        <v>0</v>
      </c>
      <c r="AD681" s="3">
        <v>3</v>
      </c>
      <c r="AE681" s="3">
        <v>795</v>
      </c>
      <c r="AF681" s="3">
        <v>273</v>
      </c>
      <c r="AG681" s="3">
        <v>5</v>
      </c>
      <c r="AH681" s="3">
        <v>39</v>
      </c>
      <c r="AI681" s="1">
        <f t="shared" si="116"/>
        <v>0</v>
      </c>
      <c r="AJ681" s="1">
        <f t="shared" si="117"/>
        <v>7.1748878923766817E-3</v>
      </c>
      <c r="AK681" s="1">
        <f t="shared" si="118"/>
        <v>0.71300448430493268</v>
      </c>
      <c r="AL681" s="1">
        <f t="shared" si="119"/>
        <v>0.27982062780269057</v>
      </c>
    </row>
    <row r="682" spans="1:38">
      <c r="A682" s="2" t="s">
        <v>1049</v>
      </c>
      <c r="B682" s="2" t="s">
        <v>105</v>
      </c>
      <c r="C682" s="2" t="s">
        <v>164</v>
      </c>
      <c r="E682" s="6" t="s">
        <v>153</v>
      </c>
      <c r="F682" s="2" t="s">
        <v>6</v>
      </c>
      <c r="G682" s="2" t="s">
        <v>1445</v>
      </c>
      <c r="H682" s="2">
        <v>295</v>
      </c>
      <c r="I682" s="2">
        <v>20</v>
      </c>
      <c r="J682" s="2" t="str">
        <f t="shared" si="120"/>
        <v>MINERIO</v>
      </c>
      <c r="K682" s="8">
        <v>0.28999999999999998</v>
      </c>
      <c r="L682" s="11">
        <v>10.3</v>
      </c>
      <c r="M682" s="2">
        <v>277</v>
      </c>
      <c r="N682" s="2">
        <v>491</v>
      </c>
      <c r="O682" s="2">
        <v>0</v>
      </c>
      <c r="P682" s="2">
        <v>328</v>
      </c>
      <c r="Q682" s="2">
        <f t="shared" si="110"/>
        <v>0.25273722627737227</v>
      </c>
      <c r="R682" s="2">
        <f t="shared" si="111"/>
        <v>0.74726277372262773</v>
      </c>
      <c r="S682" s="5">
        <v>0</v>
      </c>
      <c r="T682" s="5">
        <v>180</v>
      </c>
      <c r="U682" s="5">
        <v>189</v>
      </c>
      <c r="V682" s="5">
        <v>21</v>
      </c>
      <c r="W682" s="5">
        <v>135</v>
      </c>
      <c r="X682" s="5">
        <v>24</v>
      </c>
      <c r="Y682" s="5">
        <f t="shared" si="112"/>
        <v>0</v>
      </c>
      <c r="Z682" s="5">
        <f t="shared" si="113"/>
        <v>0.46153846153846156</v>
      </c>
      <c r="AA682" s="5">
        <f t="shared" si="114"/>
        <v>0.48461538461538461</v>
      </c>
      <c r="AB682" s="5">
        <f t="shared" si="115"/>
        <v>5.3846153846153849E-2</v>
      </c>
      <c r="AC682" s="5">
        <v>0</v>
      </c>
      <c r="AD682" s="3">
        <v>150</v>
      </c>
      <c r="AE682" s="3">
        <v>225</v>
      </c>
      <c r="AF682" s="3">
        <v>29</v>
      </c>
      <c r="AG682" s="3">
        <v>120</v>
      </c>
      <c r="AH682" s="3">
        <v>24</v>
      </c>
      <c r="AI682" s="1">
        <f t="shared" si="116"/>
        <v>0</v>
      </c>
      <c r="AJ682" s="1">
        <f t="shared" si="117"/>
        <v>0.49270072992700731</v>
      </c>
      <c r="AK682" s="1">
        <f t="shared" si="118"/>
        <v>0.41058394160583944</v>
      </c>
      <c r="AL682" s="1">
        <f t="shared" si="119"/>
        <v>9.6715328467153291E-2</v>
      </c>
    </row>
    <row r="683" spans="1:38">
      <c r="A683" s="2" t="s">
        <v>1049</v>
      </c>
      <c r="B683" s="2" t="s">
        <v>105</v>
      </c>
      <c r="C683" s="2" t="s">
        <v>164</v>
      </c>
      <c r="E683" s="6" t="s">
        <v>14</v>
      </c>
      <c r="F683" s="2" t="s">
        <v>5</v>
      </c>
      <c r="G683" s="2" t="s">
        <v>1446</v>
      </c>
      <c r="H683" s="2">
        <v>120</v>
      </c>
      <c r="I683" s="2">
        <v>65</v>
      </c>
      <c r="J683" s="2" t="str">
        <f t="shared" si="120"/>
        <v>ESTERIL</v>
      </c>
      <c r="K683" s="9">
        <v>0.27</v>
      </c>
      <c r="L683" s="10">
        <v>1.72</v>
      </c>
      <c r="M683" s="2">
        <v>51</v>
      </c>
      <c r="N683" s="2">
        <v>2710</v>
      </c>
      <c r="O683" s="2">
        <v>0</v>
      </c>
      <c r="P683" s="2">
        <v>494</v>
      </c>
      <c r="Q683" s="2">
        <f t="shared" si="110"/>
        <v>1.5668202764976959E-2</v>
      </c>
      <c r="R683" s="2">
        <f t="shared" si="111"/>
        <v>0.98433179723502306</v>
      </c>
      <c r="S683" s="5">
        <v>0</v>
      </c>
      <c r="T683" s="5">
        <v>73</v>
      </c>
      <c r="U683" s="5">
        <v>1361</v>
      </c>
      <c r="V683" s="5">
        <v>263</v>
      </c>
      <c r="W683" s="5">
        <v>59</v>
      </c>
      <c r="X683" s="5">
        <v>64</v>
      </c>
      <c r="Y683" s="5">
        <f t="shared" si="112"/>
        <v>0</v>
      </c>
      <c r="Z683" s="5">
        <f t="shared" si="113"/>
        <v>4.3017088980553918E-2</v>
      </c>
      <c r="AA683" s="5">
        <f t="shared" si="114"/>
        <v>0.80200353565114912</v>
      </c>
      <c r="AB683" s="5">
        <f t="shared" si="115"/>
        <v>0.15497937536829701</v>
      </c>
      <c r="AC683" s="2">
        <v>0</v>
      </c>
      <c r="AD683" s="3">
        <v>51</v>
      </c>
      <c r="AE683" s="3">
        <v>1296</v>
      </c>
      <c r="AF683" s="3">
        <v>389</v>
      </c>
      <c r="AG683" s="3">
        <v>36</v>
      </c>
      <c r="AH683" s="3">
        <v>48</v>
      </c>
      <c r="AI683" s="1">
        <f t="shared" si="116"/>
        <v>0</v>
      </c>
      <c r="AJ683" s="1">
        <f t="shared" si="117"/>
        <v>4.7802197802197799E-2</v>
      </c>
      <c r="AK683" s="1">
        <f t="shared" si="118"/>
        <v>0.71208791208791211</v>
      </c>
      <c r="AL683" s="1">
        <f t="shared" si="119"/>
        <v>0.24010989010989012</v>
      </c>
    </row>
    <row r="684" spans="1:38">
      <c r="A684" s="2" t="s">
        <v>1049</v>
      </c>
      <c r="B684" s="2" t="s">
        <v>105</v>
      </c>
      <c r="C684" s="2" t="s">
        <v>164</v>
      </c>
      <c r="E684" s="6" t="s">
        <v>143</v>
      </c>
      <c r="F684" s="2" t="s">
        <v>6</v>
      </c>
      <c r="G684" s="2" t="s">
        <v>1445</v>
      </c>
      <c r="H684" s="2">
        <v>197</v>
      </c>
      <c r="I684" s="2">
        <v>35</v>
      </c>
      <c r="J684" s="2" t="str">
        <f t="shared" si="120"/>
        <v>MINERIO</v>
      </c>
      <c r="K684" s="8">
        <v>0.25</v>
      </c>
      <c r="L684" s="11">
        <v>0.09</v>
      </c>
      <c r="M684" s="2">
        <v>14</v>
      </c>
      <c r="N684" s="2">
        <v>1753</v>
      </c>
      <c r="O684" s="2">
        <v>0</v>
      </c>
      <c r="P684" s="2">
        <v>420</v>
      </c>
      <c r="Q684" s="2">
        <f t="shared" si="110"/>
        <v>6.4014631915866481E-3</v>
      </c>
      <c r="R684" s="2">
        <f t="shared" si="111"/>
        <v>0.99359853680841337</v>
      </c>
      <c r="S684" s="5">
        <v>0</v>
      </c>
      <c r="T684" s="5">
        <v>0</v>
      </c>
      <c r="U684" s="5">
        <v>346</v>
      </c>
      <c r="V684" s="5">
        <v>837</v>
      </c>
      <c r="W684" s="5">
        <v>0</v>
      </c>
      <c r="X684" s="5">
        <v>6</v>
      </c>
      <c r="Y684" s="5">
        <f t="shared" si="112"/>
        <v>0</v>
      </c>
      <c r="Z684" s="5">
        <f t="shared" si="113"/>
        <v>0</v>
      </c>
      <c r="AA684" s="5">
        <f t="shared" si="114"/>
        <v>0.29247675401521556</v>
      </c>
      <c r="AB684" s="5">
        <f t="shared" si="115"/>
        <v>0.70752324598478444</v>
      </c>
      <c r="AC684" s="5">
        <v>0</v>
      </c>
      <c r="AD684" s="3">
        <v>0</v>
      </c>
      <c r="AE684" s="3">
        <v>0</v>
      </c>
      <c r="AF684" s="3">
        <v>220</v>
      </c>
      <c r="AG684" s="3">
        <v>967</v>
      </c>
      <c r="AH684" s="3">
        <v>0</v>
      </c>
      <c r="AI684" s="1">
        <f t="shared" si="116"/>
        <v>0</v>
      </c>
      <c r="AJ684" s="1">
        <f t="shared" si="117"/>
        <v>0.81465880370682398</v>
      </c>
      <c r="AK684" s="1">
        <f t="shared" si="118"/>
        <v>0</v>
      </c>
      <c r="AL684" s="1">
        <f t="shared" si="119"/>
        <v>0.18534119629317608</v>
      </c>
    </row>
    <row r="685" spans="1:38">
      <c r="A685" s="2" t="s">
        <v>1049</v>
      </c>
      <c r="B685" s="2" t="s">
        <v>105</v>
      </c>
      <c r="C685" s="2" t="s">
        <v>164</v>
      </c>
      <c r="E685" s="6" t="s">
        <v>154</v>
      </c>
      <c r="F685" s="2" t="s">
        <v>6</v>
      </c>
      <c r="G685" s="2" t="s">
        <v>1445</v>
      </c>
      <c r="H685" s="2">
        <v>303</v>
      </c>
      <c r="I685" s="2">
        <v>55</v>
      </c>
      <c r="J685" s="2" t="str">
        <f t="shared" si="120"/>
        <v>MINERIO</v>
      </c>
      <c r="K685" s="8">
        <v>0.25</v>
      </c>
      <c r="L685" s="11">
        <v>0.69</v>
      </c>
      <c r="M685" s="2">
        <v>70</v>
      </c>
      <c r="N685" s="2">
        <v>2428</v>
      </c>
      <c r="O685" s="2">
        <v>0</v>
      </c>
      <c r="P685" s="2">
        <v>490</v>
      </c>
      <c r="Q685" s="2">
        <f t="shared" si="110"/>
        <v>2.3427041499330656E-2</v>
      </c>
      <c r="R685" s="2">
        <f t="shared" si="111"/>
        <v>0.97657295850066939</v>
      </c>
      <c r="S685" s="5">
        <v>0</v>
      </c>
      <c r="T685" s="5">
        <v>125</v>
      </c>
      <c r="U685" s="5">
        <v>1076</v>
      </c>
      <c r="V685" s="5">
        <v>284</v>
      </c>
      <c r="W685" s="5">
        <v>101</v>
      </c>
      <c r="X685" s="5">
        <v>65</v>
      </c>
      <c r="Y685" s="5">
        <f t="shared" si="112"/>
        <v>0</v>
      </c>
      <c r="Z685" s="5">
        <f t="shared" si="113"/>
        <v>8.4175084175084181E-2</v>
      </c>
      <c r="AA685" s="5">
        <f t="shared" si="114"/>
        <v>0.72457912457912454</v>
      </c>
      <c r="AB685" s="5">
        <f t="shared" si="115"/>
        <v>0.19124579124579125</v>
      </c>
      <c r="AC685" s="5">
        <v>0</v>
      </c>
      <c r="AD685" s="3">
        <v>92</v>
      </c>
      <c r="AE685" s="3">
        <v>1040</v>
      </c>
      <c r="AF685" s="3">
        <v>396</v>
      </c>
      <c r="AG685" s="3">
        <v>78</v>
      </c>
      <c r="AH685" s="3">
        <v>45</v>
      </c>
      <c r="AI685" s="1">
        <f t="shared" si="116"/>
        <v>0</v>
      </c>
      <c r="AJ685" s="1">
        <f t="shared" si="117"/>
        <v>0.1029678982434888</v>
      </c>
      <c r="AK685" s="1">
        <f t="shared" si="118"/>
        <v>0.62992125984251968</v>
      </c>
      <c r="AL685" s="1">
        <f t="shared" si="119"/>
        <v>0.26711084191399154</v>
      </c>
    </row>
    <row r="686" spans="1:38">
      <c r="A686" s="2" t="s">
        <v>1049</v>
      </c>
      <c r="B686" s="2" t="s">
        <v>105</v>
      </c>
      <c r="C686" s="2" t="s">
        <v>164</v>
      </c>
      <c r="E686" s="6" t="s">
        <v>6</v>
      </c>
      <c r="F686" s="2" t="s">
        <v>6</v>
      </c>
      <c r="G686" s="2" t="s">
        <v>1445</v>
      </c>
      <c r="H686" s="2">
        <v>212</v>
      </c>
      <c r="I686" s="2">
        <v>10</v>
      </c>
      <c r="J686" s="2" t="str">
        <f t="shared" si="120"/>
        <v>MINERIO</v>
      </c>
      <c r="K686" s="8">
        <v>0.24</v>
      </c>
      <c r="L686" s="11">
        <v>0.02</v>
      </c>
      <c r="M686" s="2">
        <v>0</v>
      </c>
      <c r="N686" s="2">
        <v>725</v>
      </c>
      <c r="O686" s="2">
        <v>0</v>
      </c>
      <c r="P686" s="2">
        <v>282</v>
      </c>
      <c r="Q686" s="2">
        <f t="shared" si="110"/>
        <v>0</v>
      </c>
      <c r="R686" s="2">
        <f t="shared" si="111"/>
        <v>1</v>
      </c>
      <c r="S686" s="5">
        <v>0</v>
      </c>
      <c r="T686" s="5">
        <v>0</v>
      </c>
      <c r="U686" s="5">
        <v>137</v>
      </c>
      <c r="V686" s="5">
        <v>370</v>
      </c>
      <c r="W686" s="5">
        <v>0</v>
      </c>
      <c r="X686" s="5">
        <v>0</v>
      </c>
      <c r="Y686" s="5">
        <f t="shared" si="112"/>
        <v>0</v>
      </c>
      <c r="Z686" s="5">
        <f t="shared" si="113"/>
        <v>0</v>
      </c>
      <c r="AA686" s="5">
        <f t="shared" si="114"/>
        <v>0.27021696252465482</v>
      </c>
      <c r="AB686" s="5">
        <f t="shared" si="115"/>
        <v>0.72978303747534512</v>
      </c>
      <c r="AC686" s="5">
        <v>0</v>
      </c>
      <c r="AD686" s="3">
        <v>0</v>
      </c>
      <c r="AE686" s="3">
        <v>79</v>
      </c>
      <c r="AF686" s="3">
        <v>428</v>
      </c>
      <c r="AG686" s="3">
        <v>0</v>
      </c>
      <c r="AH686" s="3">
        <v>0</v>
      </c>
      <c r="AI686" s="1">
        <f t="shared" si="116"/>
        <v>0</v>
      </c>
      <c r="AJ686" s="1">
        <f t="shared" si="117"/>
        <v>0</v>
      </c>
      <c r="AK686" s="1">
        <f t="shared" si="118"/>
        <v>0.15581854043392504</v>
      </c>
      <c r="AL686" s="1">
        <f t="shared" si="119"/>
        <v>0.84418145956607493</v>
      </c>
    </row>
    <row r="687" spans="1:38">
      <c r="A687" s="2" t="s">
        <v>1049</v>
      </c>
      <c r="B687" s="2" t="s">
        <v>105</v>
      </c>
      <c r="C687" s="2" t="s">
        <v>164</v>
      </c>
      <c r="E687" s="6" t="s">
        <v>148</v>
      </c>
      <c r="F687" s="2" t="s">
        <v>6</v>
      </c>
      <c r="G687" s="2" t="s">
        <v>1445</v>
      </c>
      <c r="H687" s="2">
        <v>252</v>
      </c>
      <c r="I687" s="2">
        <v>25</v>
      </c>
      <c r="J687" s="2" t="str">
        <f t="shared" si="120"/>
        <v>MINERIO</v>
      </c>
      <c r="K687" s="8">
        <v>0.24</v>
      </c>
      <c r="L687" s="11">
        <v>1.36</v>
      </c>
      <c r="M687" s="2">
        <v>29</v>
      </c>
      <c r="N687" s="2">
        <v>1577</v>
      </c>
      <c r="O687" s="2">
        <v>0</v>
      </c>
      <c r="P687" s="2">
        <v>415</v>
      </c>
      <c r="Q687" s="2">
        <f t="shared" si="110"/>
        <v>1.4349332013854528E-2</v>
      </c>
      <c r="R687" s="2">
        <f t="shared" si="111"/>
        <v>0.98565066798614542</v>
      </c>
      <c r="S687" s="5">
        <v>0</v>
      </c>
      <c r="T687" s="5">
        <v>3</v>
      </c>
      <c r="U687" s="5">
        <v>640</v>
      </c>
      <c r="V687" s="5">
        <v>394</v>
      </c>
      <c r="W687" s="5">
        <v>13</v>
      </c>
      <c r="X687" s="5">
        <v>43</v>
      </c>
      <c r="Y687" s="5">
        <f t="shared" si="112"/>
        <v>0</v>
      </c>
      <c r="Z687" s="5">
        <f t="shared" si="113"/>
        <v>2.8929604628736743E-3</v>
      </c>
      <c r="AA687" s="5">
        <f t="shared" si="114"/>
        <v>0.61716489874638381</v>
      </c>
      <c r="AB687" s="5">
        <f t="shared" si="115"/>
        <v>0.37994214079074251</v>
      </c>
      <c r="AC687" s="5">
        <v>0</v>
      </c>
      <c r="AD687" s="3">
        <v>0</v>
      </c>
      <c r="AE687" s="3">
        <v>554</v>
      </c>
      <c r="AF687" s="3">
        <v>511</v>
      </c>
      <c r="AG687" s="3">
        <v>1</v>
      </c>
      <c r="AH687" s="3">
        <v>27</v>
      </c>
      <c r="AI687" s="1">
        <f t="shared" si="116"/>
        <v>0</v>
      </c>
      <c r="AJ687" s="1">
        <f t="shared" si="117"/>
        <v>9.1491308325709062E-4</v>
      </c>
      <c r="AK687" s="1">
        <f t="shared" si="118"/>
        <v>0.50686184812442814</v>
      </c>
      <c r="AL687" s="1">
        <f t="shared" si="119"/>
        <v>0.49222323879231472</v>
      </c>
    </row>
    <row r="688" spans="1:38">
      <c r="A688" s="2" t="s">
        <v>1049</v>
      </c>
      <c r="B688" s="2" t="s">
        <v>105</v>
      </c>
      <c r="C688" s="2" t="s">
        <v>164</v>
      </c>
      <c r="E688" s="6" t="s">
        <v>132</v>
      </c>
      <c r="F688" s="2" t="s">
        <v>1455</v>
      </c>
      <c r="G688" s="2" t="s">
        <v>1446</v>
      </c>
      <c r="H688" s="2">
        <v>58</v>
      </c>
      <c r="I688" s="2">
        <v>25</v>
      </c>
      <c r="J688" s="2" t="str">
        <f t="shared" si="120"/>
        <v>ESTERIL</v>
      </c>
      <c r="K688" s="8">
        <v>0.23</v>
      </c>
      <c r="L688" s="11">
        <v>0.04</v>
      </c>
      <c r="M688" s="2">
        <v>44</v>
      </c>
      <c r="N688" s="2">
        <v>1288</v>
      </c>
      <c r="O688" s="2">
        <v>0</v>
      </c>
      <c r="P688" s="2">
        <v>361</v>
      </c>
      <c r="Q688" s="2">
        <f t="shared" si="110"/>
        <v>2.5989367985823981E-2</v>
      </c>
      <c r="R688" s="2">
        <f t="shared" si="111"/>
        <v>0.97401063201417604</v>
      </c>
      <c r="S688" s="2">
        <v>0</v>
      </c>
      <c r="T688" s="2">
        <v>285</v>
      </c>
      <c r="U688" s="2">
        <v>322</v>
      </c>
      <c r="V688" s="2">
        <v>24</v>
      </c>
      <c r="W688" s="2">
        <v>260</v>
      </c>
      <c r="X688" s="2">
        <v>35</v>
      </c>
      <c r="Y688" s="5">
        <f t="shared" si="112"/>
        <v>0</v>
      </c>
      <c r="Z688" s="5">
        <f t="shared" si="113"/>
        <v>0.45166402535657685</v>
      </c>
      <c r="AA688" s="5">
        <f t="shared" si="114"/>
        <v>0.51030110935023776</v>
      </c>
      <c r="AB688" s="5">
        <f t="shared" si="115"/>
        <v>3.8034865293185421E-2</v>
      </c>
      <c r="AC688" s="2">
        <v>0</v>
      </c>
      <c r="AD688" s="3">
        <v>200</v>
      </c>
      <c r="AE688" s="3">
        <v>450</v>
      </c>
      <c r="AF688" s="3">
        <v>42</v>
      </c>
      <c r="AG688" s="3">
        <v>191</v>
      </c>
      <c r="AH688" s="3">
        <v>40</v>
      </c>
      <c r="AI688" s="1">
        <f t="shared" si="116"/>
        <v>0</v>
      </c>
      <c r="AJ688" s="1">
        <f t="shared" si="117"/>
        <v>0.42361863488624052</v>
      </c>
      <c r="AK688" s="1">
        <f t="shared" si="118"/>
        <v>0.48754062838569878</v>
      </c>
      <c r="AL688" s="1">
        <f t="shared" si="119"/>
        <v>8.8840736728060671E-2</v>
      </c>
    </row>
    <row r="689" spans="1:38">
      <c r="A689" s="2" t="s">
        <v>1049</v>
      </c>
      <c r="B689" s="2" t="s">
        <v>105</v>
      </c>
      <c r="C689" s="2" t="s">
        <v>164</v>
      </c>
      <c r="E689" s="6" t="s">
        <v>5</v>
      </c>
      <c r="F689" s="2" t="s">
        <v>5</v>
      </c>
      <c r="G689" s="2" t="s">
        <v>1446</v>
      </c>
      <c r="H689" s="2">
        <v>4</v>
      </c>
      <c r="I689" s="2">
        <v>95</v>
      </c>
      <c r="J689" s="2" t="str">
        <f t="shared" si="120"/>
        <v>ESTERIL</v>
      </c>
      <c r="K689" s="8">
        <v>0.23</v>
      </c>
      <c r="L689" s="11">
        <v>0.04</v>
      </c>
      <c r="M689" s="2">
        <v>103</v>
      </c>
      <c r="N689" s="2">
        <v>3666</v>
      </c>
      <c r="O689" s="2">
        <v>0</v>
      </c>
      <c r="P689" s="2">
        <v>692</v>
      </c>
      <c r="Q689" s="2">
        <f t="shared" si="110"/>
        <v>2.3088993499215421E-2</v>
      </c>
      <c r="R689" s="2">
        <f t="shared" si="111"/>
        <v>0.97691100650078455</v>
      </c>
      <c r="S689" s="2">
        <v>0</v>
      </c>
      <c r="T689" s="2">
        <v>3</v>
      </c>
      <c r="U689" s="2">
        <v>2055</v>
      </c>
      <c r="V689" s="2">
        <v>329</v>
      </c>
      <c r="W689" s="2">
        <v>8</v>
      </c>
      <c r="X689" s="2">
        <v>64</v>
      </c>
      <c r="Y689" s="5">
        <f t="shared" si="112"/>
        <v>0</v>
      </c>
      <c r="Z689" s="5">
        <f t="shared" si="113"/>
        <v>1.2568077084206116E-3</v>
      </c>
      <c r="AA689" s="5">
        <f t="shared" si="114"/>
        <v>0.86091328026811897</v>
      </c>
      <c r="AB689" s="5">
        <f t="shared" si="115"/>
        <v>0.1378299120234604</v>
      </c>
      <c r="AC689" s="2">
        <v>0</v>
      </c>
      <c r="AD689" s="3">
        <v>0</v>
      </c>
      <c r="AE689" s="3">
        <v>1914</v>
      </c>
      <c r="AF689" s="3">
        <v>509</v>
      </c>
      <c r="AG689" s="3">
        <v>0</v>
      </c>
      <c r="AH689" s="3">
        <v>36</v>
      </c>
      <c r="AI689" s="1">
        <f t="shared" si="116"/>
        <v>0</v>
      </c>
      <c r="AJ689" s="1">
        <f t="shared" si="117"/>
        <v>0</v>
      </c>
      <c r="AK689" s="1">
        <f t="shared" si="118"/>
        <v>0.77836518910126062</v>
      </c>
      <c r="AL689" s="1">
        <f t="shared" si="119"/>
        <v>0.22163481089873932</v>
      </c>
    </row>
    <row r="690" spans="1:38">
      <c r="A690" s="2" t="s">
        <v>1049</v>
      </c>
      <c r="B690" s="2" t="s">
        <v>105</v>
      </c>
      <c r="C690" s="2" t="s">
        <v>164</v>
      </c>
      <c r="E690" s="6" t="s">
        <v>7</v>
      </c>
      <c r="F690" s="2" t="s">
        <v>1455</v>
      </c>
      <c r="G690" s="2" t="s">
        <v>1446</v>
      </c>
      <c r="H690" s="2">
        <v>14</v>
      </c>
      <c r="I690" s="2">
        <v>10</v>
      </c>
      <c r="J690" s="2" t="str">
        <f t="shared" si="120"/>
        <v>ESTERIL</v>
      </c>
      <c r="K690" s="8">
        <v>0.23</v>
      </c>
      <c r="L690" s="11">
        <v>0.05</v>
      </c>
      <c r="M690" s="2">
        <v>0</v>
      </c>
      <c r="N690" s="2">
        <v>747</v>
      </c>
      <c r="O690" s="2">
        <v>0</v>
      </c>
      <c r="P690" s="2">
        <v>301</v>
      </c>
      <c r="Q690" s="2">
        <f t="shared" si="110"/>
        <v>0</v>
      </c>
      <c r="R690" s="2">
        <f t="shared" si="111"/>
        <v>1</v>
      </c>
      <c r="S690" s="2">
        <v>0</v>
      </c>
      <c r="T690" s="2">
        <v>0</v>
      </c>
      <c r="U690" s="2">
        <v>280</v>
      </c>
      <c r="V690" s="2">
        <v>242</v>
      </c>
      <c r="W690" s="2">
        <v>0</v>
      </c>
      <c r="X690" s="2">
        <v>2</v>
      </c>
      <c r="Y690" s="5">
        <f t="shared" si="112"/>
        <v>0</v>
      </c>
      <c r="Z690" s="5">
        <f t="shared" si="113"/>
        <v>0</v>
      </c>
      <c r="AA690" s="5">
        <f t="shared" si="114"/>
        <v>0.53639846743295017</v>
      </c>
      <c r="AB690" s="5">
        <f t="shared" si="115"/>
        <v>0.46360153256704983</v>
      </c>
      <c r="AC690" s="2">
        <v>0</v>
      </c>
      <c r="AD690" s="3">
        <v>0</v>
      </c>
      <c r="AE690" s="3">
        <v>216</v>
      </c>
      <c r="AF690" s="3">
        <v>307</v>
      </c>
      <c r="AG690" s="3">
        <v>0</v>
      </c>
      <c r="AH690" s="3">
        <v>1</v>
      </c>
      <c r="AI690" s="1">
        <f t="shared" si="116"/>
        <v>0</v>
      </c>
      <c r="AJ690" s="1">
        <f t="shared" si="117"/>
        <v>0</v>
      </c>
      <c r="AK690" s="1">
        <f t="shared" si="118"/>
        <v>0.41221374045801529</v>
      </c>
      <c r="AL690" s="1">
        <f t="shared" si="119"/>
        <v>0.58778625954198471</v>
      </c>
    </row>
    <row r="691" spans="1:38">
      <c r="A691" s="2" t="s">
        <v>1049</v>
      </c>
      <c r="B691" s="2" t="s">
        <v>105</v>
      </c>
      <c r="C691" s="2" t="s">
        <v>164</v>
      </c>
      <c r="E691" s="6" t="s">
        <v>135</v>
      </c>
      <c r="F691" s="2" t="s">
        <v>1455</v>
      </c>
      <c r="G691" s="2" t="s">
        <v>1446</v>
      </c>
      <c r="H691" s="2">
        <v>127</v>
      </c>
      <c r="I691" s="2">
        <v>80</v>
      </c>
      <c r="J691" s="2" t="str">
        <f t="shared" si="120"/>
        <v>ESTERIL</v>
      </c>
      <c r="K691" s="9">
        <v>0.23</v>
      </c>
      <c r="L691" s="10">
        <v>0.28000000000000003</v>
      </c>
      <c r="M691" s="2">
        <v>94</v>
      </c>
      <c r="N691" s="2">
        <v>2960</v>
      </c>
      <c r="O691" s="2">
        <v>0</v>
      </c>
      <c r="P691" s="2">
        <v>544</v>
      </c>
      <c r="Q691" s="2">
        <f t="shared" si="110"/>
        <v>2.6125625347415232E-2</v>
      </c>
      <c r="R691" s="2">
        <f t="shared" si="111"/>
        <v>0.97387437465258475</v>
      </c>
      <c r="S691" s="5">
        <v>0</v>
      </c>
      <c r="T691" s="5">
        <v>261</v>
      </c>
      <c r="U691" s="5">
        <v>1270</v>
      </c>
      <c r="V691" s="5">
        <v>64</v>
      </c>
      <c r="W691" s="5">
        <v>276</v>
      </c>
      <c r="X691" s="5">
        <v>129</v>
      </c>
      <c r="Y691" s="5">
        <f t="shared" si="112"/>
        <v>0</v>
      </c>
      <c r="Z691" s="5">
        <f t="shared" si="113"/>
        <v>0.16363636363636364</v>
      </c>
      <c r="AA691" s="5">
        <f t="shared" si="114"/>
        <v>0.79623824451410663</v>
      </c>
      <c r="AB691" s="5">
        <f t="shared" si="115"/>
        <v>4.0125391849529783E-2</v>
      </c>
      <c r="AC691" s="2">
        <v>0</v>
      </c>
      <c r="AD691" s="3">
        <v>117</v>
      </c>
      <c r="AE691" s="3">
        <v>1508</v>
      </c>
      <c r="AF691" s="3">
        <v>102</v>
      </c>
      <c r="AG691" s="3">
        <v>141</v>
      </c>
      <c r="AH691" s="3">
        <v>131</v>
      </c>
      <c r="AI691" s="1">
        <f t="shared" si="116"/>
        <v>0</v>
      </c>
      <c r="AJ691" s="1">
        <f t="shared" si="117"/>
        <v>0.12906453226613307</v>
      </c>
      <c r="AK691" s="1">
        <f t="shared" si="118"/>
        <v>0.75437718859429714</v>
      </c>
      <c r="AL691" s="1">
        <f t="shared" si="119"/>
        <v>0.11655827913956979</v>
      </c>
    </row>
    <row r="692" spans="1:38">
      <c r="A692" s="2" t="s">
        <v>1049</v>
      </c>
      <c r="B692" s="2" t="s">
        <v>105</v>
      </c>
      <c r="C692" s="2" t="s">
        <v>164</v>
      </c>
      <c r="E692" s="6" t="s">
        <v>6</v>
      </c>
      <c r="F692" s="2" t="s">
        <v>6</v>
      </c>
      <c r="G692" s="2" t="s">
        <v>1445</v>
      </c>
      <c r="H692" s="2">
        <v>218</v>
      </c>
      <c r="I692" s="2">
        <v>5</v>
      </c>
      <c r="J692" s="2" t="str">
        <f t="shared" si="120"/>
        <v>MINERIO</v>
      </c>
      <c r="K692" s="8">
        <v>0.22</v>
      </c>
      <c r="L692" s="11">
        <v>0.01</v>
      </c>
      <c r="M692" s="2">
        <v>0</v>
      </c>
      <c r="N692" s="2">
        <v>442</v>
      </c>
      <c r="O692" s="2">
        <v>0</v>
      </c>
      <c r="P692" s="2">
        <v>227</v>
      </c>
      <c r="Q692" s="2">
        <f t="shared" si="110"/>
        <v>0</v>
      </c>
      <c r="R692" s="2">
        <f t="shared" si="111"/>
        <v>1</v>
      </c>
      <c r="S692" s="5">
        <v>0</v>
      </c>
      <c r="T692" s="5">
        <v>0</v>
      </c>
      <c r="U692" s="5">
        <v>52</v>
      </c>
      <c r="V692" s="5">
        <v>265</v>
      </c>
      <c r="W692" s="5">
        <v>0</v>
      </c>
      <c r="X692" s="5">
        <v>0</v>
      </c>
      <c r="Y692" s="5">
        <f t="shared" si="112"/>
        <v>0</v>
      </c>
      <c r="Z692" s="5">
        <f t="shared" si="113"/>
        <v>0</v>
      </c>
      <c r="AA692" s="5">
        <f t="shared" si="114"/>
        <v>0.16403785488958991</v>
      </c>
      <c r="AB692" s="5">
        <f t="shared" si="115"/>
        <v>0.83596214511041012</v>
      </c>
      <c r="AC692" s="5">
        <v>0</v>
      </c>
      <c r="AD692" s="3">
        <v>0</v>
      </c>
      <c r="AE692" s="3">
        <v>29</v>
      </c>
      <c r="AF692" s="3">
        <v>288</v>
      </c>
      <c r="AG692" s="3">
        <v>0</v>
      </c>
      <c r="AH692" s="3">
        <v>0</v>
      </c>
      <c r="AI692" s="1">
        <f t="shared" si="116"/>
        <v>0</v>
      </c>
      <c r="AJ692" s="1">
        <f t="shared" si="117"/>
        <v>0</v>
      </c>
      <c r="AK692" s="1">
        <f t="shared" si="118"/>
        <v>9.1482649842271294E-2</v>
      </c>
      <c r="AL692" s="1">
        <f t="shared" si="119"/>
        <v>0.90851735015772872</v>
      </c>
    </row>
    <row r="693" spans="1:38">
      <c r="A693" s="2" t="s">
        <v>1049</v>
      </c>
      <c r="B693" s="2" t="s">
        <v>105</v>
      </c>
      <c r="C693" s="2" t="s">
        <v>164</v>
      </c>
      <c r="E693" s="6" t="s">
        <v>131</v>
      </c>
      <c r="F693" s="2" t="s">
        <v>6</v>
      </c>
      <c r="G693" s="2" t="s">
        <v>1445</v>
      </c>
      <c r="H693" s="2">
        <v>44</v>
      </c>
      <c r="I693" s="2">
        <v>65</v>
      </c>
      <c r="J693" s="2" t="str">
        <f t="shared" si="120"/>
        <v>MINERIO</v>
      </c>
      <c r="K693" s="8">
        <v>0.22</v>
      </c>
      <c r="L693" s="11">
        <v>0.65</v>
      </c>
      <c r="M693" s="2">
        <v>6</v>
      </c>
      <c r="N693" s="2">
        <v>879</v>
      </c>
      <c r="O693" s="2">
        <v>0</v>
      </c>
      <c r="P693" s="2">
        <v>321</v>
      </c>
      <c r="Q693" s="2">
        <f t="shared" si="110"/>
        <v>4.9751243781094526E-3</v>
      </c>
      <c r="R693" s="2">
        <f t="shared" si="111"/>
        <v>0.99502487562189057</v>
      </c>
      <c r="S693" s="2">
        <v>0</v>
      </c>
      <c r="T693" s="2">
        <v>29</v>
      </c>
      <c r="U693" s="2">
        <v>311</v>
      </c>
      <c r="V693" s="2">
        <v>254</v>
      </c>
      <c r="W693" s="2">
        <v>20</v>
      </c>
      <c r="X693" s="2">
        <v>13</v>
      </c>
      <c r="Y693" s="5">
        <f t="shared" si="112"/>
        <v>0</v>
      </c>
      <c r="Z693" s="5">
        <f t="shared" si="113"/>
        <v>4.8821548821548821E-2</v>
      </c>
      <c r="AA693" s="5">
        <f t="shared" si="114"/>
        <v>0.52356902356902357</v>
      </c>
      <c r="AB693" s="5">
        <f t="shared" si="115"/>
        <v>0.42760942760942761</v>
      </c>
      <c r="AC693" s="2">
        <v>0</v>
      </c>
      <c r="AD693" s="3">
        <v>27</v>
      </c>
      <c r="AE693" s="3">
        <v>261</v>
      </c>
      <c r="AF693" s="3">
        <v>315</v>
      </c>
      <c r="AG693" s="3">
        <v>16</v>
      </c>
      <c r="AH693" s="3">
        <v>8</v>
      </c>
      <c r="AI693" s="1">
        <f t="shared" si="116"/>
        <v>0</v>
      </c>
      <c r="AJ693" s="1">
        <f t="shared" si="117"/>
        <v>6.8580542264752797E-2</v>
      </c>
      <c r="AK693" s="1">
        <f t="shared" si="118"/>
        <v>0.41626794258373206</v>
      </c>
      <c r="AL693" s="1">
        <f t="shared" si="119"/>
        <v>0.51515151515151514</v>
      </c>
    </row>
    <row r="694" spans="1:38">
      <c r="A694" s="2" t="s">
        <v>1049</v>
      </c>
      <c r="B694" s="2" t="s">
        <v>105</v>
      </c>
      <c r="C694" s="2" t="s">
        <v>164</v>
      </c>
      <c r="E694" s="6" t="s">
        <v>14</v>
      </c>
      <c r="F694" s="2" t="s">
        <v>5</v>
      </c>
      <c r="G694" s="2" t="s">
        <v>1446</v>
      </c>
      <c r="H694" s="2">
        <v>122</v>
      </c>
      <c r="I694" s="2">
        <v>30</v>
      </c>
      <c r="J694" s="2" t="str">
        <f t="shared" si="120"/>
        <v>ESTERIL</v>
      </c>
      <c r="K694" s="9">
        <v>0.21</v>
      </c>
      <c r="L694" s="10">
        <v>0.32</v>
      </c>
      <c r="M694" s="2">
        <v>0</v>
      </c>
      <c r="N694" s="2">
        <v>1387</v>
      </c>
      <c r="O694" s="2">
        <v>0</v>
      </c>
      <c r="P694" s="2">
        <v>366</v>
      </c>
      <c r="Q694" s="2">
        <f t="shared" si="110"/>
        <v>0</v>
      </c>
      <c r="R694" s="2">
        <f t="shared" si="111"/>
        <v>1</v>
      </c>
      <c r="S694" s="5">
        <v>0</v>
      </c>
      <c r="T694" s="5">
        <v>203</v>
      </c>
      <c r="U694" s="5">
        <v>505</v>
      </c>
      <c r="V694" s="5">
        <v>86</v>
      </c>
      <c r="W694" s="5">
        <v>105</v>
      </c>
      <c r="X694" s="5">
        <v>45</v>
      </c>
      <c r="Y694" s="5">
        <f t="shared" si="112"/>
        <v>0</v>
      </c>
      <c r="Z694" s="5">
        <f t="shared" si="113"/>
        <v>0.25566750629722923</v>
      </c>
      <c r="AA694" s="5">
        <f t="shared" si="114"/>
        <v>0.6360201511335013</v>
      </c>
      <c r="AB694" s="5">
        <f t="shared" si="115"/>
        <v>0.10831234256926953</v>
      </c>
      <c r="AC694" s="2">
        <v>0</v>
      </c>
      <c r="AD694" s="3">
        <v>149</v>
      </c>
      <c r="AE694" s="3">
        <v>558</v>
      </c>
      <c r="AF694" s="3">
        <v>112</v>
      </c>
      <c r="AG694" s="3">
        <v>89</v>
      </c>
      <c r="AH694" s="3">
        <v>33</v>
      </c>
      <c r="AI694" s="1">
        <f t="shared" si="116"/>
        <v>0</v>
      </c>
      <c r="AJ694" s="1">
        <f t="shared" si="117"/>
        <v>0.25292242295430395</v>
      </c>
      <c r="AK694" s="1">
        <f t="shared" si="118"/>
        <v>0.59298618490967059</v>
      </c>
      <c r="AL694" s="1">
        <f t="shared" si="119"/>
        <v>0.15409139213602552</v>
      </c>
    </row>
    <row r="695" spans="1:38">
      <c r="A695" s="2" t="s">
        <v>1049</v>
      </c>
      <c r="B695" s="2" t="s">
        <v>105</v>
      </c>
      <c r="C695" s="2" t="s">
        <v>164</v>
      </c>
      <c r="E695" s="6" t="s">
        <v>131</v>
      </c>
      <c r="F695" s="2" t="s">
        <v>6</v>
      </c>
      <c r="G695" s="2" t="s">
        <v>1445</v>
      </c>
      <c r="H695" s="2">
        <v>52</v>
      </c>
      <c r="I695" s="2">
        <v>75</v>
      </c>
      <c r="J695" s="2" t="str">
        <f t="shared" si="120"/>
        <v>MINERIO</v>
      </c>
      <c r="K695" s="8">
        <v>0.21</v>
      </c>
      <c r="L695" s="11">
        <v>0.18</v>
      </c>
      <c r="M695" s="2">
        <v>143</v>
      </c>
      <c r="N695" s="2">
        <v>2608</v>
      </c>
      <c r="O695" s="2">
        <v>0</v>
      </c>
      <c r="P695" s="2">
        <v>585</v>
      </c>
      <c r="Q695" s="2">
        <f t="shared" si="110"/>
        <v>4.2865707434052755E-2</v>
      </c>
      <c r="R695" s="2">
        <f t="shared" si="111"/>
        <v>0.95713429256594729</v>
      </c>
      <c r="S695" s="2">
        <v>0</v>
      </c>
      <c r="T695" s="2">
        <v>17</v>
      </c>
      <c r="U695" s="2">
        <v>1457</v>
      </c>
      <c r="V695" s="2">
        <v>277</v>
      </c>
      <c r="W695" s="2">
        <v>16</v>
      </c>
      <c r="X695" s="2">
        <v>28</v>
      </c>
      <c r="Y695" s="5">
        <f t="shared" si="112"/>
        <v>0</v>
      </c>
      <c r="Z695" s="5">
        <f t="shared" si="113"/>
        <v>9.7087378640776691E-3</v>
      </c>
      <c r="AA695" s="5">
        <f t="shared" si="114"/>
        <v>0.83209594517418617</v>
      </c>
      <c r="AB695" s="5">
        <f t="shared" si="115"/>
        <v>0.15819531696173614</v>
      </c>
      <c r="AC695" s="2">
        <v>0</v>
      </c>
      <c r="AD695" s="3">
        <v>3</v>
      </c>
      <c r="AE695" s="3">
        <v>1363</v>
      </c>
      <c r="AF695" s="3">
        <v>399</v>
      </c>
      <c r="AG695" s="3">
        <v>3</v>
      </c>
      <c r="AH695" s="3">
        <v>27</v>
      </c>
      <c r="AI695" s="1">
        <f t="shared" si="116"/>
        <v>0</v>
      </c>
      <c r="AJ695" s="1">
        <f t="shared" si="117"/>
        <v>3.3426183844011141E-3</v>
      </c>
      <c r="AK695" s="1">
        <f t="shared" si="118"/>
        <v>0.75933147632311981</v>
      </c>
      <c r="AL695" s="1">
        <f t="shared" si="119"/>
        <v>0.2373259052924791</v>
      </c>
    </row>
    <row r="696" spans="1:38">
      <c r="A696" s="2" t="s">
        <v>1049</v>
      </c>
      <c r="B696" s="2" t="s">
        <v>105</v>
      </c>
      <c r="C696" s="2" t="s">
        <v>164</v>
      </c>
      <c r="E696" s="6" t="s">
        <v>6</v>
      </c>
      <c r="F696" s="2" t="s">
        <v>6</v>
      </c>
      <c r="G696" s="2" t="s">
        <v>1445</v>
      </c>
      <c r="H696" s="2">
        <v>217</v>
      </c>
      <c r="I696" s="2">
        <v>5</v>
      </c>
      <c r="J696" s="2" t="str">
        <f t="shared" si="120"/>
        <v>MINERIO</v>
      </c>
      <c r="K696" s="8">
        <v>0.21</v>
      </c>
      <c r="L696" s="11">
        <v>0.51</v>
      </c>
      <c r="M696" s="2">
        <v>21</v>
      </c>
      <c r="N696" s="2">
        <v>391</v>
      </c>
      <c r="O696" s="2">
        <v>0</v>
      </c>
      <c r="P696" s="2">
        <v>227</v>
      </c>
      <c r="Q696" s="2">
        <f t="shared" si="110"/>
        <v>3.2863849765258218E-2</v>
      </c>
      <c r="R696" s="2">
        <f t="shared" si="111"/>
        <v>0.96713615023474175</v>
      </c>
      <c r="S696" s="5">
        <v>0</v>
      </c>
      <c r="T696" s="5">
        <v>9</v>
      </c>
      <c r="U696" s="5">
        <v>95</v>
      </c>
      <c r="V696" s="5">
        <v>195</v>
      </c>
      <c r="W696" s="5">
        <v>7</v>
      </c>
      <c r="X696" s="5">
        <v>1</v>
      </c>
      <c r="Y696" s="5">
        <f t="shared" si="112"/>
        <v>0</v>
      </c>
      <c r="Z696" s="5">
        <f t="shared" si="113"/>
        <v>3.0100334448160536E-2</v>
      </c>
      <c r="AA696" s="5">
        <f t="shared" si="114"/>
        <v>0.31772575250836121</v>
      </c>
      <c r="AB696" s="5">
        <f t="shared" si="115"/>
        <v>0.65217391304347827</v>
      </c>
      <c r="AC696" s="5">
        <v>0</v>
      </c>
      <c r="AD696" s="3">
        <v>5</v>
      </c>
      <c r="AE696" s="3">
        <v>75</v>
      </c>
      <c r="AF696" s="3">
        <v>219</v>
      </c>
      <c r="AG696" s="3">
        <v>5</v>
      </c>
      <c r="AH696" s="3">
        <v>3</v>
      </c>
      <c r="AI696" s="1">
        <f t="shared" si="116"/>
        <v>0</v>
      </c>
      <c r="AJ696" s="1">
        <f t="shared" si="117"/>
        <v>3.2573289902280131E-2</v>
      </c>
      <c r="AK696" s="1">
        <f t="shared" si="118"/>
        <v>0.24429967426710097</v>
      </c>
      <c r="AL696" s="1">
        <f t="shared" si="119"/>
        <v>0.72312703583061888</v>
      </c>
    </row>
    <row r="697" spans="1:38">
      <c r="A697" s="2" t="s">
        <v>1049</v>
      </c>
      <c r="B697" s="2" t="s">
        <v>105</v>
      </c>
      <c r="C697" s="2" t="s">
        <v>164</v>
      </c>
      <c r="E697" s="6" t="s">
        <v>138</v>
      </c>
      <c r="F697" s="2" t="s">
        <v>6</v>
      </c>
      <c r="G697" s="2" t="s">
        <v>1445</v>
      </c>
      <c r="H697" s="2">
        <v>149</v>
      </c>
      <c r="I697" s="2">
        <v>25</v>
      </c>
      <c r="J697" s="2" t="str">
        <f t="shared" si="120"/>
        <v>MINERIO</v>
      </c>
      <c r="K697" s="9">
        <v>0.21</v>
      </c>
      <c r="L697" s="10">
        <v>1.1399999999999999</v>
      </c>
      <c r="M697" s="2">
        <v>232</v>
      </c>
      <c r="N697" s="2">
        <v>1158</v>
      </c>
      <c r="O697" s="2">
        <v>0</v>
      </c>
      <c r="P697" s="2">
        <v>331</v>
      </c>
      <c r="Q697" s="2">
        <f t="shared" si="110"/>
        <v>0.1348053457292272</v>
      </c>
      <c r="R697" s="2">
        <f t="shared" si="111"/>
        <v>0.8651946542707728</v>
      </c>
      <c r="S697" s="5">
        <v>0</v>
      </c>
      <c r="T697" s="5">
        <v>70</v>
      </c>
      <c r="U697" s="5">
        <v>381</v>
      </c>
      <c r="V697" s="5">
        <v>405</v>
      </c>
      <c r="W697" s="5">
        <v>55</v>
      </c>
      <c r="X697" s="5">
        <v>23</v>
      </c>
      <c r="Y697" s="5">
        <f t="shared" si="112"/>
        <v>0</v>
      </c>
      <c r="Z697" s="5">
        <f t="shared" si="113"/>
        <v>8.1775700934579434E-2</v>
      </c>
      <c r="AA697" s="5">
        <f t="shared" si="114"/>
        <v>0.44509345794392524</v>
      </c>
      <c r="AB697" s="5">
        <f t="shared" si="115"/>
        <v>0.47313084112149534</v>
      </c>
      <c r="AC697" s="5">
        <v>0</v>
      </c>
      <c r="AD697" s="3">
        <v>50</v>
      </c>
      <c r="AE697" s="3">
        <v>344</v>
      </c>
      <c r="AF697" s="3">
        <v>473</v>
      </c>
      <c r="AG697" s="3">
        <v>46</v>
      </c>
      <c r="AH697" s="3">
        <v>18</v>
      </c>
      <c r="AI697" s="1">
        <f t="shared" si="116"/>
        <v>0</v>
      </c>
      <c r="AJ697" s="1">
        <f t="shared" si="117"/>
        <v>0.10311493018259936</v>
      </c>
      <c r="AK697" s="1">
        <f t="shared" si="118"/>
        <v>0.36949516648764769</v>
      </c>
      <c r="AL697" s="1">
        <f t="shared" si="119"/>
        <v>0.527389903329753</v>
      </c>
    </row>
    <row r="698" spans="1:38">
      <c r="A698" s="2" t="s">
        <v>1049</v>
      </c>
      <c r="B698" s="2" t="s">
        <v>105</v>
      </c>
      <c r="C698" s="2" t="s">
        <v>164</v>
      </c>
      <c r="E698" s="6" t="s">
        <v>139</v>
      </c>
      <c r="F698" s="2" t="s">
        <v>6</v>
      </c>
      <c r="G698" s="2" t="s">
        <v>1445</v>
      </c>
      <c r="H698" s="2">
        <v>165</v>
      </c>
      <c r="I698" s="2">
        <v>10</v>
      </c>
      <c r="J698" s="2" t="str">
        <f t="shared" si="120"/>
        <v>MINERIO</v>
      </c>
      <c r="K698" s="8">
        <v>0.2</v>
      </c>
      <c r="L698" s="11">
        <v>1.0900000000000001</v>
      </c>
      <c r="M698" s="2">
        <v>0</v>
      </c>
      <c r="N698" s="2">
        <v>722</v>
      </c>
      <c r="O698" s="2">
        <v>0</v>
      </c>
      <c r="P698" s="2">
        <v>267</v>
      </c>
      <c r="Q698" s="2">
        <f t="shared" si="110"/>
        <v>0</v>
      </c>
      <c r="R698" s="2">
        <f t="shared" si="111"/>
        <v>1</v>
      </c>
      <c r="S698" s="5">
        <v>0</v>
      </c>
      <c r="T698" s="5">
        <v>0</v>
      </c>
      <c r="U698" s="5">
        <v>179</v>
      </c>
      <c r="V698" s="5">
        <v>329</v>
      </c>
      <c r="W698" s="5">
        <v>0</v>
      </c>
      <c r="X698" s="5">
        <v>1</v>
      </c>
      <c r="Y698" s="5">
        <f t="shared" si="112"/>
        <v>0</v>
      </c>
      <c r="Z698" s="5">
        <f t="shared" si="113"/>
        <v>0</v>
      </c>
      <c r="AA698" s="5">
        <f t="shared" si="114"/>
        <v>0.35236220472440943</v>
      </c>
      <c r="AB698" s="5">
        <f t="shared" si="115"/>
        <v>0.64763779527559051</v>
      </c>
      <c r="AC698" s="5">
        <v>0</v>
      </c>
      <c r="AD698" s="3">
        <v>0</v>
      </c>
      <c r="AE698" s="3">
        <v>125</v>
      </c>
      <c r="AF698" s="3">
        <v>383</v>
      </c>
      <c r="AG698" s="3">
        <v>0</v>
      </c>
      <c r="AH698" s="3">
        <v>1</v>
      </c>
      <c r="AI698" s="1">
        <f t="shared" si="116"/>
        <v>0</v>
      </c>
      <c r="AJ698" s="1">
        <f t="shared" si="117"/>
        <v>0</v>
      </c>
      <c r="AK698" s="1">
        <f t="shared" si="118"/>
        <v>0.24557956777996071</v>
      </c>
      <c r="AL698" s="1">
        <f t="shared" si="119"/>
        <v>0.75442043222003929</v>
      </c>
    </row>
    <row r="699" spans="1:38">
      <c r="A699" s="2" t="s">
        <v>1049</v>
      </c>
      <c r="B699" s="2" t="s">
        <v>105</v>
      </c>
      <c r="C699" s="2" t="s">
        <v>164</v>
      </c>
      <c r="E699" s="6" t="s">
        <v>138</v>
      </c>
      <c r="F699" s="2" t="s">
        <v>6</v>
      </c>
      <c r="G699" s="2" t="s">
        <v>1445</v>
      </c>
      <c r="H699" s="2">
        <v>150</v>
      </c>
      <c r="I699" s="2">
        <v>20</v>
      </c>
      <c r="J699" s="2" t="str">
        <f t="shared" si="120"/>
        <v>MINERIO</v>
      </c>
      <c r="K699" s="9">
        <v>0.2</v>
      </c>
      <c r="L699" s="10">
        <v>0.04</v>
      </c>
      <c r="M699" s="2">
        <v>9</v>
      </c>
      <c r="N699" s="2">
        <v>874</v>
      </c>
      <c r="O699" s="2">
        <v>0</v>
      </c>
      <c r="P699" s="2">
        <v>419</v>
      </c>
      <c r="Q699" s="2">
        <f t="shared" si="110"/>
        <v>6.9124423963133645E-3</v>
      </c>
      <c r="R699" s="2">
        <f t="shared" si="111"/>
        <v>0.99308755760368661</v>
      </c>
      <c r="S699" s="5">
        <v>0</v>
      </c>
      <c r="T699" s="5">
        <v>0</v>
      </c>
      <c r="U699" s="5">
        <v>215</v>
      </c>
      <c r="V699" s="5">
        <v>406</v>
      </c>
      <c r="W699" s="5">
        <v>0</v>
      </c>
      <c r="X699" s="5">
        <v>1</v>
      </c>
      <c r="Y699" s="5">
        <f t="shared" si="112"/>
        <v>0</v>
      </c>
      <c r="Z699" s="5">
        <f t="shared" si="113"/>
        <v>0</v>
      </c>
      <c r="AA699" s="5">
        <f t="shared" si="114"/>
        <v>0.34621578099838968</v>
      </c>
      <c r="AB699" s="5">
        <f t="shared" si="115"/>
        <v>0.65378421900161032</v>
      </c>
      <c r="AC699" s="5">
        <v>0</v>
      </c>
      <c r="AD699" s="3">
        <v>0</v>
      </c>
      <c r="AE699" s="3">
        <v>147</v>
      </c>
      <c r="AF699" s="3">
        <v>475</v>
      </c>
      <c r="AG699" s="3">
        <v>0</v>
      </c>
      <c r="AH699" s="3">
        <v>0</v>
      </c>
      <c r="AI699" s="1">
        <f t="shared" si="116"/>
        <v>0</v>
      </c>
      <c r="AJ699" s="1">
        <f t="shared" si="117"/>
        <v>0</v>
      </c>
      <c r="AK699" s="1">
        <f t="shared" si="118"/>
        <v>0.23633440514469453</v>
      </c>
      <c r="AL699" s="1">
        <f t="shared" si="119"/>
        <v>0.7636655948553055</v>
      </c>
    </row>
    <row r="700" spans="1:38">
      <c r="A700" s="2" t="s">
        <v>1049</v>
      </c>
      <c r="B700" s="2" t="s">
        <v>105</v>
      </c>
      <c r="C700" s="2" t="s">
        <v>164</v>
      </c>
      <c r="E700" s="6" t="s">
        <v>151</v>
      </c>
      <c r="F700" s="2" t="s">
        <v>5</v>
      </c>
      <c r="G700" s="2" t="s">
        <v>1446</v>
      </c>
      <c r="H700" s="2">
        <v>279</v>
      </c>
      <c r="I700" s="2">
        <v>35</v>
      </c>
      <c r="J700" s="2" t="str">
        <f t="shared" si="120"/>
        <v>ESTERIL</v>
      </c>
      <c r="K700" s="8">
        <v>0.2</v>
      </c>
      <c r="L700" s="11">
        <v>1.48</v>
      </c>
      <c r="M700" s="2">
        <v>19</v>
      </c>
      <c r="N700" s="2">
        <v>1577</v>
      </c>
      <c r="O700" s="2">
        <v>0</v>
      </c>
      <c r="P700" s="2">
        <v>460</v>
      </c>
      <c r="Q700" s="2">
        <f t="shared" si="110"/>
        <v>9.2412451361867706E-3</v>
      </c>
      <c r="R700" s="2">
        <f t="shared" si="111"/>
        <v>0.99075875486381326</v>
      </c>
      <c r="S700" s="5">
        <v>0</v>
      </c>
      <c r="T700" s="5">
        <v>88</v>
      </c>
      <c r="U700" s="5">
        <v>739</v>
      </c>
      <c r="V700" s="5">
        <v>108</v>
      </c>
      <c r="W700" s="5">
        <v>94</v>
      </c>
      <c r="X700" s="5">
        <v>53</v>
      </c>
      <c r="Y700" s="5">
        <f t="shared" si="112"/>
        <v>0</v>
      </c>
      <c r="Z700" s="5">
        <f t="shared" si="113"/>
        <v>9.4117647058823528E-2</v>
      </c>
      <c r="AA700" s="5">
        <f t="shared" si="114"/>
        <v>0.79037433155080217</v>
      </c>
      <c r="AB700" s="5">
        <f t="shared" si="115"/>
        <v>0.11550802139037433</v>
      </c>
      <c r="AC700" s="5">
        <v>0</v>
      </c>
      <c r="AD700" s="3">
        <v>55</v>
      </c>
      <c r="AE700" s="3">
        <v>744</v>
      </c>
      <c r="AF700" s="3">
        <v>178</v>
      </c>
      <c r="AG700" s="3">
        <v>57</v>
      </c>
      <c r="AH700" s="3">
        <v>48</v>
      </c>
      <c r="AI700" s="1">
        <f t="shared" si="116"/>
        <v>0</v>
      </c>
      <c r="AJ700" s="1">
        <f t="shared" si="117"/>
        <v>0.10351201478743069</v>
      </c>
      <c r="AK700" s="1">
        <f t="shared" si="118"/>
        <v>0.68761552680221816</v>
      </c>
      <c r="AL700" s="1">
        <f t="shared" si="119"/>
        <v>0.20887245841035121</v>
      </c>
    </row>
    <row r="701" spans="1:38">
      <c r="A701" s="2" t="s">
        <v>1049</v>
      </c>
      <c r="B701" s="2" t="s">
        <v>105</v>
      </c>
      <c r="C701" s="2" t="s">
        <v>164</v>
      </c>
      <c r="E701" s="6" t="s">
        <v>6</v>
      </c>
      <c r="F701" s="2" t="s">
        <v>6</v>
      </c>
      <c r="G701" s="2" t="s">
        <v>1445</v>
      </c>
      <c r="H701" s="2">
        <v>220</v>
      </c>
      <c r="I701" s="2">
        <v>5</v>
      </c>
      <c r="J701" s="2" t="str">
        <f t="shared" si="120"/>
        <v>MINERIO</v>
      </c>
      <c r="K701" s="8">
        <v>0.19</v>
      </c>
      <c r="L701" s="11">
        <v>0.02</v>
      </c>
      <c r="M701" s="2">
        <v>0</v>
      </c>
      <c r="N701" s="2">
        <v>361</v>
      </c>
      <c r="O701" s="2">
        <v>0</v>
      </c>
      <c r="P701" s="2">
        <v>207</v>
      </c>
      <c r="Q701" s="2">
        <f t="shared" si="110"/>
        <v>0</v>
      </c>
      <c r="R701" s="2">
        <f t="shared" si="111"/>
        <v>1</v>
      </c>
      <c r="S701" s="5">
        <v>0</v>
      </c>
      <c r="T701" s="5">
        <v>0</v>
      </c>
      <c r="U701" s="5">
        <v>71</v>
      </c>
      <c r="V701" s="5">
        <v>206</v>
      </c>
      <c r="W701" s="5">
        <v>0</v>
      </c>
      <c r="X701" s="5">
        <v>0</v>
      </c>
      <c r="Y701" s="5">
        <f t="shared" si="112"/>
        <v>0</v>
      </c>
      <c r="Z701" s="5">
        <f t="shared" si="113"/>
        <v>0</v>
      </c>
      <c r="AA701" s="5">
        <f t="shared" si="114"/>
        <v>0.2563176895306859</v>
      </c>
      <c r="AB701" s="5">
        <f t="shared" si="115"/>
        <v>0.7436823104693141</v>
      </c>
      <c r="AC701" s="5">
        <v>0</v>
      </c>
      <c r="AD701" s="3">
        <v>0</v>
      </c>
      <c r="AE701" s="3">
        <v>47</v>
      </c>
      <c r="AF701" s="3">
        <v>230</v>
      </c>
      <c r="AG701" s="3">
        <v>0</v>
      </c>
      <c r="AH701" s="3">
        <v>0</v>
      </c>
      <c r="AI701" s="1">
        <f t="shared" si="116"/>
        <v>0</v>
      </c>
      <c r="AJ701" s="1">
        <f t="shared" si="117"/>
        <v>0</v>
      </c>
      <c r="AK701" s="1">
        <f t="shared" si="118"/>
        <v>0.16967509025270758</v>
      </c>
      <c r="AL701" s="1">
        <f t="shared" si="119"/>
        <v>0.83032490974729245</v>
      </c>
    </row>
    <row r="702" spans="1:38">
      <c r="A702" s="2" t="s">
        <v>1049</v>
      </c>
      <c r="B702" s="2" t="s">
        <v>105</v>
      </c>
      <c r="C702" s="2" t="s">
        <v>164</v>
      </c>
      <c r="E702" s="6" t="s">
        <v>151</v>
      </c>
      <c r="F702" s="2" t="s">
        <v>5</v>
      </c>
      <c r="G702" s="2" t="s">
        <v>1446</v>
      </c>
      <c r="H702" s="2">
        <v>276</v>
      </c>
      <c r="I702" s="2">
        <v>20</v>
      </c>
      <c r="J702" s="2" t="str">
        <f t="shared" si="120"/>
        <v>ESTERIL</v>
      </c>
      <c r="K702" s="8">
        <v>0.19</v>
      </c>
      <c r="L702" s="11">
        <v>1.67</v>
      </c>
      <c r="M702" s="2">
        <v>189</v>
      </c>
      <c r="N702" s="2">
        <v>800</v>
      </c>
      <c r="O702" s="2">
        <v>0</v>
      </c>
      <c r="P702" s="2">
        <v>316</v>
      </c>
      <c r="Q702" s="2">
        <f t="shared" si="110"/>
        <v>0.14482758620689656</v>
      </c>
      <c r="R702" s="2">
        <f t="shared" si="111"/>
        <v>0.85517241379310349</v>
      </c>
      <c r="S702" s="5">
        <v>0</v>
      </c>
      <c r="T702" s="5">
        <v>137</v>
      </c>
      <c r="U702" s="5">
        <v>327</v>
      </c>
      <c r="V702" s="5">
        <v>108</v>
      </c>
      <c r="W702" s="5">
        <v>95</v>
      </c>
      <c r="X702" s="5">
        <v>30</v>
      </c>
      <c r="Y702" s="5">
        <f t="shared" si="112"/>
        <v>0</v>
      </c>
      <c r="Z702" s="5">
        <f t="shared" si="113"/>
        <v>0.2395104895104895</v>
      </c>
      <c r="AA702" s="5">
        <f t="shared" si="114"/>
        <v>0.57167832167832167</v>
      </c>
      <c r="AB702" s="5">
        <f t="shared" si="115"/>
        <v>0.1888111888111888</v>
      </c>
      <c r="AC702" s="5">
        <v>0</v>
      </c>
      <c r="AD702" s="3">
        <v>103</v>
      </c>
      <c r="AE702" s="3">
        <v>344</v>
      </c>
      <c r="AF702" s="3">
        <v>138</v>
      </c>
      <c r="AG702" s="3">
        <v>84</v>
      </c>
      <c r="AH702" s="3">
        <v>27</v>
      </c>
      <c r="AI702" s="1">
        <f t="shared" si="116"/>
        <v>0</v>
      </c>
      <c r="AJ702" s="1">
        <f t="shared" si="117"/>
        <v>0.26867816091954022</v>
      </c>
      <c r="AK702" s="1">
        <f t="shared" si="118"/>
        <v>0.4942528735632184</v>
      </c>
      <c r="AL702" s="1">
        <f t="shared" si="119"/>
        <v>0.23706896551724138</v>
      </c>
    </row>
    <row r="703" spans="1:38">
      <c r="A703" s="2" t="s">
        <v>1049</v>
      </c>
      <c r="B703" s="2" t="s">
        <v>105</v>
      </c>
      <c r="C703" s="2" t="s">
        <v>164</v>
      </c>
      <c r="E703" s="6" t="s">
        <v>137</v>
      </c>
      <c r="F703" s="2" t="s">
        <v>6</v>
      </c>
      <c r="G703" s="2" t="s">
        <v>1445</v>
      </c>
      <c r="H703" s="2">
        <v>143</v>
      </c>
      <c r="I703" s="2">
        <v>30</v>
      </c>
      <c r="J703" s="2" t="str">
        <f t="shared" si="120"/>
        <v>MINERIO</v>
      </c>
      <c r="K703" s="9">
        <v>0.18</v>
      </c>
      <c r="L703" s="10">
        <v>0.02</v>
      </c>
      <c r="M703" s="2">
        <v>0</v>
      </c>
      <c r="N703" s="2">
        <v>1258</v>
      </c>
      <c r="O703" s="2">
        <v>0</v>
      </c>
      <c r="P703" s="2">
        <v>361</v>
      </c>
      <c r="Q703" s="2">
        <f t="shared" si="110"/>
        <v>0</v>
      </c>
      <c r="R703" s="2">
        <f t="shared" si="111"/>
        <v>1</v>
      </c>
      <c r="S703" s="5">
        <v>0</v>
      </c>
      <c r="T703" s="5">
        <v>0</v>
      </c>
      <c r="U703" s="5">
        <v>352</v>
      </c>
      <c r="V703" s="5">
        <v>490</v>
      </c>
      <c r="W703" s="5">
        <v>0</v>
      </c>
      <c r="X703" s="5">
        <v>5</v>
      </c>
      <c r="Y703" s="5">
        <f t="shared" si="112"/>
        <v>0</v>
      </c>
      <c r="Z703" s="5">
        <f t="shared" si="113"/>
        <v>0</v>
      </c>
      <c r="AA703" s="5">
        <f t="shared" si="114"/>
        <v>0.41805225653206651</v>
      </c>
      <c r="AB703" s="5">
        <f t="shared" si="115"/>
        <v>0.58194774346793354</v>
      </c>
      <c r="AC703" s="5">
        <v>0</v>
      </c>
      <c r="AD703" s="3">
        <v>0</v>
      </c>
      <c r="AE703" s="3">
        <v>259</v>
      </c>
      <c r="AF703" s="3">
        <v>587</v>
      </c>
      <c r="AG703" s="3">
        <v>0</v>
      </c>
      <c r="AH703" s="3">
        <v>1</v>
      </c>
      <c r="AI703" s="1">
        <f t="shared" si="116"/>
        <v>0</v>
      </c>
      <c r="AJ703" s="1">
        <f t="shared" si="117"/>
        <v>0</v>
      </c>
      <c r="AK703" s="1">
        <f t="shared" si="118"/>
        <v>0.30578512396694213</v>
      </c>
      <c r="AL703" s="1">
        <f t="shared" si="119"/>
        <v>0.69421487603305787</v>
      </c>
    </row>
    <row r="704" spans="1:38">
      <c r="A704" s="2" t="s">
        <v>1049</v>
      </c>
      <c r="B704" s="2" t="s">
        <v>105</v>
      </c>
      <c r="C704" s="2" t="s">
        <v>164</v>
      </c>
      <c r="E704" s="6" t="s">
        <v>149</v>
      </c>
      <c r="F704" s="2" t="s">
        <v>6</v>
      </c>
      <c r="G704" s="2" t="s">
        <v>1445</v>
      </c>
      <c r="H704" s="2">
        <v>262</v>
      </c>
      <c r="I704" s="2">
        <v>25</v>
      </c>
      <c r="J704" s="2" t="str">
        <f t="shared" si="120"/>
        <v>MINERIO</v>
      </c>
      <c r="K704" s="8">
        <v>0.18</v>
      </c>
      <c r="L704" s="11">
        <v>1.88</v>
      </c>
      <c r="M704" s="2">
        <v>4</v>
      </c>
      <c r="N704" s="2">
        <v>1313</v>
      </c>
      <c r="O704" s="2">
        <v>0</v>
      </c>
      <c r="P704" s="2">
        <v>366</v>
      </c>
      <c r="Q704" s="2">
        <f t="shared" si="110"/>
        <v>2.3767082590612004E-3</v>
      </c>
      <c r="R704" s="2">
        <f t="shared" si="111"/>
        <v>0.99762329174093878</v>
      </c>
      <c r="S704" s="5">
        <v>0</v>
      </c>
      <c r="T704" s="5">
        <v>88</v>
      </c>
      <c r="U704" s="5">
        <v>553</v>
      </c>
      <c r="V704" s="5">
        <v>79</v>
      </c>
      <c r="W704" s="5">
        <v>111</v>
      </c>
      <c r="X704" s="5">
        <v>67</v>
      </c>
      <c r="Y704" s="5">
        <f t="shared" si="112"/>
        <v>0</v>
      </c>
      <c r="Z704" s="5">
        <f t="shared" si="113"/>
        <v>0.12222222222222222</v>
      </c>
      <c r="AA704" s="5">
        <f t="shared" si="114"/>
        <v>0.7680555555555556</v>
      </c>
      <c r="AB704" s="5">
        <f t="shared" si="115"/>
        <v>0.10972222222222222</v>
      </c>
      <c r="AC704" s="5">
        <v>0</v>
      </c>
      <c r="AD704" s="3">
        <v>45</v>
      </c>
      <c r="AE704" s="3">
        <v>614</v>
      </c>
      <c r="AF704" s="3">
        <v>126</v>
      </c>
      <c r="AG704" s="3">
        <v>58</v>
      </c>
      <c r="AH704" s="3">
        <v>54</v>
      </c>
      <c r="AI704" s="1">
        <f t="shared" si="116"/>
        <v>0</v>
      </c>
      <c r="AJ704" s="1">
        <f t="shared" si="117"/>
        <v>0.11482720178372352</v>
      </c>
      <c r="AK704" s="1">
        <f t="shared" si="118"/>
        <v>0.68450390189520627</v>
      </c>
      <c r="AL704" s="1">
        <f t="shared" si="119"/>
        <v>0.20066889632107024</v>
      </c>
    </row>
    <row r="705" spans="1:38">
      <c r="A705" s="2" t="s">
        <v>1049</v>
      </c>
      <c r="B705" s="2" t="s">
        <v>105</v>
      </c>
      <c r="C705" s="2" t="s">
        <v>164</v>
      </c>
      <c r="E705" s="6" t="s">
        <v>13</v>
      </c>
      <c r="F705" s="2" t="s">
        <v>5</v>
      </c>
      <c r="G705" s="2" t="s">
        <v>1446</v>
      </c>
      <c r="H705" s="2">
        <v>23</v>
      </c>
      <c r="I705" s="2">
        <v>20</v>
      </c>
      <c r="J705" s="2" t="str">
        <f t="shared" si="120"/>
        <v>ESTERIL</v>
      </c>
      <c r="K705" s="8">
        <v>0.17</v>
      </c>
      <c r="L705" s="11">
        <v>0.04</v>
      </c>
      <c r="M705" s="2">
        <v>0</v>
      </c>
      <c r="N705" s="2">
        <v>2316</v>
      </c>
      <c r="O705" s="2">
        <v>0</v>
      </c>
      <c r="P705" s="2">
        <v>534</v>
      </c>
      <c r="Q705" s="2">
        <f t="shared" si="110"/>
        <v>0</v>
      </c>
      <c r="R705" s="2">
        <f t="shared" si="111"/>
        <v>1</v>
      </c>
      <c r="S705" s="5">
        <v>0</v>
      </c>
      <c r="T705" s="5">
        <v>0</v>
      </c>
      <c r="U705" s="5">
        <v>986</v>
      </c>
      <c r="V705" s="5">
        <v>509</v>
      </c>
      <c r="W705" s="5">
        <v>4</v>
      </c>
      <c r="X705" s="5">
        <v>30</v>
      </c>
      <c r="Y705" s="5">
        <f t="shared" si="112"/>
        <v>0</v>
      </c>
      <c r="Z705" s="5">
        <f t="shared" si="113"/>
        <v>0</v>
      </c>
      <c r="AA705" s="5">
        <f t="shared" si="114"/>
        <v>0.65953177257525086</v>
      </c>
      <c r="AB705" s="5">
        <f t="shared" si="115"/>
        <v>0.34046822742474914</v>
      </c>
      <c r="AC705" s="5">
        <v>0</v>
      </c>
      <c r="AD705" s="3">
        <v>0</v>
      </c>
      <c r="AE705" s="3">
        <v>776</v>
      </c>
      <c r="AF705" s="3">
        <v>743</v>
      </c>
      <c r="AG705" s="3">
        <v>0</v>
      </c>
      <c r="AH705" s="3">
        <v>10</v>
      </c>
      <c r="AI705" s="1">
        <f t="shared" si="116"/>
        <v>0</v>
      </c>
      <c r="AJ705" s="1">
        <f t="shared" si="117"/>
        <v>0</v>
      </c>
      <c r="AK705" s="1">
        <f t="shared" si="118"/>
        <v>0.50752125572269458</v>
      </c>
      <c r="AL705" s="1">
        <f t="shared" si="119"/>
        <v>0.49247874427730542</v>
      </c>
    </row>
    <row r="706" spans="1:38">
      <c r="A706" s="2" t="s">
        <v>1049</v>
      </c>
      <c r="B706" s="2" t="s">
        <v>105</v>
      </c>
      <c r="C706" s="2" t="s">
        <v>164</v>
      </c>
      <c r="E706" s="6" t="s">
        <v>14</v>
      </c>
      <c r="F706" s="2" t="s">
        <v>5</v>
      </c>
      <c r="G706" s="2" t="s">
        <v>1446</v>
      </c>
      <c r="H706" s="2">
        <v>124</v>
      </c>
      <c r="I706" s="2">
        <v>30</v>
      </c>
      <c r="J706" s="2" t="str">
        <f t="shared" si="120"/>
        <v>ESTERIL</v>
      </c>
      <c r="K706" s="9">
        <v>0.17</v>
      </c>
      <c r="L706" s="10">
        <v>0.08</v>
      </c>
      <c r="M706" s="2">
        <v>0</v>
      </c>
      <c r="N706" s="2">
        <v>1135</v>
      </c>
      <c r="O706" s="2">
        <v>0</v>
      </c>
      <c r="P706" s="2">
        <v>346</v>
      </c>
      <c r="Q706" s="2">
        <f t="shared" ref="Q706:Q769" si="121">(M706+O706)/(M706+N706+O706+P706)</f>
        <v>0</v>
      </c>
      <c r="R706" s="2">
        <f t="shared" ref="R706:R769" si="122">(N706+P706)/(M706+N706+O706+P706)</f>
        <v>1</v>
      </c>
      <c r="S706" s="5">
        <v>0</v>
      </c>
      <c r="T706" s="5">
        <v>6</v>
      </c>
      <c r="U706" s="5">
        <v>503</v>
      </c>
      <c r="V706" s="5">
        <v>243</v>
      </c>
      <c r="W706" s="5">
        <v>8</v>
      </c>
      <c r="X706" s="5">
        <v>23</v>
      </c>
      <c r="Y706" s="5">
        <f t="shared" ref="Y706:Y769" si="123">S706/($S706+$T706+$U706+$V706)</f>
        <v>0</v>
      </c>
      <c r="Z706" s="5">
        <f t="shared" ref="Z706:Z769" si="124">T706/($S706+$T706+$U706+$V706)</f>
        <v>7.9787234042553185E-3</v>
      </c>
      <c r="AA706" s="5">
        <f t="shared" ref="AA706:AA769" si="125">U706/($S706+$T706+$U706+$V706)</f>
        <v>0.6688829787234043</v>
      </c>
      <c r="AB706" s="5">
        <f t="shared" ref="AB706:AB769" si="126">V706/($S706+$T706+$U706+$V706)</f>
        <v>0.32313829787234044</v>
      </c>
      <c r="AC706" s="2">
        <v>0</v>
      </c>
      <c r="AD706" s="3">
        <v>4</v>
      </c>
      <c r="AE706" s="3">
        <v>434</v>
      </c>
      <c r="AF706" s="3">
        <v>326</v>
      </c>
      <c r="AG706" s="3">
        <v>7</v>
      </c>
      <c r="AH706" s="3">
        <v>12</v>
      </c>
      <c r="AI706" s="1">
        <f t="shared" ref="AI706:AI769" si="127">AC706/($AC706+$AD706+$AE706+$AF706)</f>
        <v>0</v>
      </c>
      <c r="AJ706" s="1">
        <f t="shared" ref="AJ706:AJ769" si="128">(AD706+AG706)/($AC706+$AD706+$AE706+$AF706+AG706+AH706)</f>
        <v>1.40485312899106E-2</v>
      </c>
      <c r="AK706" s="1">
        <f t="shared" ref="AK706:AK769" si="129">AE706/($AC706+$AD706+$AE706+$AF706+AG706+AH706)</f>
        <v>0.55427841634738184</v>
      </c>
      <c r="AL706" s="1">
        <f t="shared" ref="AL706:AL769" si="130">(AH706+AF706)/($AC706+$AD706+$AE706+$AF706+AH706+AG706)</f>
        <v>0.43167305236270753</v>
      </c>
    </row>
    <row r="707" spans="1:38">
      <c r="A707" s="2" t="s">
        <v>1049</v>
      </c>
      <c r="B707" s="2" t="s">
        <v>105</v>
      </c>
      <c r="C707" s="2" t="s">
        <v>164</v>
      </c>
      <c r="E707" s="6" t="s">
        <v>137</v>
      </c>
      <c r="F707" s="2" t="s">
        <v>6</v>
      </c>
      <c r="G707" s="2" t="s">
        <v>1445</v>
      </c>
      <c r="H707" s="2">
        <v>141</v>
      </c>
      <c r="I707" s="2">
        <v>50</v>
      </c>
      <c r="J707" s="2" t="str">
        <f t="shared" ref="J707:J770" si="131">IF(OR(G707="MINERIO",K707 &gt;0.4),"MINERIO","ESTERIL")</f>
        <v>MINERIO</v>
      </c>
      <c r="K707" s="9">
        <v>0.17</v>
      </c>
      <c r="L707" s="10">
        <v>0.04</v>
      </c>
      <c r="M707" s="2">
        <v>3</v>
      </c>
      <c r="N707" s="2">
        <v>1135</v>
      </c>
      <c r="O707" s="2">
        <v>0</v>
      </c>
      <c r="P707" s="2">
        <v>387</v>
      </c>
      <c r="Q707" s="2">
        <f t="shared" si="121"/>
        <v>1.9672131147540984E-3</v>
      </c>
      <c r="R707" s="2">
        <f t="shared" si="122"/>
        <v>0.99803278688524588</v>
      </c>
      <c r="S707" s="5">
        <v>0</v>
      </c>
      <c r="T707" s="5">
        <v>3</v>
      </c>
      <c r="U707" s="5">
        <v>263</v>
      </c>
      <c r="V707" s="5">
        <v>517</v>
      </c>
      <c r="W707" s="5">
        <v>1</v>
      </c>
      <c r="X707" s="5">
        <v>5</v>
      </c>
      <c r="Y707" s="5">
        <f t="shared" si="123"/>
        <v>0</v>
      </c>
      <c r="Z707" s="5">
        <f t="shared" si="124"/>
        <v>3.8314176245210726E-3</v>
      </c>
      <c r="AA707" s="5">
        <f t="shared" si="125"/>
        <v>0.33588761174968074</v>
      </c>
      <c r="AB707" s="5">
        <f t="shared" si="126"/>
        <v>0.66028097062579816</v>
      </c>
      <c r="AC707" s="5">
        <v>0</v>
      </c>
      <c r="AD707" s="3">
        <v>3</v>
      </c>
      <c r="AE707" s="3">
        <v>206</v>
      </c>
      <c r="AF707" s="3">
        <v>577</v>
      </c>
      <c r="AG707" s="3">
        <v>1</v>
      </c>
      <c r="AH707" s="3">
        <v>2</v>
      </c>
      <c r="AI707" s="1">
        <f t="shared" si="127"/>
        <v>0</v>
      </c>
      <c r="AJ707" s="1">
        <f t="shared" si="128"/>
        <v>5.0697084917617234E-3</v>
      </c>
      <c r="AK707" s="1">
        <f t="shared" si="129"/>
        <v>0.26108998732572875</v>
      </c>
      <c r="AL707" s="1">
        <f t="shared" si="130"/>
        <v>0.73384030418250945</v>
      </c>
    </row>
    <row r="708" spans="1:38">
      <c r="A708" s="2" t="s">
        <v>1049</v>
      </c>
      <c r="B708" s="2" t="s">
        <v>105</v>
      </c>
      <c r="C708" s="2" t="s">
        <v>164</v>
      </c>
      <c r="E708" s="6" t="s">
        <v>133</v>
      </c>
      <c r="F708" s="2" t="s">
        <v>6</v>
      </c>
      <c r="G708" s="2" t="s">
        <v>1445</v>
      </c>
      <c r="H708" s="2">
        <v>91</v>
      </c>
      <c r="I708" s="2">
        <v>75</v>
      </c>
      <c r="J708" s="2" t="str">
        <f t="shared" si="131"/>
        <v>MINERIO</v>
      </c>
      <c r="K708" s="9">
        <v>0.16999999999999998</v>
      </c>
      <c r="L708" s="10">
        <v>0.35</v>
      </c>
      <c r="M708" s="2">
        <v>44</v>
      </c>
      <c r="N708" s="2">
        <v>2433</v>
      </c>
      <c r="O708" s="2">
        <v>0</v>
      </c>
      <c r="P708" s="2">
        <v>494</v>
      </c>
      <c r="Q708" s="2">
        <f t="shared" si="121"/>
        <v>1.4809828340626052E-2</v>
      </c>
      <c r="R708" s="2">
        <f t="shared" si="122"/>
        <v>0.98519017165937395</v>
      </c>
      <c r="S708" s="5">
        <v>0</v>
      </c>
      <c r="T708" s="5">
        <v>15</v>
      </c>
      <c r="U708" s="5">
        <v>1355</v>
      </c>
      <c r="V708" s="5">
        <v>227</v>
      </c>
      <c r="W708" s="5">
        <v>17</v>
      </c>
      <c r="X708" s="5">
        <v>51</v>
      </c>
      <c r="Y708" s="5">
        <f t="shared" si="123"/>
        <v>0</v>
      </c>
      <c r="Z708" s="5">
        <f t="shared" si="124"/>
        <v>9.3926111458985592E-3</v>
      </c>
      <c r="AA708" s="5">
        <f t="shared" si="125"/>
        <v>0.84846587351283653</v>
      </c>
      <c r="AB708" s="5">
        <f t="shared" si="126"/>
        <v>0.14214151534126487</v>
      </c>
      <c r="AC708" s="2">
        <v>0</v>
      </c>
      <c r="AD708" s="3">
        <v>11</v>
      </c>
      <c r="AE708" s="3">
        <v>1276</v>
      </c>
      <c r="AF708" s="3">
        <v>334</v>
      </c>
      <c r="AG708" s="3">
        <v>11</v>
      </c>
      <c r="AH708" s="3">
        <v>32</v>
      </c>
      <c r="AI708" s="1">
        <f t="shared" si="127"/>
        <v>0</v>
      </c>
      <c r="AJ708" s="1">
        <f t="shared" si="128"/>
        <v>1.3221153846153846E-2</v>
      </c>
      <c r="AK708" s="1">
        <f t="shared" si="129"/>
        <v>0.76682692307692313</v>
      </c>
      <c r="AL708" s="1">
        <f t="shared" si="130"/>
        <v>0.21995192307692307</v>
      </c>
    </row>
    <row r="709" spans="1:38">
      <c r="A709" s="2" t="s">
        <v>1049</v>
      </c>
      <c r="B709" s="2" t="s">
        <v>105</v>
      </c>
      <c r="C709" s="2" t="s">
        <v>164</v>
      </c>
      <c r="E709" s="6" t="s">
        <v>133</v>
      </c>
      <c r="F709" s="2" t="s">
        <v>6</v>
      </c>
      <c r="G709" s="2" t="s">
        <v>1445</v>
      </c>
      <c r="H709" s="2">
        <v>88</v>
      </c>
      <c r="I709" s="2">
        <v>75</v>
      </c>
      <c r="J709" s="2" t="str">
        <f t="shared" si="131"/>
        <v>MINERIO</v>
      </c>
      <c r="K709" s="9">
        <v>0.16999999999999998</v>
      </c>
      <c r="L709" s="10">
        <v>0.52</v>
      </c>
      <c r="M709" s="2">
        <v>158</v>
      </c>
      <c r="N709" s="2">
        <v>3031</v>
      </c>
      <c r="O709" s="2">
        <v>0</v>
      </c>
      <c r="P709" s="2">
        <v>589</v>
      </c>
      <c r="Q709" s="2">
        <f t="shared" si="121"/>
        <v>4.1821069348861831E-2</v>
      </c>
      <c r="R709" s="2">
        <f t="shared" si="122"/>
        <v>0.95817893065113813</v>
      </c>
      <c r="S709" s="5">
        <v>0</v>
      </c>
      <c r="T709" s="5">
        <v>6</v>
      </c>
      <c r="U709" s="5">
        <v>1650</v>
      </c>
      <c r="V709" s="5">
        <v>360</v>
      </c>
      <c r="W709" s="5">
        <v>11</v>
      </c>
      <c r="X709" s="5">
        <v>62</v>
      </c>
      <c r="Y709" s="5">
        <f t="shared" si="123"/>
        <v>0</v>
      </c>
      <c r="Z709" s="5">
        <f t="shared" si="124"/>
        <v>2.976190476190476E-3</v>
      </c>
      <c r="AA709" s="5">
        <f t="shared" si="125"/>
        <v>0.81845238095238093</v>
      </c>
      <c r="AB709" s="5">
        <f t="shared" si="126"/>
        <v>0.17857142857142858</v>
      </c>
      <c r="AC709" s="2">
        <v>0</v>
      </c>
      <c r="AD709" s="3">
        <v>3</v>
      </c>
      <c r="AE709" s="3">
        <v>1499</v>
      </c>
      <c r="AF709" s="3">
        <v>540</v>
      </c>
      <c r="AG709" s="3">
        <v>6</v>
      </c>
      <c r="AH709" s="3">
        <v>41</v>
      </c>
      <c r="AI709" s="1">
        <f t="shared" si="127"/>
        <v>0</v>
      </c>
      <c r="AJ709" s="1">
        <f t="shared" si="128"/>
        <v>4.3082814743896601E-3</v>
      </c>
      <c r="AK709" s="1">
        <f t="shared" si="129"/>
        <v>0.71756821445667784</v>
      </c>
      <c r="AL709" s="1">
        <f t="shared" si="130"/>
        <v>0.27812350406893249</v>
      </c>
    </row>
    <row r="710" spans="1:38">
      <c r="A710" s="2" t="s">
        <v>1049</v>
      </c>
      <c r="B710" s="2" t="s">
        <v>105</v>
      </c>
      <c r="C710" s="2" t="s">
        <v>164</v>
      </c>
      <c r="E710" s="6" t="s">
        <v>147</v>
      </c>
      <c r="F710" s="2" t="s">
        <v>6</v>
      </c>
      <c r="G710" s="2" t="s">
        <v>1445</v>
      </c>
      <c r="H710" s="2">
        <v>241</v>
      </c>
      <c r="I710" s="2">
        <v>20</v>
      </c>
      <c r="J710" s="2" t="str">
        <f t="shared" si="131"/>
        <v>MINERIO</v>
      </c>
      <c r="K710" s="8">
        <v>0.16</v>
      </c>
      <c r="L710" s="11">
        <v>0.08</v>
      </c>
      <c r="M710" s="2">
        <v>9</v>
      </c>
      <c r="N710" s="2">
        <v>915</v>
      </c>
      <c r="O710" s="2">
        <v>0</v>
      </c>
      <c r="P710" s="2">
        <v>326</v>
      </c>
      <c r="Q710" s="2">
        <f t="shared" si="121"/>
        <v>7.1999999999999998E-3</v>
      </c>
      <c r="R710" s="2">
        <f t="shared" si="122"/>
        <v>0.99280000000000002</v>
      </c>
      <c r="S710" s="5">
        <v>0</v>
      </c>
      <c r="T710" s="5">
        <v>177</v>
      </c>
      <c r="U710" s="5">
        <v>228</v>
      </c>
      <c r="V710" s="5">
        <v>37</v>
      </c>
      <c r="W710" s="5">
        <v>174</v>
      </c>
      <c r="X710" s="5">
        <v>41</v>
      </c>
      <c r="Y710" s="5">
        <f t="shared" si="123"/>
        <v>0</v>
      </c>
      <c r="Z710" s="5">
        <f t="shared" si="124"/>
        <v>0.40045248868778283</v>
      </c>
      <c r="AA710" s="5">
        <f t="shared" si="125"/>
        <v>0.51583710407239824</v>
      </c>
      <c r="AB710" s="5">
        <f t="shared" si="126"/>
        <v>8.3710407239818999E-2</v>
      </c>
      <c r="AC710" s="5">
        <v>0</v>
      </c>
      <c r="AD710" s="3">
        <v>99</v>
      </c>
      <c r="AE710" s="3">
        <v>362</v>
      </c>
      <c r="AF710" s="3">
        <v>53</v>
      </c>
      <c r="AG710" s="3">
        <v>96</v>
      </c>
      <c r="AH710" s="3">
        <v>46</v>
      </c>
      <c r="AI710" s="1">
        <f t="shared" si="127"/>
        <v>0</v>
      </c>
      <c r="AJ710" s="1">
        <f t="shared" si="128"/>
        <v>0.2972560975609756</v>
      </c>
      <c r="AK710" s="1">
        <f t="shared" si="129"/>
        <v>0.55182926829268297</v>
      </c>
      <c r="AL710" s="1">
        <f t="shared" si="130"/>
        <v>0.15091463414634146</v>
      </c>
    </row>
    <row r="711" spans="1:38">
      <c r="A711" s="2" t="s">
        <v>1049</v>
      </c>
      <c r="B711" s="2" t="s">
        <v>105</v>
      </c>
      <c r="C711" s="2" t="s">
        <v>164</v>
      </c>
      <c r="E711" s="6" t="s">
        <v>147</v>
      </c>
      <c r="F711" s="2" t="s">
        <v>6</v>
      </c>
      <c r="G711" s="2" t="s">
        <v>1445</v>
      </c>
      <c r="H711" s="2">
        <v>243</v>
      </c>
      <c r="I711" s="2">
        <v>35</v>
      </c>
      <c r="J711" s="2" t="str">
        <f t="shared" si="131"/>
        <v>MINERIO</v>
      </c>
      <c r="K711" s="8">
        <v>0.16</v>
      </c>
      <c r="L711" s="11">
        <v>0.36</v>
      </c>
      <c r="M711" s="2">
        <v>260</v>
      </c>
      <c r="N711" s="2">
        <v>1006</v>
      </c>
      <c r="O711" s="2">
        <v>0</v>
      </c>
      <c r="P711" s="2">
        <v>415</v>
      </c>
      <c r="Q711" s="2">
        <f t="shared" si="121"/>
        <v>0.15466983938132065</v>
      </c>
      <c r="R711" s="2">
        <f t="shared" si="122"/>
        <v>0.84533016061867938</v>
      </c>
      <c r="S711" s="5">
        <v>0</v>
      </c>
      <c r="T711" s="5">
        <v>229</v>
      </c>
      <c r="U711" s="5">
        <v>382</v>
      </c>
      <c r="V711" s="5">
        <v>36</v>
      </c>
      <c r="W711" s="5">
        <v>195</v>
      </c>
      <c r="X711" s="5">
        <v>35</v>
      </c>
      <c r="Y711" s="5">
        <f t="shared" si="123"/>
        <v>0</v>
      </c>
      <c r="Z711" s="5">
        <f t="shared" si="124"/>
        <v>0.35394126738794435</v>
      </c>
      <c r="AA711" s="5">
        <f t="shared" si="125"/>
        <v>0.5904173106646059</v>
      </c>
      <c r="AB711" s="5">
        <f t="shared" si="126"/>
        <v>5.5641421947449768E-2</v>
      </c>
      <c r="AC711" s="5">
        <v>0</v>
      </c>
      <c r="AD711" s="3">
        <v>159</v>
      </c>
      <c r="AE711" s="3">
        <v>479</v>
      </c>
      <c r="AF711" s="3">
        <v>49</v>
      </c>
      <c r="AG711" s="3">
        <v>152</v>
      </c>
      <c r="AH711" s="3">
        <v>36</v>
      </c>
      <c r="AI711" s="1">
        <f t="shared" si="127"/>
        <v>0</v>
      </c>
      <c r="AJ711" s="1">
        <f t="shared" si="128"/>
        <v>0.35542857142857143</v>
      </c>
      <c r="AK711" s="1">
        <f t="shared" si="129"/>
        <v>0.54742857142857138</v>
      </c>
      <c r="AL711" s="1">
        <f t="shared" si="130"/>
        <v>9.7142857142857142E-2</v>
      </c>
    </row>
    <row r="712" spans="1:38">
      <c r="A712" s="2" t="s">
        <v>1049</v>
      </c>
      <c r="B712" s="2" t="s">
        <v>105</v>
      </c>
      <c r="C712" s="2" t="s">
        <v>164</v>
      </c>
      <c r="E712" s="6" t="s">
        <v>14</v>
      </c>
      <c r="F712" s="2" t="s">
        <v>5</v>
      </c>
      <c r="G712" s="2" t="s">
        <v>1446</v>
      </c>
      <c r="H712" s="2">
        <v>116</v>
      </c>
      <c r="I712" s="2">
        <v>55</v>
      </c>
      <c r="J712" s="2" t="str">
        <f t="shared" si="131"/>
        <v>ESTERIL</v>
      </c>
      <c r="K712" s="9">
        <v>0.15</v>
      </c>
      <c r="L712" s="10">
        <v>0.05</v>
      </c>
      <c r="M712" s="2">
        <v>52</v>
      </c>
      <c r="N712" s="2">
        <v>2432</v>
      </c>
      <c r="O712" s="2">
        <v>0</v>
      </c>
      <c r="P712" s="2">
        <v>499</v>
      </c>
      <c r="Q712" s="2">
        <f t="shared" si="121"/>
        <v>1.7432115320147504E-2</v>
      </c>
      <c r="R712" s="2">
        <f t="shared" si="122"/>
        <v>0.98256788467985245</v>
      </c>
      <c r="S712" s="5">
        <v>0</v>
      </c>
      <c r="T712" s="5">
        <v>0</v>
      </c>
      <c r="U712" s="5">
        <v>1174</v>
      </c>
      <c r="V712" s="5">
        <v>432</v>
      </c>
      <c r="W712" s="5">
        <v>1</v>
      </c>
      <c r="X712" s="5">
        <v>39</v>
      </c>
      <c r="Y712" s="5">
        <f t="shared" si="123"/>
        <v>0</v>
      </c>
      <c r="Z712" s="5">
        <f t="shared" si="124"/>
        <v>0</v>
      </c>
      <c r="AA712" s="5">
        <f t="shared" si="125"/>
        <v>0.73100871731008721</v>
      </c>
      <c r="AB712" s="5">
        <f t="shared" si="126"/>
        <v>0.26899128268991285</v>
      </c>
      <c r="AC712" s="2">
        <v>0</v>
      </c>
      <c r="AD712" s="3">
        <v>0</v>
      </c>
      <c r="AE712" s="3">
        <v>1024</v>
      </c>
      <c r="AF712" s="3">
        <v>601</v>
      </c>
      <c r="AG712" s="3">
        <v>0</v>
      </c>
      <c r="AH712" s="3">
        <v>21</v>
      </c>
      <c r="AI712" s="1">
        <f t="shared" si="127"/>
        <v>0</v>
      </c>
      <c r="AJ712" s="1">
        <f t="shared" si="128"/>
        <v>0</v>
      </c>
      <c r="AK712" s="1">
        <f t="shared" si="129"/>
        <v>0.62211421628189545</v>
      </c>
      <c r="AL712" s="1">
        <f t="shared" si="130"/>
        <v>0.3778857837181045</v>
      </c>
    </row>
    <row r="713" spans="1:38">
      <c r="A713" s="2" t="s">
        <v>1049</v>
      </c>
      <c r="B713" s="2" t="s">
        <v>105</v>
      </c>
      <c r="C713" s="2" t="s">
        <v>164</v>
      </c>
      <c r="E713" s="6" t="s">
        <v>132</v>
      </c>
      <c r="F713" s="2" t="s">
        <v>1455</v>
      </c>
      <c r="G713" s="2" t="s">
        <v>1446</v>
      </c>
      <c r="H713" s="2">
        <v>54</v>
      </c>
      <c r="I713" s="2">
        <v>40</v>
      </c>
      <c r="J713" s="2" t="str">
        <f t="shared" si="131"/>
        <v>ESTERIL</v>
      </c>
      <c r="K713" s="8">
        <v>0.15</v>
      </c>
      <c r="L713" s="11">
        <v>0.23</v>
      </c>
      <c r="M713" s="2">
        <v>155</v>
      </c>
      <c r="N713" s="2">
        <v>1715</v>
      </c>
      <c r="O713" s="2">
        <v>0</v>
      </c>
      <c r="P713" s="2">
        <v>509</v>
      </c>
      <c r="Q713" s="2">
        <f t="shared" si="121"/>
        <v>6.5153425809163515E-2</v>
      </c>
      <c r="R713" s="2">
        <f t="shared" si="122"/>
        <v>0.9348465741908365</v>
      </c>
      <c r="S713" s="2">
        <v>0</v>
      </c>
      <c r="T713" s="2">
        <v>216</v>
      </c>
      <c r="U713" s="2">
        <v>746</v>
      </c>
      <c r="V713" s="2">
        <v>63</v>
      </c>
      <c r="W713" s="2">
        <v>203</v>
      </c>
      <c r="X713" s="2">
        <v>65</v>
      </c>
      <c r="Y713" s="5">
        <f t="shared" si="123"/>
        <v>0</v>
      </c>
      <c r="Z713" s="5">
        <f t="shared" si="124"/>
        <v>0.21073170731707316</v>
      </c>
      <c r="AA713" s="5">
        <f t="shared" si="125"/>
        <v>0.72780487804878047</v>
      </c>
      <c r="AB713" s="5">
        <f t="shared" si="126"/>
        <v>6.1463414634146341E-2</v>
      </c>
      <c r="AC713" s="2">
        <v>0</v>
      </c>
      <c r="AD713" s="3">
        <v>152</v>
      </c>
      <c r="AE713" s="3">
        <v>846</v>
      </c>
      <c r="AF713" s="3">
        <v>87</v>
      </c>
      <c r="AG713" s="3">
        <v>147</v>
      </c>
      <c r="AH713" s="3">
        <v>55</v>
      </c>
      <c r="AI713" s="1">
        <f t="shared" si="127"/>
        <v>0</v>
      </c>
      <c r="AJ713" s="1">
        <f t="shared" si="128"/>
        <v>0.23232323232323232</v>
      </c>
      <c r="AK713" s="1">
        <f t="shared" si="129"/>
        <v>0.65734265734265729</v>
      </c>
      <c r="AL713" s="1">
        <f t="shared" si="130"/>
        <v>0.11033411033411034</v>
      </c>
    </row>
    <row r="714" spans="1:38">
      <c r="A714" s="2" t="s">
        <v>1049</v>
      </c>
      <c r="B714" s="2" t="s">
        <v>105</v>
      </c>
      <c r="C714" s="2" t="s">
        <v>164</v>
      </c>
      <c r="E714" s="6" t="s">
        <v>152</v>
      </c>
      <c r="F714" s="2" t="s">
        <v>5</v>
      </c>
      <c r="G714" s="2" t="s">
        <v>1446</v>
      </c>
      <c r="H714" s="2">
        <v>289</v>
      </c>
      <c r="I714" s="2">
        <v>35</v>
      </c>
      <c r="J714" s="2" t="str">
        <f t="shared" si="131"/>
        <v>ESTERIL</v>
      </c>
      <c r="K714" s="8">
        <v>0.15</v>
      </c>
      <c r="L714" s="11">
        <v>0.6</v>
      </c>
      <c r="M714" s="2">
        <v>84</v>
      </c>
      <c r="N714" s="2">
        <v>1651</v>
      </c>
      <c r="O714" s="2">
        <v>0</v>
      </c>
      <c r="P714" s="2">
        <v>455</v>
      </c>
      <c r="Q714" s="2">
        <f t="shared" si="121"/>
        <v>3.8356164383561646E-2</v>
      </c>
      <c r="R714" s="2">
        <f t="shared" si="122"/>
        <v>0.9616438356164384</v>
      </c>
      <c r="S714" s="5">
        <v>0</v>
      </c>
      <c r="T714" s="5">
        <v>82</v>
      </c>
      <c r="U714" s="5">
        <v>760</v>
      </c>
      <c r="V714" s="5">
        <v>203</v>
      </c>
      <c r="W714" s="5">
        <v>79</v>
      </c>
      <c r="X714" s="5">
        <v>56</v>
      </c>
      <c r="Y714" s="5">
        <f t="shared" si="123"/>
        <v>0</v>
      </c>
      <c r="Z714" s="5">
        <f t="shared" si="124"/>
        <v>7.8468899521531105E-2</v>
      </c>
      <c r="AA714" s="5">
        <f t="shared" si="125"/>
        <v>0.72727272727272729</v>
      </c>
      <c r="AB714" s="5">
        <f t="shared" si="126"/>
        <v>0.19425837320574163</v>
      </c>
      <c r="AC714" s="5">
        <v>0</v>
      </c>
      <c r="AD714" s="3">
        <v>57</v>
      </c>
      <c r="AE714" s="3">
        <v>750</v>
      </c>
      <c r="AF714" s="3">
        <v>280</v>
      </c>
      <c r="AG714" s="3">
        <v>52</v>
      </c>
      <c r="AH714" s="3">
        <v>39</v>
      </c>
      <c r="AI714" s="1">
        <f t="shared" si="127"/>
        <v>0</v>
      </c>
      <c r="AJ714" s="1">
        <f t="shared" si="128"/>
        <v>9.2529711375212223E-2</v>
      </c>
      <c r="AK714" s="1">
        <f t="shared" si="129"/>
        <v>0.63667232597623091</v>
      </c>
      <c r="AL714" s="1">
        <f t="shared" si="130"/>
        <v>0.27079796264855688</v>
      </c>
    </row>
    <row r="715" spans="1:38">
      <c r="A715" s="2" t="s">
        <v>1049</v>
      </c>
      <c r="B715" s="2" t="s">
        <v>105</v>
      </c>
      <c r="C715" s="2" t="s">
        <v>164</v>
      </c>
      <c r="E715" s="6" t="s">
        <v>148</v>
      </c>
      <c r="F715" s="2" t="s">
        <v>6</v>
      </c>
      <c r="G715" s="2" t="s">
        <v>1445</v>
      </c>
      <c r="H715" s="2">
        <v>259</v>
      </c>
      <c r="I715" s="2">
        <v>15</v>
      </c>
      <c r="J715" s="2" t="str">
        <f t="shared" si="131"/>
        <v>MINERIO</v>
      </c>
      <c r="K715" s="8">
        <v>0.15</v>
      </c>
      <c r="L715" s="11">
        <v>0.38</v>
      </c>
      <c r="M715" s="2">
        <v>0</v>
      </c>
      <c r="N715" s="2">
        <v>828</v>
      </c>
      <c r="O715" s="2">
        <v>0</v>
      </c>
      <c r="P715" s="2">
        <v>326</v>
      </c>
      <c r="Q715" s="2">
        <f t="shared" si="121"/>
        <v>0</v>
      </c>
      <c r="R715" s="2">
        <f t="shared" si="122"/>
        <v>1</v>
      </c>
      <c r="S715" s="5">
        <v>0</v>
      </c>
      <c r="T715" s="5">
        <v>15</v>
      </c>
      <c r="U715" s="5">
        <v>404</v>
      </c>
      <c r="V715" s="5">
        <v>128</v>
      </c>
      <c r="W715" s="5">
        <v>21</v>
      </c>
      <c r="X715" s="5">
        <v>25</v>
      </c>
      <c r="Y715" s="5">
        <f t="shared" si="123"/>
        <v>0</v>
      </c>
      <c r="Z715" s="5">
        <f t="shared" si="124"/>
        <v>2.7422303473491772E-2</v>
      </c>
      <c r="AA715" s="5">
        <f t="shared" si="125"/>
        <v>0.73857404021937845</v>
      </c>
      <c r="AB715" s="5">
        <f t="shared" si="126"/>
        <v>0.2340036563071298</v>
      </c>
      <c r="AC715" s="5">
        <v>0</v>
      </c>
      <c r="AD715" s="3">
        <v>8</v>
      </c>
      <c r="AE715" s="3">
        <v>401</v>
      </c>
      <c r="AF715" s="3">
        <v>166</v>
      </c>
      <c r="AG715" s="3">
        <v>4</v>
      </c>
      <c r="AH715" s="3">
        <v>14</v>
      </c>
      <c r="AI715" s="1">
        <f t="shared" si="127"/>
        <v>0</v>
      </c>
      <c r="AJ715" s="1">
        <f t="shared" si="128"/>
        <v>2.0236087689713321E-2</v>
      </c>
      <c r="AK715" s="1">
        <f t="shared" si="129"/>
        <v>0.67622259696458686</v>
      </c>
      <c r="AL715" s="1">
        <f t="shared" si="130"/>
        <v>0.30354131534569984</v>
      </c>
    </row>
    <row r="716" spans="1:38">
      <c r="A716" s="2" t="s">
        <v>1049</v>
      </c>
      <c r="B716" s="2" t="s">
        <v>105</v>
      </c>
      <c r="C716" s="2" t="s">
        <v>164</v>
      </c>
      <c r="E716" s="6" t="s">
        <v>135</v>
      </c>
      <c r="F716" s="2" t="s">
        <v>1455</v>
      </c>
      <c r="G716" s="2" t="s">
        <v>1446</v>
      </c>
      <c r="H716" s="2">
        <v>134</v>
      </c>
      <c r="I716" s="2">
        <v>25</v>
      </c>
      <c r="J716" s="2" t="str">
        <f t="shared" si="131"/>
        <v>ESTERIL</v>
      </c>
      <c r="K716" s="9">
        <v>0.14000000000000001</v>
      </c>
      <c r="L716" s="10">
        <v>0.02</v>
      </c>
      <c r="M716" s="2">
        <v>0</v>
      </c>
      <c r="N716" s="2">
        <v>1136</v>
      </c>
      <c r="O716" s="2">
        <v>0</v>
      </c>
      <c r="P716" s="2">
        <v>351</v>
      </c>
      <c r="Q716" s="2">
        <f t="shared" si="121"/>
        <v>0</v>
      </c>
      <c r="R716" s="2">
        <f t="shared" si="122"/>
        <v>1</v>
      </c>
      <c r="S716" s="5">
        <v>0</v>
      </c>
      <c r="T716" s="5">
        <v>117</v>
      </c>
      <c r="U716" s="5">
        <v>433</v>
      </c>
      <c r="V716" s="5">
        <v>42</v>
      </c>
      <c r="W716" s="5">
        <v>135</v>
      </c>
      <c r="X716" s="5">
        <v>60</v>
      </c>
      <c r="Y716" s="5">
        <f t="shared" si="123"/>
        <v>0</v>
      </c>
      <c r="Z716" s="5">
        <f t="shared" si="124"/>
        <v>0.19763513513513514</v>
      </c>
      <c r="AA716" s="5">
        <f t="shared" si="125"/>
        <v>0.73141891891891897</v>
      </c>
      <c r="AB716" s="5">
        <f t="shared" si="126"/>
        <v>7.0945945945945943E-2</v>
      </c>
      <c r="AC716" s="2">
        <v>0</v>
      </c>
      <c r="AD716" s="3">
        <v>60</v>
      </c>
      <c r="AE716" s="3">
        <v>515</v>
      </c>
      <c r="AF716" s="3">
        <v>65</v>
      </c>
      <c r="AG716" s="3">
        <v>83</v>
      </c>
      <c r="AH716" s="3">
        <v>62</v>
      </c>
      <c r="AI716" s="1">
        <f t="shared" si="127"/>
        <v>0</v>
      </c>
      <c r="AJ716" s="1">
        <f t="shared" si="128"/>
        <v>0.18216560509554139</v>
      </c>
      <c r="AK716" s="1">
        <f t="shared" si="129"/>
        <v>0.6560509554140127</v>
      </c>
      <c r="AL716" s="1">
        <f t="shared" si="130"/>
        <v>0.16178343949044585</v>
      </c>
    </row>
    <row r="717" spans="1:38">
      <c r="A717" s="2" t="s">
        <v>1049</v>
      </c>
      <c r="B717" s="2" t="s">
        <v>105</v>
      </c>
      <c r="C717" s="2" t="s">
        <v>164</v>
      </c>
      <c r="E717" s="6" t="s">
        <v>154</v>
      </c>
      <c r="F717" s="2" t="s">
        <v>6</v>
      </c>
      <c r="G717" s="2" t="s">
        <v>1445</v>
      </c>
      <c r="H717" s="2">
        <v>304</v>
      </c>
      <c r="I717" s="2">
        <v>30</v>
      </c>
      <c r="J717" s="2" t="str">
        <f t="shared" si="131"/>
        <v>MINERIO</v>
      </c>
      <c r="K717" s="8">
        <v>0.14000000000000001</v>
      </c>
      <c r="L717" s="11">
        <v>0.34</v>
      </c>
      <c r="M717" s="2">
        <v>46</v>
      </c>
      <c r="N717" s="2">
        <v>1315</v>
      </c>
      <c r="O717" s="2">
        <v>0</v>
      </c>
      <c r="P717" s="2">
        <v>381</v>
      </c>
      <c r="Q717" s="2">
        <f t="shared" si="121"/>
        <v>2.6406429391504019E-2</v>
      </c>
      <c r="R717" s="2">
        <f t="shared" si="122"/>
        <v>0.97359357060849594</v>
      </c>
      <c r="S717" s="5">
        <v>0</v>
      </c>
      <c r="T717" s="5">
        <v>38</v>
      </c>
      <c r="U717" s="5">
        <v>442</v>
      </c>
      <c r="V717" s="5">
        <v>418</v>
      </c>
      <c r="W717" s="5">
        <v>26</v>
      </c>
      <c r="X717" s="5">
        <v>7</v>
      </c>
      <c r="Y717" s="5">
        <f t="shared" si="123"/>
        <v>0</v>
      </c>
      <c r="Z717" s="5">
        <f t="shared" si="124"/>
        <v>4.2316258351893093E-2</v>
      </c>
      <c r="AA717" s="5">
        <f t="shared" si="125"/>
        <v>0.49220489977728288</v>
      </c>
      <c r="AB717" s="5">
        <f t="shared" si="126"/>
        <v>0.46547884187082406</v>
      </c>
      <c r="AC717" s="5">
        <v>0</v>
      </c>
      <c r="AD717" s="3">
        <v>31</v>
      </c>
      <c r="AE717" s="3">
        <v>367</v>
      </c>
      <c r="AF717" s="3">
        <v>508</v>
      </c>
      <c r="AG717" s="3">
        <v>22</v>
      </c>
      <c r="AH717" s="3">
        <v>3</v>
      </c>
      <c r="AI717" s="1">
        <f t="shared" si="127"/>
        <v>0</v>
      </c>
      <c r="AJ717" s="1">
        <f t="shared" si="128"/>
        <v>5.6928034371643392E-2</v>
      </c>
      <c r="AK717" s="1">
        <f t="shared" si="129"/>
        <v>0.39419978517722881</v>
      </c>
      <c r="AL717" s="1">
        <f t="shared" si="130"/>
        <v>0.54887218045112784</v>
      </c>
    </row>
    <row r="718" spans="1:38">
      <c r="A718" s="2" t="s">
        <v>1049</v>
      </c>
      <c r="B718" s="2" t="s">
        <v>105</v>
      </c>
      <c r="C718" s="2" t="s">
        <v>164</v>
      </c>
      <c r="E718" s="6" t="s">
        <v>5</v>
      </c>
      <c r="F718" s="2" t="s">
        <v>5</v>
      </c>
      <c r="G718" s="2" t="s">
        <v>1446</v>
      </c>
      <c r="H718" s="2">
        <v>2</v>
      </c>
      <c r="I718" s="2">
        <v>35</v>
      </c>
      <c r="J718" s="2" t="str">
        <f t="shared" si="131"/>
        <v>ESTERIL</v>
      </c>
      <c r="K718" s="8">
        <v>0.14000000000000001</v>
      </c>
      <c r="L718" s="11">
        <v>1.58</v>
      </c>
      <c r="M718" s="2">
        <v>0</v>
      </c>
      <c r="N718" s="2">
        <v>2128</v>
      </c>
      <c r="O718" s="2">
        <v>0</v>
      </c>
      <c r="P718" s="2">
        <v>529</v>
      </c>
      <c r="Q718" s="2">
        <f t="shared" si="121"/>
        <v>0</v>
      </c>
      <c r="R718" s="2">
        <f t="shared" si="122"/>
        <v>1</v>
      </c>
      <c r="S718" s="2">
        <v>0</v>
      </c>
      <c r="T718" s="2">
        <v>12</v>
      </c>
      <c r="U718" s="2">
        <v>1008</v>
      </c>
      <c r="V718" s="2">
        <v>321</v>
      </c>
      <c r="W718" s="2">
        <v>27</v>
      </c>
      <c r="X718" s="2">
        <v>52</v>
      </c>
      <c r="Y718" s="5">
        <f t="shared" si="123"/>
        <v>0</v>
      </c>
      <c r="Z718" s="5">
        <f t="shared" si="124"/>
        <v>8.948545861297539E-3</v>
      </c>
      <c r="AA718" s="5">
        <f t="shared" si="125"/>
        <v>0.75167785234899331</v>
      </c>
      <c r="AB718" s="5">
        <f t="shared" si="126"/>
        <v>0.23937360178970918</v>
      </c>
      <c r="AC718" s="2">
        <v>0</v>
      </c>
      <c r="AD718" s="3">
        <v>7</v>
      </c>
      <c r="AE718" s="3">
        <v>908</v>
      </c>
      <c r="AF718" s="3">
        <v>467</v>
      </c>
      <c r="AG718" s="3">
        <v>8</v>
      </c>
      <c r="AH718" s="3">
        <v>30</v>
      </c>
      <c r="AI718" s="1">
        <f t="shared" si="127"/>
        <v>0</v>
      </c>
      <c r="AJ718" s="1">
        <f t="shared" si="128"/>
        <v>1.0563380281690141E-2</v>
      </c>
      <c r="AK718" s="1">
        <f t="shared" si="129"/>
        <v>0.6394366197183099</v>
      </c>
      <c r="AL718" s="1">
        <f t="shared" si="130"/>
        <v>0.35</v>
      </c>
    </row>
    <row r="719" spans="1:38">
      <c r="A719" s="2" t="s">
        <v>1049</v>
      </c>
      <c r="B719" s="2" t="s">
        <v>105</v>
      </c>
      <c r="C719" s="2" t="s">
        <v>164</v>
      </c>
      <c r="E719" s="6" t="s">
        <v>15</v>
      </c>
      <c r="F719" s="2" t="s">
        <v>5</v>
      </c>
      <c r="G719" s="2" t="s">
        <v>1446</v>
      </c>
      <c r="H719" s="2">
        <v>66</v>
      </c>
      <c r="I719" s="2">
        <v>75</v>
      </c>
      <c r="J719" s="2" t="str">
        <f t="shared" si="131"/>
        <v>ESTERIL</v>
      </c>
      <c r="K719" s="8">
        <v>0.13</v>
      </c>
      <c r="L719" s="11">
        <v>0.04</v>
      </c>
      <c r="M719" s="2">
        <v>0</v>
      </c>
      <c r="N719" s="2">
        <v>2740</v>
      </c>
      <c r="O719" s="2">
        <v>0</v>
      </c>
      <c r="P719" s="2">
        <v>688</v>
      </c>
      <c r="Q719" s="2">
        <f t="shared" si="121"/>
        <v>0</v>
      </c>
      <c r="R719" s="2">
        <f t="shared" si="122"/>
        <v>1</v>
      </c>
      <c r="S719" s="2">
        <v>0</v>
      </c>
      <c r="T719" s="2">
        <v>33</v>
      </c>
      <c r="U719" s="2">
        <v>1373</v>
      </c>
      <c r="V719" s="2">
        <v>329</v>
      </c>
      <c r="W719" s="2">
        <v>31</v>
      </c>
      <c r="X719" s="2">
        <v>56</v>
      </c>
      <c r="Y719" s="5">
        <f t="shared" si="123"/>
        <v>0</v>
      </c>
      <c r="Z719" s="5">
        <f t="shared" si="124"/>
        <v>1.9020172910662825E-2</v>
      </c>
      <c r="AA719" s="5">
        <f t="shared" si="125"/>
        <v>0.79135446685878963</v>
      </c>
      <c r="AB719" s="5">
        <f t="shared" si="126"/>
        <v>0.18962536023054755</v>
      </c>
      <c r="AC719" s="2">
        <v>0</v>
      </c>
      <c r="AD719" s="3">
        <v>11</v>
      </c>
      <c r="AE719" s="3">
        <v>1307</v>
      </c>
      <c r="AF719" s="3">
        <v>448</v>
      </c>
      <c r="AG719" s="3">
        <v>11</v>
      </c>
      <c r="AH719" s="3">
        <v>41</v>
      </c>
      <c r="AI719" s="1">
        <f t="shared" si="127"/>
        <v>0</v>
      </c>
      <c r="AJ719" s="1">
        <f t="shared" si="128"/>
        <v>1.2101210121012101E-2</v>
      </c>
      <c r="AK719" s="1">
        <f t="shared" si="129"/>
        <v>0.71892189218921887</v>
      </c>
      <c r="AL719" s="1">
        <f t="shared" si="130"/>
        <v>0.26897689768976896</v>
      </c>
    </row>
    <row r="720" spans="1:38">
      <c r="A720" s="2" t="s">
        <v>1049</v>
      </c>
      <c r="B720" s="2" t="s">
        <v>105</v>
      </c>
      <c r="C720" s="2" t="s">
        <v>164</v>
      </c>
      <c r="E720" s="6" t="s">
        <v>132</v>
      </c>
      <c r="F720" s="2" t="s">
        <v>1455</v>
      </c>
      <c r="G720" s="2" t="s">
        <v>1446</v>
      </c>
      <c r="H720" s="2">
        <v>55</v>
      </c>
      <c r="I720" s="2">
        <v>30</v>
      </c>
      <c r="J720" s="2" t="str">
        <f t="shared" si="131"/>
        <v>ESTERIL</v>
      </c>
      <c r="K720" s="8">
        <v>0.12</v>
      </c>
      <c r="L720" s="11">
        <v>0.11</v>
      </c>
      <c r="M720" s="2">
        <v>105</v>
      </c>
      <c r="N720" s="2">
        <v>1364</v>
      </c>
      <c r="O720" s="2">
        <v>0</v>
      </c>
      <c r="P720" s="2">
        <v>394</v>
      </c>
      <c r="Q720" s="2">
        <f t="shared" si="121"/>
        <v>5.6360708534621579E-2</v>
      </c>
      <c r="R720" s="2">
        <f t="shared" si="122"/>
        <v>0.94363929146537839</v>
      </c>
      <c r="S720" s="2">
        <v>0</v>
      </c>
      <c r="T720" s="2">
        <v>145</v>
      </c>
      <c r="U720" s="2">
        <v>601</v>
      </c>
      <c r="V720" s="2">
        <v>60</v>
      </c>
      <c r="W720" s="2">
        <v>141</v>
      </c>
      <c r="X720" s="2">
        <v>55</v>
      </c>
      <c r="Y720" s="5">
        <f t="shared" si="123"/>
        <v>0</v>
      </c>
      <c r="Z720" s="5">
        <f t="shared" si="124"/>
        <v>0.17990074441687345</v>
      </c>
      <c r="AA720" s="5">
        <f t="shared" si="125"/>
        <v>0.74565756823821339</v>
      </c>
      <c r="AB720" s="5">
        <f t="shared" si="126"/>
        <v>7.4441687344913146E-2</v>
      </c>
      <c r="AC720" s="2">
        <v>0</v>
      </c>
      <c r="AD720" s="3">
        <v>84</v>
      </c>
      <c r="AE720" s="3">
        <v>690</v>
      </c>
      <c r="AF720" s="3">
        <v>82</v>
      </c>
      <c r="AG720" s="3">
        <v>92</v>
      </c>
      <c r="AH720" s="3">
        <v>52</v>
      </c>
      <c r="AI720" s="1">
        <f t="shared" si="127"/>
        <v>0</v>
      </c>
      <c r="AJ720" s="1">
        <f t="shared" si="128"/>
        <v>0.17599999999999999</v>
      </c>
      <c r="AK720" s="1">
        <f t="shared" si="129"/>
        <v>0.69</v>
      </c>
      <c r="AL720" s="1">
        <f t="shared" si="130"/>
        <v>0.13400000000000001</v>
      </c>
    </row>
    <row r="721" spans="1:38">
      <c r="A721" s="2" t="s">
        <v>1049</v>
      </c>
      <c r="B721" s="2" t="s">
        <v>105</v>
      </c>
      <c r="C721" s="2" t="s">
        <v>164</v>
      </c>
      <c r="E721" s="6" t="s">
        <v>139</v>
      </c>
      <c r="F721" s="2" t="s">
        <v>6</v>
      </c>
      <c r="G721" s="2" t="s">
        <v>1445</v>
      </c>
      <c r="H721" s="2">
        <v>167</v>
      </c>
      <c r="I721" s="2">
        <v>25</v>
      </c>
      <c r="J721" s="2" t="str">
        <f t="shared" si="131"/>
        <v>MINERIO</v>
      </c>
      <c r="K721" s="8">
        <v>0.12</v>
      </c>
      <c r="L721" s="11">
        <v>0.06</v>
      </c>
      <c r="M721" s="2">
        <v>90</v>
      </c>
      <c r="N721" s="2">
        <v>854</v>
      </c>
      <c r="O721" s="2">
        <v>0</v>
      </c>
      <c r="P721" s="2">
        <v>392</v>
      </c>
      <c r="Q721" s="2">
        <f t="shared" si="121"/>
        <v>6.7365269461077848E-2</v>
      </c>
      <c r="R721" s="2">
        <f t="shared" si="122"/>
        <v>0.93263473053892221</v>
      </c>
      <c r="S721" s="5">
        <v>0</v>
      </c>
      <c r="T721" s="5">
        <v>11</v>
      </c>
      <c r="U721" s="5">
        <v>406</v>
      </c>
      <c r="V721" s="5">
        <v>225</v>
      </c>
      <c r="W721" s="5">
        <v>19</v>
      </c>
      <c r="X721" s="5">
        <v>14</v>
      </c>
      <c r="Y721" s="5">
        <f t="shared" si="123"/>
        <v>0</v>
      </c>
      <c r="Z721" s="5">
        <f t="shared" si="124"/>
        <v>1.7133956386292833E-2</v>
      </c>
      <c r="AA721" s="5">
        <f t="shared" si="125"/>
        <v>0.63239875389408096</v>
      </c>
      <c r="AB721" s="5">
        <f t="shared" si="126"/>
        <v>0.35046728971962615</v>
      </c>
      <c r="AC721" s="5">
        <v>0</v>
      </c>
      <c r="AD721" s="3">
        <v>7</v>
      </c>
      <c r="AE721" s="3">
        <v>346</v>
      </c>
      <c r="AF721" s="3">
        <v>296</v>
      </c>
      <c r="AG721" s="3">
        <v>14</v>
      </c>
      <c r="AH721" s="3">
        <v>11</v>
      </c>
      <c r="AI721" s="1">
        <f t="shared" si="127"/>
        <v>0</v>
      </c>
      <c r="AJ721" s="1">
        <f t="shared" si="128"/>
        <v>3.1157270029673591E-2</v>
      </c>
      <c r="AK721" s="1">
        <f t="shared" si="129"/>
        <v>0.51335311572700293</v>
      </c>
      <c r="AL721" s="1">
        <f t="shared" si="130"/>
        <v>0.45548961424332346</v>
      </c>
    </row>
    <row r="722" spans="1:38">
      <c r="A722" s="2" t="s">
        <v>1049</v>
      </c>
      <c r="B722" s="2" t="s">
        <v>105</v>
      </c>
      <c r="C722" s="2" t="s">
        <v>164</v>
      </c>
      <c r="E722" s="6" t="s">
        <v>5</v>
      </c>
      <c r="F722" s="2" t="s">
        <v>5</v>
      </c>
      <c r="G722" s="2" t="s">
        <v>1446</v>
      </c>
      <c r="H722" s="2">
        <v>7</v>
      </c>
      <c r="I722" s="2">
        <v>130</v>
      </c>
      <c r="J722" s="2" t="str">
        <f t="shared" si="131"/>
        <v>ESTERIL</v>
      </c>
      <c r="K722" s="8">
        <v>0.11</v>
      </c>
      <c r="L722" s="11">
        <v>0.04</v>
      </c>
      <c r="M722" s="2">
        <v>56</v>
      </c>
      <c r="N722" s="2">
        <v>5921</v>
      </c>
      <c r="O722" s="2">
        <v>0</v>
      </c>
      <c r="P722" s="2">
        <v>989</v>
      </c>
      <c r="Q722" s="2">
        <f t="shared" si="121"/>
        <v>8.0390467987367219E-3</v>
      </c>
      <c r="R722" s="2">
        <f t="shared" si="122"/>
        <v>0.99196095320126332</v>
      </c>
      <c r="S722" s="2">
        <v>0</v>
      </c>
      <c r="T722" s="2">
        <v>17</v>
      </c>
      <c r="U722" s="2">
        <v>2866</v>
      </c>
      <c r="V722" s="2">
        <v>874</v>
      </c>
      <c r="W722" s="2">
        <v>29</v>
      </c>
      <c r="X722" s="2">
        <v>105</v>
      </c>
      <c r="Y722" s="5">
        <f t="shared" si="123"/>
        <v>0</v>
      </c>
      <c r="Z722" s="5">
        <f t="shared" si="124"/>
        <v>4.5248868778280547E-3</v>
      </c>
      <c r="AA722" s="5">
        <f t="shared" si="125"/>
        <v>0.7628426936385414</v>
      </c>
      <c r="AB722" s="5">
        <f t="shared" si="126"/>
        <v>0.23263241948363056</v>
      </c>
      <c r="AC722" s="2">
        <v>0</v>
      </c>
      <c r="AD722" s="3">
        <v>6</v>
      </c>
      <c r="AE722" s="3">
        <v>2590</v>
      </c>
      <c r="AF722" s="3">
        <v>1221</v>
      </c>
      <c r="AG722" s="3">
        <v>13</v>
      </c>
      <c r="AH722" s="3">
        <v>61</v>
      </c>
      <c r="AI722" s="1">
        <f t="shared" si="127"/>
        <v>0</v>
      </c>
      <c r="AJ722" s="1">
        <f t="shared" si="128"/>
        <v>4.8830634798252377E-3</v>
      </c>
      <c r="AK722" s="1">
        <f t="shared" si="129"/>
        <v>0.66563865330249294</v>
      </c>
      <c r="AL722" s="1">
        <f t="shared" si="130"/>
        <v>0.32947828321768186</v>
      </c>
    </row>
    <row r="723" spans="1:38">
      <c r="A723" s="2" t="s">
        <v>1049</v>
      </c>
      <c r="B723" s="2" t="s">
        <v>105</v>
      </c>
      <c r="C723" s="2" t="s">
        <v>164</v>
      </c>
      <c r="E723" s="6" t="s">
        <v>144</v>
      </c>
      <c r="F723" s="2" t="s">
        <v>6</v>
      </c>
      <c r="G723" s="2" t="s">
        <v>1445</v>
      </c>
      <c r="H723" s="2">
        <v>199</v>
      </c>
      <c r="I723" s="2">
        <v>20</v>
      </c>
      <c r="J723" s="2" t="str">
        <f t="shared" si="131"/>
        <v>MINERIO</v>
      </c>
      <c r="K723" s="8">
        <v>0.11</v>
      </c>
      <c r="L723" s="11">
        <v>0.05</v>
      </c>
      <c r="M723" s="2">
        <v>42</v>
      </c>
      <c r="N723" s="2">
        <v>876</v>
      </c>
      <c r="O723" s="2">
        <v>0</v>
      </c>
      <c r="P723" s="2">
        <v>326</v>
      </c>
      <c r="Q723" s="2">
        <f t="shared" si="121"/>
        <v>3.3762057877813507E-2</v>
      </c>
      <c r="R723" s="2">
        <f t="shared" si="122"/>
        <v>0.9662379421221865</v>
      </c>
      <c r="S723" s="5">
        <v>0</v>
      </c>
      <c r="T723" s="5">
        <v>20</v>
      </c>
      <c r="U723" s="5">
        <v>397</v>
      </c>
      <c r="V723" s="5">
        <v>196</v>
      </c>
      <c r="W723" s="5">
        <v>18</v>
      </c>
      <c r="X723" s="5">
        <v>20</v>
      </c>
      <c r="Y723" s="5">
        <f t="shared" si="123"/>
        <v>0</v>
      </c>
      <c r="Z723" s="5">
        <f t="shared" si="124"/>
        <v>3.2626427406199018E-2</v>
      </c>
      <c r="AA723" s="5">
        <f t="shared" si="125"/>
        <v>0.64763458401305052</v>
      </c>
      <c r="AB723" s="5">
        <f t="shared" si="126"/>
        <v>0.31973898858075039</v>
      </c>
      <c r="AC723" s="5">
        <v>0</v>
      </c>
      <c r="AD723" s="3">
        <v>0</v>
      </c>
      <c r="AE723" s="3">
        <v>11</v>
      </c>
      <c r="AF723" s="3">
        <v>359</v>
      </c>
      <c r="AG723" s="3">
        <v>250</v>
      </c>
      <c r="AH723" s="3">
        <v>12</v>
      </c>
      <c r="AI723" s="1">
        <f t="shared" si="127"/>
        <v>0</v>
      </c>
      <c r="AJ723" s="1">
        <f t="shared" si="128"/>
        <v>0.39556962025316456</v>
      </c>
      <c r="AK723" s="1">
        <f t="shared" si="129"/>
        <v>1.740506329113924E-2</v>
      </c>
      <c r="AL723" s="1">
        <f t="shared" si="130"/>
        <v>0.58702531645569622</v>
      </c>
    </row>
    <row r="724" spans="1:38">
      <c r="A724" s="2" t="s">
        <v>1049</v>
      </c>
      <c r="B724" s="2" t="s">
        <v>105</v>
      </c>
      <c r="C724" s="2" t="s">
        <v>164</v>
      </c>
      <c r="E724" s="6" t="s">
        <v>151</v>
      </c>
      <c r="F724" s="2" t="s">
        <v>5</v>
      </c>
      <c r="G724" s="2" t="s">
        <v>1446</v>
      </c>
      <c r="H724" s="2">
        <v>274</v>
      </c>
      <c r="I724" s="2">
        <v>65</v>
      </c>
      <c r="J724" s="2" t="str">
        <f t="shared" si="131"/>
        <v>ESTERIL</v>
      </c>
      <c r="K724" s="8">
        <v>0.11</v>
      </c>
      <c r="L724" s="11">
        <v>3.46</v>
      </c>
      <c r="M724" s="2">
        <v>115</v>
      </c>
      <c r="N724" s="2">
        <v>2197</v>
      </c>
      <c r="O724" s="2">
        <v>0</v>
      </c>
      <c r="P724" s="2">
        <v>551</v>
      </c>
      <c r="Q724" s="2">
        <f t="shared" si="121"/>
        <v>4.0167656304575618E-2</v>
      </c>
      <c r="R724" s="2">
        <f t="shared" si="122"/>
        <v>0.95983234369542436</v>
      </c>
      <c r="S724" s="5">
        <v>0</v>
      </c>
      <c r="T724" s="5">
        <v>158</v>
      </c>
      <c r="U724" s="5">
        <v>1051</v>
      </c>
      <c r="V724" s="5">
        <v>89</v>
      </c>
      <c r="W724" s="5">
        <v>159</v>
      </c>
      <c r="X724" s="5">
        <v>85</v>
      </c>
      <c r="Y724" s="5">
        <f t="shared" si="123"/>
        <v>0</v>
      </c>
      <c r="Z724" s="5">
        <f t="shared" si="124"/>
        <v>0.12172573189522343</v>
      </c>
      <c r="AA724" s="5">
        <f t="shared" si="125"/>
        <v>0.8097072419106317</v>
      </c>
      <c r="AB724" s="5">
        <f t="shared" si="126"/>
        <v>6.8567026194144842E-2</v>
      </c>
      <c r="AC724" s="5">
        <v>0</v>
      </c>
      <c r="AD724" s="3">
        <v>110</v>
      </c>
      <c r="AE724" s="3">
        <v>1120</v>
      </c>
      <c r="AF724" s="3">
        <v>137</v>
      </c>
      <c r="AG724" s="3">
        <v>105</v>
      </c>
      <c r="AH724" s="3">
        <v>70</v>
      </c>
      <c r="AI724" s="1">
        <f t="shared" si="127"/>
        <v>0</v>
      </c>
      <c r="AJ724" s="1">
        <f t="shared" si="128"/>
        <v>0.13942931258106356</v>
      </c>
      <c r="AK724" s="1">
        <f t="shared" si="129"/>
        <v>0.72632944228274965</v>
      </c>
      <c r="AL724" s="1">
        <f t="shared" si="130"/>
        <v>0.13424124513618677</v>
      </c>
    </row>
    <row r="725" spans="1:38">
      <c r="A725" s="2" t="s">
        <v>1049</v>
      </c>
      <c r="B725" s="2" t="s">
        <v>105</v>
      </c>
      <c r="C725" s="2" t="s">
        <v>164</v>
      </c>
      <c r="E725" s="6" t="s">
        <v>7</v>
      </c>
      <c r="F725" s="2" t="s">
        <v>1455</v>
      </c>
      <c r="G725" s="2" t="s">
        <v>1446</v>
      </c>
      <c r="H725" s="2">
        <v>12</v>
      </c>
      <c r="I725" s="2">
        <v>10</v>
      </c>
      <c r="J725" s="2" t="str">
        <f t="shared" si="131"/>
        <v>ESTERIL</v>
      </c>
      <c r="K725" s="8">
        <v>0.1</v>
      </c>
      <c r="L725" s="11">
        <v>0.18</v>
      </c>
      <c r="M725" s="2">
        <v>0</v>
      </c>
      <c r="N725" s="2">
        <v>996</v>
      </c>
      <c r="O725" s="2">
        <v>0</v>
      </c>
      <c r="P725" s="2">
        <v>381</v>
      </c>
      <c r="Q725" s="2">
        <f t="shared" si="121"/>
        <v>0</v>
      </c>
      <c r="R725" s="2">
        <f t="shared" si="122"/>
        <v>1</v>
      </c>
      <c r="S725" s="2">
        <v>0</v>
      </c>
      <c r="T725" s="2">
        <v>0</v>
      </c>
      <c r="U725" s="2">
        <v>496</v>
      </c>
      <c r="V725" s="2">
        <v>180</v>
      </c>
      <c r="W725" s="2">
        <v>1</v>
      </c>
      <c r="X725" s="2">
        <v>17</v>
      </c>
      <c r="Y725" s="5">
        <f t="shared" si="123"/>
        <v>0</v>
      </c>
      <c r="Z725" s="5">
        <f t="shared" si="124"/>
        <v>0</v>
      </c>
      <c r="AA725" s="5">
        <f t="shared" si="125"/>
        <v>0.73372781065088755</v>
      </c>
      <c r="AB725" s="5">
        <f t="shared" si="126"/>
        <v>0.26627218934911245</v>
      </c>
      <c r="AC725" s="2">
        <v>0</v>
      </c>
      <c r="AD725" s="3">
        <v>0</v>
      </c>
      <c r="AE725" s="3">
        <v>412</v>
      </c>
      <c r="AF725" s="3">
        <v>274</v>
      </c>
      <c r="AG725" s="3">
        <v>0</v>
      </c>
      <c r="AH725" s="3">
        <v>8</v>
      </c>
      <c r="AI725" s="1">
        <f t="shared" si="127"/>
        <v>0</v>
      </c>
      <c r="AJ725" s="1">
        <f t="shared" si="128"/>
        <v>0</v>
      </c>
      <c r="AK725" s="1">
        <f t="shared" si="129"/>
        <v>0.59365994236311237</v>
      </c>
      <c r="AL725" s="1">
        <f t="shared" si="130"/>
        <v>0.40634005763688763</v>
      </c>
    </row>
    <row r="726" spans="1:38">
      <c r="A726" s="2" t="s">
        <v>1049</v>
      </c>
      <c r="B726" s="2" t="s">
        <v>105</v>
      </c>
      <c r="C726" s="2" t="s">
        <v>164</v>
      </c>
      <c r="E726" s="6" t="s">
        <v>137</v>
      </c>
      <c r="F726" s="2" t="s">
        <v>6</v>
      </c>
      <c r="G726" s="2" t="s">
        <v>1445</v>
      </c>
      <c r="H726" s="2">
        <v>142</v>
      </c>
      <c r="I726" s="2">
        <v>30</v>
      </c>
      <c r="J726" s="2" t="str">
        <f t="shared" si="131"/>
        <v>MINERIO</v>
      </c>
      <c r="K726" s="9">
        <v>0.1</v>
      </c>
      <c r="L726" s="10">
        <v>0.02</v>
      </c>
      <c r="M726" s="2">
        <v>0</v>
      </c>
      <c r="N726" s="2">
        <v>879</v>
      </c>
      <c r="O726" s="2">
        <v>0</v>
      </c>
      <c r="P726" s="2">
        <v>331</v>
      </c>
      <c r="Q726" s="2">
        <f t="shared" si="121"/>
        <v>0</v>
      </c>
      <c r="R726" s="2">
        <f t="shared" si="122"/>
        <v>1</v>
      </c>
      <c r="S726" s="5">
        <v>0</v>
      </c>
      <c r="T726" s="5">
        <v>0</v>
      </c>
      <c r="U726" s="5">
        <v>193</v>
      </c>
      <c r="V726" s="5">
        <v>432</v>
      </c>
      <c r="W726" s="5">
        <v>0</v>
      </c>
      <c r="X726" s="5">
        <v>2</v>
      </c>
      <c r="Y726" s="5">
        <f t="shared" si="123"/>
        <v>0</v>
      </c>
      <c r="Z726" s="5">
        <f t="shared" si="124"/>
        <v>0</v>
      </c>
      <c r="AA726" s="5">
        <f t="shared" si="125"/>
        <v>0.30880000000000002</v>
      </c>
      <c r="AB726" s="5">
        <f t="shared" si="126"/>
        <v>0.69120000000000004</v>
      </c>
      <c r="AC726" s="5">
        <v>0</v>
      </c>
      <c r="AD726" s="3">
        <v>0</v>
      </c>
      <c r="AE726" s="3">
        <v>134</v>
      </c>
      <c r="AF726" s="3">
        <v>492</v>
      </c>
      <c r="AG726" s="3">
        <v>0</v>
      </c>
      <c r="AH726" s="3">
        <v>1</v>
      </c>
      <c r="AI726" s="1">
        <f t="shared" si="127"/>
        <v>0</v>
      </c>
      <c r="AJ726" s="1">
        <f t="shared" si="128"/>
        <v>0</v>
      </c>
      <c r="AK726" s="1">
        <f t="shared" si="129"/>
        <v>0.21371610845295055</v>
      </c>
      <c r="AL726" s="1">
        <f t="shared" si="130"/>
        <v>0.78628389154704947</v>
      </c>
    </row>
    <row r="727" spans="1:38">
      <c r="A727" s="2" t="s">
        <v>1049</v>
      </c>
      <c r="B727" s="2" t="s">
        <v>105</v>
      </c>
      <c r="C727" s="2" t="s">
        <v>164</v>
      </c>
      <c r="E727" s="6" t="s">
        <v>140</v>
      </c>
      <c r="F727" s="2" t="s">
        <v>6</v>
      </c>
      <c r="G727" s="2" t="s">
        <v>1445</v>
      </c>
      <c r="H727" s="2">
        <v>174</v>
      </c>
      <c r="I727" s="2">
        <v>30</v>
      </c>
      <c r="J727" s="2" t="str">
        <f t="shared" si="131"/>
        <v>MINERIO</v>
      </c>
      <c r="K727" s="8">
        <v>0.1</v>
      </c>
      <c r="L727" s="11">
        <v>0.02</v>
      </c>
      <c r="M727" s="2">
        <v>8</v>
      </c>
      <c r="N727" s="2">
        <v>1541</v>
      </c>
      <c r="O727" s="2">
        <v>0</v>
      </c>
      <c r="P727" s="2">
        <v>465</v>
      </c>
      <c r="Q727" s="2">
        <f t="shared" si="121"/>
        <v>3.9721946375372392E-3</v>
      </c>
      <c r="R727" s="2">
        <f t="shared" si="122"/>
        <v>0.99602780536246271</v>
      </c>
      <c r="S727" s="5">
        <v>0</v>
      </c>
      <c r="T727" s="5">
        <v>0</v>
      </c>
      <c r="U727" s="5">
        <v>494</v>
      </c>
      <c r="V727" s="5">
        <v>555</v>
      </c>
      <c r="W727" s="5">
        <v>0</v>
      </c>
      <c r="X727" s="5">
        <v>13</v>
      </c>
      <c r="Y727" s="5">
        <f t="shared" si="123"/>
        <v>0</v>
      </c>
      <c r="Z727" s="5">
        <f t="shared" si="124"/>
        <v>0</v>
      </c>
      <c r="AA727" s="5">
        <f t="shared" si="125"/>
        <v>0.47092469018112487</v>
      </c>
      <c r="AB727" s="5">
        <f t="shared" si="126"/>
        <v>0.52907530981887507</v>
      </c>
      <c r="AC727" s="5">
        <v>0</v>
      </c>
      <c r="AD727" s="3">
        <v>0</v>
      </c>
      <c r="AE727" s="3">
        <v>374</v>
      </c>
      <c r="AF727" s="3">
        <v>682</v>
      </c>
      <c r="AG727" s="3">
        <v>0</v>
      </c>
      <c r="AH727" s="3">
        <v>6</v>
      </c>
      <c r="AI727" s="1">
        <f t="shared" si="127"/>
        <v>0</v>
      </c>
      <c r="AJ727" s="1">
        <f t="shared" si="128"/>
        <v>0</v>
      </c>
      <c r="AK727" s="1">
        <f t="shared" si="129"/>
        <v>0.35216572504708099</v>
      </c>
      <c r="AL727" s="1">
        <f t="shared" si="130"/>
        <v>0.64783427495291901</v>
      </c>
    </row>
    <row r="728" spans="1:38">
      <c r="A728" s="2" t="s">
        <v>1049</v>
      </c>
      <c r="B728" s="2" t="s">
        <v>105</v>
      </c>
      <c r="C728" s="2" t="s">
        <v>164</v>
      </c>
      <c r="E728" s="6" t="s">
        <v>144</v>
      </c>
      <c r="F728" s="2" t="s">
        <v>6</v>
      </c>
      <c r="G728" s="2" t="s">
        <v>1445</v>
      </c>
      <c r="H728" s="2">
        <v>202</v>
      </c>
      <c r="I728" s="2">
        <v>10</v>
      </c>
      <c r="J728" s="2" t="str">
        <f t="shared" si="131"/>
        <v>MINERIO</v>
      </c>
      <c r="K728" s="8">
        <v>0.1</v>
      </c>
      <c r="L728" s="11">
        <v>0.02</v>
      </c>
      <c r="M728" s="2">
        <v>0</v>
      </c>
      <c r="N728" s="2">
        <v>537</v>
      </c>
      <c r="O728" s="2">
        <v>0</v>
      </c>
      <c r="P728" s="2">
        <v>222</v>
      </c>
      <c r="Q728" s="2">
        <f t="shared" si="121"/>
        <v>0</v>
      </c>
      <c r="R728" s="2">
        <f t="shared" si="122"/>
        <v>1</v>
      </c>
      <c r="S728" s="5">
        <v>0</v>
      </c>
      <c r="T728" s="5">
        <v>0</v>
      </c>
      <c r="U728" s="5">
        <v>236</v>
      </c>
      <c r="V728" s="5">
        <v>136</v>
      </c>
      <c r="W728" s="5">
        <v>0</v>
      </c>
      <c r="X728" s="5">
        <v>8</v>
      </c>
      <c r="Y728" s="5">
        <f t="shared" si="123"/>
        <v>0</v>
      </c>
      <c r="Z728" s="5">
        <f t="shared" si="124"/>
        <v>0</v>
      </c>
      <c r="AA728" s="5">
        <f t="shared" si="125"/>
        <v>0.63440860215053763</v>
      </c>
      <c r="AB728" s="5">
        <f t="shared" si="126"/>
        <v>0.36559139784946237</v>
      </c>
      <c r="AC728" s="5">
        <v>0</v>
      </c>
      <c r="AD728" s="3">
        <v>0</v>
      </c>
      <c r="AE728" s="3">
        <v>0</v>
      </c>
      <c r="AF728" s="3">
        <v>200</v>
      </c>
      <c r="AG728" s="3">
        <v>172</v>
      </c>
      <c r="AH728" s="3">
        <v>0</v>
      </c>
      <c r="AI728" s="1">
        <f t="shared" si="127"/>
        <v>0</v>
      </c>
      <c r="AJ728" s="1">
        <f t="shared" si="128"/>
        <v>0.46236559139784944</v>
      </c>
      <c r="AK728" s="1">
        <f t="shared" si="129"/>
        <v>0</v>
      </c>
      <c r="AL728" s="1">
        <f t="shared" si="130"/>
        <v>0.5376344086021505</v>
      </c>
    </row>
    <row r="729" spans="1:38">
      <c r="A729" s="2" t="s">
        <v>1049</v>
      </c>
      <c r="B729" s="2" t="s">
        <v>105</v>
      </c>
      <c r="C729" s="2" t="s">
        <v>164</v>
      </c>
      <c r="E729" s="6" t="s">
        <v>8</v>
      </c>
      <c r="F729" s="2" t="s">
        <v>6</v>
      </c>
      <c r="G729" s="2" t="s">
        <v>1445</v>
      </c>
      <c r="H729" s="2">
        <v>87</v>
      </c>
      <c r="I729" s="2">
        <v>55</v>
      </c>
      <c r="J729" s="2" t="str">
        <f t="shared" si="131"/>
        <v>MINERIO</v>
      </c>
      <c r="K729" s="9">
        <v>0.1</v>
      </c>
      <c r="L729" s="10">
        <v>0.11</v>
      </c>
      <c r="M729" s="2">
        <v>9</v>
      </c>
      <c r="N729" s="2">
        <v>2220</v>
      </c>
      <c r="O729" s="2">
        <v>0</v>
      </c>
      <c r="P729" s="2">
        <v>592</v>
      </c>
      <c r="Q729" s="2">
        <f t="shared" si="121"/>
        <v>3.1903580290677065E-3</v>
      </c>
      <c r="R729" s="2">
        <f t="shared" si="122"/>
        <v>0.99680964197093225</v>
      </c>
      <c r="S729" s="2">
        <v>0</v>
      </c>
      <c r="T729" s="2">
        <v>45</v>
      </c>
      <c r="U729" s="2">
        <v>1116</v>
      </c>
      <c r="V729" s="2">
        <v>211</v>
      </c>
      <c r="W729" s="2">
        <v>48</v>
      </c>
      <c r="X729" s="2">
        <v>53</v>
      </c>
      <c r="Y729" s="5">
        <f t="shared" si="123"/>
        <v>0</v>
      </c>
      <c r="Z729" s="5">
        <f t="shared" si="124"/>
        <v>3.2798833819241979E-2</v>
      </c>
      <c r="AA729" s="5">
        <f t="shared" si="125"/>
        <v>0.8134110787172012</v>
      </c>
      <c r="AB729" s="5">
        <f t="shared" si="126"/>
        <v>0.15379008746355685</v>
      </c>
      <c r="AC729" s="2">
        <v>0</v>
      </c>
      <c r="AD729" s="3">
        <v>27</v>
      </c>
      <c r="AE729" s="3">
        <v>1084</v>
      </c>
      <c r="AF729" s="3">
        <v>305</v>
      </c>
      <c r="AG729" s="3">
        <v>23</v>
      </c>
      <c r="AH729" s="3">
        <v>34</v>
      </c>
      <c r="AI729" s="1">
        <f t="shared" si="127"/>
        <v>0</v>
      </c>
      <c r="AJ729" s="1">
        <f t="shared" si="128"/>
        <v>3.3944331296673458E-2</v>
      </c>
      <c r="AK729" s="1">
        <f t="shared" si="129"/>
        <v>0.73591310251188047</v>
      </c>
      <c r="AL729" s="1">
        <f t="shared" si="130"/>
        <v>0.23014256619144602</v>
      </c>
    </row>
    <row r="730" spans="1:38">
      <c r="A730" s="2" t="s">
        <v>1049</v>
      </c>
      <c r="B730" s="2" t="s">
        <v>105</v>
      </c>
      <c r="C730" s="2" t="s">
        <v>164</v>
      </c>
      <c r="E730" s="6" t="s">
        <v>152</v>
      </c>
      <c r="F730" s="2" t="s">
        <v>5</v>
      </c>
      <c r="G730" s="2" t="s">
        <v>1446</v>
      </c>
      <c r="H730" s="2">
        <v>283</v>
      </c>
      <c r="I730" s="2">
        <v>100</v>
      </c>
      <c r="J730" s="2" t="str">
        <f t="shared" si="131"/>
        <v>ESTERIL</v>
      </c>
      <c r="K730" s="8">
        <v>0.1</v>
      </c>
      <c r="L730" s="11">
        <v>1.3</v>
      </c>
      <c r="M730" s="2">
        <v>18</v>
      </c>
      <c r="N730" s="2">
        <v>4047</v>
      </c>
      <c r="O730" s="2">
        <v>0</v>
      </c>
      <c r="P730" s="2">
        <v>658</v>
      </c>
      <c r="Q730" s="2">
        <f t="shared" si="121"/>
        <v>3.8111369892017783E-3</v>
      </c>
      <c r="R730" s="2">
        <f t="shared" si="122"/>
        <v>0.99618886301079823</v>
      </c>
      <c r="S730" s="5">
        <v>0</v>
      </c>
      <c r="T730" s="5">
        <v>14</v>
      </c>
      <c r="U730" s="5">
        <v>2088</v>
      </c>
      <c r="V730" s="5">
        <v>455</v>
      </c>
      <c r="W730" s="5">
        <v>15</v>
      </c>
      <c r="X730" s="5">
        <v>59</v>
      </c>
      <c r="Y730" s="5">
        <f t="shared" si="123"/>
        <v>0</v>
      </c>
      <c r="Z730" s="5">
        <f t="shared" si="124"/>
        <v>5.4751662104028159E-3</v>
      </c>
      <c r="AA730" s="5">
        <f t="shared" si="125"/>
        <v>0.81658193195150564</v>
      </c>
      <c r="AB730" s="5">
        <f t="shared" si="126"/>
        <v>0.17794290183809153</v>
      </c>
      <c r="AC730" s="5">
        <v>0</v>
      </c>
      <c r="AD730" s="3">
        <v>8</v>
      </c>
      <c r="AE730" s="3">
        <v>1889</v>
      </c>
      <c r="AF730" s="3">
        <v>699</v>
      </c>
      <c r="AG730" s="3">
        <v>6</v>
      </c>
      <c r="AH730" s="3">
        <v>29</v>
      </c>
      <c r="AI730" s="1">
        <f t="shared" si="127"/>
        <v>0</v>
      </c>
      <c r="AJ730" s="1">
        <f t="shared" si="128"/>
        <v>5.3211706575446594E-3</v>
      </c>
      <c r="AK730" s="1">
        <f t="shared" si="129"/>
        <v>0.71797795515013307</v>
      </c>
      <c r="AL730" s="1">
        <f t="shared" si="130"/>
        <v>0.27670087419232231</v>
      </c>
    </row>
    <row r="731" spans="1:38">
      <c r="A731" s="2" t="s">
        <v>1049</v>
      </c>
      <c r="B731" s="2" t="s">
        <v>105</v>
      </c>
      <c r="C731" s="2" t="s">
        <v>164</v>
      </c>
      <c r="E731" s="6" t="s">
        <v>132</v>
      </c>
      <c r="F731" s="2" t="s">
        <v>1455</v>
      </c>
      <c r="G731" s="2" t="s">
        <v>1446</v>
      </c>
      <c r="H731" s="2">
        <v>57</v>
      </c>
      <c r="I731" s="2">
        <v>30</v>
      </c>
      <c r="J731" s="2" t="str">
        <f t="shared" si="131"/>
        <v>ESTERIL</v>
      </c>
      <c r="K731" s="8">
        <v>0.09</v>
      </c>
      <c r="L731" s="11">
        <v>0.17</v>
      </c>
      <c r="M731" s="2">
        <v>179</v>
      </c>
      <c r="N731" s="2">
        <v>1658</v>
      </c>
      <c r="O731" s="2">
        <v>0</v>
      </c>
      <c r="P731" s="2">
        <v>485</v>
      </c>
      <c r="Q731" s="2">
        <f t="shared" si="121"/>
        <v>7.708871662360034E-2</v>
      </c>
      <c r="R731" s="2">
        <f t="shared" si="122"/>
        <v>0.9229112833763996</v>
      </c>
      <c r="S731" s="2">
        <v>0</v>
      </c>
      <c r="T731" s="2">
        <v>57</v>
      </c>
      <c r="U731" s="2">
        <v>926</v>
      </c>
      <c r="V731" s="2">
        <v>132</v>
      </c>
      <c r="W731" s="2">
        <v>71</v>
      </c>
      <c r="X731" s="2">
        <v>58</v>
      </c>
      <c r="Y731" s="5">
        <f t="shared" si="123"/>
        <v>0</v>
      </c>
      <c r="Z731" s="5">
        <f t="shared" si="124"/>
        <v>5.1121076233183856E-2</v>
      </c>
      <c r="AA731" s="5">
        <f t="shared" si="125"/>
        <v>0.83049327354260094</v>
      </c>
      <c r="AB731" s="5">
        <f t="shared" si="126"/>
        <v>0.11838565022421525</v>
      </c>
      <c r="AC731" s="2">
        <v>0</v>
      </c>
      <c r="AD731" s="3">
        <v>24</v>
      </c>
      <c r="AE731" s="3">
        <v>975</v>
      </c>
      <c r="AF731" s="3">
        <v>164</v>
      </c>
      <c r="AG731" s="3">
        <v>31</v>
      </c>
      <c r="AH731" s="3">
        <v>50</v>
      </c>
      <c r="AI731" s="1">
        <f t="shared" si="127"/>
        <v>0</v>
      </c>
      <c r="AJ731" s="1">
        <f t="shared" si="128"/>
        <v>4.4212218649517687E-2</v>
      </c>
      <c r="AK731" s="1">
        <f t="shared" si="129"/>
        <v>0.7837620578778135</v>
      </c>
      <c r="AL731" s="1">
        <f t="shared" si="130"/>
        <v>0.17202572347266881</v>
      </c>
    </row>
    <row r="732" spans="1:38">
      <c r="A732" s="2" t="s">
        <v>1049</v>
      </c>
      <c r="B732" s="2" t="s">
        <v>105</v>
      </c>
      <c r="C732" s="2" t="s">
        <v>164</v>
      </c>
      <c r="E732" s="6" t="s">
        <v>132</v>
      </c>
      <c r="F732" s="2" t="s">
        <v>1455</v>
      </c>
      <c r="G732" s="2" t="s">
        <v>1446</v>
      </c>
      <c r="H732" s="2">
        <v>53</v>
      </c>
      <c r="I732" s="2">
        <v>60</v>
      </c>
      <c r="J732" s="2" t="str">
        <f t="shared" si="131"/>
        <v>ESTERIL</v>
      </c>
      <c r="K732" s="8">
        <v>0.09</v>
      </c>
      <c r="L732" s="11">
        <v>0.37</v>
      </c>
      <c r="M732" s="2">
        <v>372</v>
      </c>
      <c r="N732" s="2">
        <v>1940</v>
      </c>
      <c r="O732" s="2">
        <v>0</v>
      </c>
      <c r="P732" s="2">
        <v>570</v>
      </c>
      <c r="Q732" s="2">
        <f t="shared" si="121"/>
        <v>0.12907702984038863</v>
      </c>
      <c r="R732" s="2">
        <f t="shared" si="122"/>
        <v>0.8709229701596114</v>
      </c>
      <c r="S732" s="2">
        <v>0</v>
      </c>
      <c r="T732" s="2">
        <v>124</v>
      </c>
      <c r="U732" s="2">
        <v>1133</v>
      </c>
      <c r="V732" s="2">
        <v>90</v>
      </c>
      <c r="W732" s="2">
        <v>117</v>
      </c>
      <c r="X732" s="2">
        <v>93</v>
      </c>
      <c r="Y732" s="5">
        <f t="shared" si="123"/>
        <v>0</v>
      </c>
      <c r="Z732" s="5">
        <f t="shared" si="124"/>
        <v>9.2056421677802522E-2</v>
      </c>
      <c r="AA732" s="5">
        <f t="shared" si="125"/>
        <v>0.84112843355605049</v>
      </c>
      <c r="AB732" s="5">
        <f t="shared" si="126"/>
        <v>6.6815144766147E-2</v>
      </c>
      <c r="AC732" s="2">
        <v>0</v>
      </c>
      <c r="AD732" s="3">
        <v>81</v>
      </c>
      <c r="AE732" s="3">
        <v>1211</v>
      </c>
      <c r="AF732" s="3">
        <v>107</v>
      </c>
      <c r="AG732" s="3">
        <v>77</v>
      </c>
      <c r="AH732" s="3">
        <v>81</v>
      </c>
      <c r="AI732" s="1">
        <f t="shared" si="127"/>
        <v>0</v>
      </c>
      <c r="AJ732" s="1">
        <f t="shared" si="128"/>
        <v>0.1014771997430957</v>
      </c>
      <c r="AK732" s="1">
        <f t="shared" si="129"/>
        <v>0.77777777777777779</v>
      </c>
      <c r="AL732" s="1">
        <f t="shared" si="130"/>
        <v>0.12074502247912652</v>
      </c>
    </row>
    <row r="733" spans="1:38">
      <c r="A733" s="2" t="s">
        <v>1049</v>
      </c>
      <c r="B733" s="2" t="s">
        <v>105</v>
      </c>
      <c r="C733" s="2" t="s">
        <v>164</v>
      </c>
      <c r="E733" s="6" t="s">
        <v>6</v>
      </c>
      <c r="F733" s="2" t="s">
        <v>6</v>
      </c>
      <c r="G733" s="2" t="s">
        <v>1445</v>
      </c>
      <c r="H733" s="2">
        <v>211</v>
      </c>
      <c r="I733" s="2">
        <v>5</v>
      </c>
      <c r="J733" s="2" t="str">
        <f t="shared" si="131"/>
        <v>MINERIO</v>
      </c>
      <c r="K733" s="8">
        <v>0.09</v>
      </c>
      <c r="L733" s="11">
        <v>0.01</v>
      </c>
      <c r="M733" s="2">
        <v>0</v>
      </c>
      <c r="N733" s="2">
        <v>452</v>
      </c>
      <c r="O733" s="2">
        <v>0</v>
      </c>
      <c r="P733" s="2">
        <v>242</v>
      </c>
      <c r="Q733" s="2">
        <f t="shared" si="121"/>
        <v>0</v>
      </c>
      <c r="R733" s="2">
        <f t="shared" si="122"/>
        <v>1</v>
      </c>
      <c r="S733" s="5">
        <v>0</v>
      </c>
      <c r="T733" s="5">
        <v>0</v>
      </c>
      <c r="U733" s="5">
        <v>98</v>
      </c>
      <c r="V733" s="5">
        <v>232</v>
      </c>
      <c r="W733" s="5">
        <v>0</v>
      </c>
      <c r="X733" s="5">
        <v>0</v>
      </c>
      <c r="Y733" s="5">
        <f t="shared" si="123"/>
        <v>0</v>
      </c>
      <c r="Z733" s="5">
        <f t="shared" si="124"/>
        <v>0</v>
      </c>
      <c r="AA733" s="5">
        <f t="shared" si="125"/>
        <v>0.29696969696969699</v>
      </c>
      <c r="AB733" s="5">
        <f t="shared" si="126"/>
        <v>0.70303030303030301</v>
      </c>
      <c r="AC733" s="5">
        <v>0</v>
      </c>
      <c r="AD733" s="3">
        <v>0</v>
      </c>
      <c r="AE733" s="3">
        <v>55</v>
      </c>
      <c r="AF733" s="3">
        <v>275</v>
      </c>
      <c r="AG733" s="3">
        <v>0</v>
      </c>
      <c r="AH733" s="3">
        <v>0</v>
      </c>
      <c r="AI733" s="1">
        <f t="shared" si="127"/>
        <v>0</v>
      </c>
      <c r="AJ733" s="1">
        <f t="shared" si="128"/>
        <v>0</v>
      </c>
      <c r="AK733" s="1">
        <f t="shared" si="129"/>
        <v>0.16666666666666666</v>
      </c>
      <c r="AL733" s="1">
        <f t="shared" si="130"/>
        <v>0.83333333333333337</v>
      </c>
    </row>
    <row r="734" spans="1:38">
      <c r="A734" s="2" t="s">
        <v>1049</v>
      </c>
      <c r="B734" s="2" t="s">
        <v>105</v>
      </c>
      <c r="C734" s="2" t="s">
        <v>164</v>
      </c>
      <c r="E734" s="6" t="s">
        <v>49</v>
      </c>
      <c r="F734" s="2" t="s">
        <v>6</v>
      </c>
      <c r="G734" s="2" t="s">
        <v>1445</v>
      </c>
      <c r="H734" s="2">
        <v>228</v>
      </c>
      <c r="I734" s="2">
        <v>10</v>
      </c>
      <c r="J734" s="2" t="str">
        <f t="shared" si="131"/>
        <v>MINERIO</v>
      </c>
      <c r="K734" s="8">
        <v>0.09</v>
      </c>
      <c r="L734" s="11">
        <v>0.03</v>
      </c>
      <c r="M734" s="2">
        <v>0</v>
      </c>
      <c r="N734" s="2">
        <v>419</v>
      </c>
      <c r="O734" s="2">
        <v>0</v>
      </c>
      <c r="P734" s="2">
        <v>227</v>
      </c>
      <c r="Q734" s="2">
        <f t="shared" si="121"/>
        <v>0</v>
      </c>
      <c r="R734" s="2">
        <f t="shared" si="122"/>
        <v>1</v>
      </c>
      <c r="S734" s="5">
        <v>0</v>
      </c>
      <c r="T734" s="5">
        <v>4</v>
      </c>
      <c r="U734" s="5">
        <v>170</v>
      </c>
      <c r="V734" s="5">
        <v>128</v>
      </c>
      <c r="W734" s="5">
        <v>3</v>
      </c>
      <c r="X734" s="5">
        <v>10</v>
      </c>
      <c r="Y734" s="5">
        <f t="shared" si="123"/>
        <v>0</v>
      </c>
      <c r="Z734" s="5">
        <f t="shared" si="124"/>
        <v>1.3245033112582781E-2</v>
      </c>
      <c r="AA734" s="5">
        <f t="shared" si="125"/>
        <v>0.5629139072847682</v>
      </c>
      <c r="AB734" s="5">
        <f t="shared" si="126"/>
        <v>0.42384105960264901</v>
      </c>
      <c r="AC734" s="5">
        <v>0</v>
      </c>
      <c r="AD734" s="3">
        <v>1</v>
      </c>
      <c r="AE734" s="3">
        <v>138</v>
      </c>
      <c r="AF734" s="3">
        <v>163</v>
      </c>
      <c r="AG734" s="3">
        <v>2</v>
      </c>
      <c r="AH734" s="3">
        <v>11</v>
      </c>
      <c r="AI734" s="1">
        <f t="shared" si="127"/>
        <v>0</v>
      </c>
      <c r="AJ734" s="1">
        <f t="shared" si="128"/>
        <v>9.5238095238095247E-3</v>
      </c>
      <c r="AK734" s="1">
        <f t="shared" si="129"/>
        <v>0.43809523809523809</v>
      </c>
      <c r="AL734" s="1">
        <f t="shared" si="130"/>
        <v>0.55238095238095242</v>
      </c>
    </row>
    <row r="735" spans="1:38">
      <c r="A735" s="2" t="s">
        <v>1049</v>
      </c>
      <c r="B735" s="2" t="s">
        <v>105</v>
      </c>
      <c r="C735" s="2" t="s">
        <v>164</v>
      </c>
      <c r="E735" s="6" t="s">
        <v>133</v>
      </c>
      <c r="F735" s="2" t="s">
        <v>6</v>
      </c>
      <c r="G735" s="2" t="s">
        <v>1445</v>
      </c>
      <c r="H735" s="2">
        <v>104</v>
      </c>
      <c r="I735" s="2">
        <v>30</v>
      </c>
      <c r="J735" s="2" t="str">
        <f t="shared" si="131"/>
        <v>MINERIO</v>
      </c>
      <c r="K735" s="9">
        <v>0.09</v>
      </c>
      <c r="L735" s="10">
        <v>0.56000000000000005</v>
      </c>
      <c r="M735" s="2">
        <v>19</v>
      </c>
      <c r="N735" s="2">
        <v>1382</v>
      </c>
      <c r="O735" s="2">
        <v>0</v>
      </c>
      <c r="P735" s="2">
        <v>400</v>
      </c>
      <c r="Q735" s="2">
        <f t="shared" si="121"/>
        <v>1.0549694614103275E-2</v>
      </c>
      <c r="R735" s="2">
        <f t="shared" si="122"/>
        <v>0.98945030538589673</v>
      </c>
      <c r="S735" s="5">
        <v>0</v>
      </c>
      <c r="T735" s="5">
        <v>16</v>
      </c>
      <c r="U735" s="5">
        <v>667</v>
      </c>
      <c r="V735" s="5">
        <v>228</v>
      </c>
      <c r="W735" s="5">
        <v>23</v>
      </c>
      <c r="X735" s="5">
        <v>28</v>
      </c>
      <c r="Y735" s="5">
        <f t="shared" si="123"/>
        <v>0</v>
      </c>
      <c r="Z735" s="5">
        <f t="shared" si="124"/>
        <v>1.756311745334797E-2</v>
      </c>
      <c r="AA735" s="5">
        <f t="shared" si="125"/>
        <v>0.73216245883644349</v>
      </c>
      <c r="AB735" s="5">
        <f t="shared" si="126"/>
        <v>0.25027442371020858</v>
      </c>
      <c r="AC735" s="2">
        <v>0</v>
      </c>
      <c r="AD735" s="3">
        <v>4</v>
      </c>
      <c r="AE735" s="3">
        <v>610</v>
      </c>
      <c r="AF735" s="3">
        <v>325</v>
      </c>
      <c r="AG735" s="3">
        <v>3</v>
      </c>
      <c r="AH735" s="3">
        <v>20</v>
      </c>
      <c r="AI735" s="1">
        <f t="shared" si="127"/>
        <v>0</v>
      </c>
      <c r="AJ735" s="1">
        <f t="shared" si="128"/>
        <v>7.2765072765072769E-3</v>
      </c>
      <c r="AK735" s="1">
        <f t="shared" si="129"/>
        <v>0.63409563409563408</v>
      </c>
      <c r="AL735" s="1">
        <f t="shared" si="130"/>
        <v>0.35862785862785862</v>
      </c>
    </row>
    <row r="736" spans="1:38">
      <c r="A736" s="2" t="s">
        <v>1049</v>
      </c>
      <c r="B736" s="2" t="s">
        <v>105</v>
      </c>
      <c r="C736" s="2" t="s">
        <v>164</v>
      </c>
      <c r="E736" s="6" t="s">
        <v>137</v>
      </c>
      <c r="F736" s="2" t="s">
        <v>6</v>
      </c>
      <c r="G736" s="2" t="s">
        <v>1445</v>
      </c>
      <c r="H736" s="2">
        <v>140</v>
      </c>
      <c r="I736" s="2">
        <v>35</v>
      </c>
      <c r="J736" s="2" t="str">
        <f t="shared" si="131"/>
        <v>MINERIO</v>
      </c>
      <c r="K736" s="9">
        <v>0.09</v>
      </c>
      <c r="L736" s="10">
        <v>0.06</v>
      </c>
      <c r="M736" s="2">
        <v>16</v>
      </c>
      <c r="N736" s="2">
        <v>1107</v>
      </c>
      <c r="O736" s="2">
        <v>0</v>
      </c>
      <c r="P736" s="2">
        <v>361</v>
      </c>
      <c r="Q736" s="2">
        <f t="shared" si="121"/>
        <v>1.078167115902965E-2</v>
      </c>
      <c r="R736" s="2">
        <f t="shared" si="122"/>
        <v>0.98921832884097038</v>
      </c>
      <c r="S736" s="5">
        <v>0</v>
      </c>
      <c r="T736" s="5">
        <v>10</v>
      </c>
      <c r="U736" s="5">
        <v>335</v>
      </c>
      <c r="V736" s="5">
        <v>408</v>
      </c>
      <c r="W736" s="5">
        <v>9</v>
      </c>
      <c r="X736" s="5">
        <v>13</v>
      </c>
      <c r="Y736" s="5">
        <f t="shared" si="123"/>
        <v>0</v>
      </c>
      <c r="Z736" s="5">
        <f t="shared" si="124"/>
        <v>1.3280212483399735E-2</v>
      </c>
      <c r="AA736" s="5">
        <f t="shared" si="125"/>
        <v>0.4448871181938911</v>
      </c>
      <c r="AB736" s="5">
        <f t="shared" si="126"/>
        <v>0.54183266932270913</v>
      </c>
      <c r="AC736" s="5">
        <v>0</v>
      </c>
      <c r="AD736" s="3">
        <v>5</v>
      </c>
      <c r="AE736" s="3">
        <v>262</v>
      </c>
      <c r="AF736" s="3">
        <v>494</v>
      </c>
      <c r="AG736" s="3">
        <v>3</v>
      </c>
      <c r="AH736" s="3">
        <v>10</v>
      </c>
      <c r="AI736" s="1">
        <f t="shared" si="127"/>
        <v>0</v>
      </c>
      <c r="AJ736" s="1">
        <f t="shared" si="128"/>
        <v>1.0335917312661499E-2</v>
      </c>
      <c r="AK736" s="1">
        <f t="shared" si="129"/>
        <v>0.33850129198966411</v>
      </c>
      <c r="AL736" s="1">
        <f t="shared" si="130"/>
        <v>0.65116279069767447</v>
      </c>
    </row>
    <row r="737" spans="1:38">
      <c r="A737" s="2" t="s">
        <v>1049</v>
      </c>
      <c r="B737" s="2" t="s">
        <v>105</v>
      </c>
      <c r="C737" s="2" t="s">
        <v>164</v>
      </c>
      <c r="E737" s="6" t="s">
        <v>137</v>
      </c>
      <c r="F737" s="2" t="s">
        <v>6</v>
      </c>
      <c r="G737" s="2" t="s">
        <v>1445</v>
      </c>
      <c r="H737" s="2">
        <v>146</v>
      </c>
      <c r="I737" s="2">
        <v>25</v>
      </c>
      <c r="J737" s="2" t="str">
        <f t="shared" si="131"/>
        <v>MINERIO</v>
      </c>
      <c r="K737" s="9">
        <v>0.09</v>
      </c>
      <c r="L737" s="10">
        <v>0.04</v>
      </c>
      <c r="M737" s="2">
        <v>0</v>
      </c>
      <c r="N737" s="2">
        <v>1359</v>
      </c>
      <c r="O737" s="2">
        <v>0</v>
      </c>
      <c r="P737" s="2">
        <v>410</v>
      </c>
      <c r="Q737" s="2">
        <f t="shared" si="121"/>
        <v>0</v>
      </c>
      <c r="R737" s="2">
        <f t="shared" si="122"/>
        <v>1</v>
      </c>
      <c r="S737" s="5">
        <v>0</v>
      </c>
      <c r="T737" s="5">
        <v>13</v>
      </c>
      <c r="U737" s="5">
        <v>597</v>
      </c>
      <c r="V737" s="5">
        <v>278</v>
      </c>
      <c r="W737" s="5">
        <v>11</v>
      </c>
      <c r="X737" s="5">
        <v>18</v>
      </c>
      <c r="Y737" s="5">
        <f t="shared" si="123"/>
        <v>0</v>
      </c>
      <c r="Z737" s="5">
        <f t="shared" si="124"/>
        <v>1.4639639639639639E-2</v>
      </c>
      <c r="AA737" s="5">
        <f t="shared" si="125"/>
        <v>0.67229729729729726</v>
      </c>
      <c r="AB737" s="5">
        <f t="shared" si="126"/>
        <v>0.31306306306306309</v>
      </c>
      <c r="AC737" s="5">
        <v>0</v>
      </c>
      <c r="AD737" s="3">
        <v>3</v>
      </c>
      <c r="AE737" s="3">
        <v>530</v>
      </c>
      <c r="AF737" s="3">
        <v>363</v>
      </c>
      <c r="AG737" s="3">
        <v>5</v>
      </c>
      <c r="AH737" s="3">
        <v>14</v>
      </c>
      <c r="AI737" s="1">
        <f t="shared" si="127"/>
        <v>0</v>
      </c>
      <c r="AJ737" s="1">
        <f t="shared" si="128"/>
        <v>8.7431693989071038E-3</v>
      </c>
      <c r="AK737" s="1">
        <f t="shared" si="129"/>
        <v>0.57923497267759561</v>
      </c>
      <c r="AL737" s="1">
        <f t="shared" si="130"/>
        <v>0.41202185792349727</v>
      </c>
    </row>
    <row r="738" spans="1:38">
      <c r="A738" s="2" t="s">
        <v>1049</v>
      </c>
      <c r="B738" s="2" t="s">
        <v>105</v>
      </c>
      <c r="C738" s="2" t="s">
        <v>164</v>
      </c>
      <c r="E738" s="6" t="s">
        <v>152</v>
      </c>
      <c r="F738" s="2" t="s">
        <v>5</v>
      </c>
      <c r="G738" s="2" t="s">
        <v>1446</v>
      </c>
      <c r="H738" s="2">
        <v>284</v>
      </c>
      <c r="I738" s="2">
        <v>45</v>
      </c>
      <c r="J738" s="2" t="str">
        <f t="shared" si="131"/>
        <v>ESTERIL</v>
      </c>
      <c r="K738" s="8">
        <v>0.09</v>
      </c>
      <c r="L738" s="11">
        <v>1.54</v>
      </c>
      <c r="M738" s="2">
        <v>113</v>
      </c>
      <c r="N738" s="2">
        <v>1422</v>
      </c>
      <c r="O738" s="2">
        <v>0</v>
      </c>
      <c r="P738" s="2">
        <v>491</v>
      </c>
      <c r="Q738" s="2">
        <f t="shared" si="121"/>
        <v>5.5774925962487662E-2</v>
      </c>
      <c r="R738" s="2">
        <f t="shared" si="122"/>
        <v>0.94422507403751232</v>
      </c>
      <c r="S738" s="5">
        <v>0</v>
      </c>
      <c r="T738" s="5">
        <v>32</v>
      </c>
      <c r="U738" s="5">
        <v>813</v>
      </c>
      <c r="V738" s="5">
        <v>156</v>
      </c>
      <c r="W738" s="5">
        <v>39</v>
      </c>
      <c r="X738" s="5">
        <v>39</v>
      </c>
      <c r="Y738" s="5">
        <f t="shared" si="123"/>
        <v>0</v>
      </c>
      <c r="Z738" s="5">
        <f t="shared" si="124"/>
        <v>3.1968031968031968E-2</v>
      </c>
      <c r="AA738" s="5">
        <f t="shared" si="125"/>
        <v>0.81218781218781222</v>
      </c>
      <c r="AB738" s="5">
        <f t="shared" si="126"/>
        <v>0.15584415584415584</v>
      </c>
      <c r="AC738" s="5">
        <v>0</v>
      </c>
      <c r="AD738" s="3">
        <v>20</v>
      </c>
      <c r="AE738" s="3">
        <v>788</v>
      </c>
      <c r="AF738" s="3">
        <v>213</v>
      </c>
      <c r="AG738" s="3">
        <v>27</v>
      </c>
      <c r="AH738" s="3">
        <v>31</v>
      </c>
      <c r="AI738" s="1">
        <f t="shared" si="127"/>
        <v>0</v>
      </c>
      <c r="AJ738" s="1">
        <f t="shared" si="128"/>
        <v>4.3558850787766452E-2</v>
      </c>
      <c r="AK738" s="1">
        <f t="shared" si="129"/>
        <v>0.73030583873957367</v>
      </c>
      <c r="AL738" s="1">
        <f t="shared" si="130"/>
        <v>0.22613531047265986</v>
      </c>
    </row>
    <row r="739" spans="1:38">
      <c r="A739" s="2" t="s">
        <v>1049</v>
      </c>
      <c r="B739" s="2" t="s">
        <v>105</v>
      </c>
      <c r="C739" s="2" t="s">
        <v>164</v>
      </c>
      <c r="E739" s="6" t="s">
        <v>135</v>
      </c>
      <c r="F739" s="2" t="s">
        <v>1455</v>
      </c>
      <c r="G739" s="2" t="s">
        <v>1446</v>
      </c>
      <c r="H739" s="2">
        <v>128</v>
      </c>
      <c r="I739" s="2">
        <v>70</v>
      </c>
      <c r="J739" s="2" t="str">
        <f t="shared" si="131"/>
        <v>ESTERIL</v>
      </c>
      <c r="K739" s="9">
        <v>0.08</v>
      </c>
      <c r="L739" s="10">
        <v>0.31</v>
      </c>
      <c r="M739" s="2">
        <v>0</v>
      </c>
      <c r="N739" s="2">
        <v>3395</v>
      </c>
      <c r="O739" s="2">
        <v>0</v>
      </c>
      <c r="P739" s="2">
        <v>762</v>
      </c>
      <c r="Q739" s="2">
        <f t="shared" si="121"/>
        <v>0</v>
      </c>
      <c r="R739" s="2">
        <f t="shared" si="122"/>
        <v>1</v>
      </c>
      <c r="S739" s="5">
        <v>0</v>
      </c>
      <c r="T739" s="5">
        <v>6</v>
      </c>
      <c r="U739" s="5">
        <v>1599</v>
      </c>
      <c r="V739" s="5">
        <v>607</v>
      </c>
      <c r="W739" s="5">
        <v>12</v>
      </c>
      <c r="X739" s="5">
        <v>42</v>
      </c>
      <c r="Y739" s="5">
        <f t="shared" si="123"/>
        <v>0</v>
      </c>
      <c r="Z739" s="5">
        <f t="shared" si="124"/>
        <v>2.7124773960216998E-3</v>
      </c>
      <c r="AA739" s="5">
        <f t="shared" si="125"/>
        <v>0.72287522603978305</v>
      </c>
      <c r="AB739" s="5">
        <f t="shared" si="126"/>
        <v>0.2744122965641953</v>
      </c>
      <c r="AC739" s="2">
        <v>0</v>
      </c>
      <c r="AD739" s="3">
        <v>0</v>
      </c>
      <c r="AE739" s="3">
        <v>1352</v>
      </c>
      <c r="AF739" s="3">
        <v>890</v>
      </c>
      <c r="AG739" s="3">
        <v>0</v>
      </c>
      <c r="AH739" s="3">
        <v>24</v>
      </c>
      <c r="AI739" s="1">
        <f t="shared" si="127"/>
        <v>0</v>
      </c>
      <c r="AJ739" s="1">
        <f t="shared" si="128"/>
        <v>0</v>
      </c>
      <c r="AK739" s="1">
        <f t="shared" si="129"/>
        <v>0.59664607237422773</v>
      </c>
      <c r="AL739" s="1">
        <f t="shared" si="130"/>
        <v>0.40335392762577227</v>
      </c>
    </row>
    <row r="740" spans="1:38">
      <c r="A740" s="2" t="s">
        <v>1049</v>
      </c>
      <c r="B740" s="2" t="s">
        <v>105</v>
      </c>
      <c r="C740" s="2" t="s">
        <v>164</v>
      </c>
      <c r="E740" s="6" t="s">
        <v>6</v>
      </c>
      <c r="F740" s="2" t="s">
        <v>6</v>
      </c>
      <c r="G740" s="2" t="s">
        <v>1445</v>
      </c>
      <c r="H740" s="2">
        <v>215</v>
      </c>
      <c r="I740" s="2">
        <v>10</v>
      </c>
      <c r="J740" s="2" t="str">
        <f t="shared" si="131"/>
        <v>MINERIO</v>
      </c>
      <c r="K740" s="8">
        <v>0.08</v>
      </c>
      <c r="L740" s="11">
        <v>0</v>
      </c>
      <c r="M740" s="2">
        <v>0</v>
      </c>
      <c r="N740" s="2">
        <v>542</v>
      </c>
      <c r="O740" s="2">
        <v>0</v>
      </c>
      <c r="P740" s="2">
        <v>237</v>
      </c>
      <c r="Q740" s="2">
        <f t="shared" si="121"/>
        <v>0</v>
      </c>
      <c r="R740" s="2">
        <f t="shared" si="122"/>
        <v>1</v>
      </c>
      <c r="S740" s="5">
        <v>0</v>
      </c>
      <c r="T740" s="5">
        <v>0</v>
      </c>
      <c r="U740" s="5">
        <v>104</v>
      </c>
      <c r="V740" s="5">
        <v>276</v>
      </c>
      <c r="W740" s="5">
        <v>0</v>
      </c>
      <c r="X740" s="5">
        <v>0</v>
      </c>
      <c r="Y740" s="5">
        <f t="shared" si="123"/>
        <v>0</v>
      </c>
      <c r="Z740" s="5">
        <f t="shared" si="124"/>
        <v>0</v>
      </c>
      <c r="AA740" s="5">
        <f t="shared" si="125"/>
        <v>0.27368421052631581</v>
      </c>
      <c r="AB740" s="5">
        <f t="shared" si="126"/>
        <v>0.72631578947368425</v>
      </c>
      <c r="AC740" s="5">
        <v>0</v>
      </c>
      <c r="AD740" s="3">
        <v>0</v>
      </c>
      <c r="AE740" s="3">
        <v>73</v>
      </c>
      <c r="AF740" s="3">
        <v>307</v>
      </c>
      <c r="AG740" s="3">
        <v>0</v>
      </c>
      <c r="AH740" s="3">
        <v>0</v>
      </c>
      <c r="AI740" s="1">
        <f t="shared" si="127"/>
        <v>0</v>
      </c>
      <c r="AJ740" s="1">
        <f t="shared" si="128"/>
        <v>0</v>
      </c>
      <c r="AK740" s="1">
        <f t="shared" si="129"/>
        <v>0.19210526315789472</v>
      </c>
      <c r="AL740" s="1">
        <f t="shared" si="130"/>
        <v>0.80789473684210522</v>
      </c>
    </row>
    <row r="741" spans="1:38">
      <c r="A741" s="2" t="s">
        <v>1049</v>
      </c>
      <c r="B741" s="2" t="s">
        <v>105</v>
      </c>
      <c r="C741" s="2" t="s">
        <v>164</v>
      </c>
      <c r="E741" s="6" t="s">
        <v>6</v>
      </c>
      <c r="F741" s="2" t="s">
        <v>6</v>
      </c>
      <c r="G741" s="2" t="s">
        <v>1445</v>
      </c>
      <c r="H741" s="2">
        <v>213</v>
      </c>
      <c r="I741" s="2">
        <v>5</v>
      </c>
      <c r="J741" s="2" t="str">
        <f t="shared" si="131"/>
        <v>MINERIO</v>
      </c>
      <c r="K741" s="8">
        <v>0.08</v>
      </c>
      <c r="L741" s="11">
        <v>0.01</v>
      </c>
      <c r="M741" s="2">
        <v>0</v>
      </c>
      <c r="N741" s="2">
        <v>478</v>
      </c>
      <c r="O741" s="2">
        <v>0</v>
      </c>
      <c r="P741" s="2">
        <v>232</v>
      </c>
      <c r="Q741" s="2">
        <f t="shared" si="121"/>
        <v>0</v>
      </c>
      <c r="R741" s="2">
        <f t="shared" si="122"/>
        <v>1</v>
      </c>
      <c r="S741" s="5">
        <v>0</v>
      </c>
      <c r="T741" s="5">
        <v>0</v>
      </c>
      <c r="U741" s="5">
        <v>108</v>
      </c>
      <c r="V741" s="5">
        <v>241</v>
      </c>
      <c r="W741" s="5">
        <v>0</v>
      </c>
      <c r="X741" s="5">
        <v>0</v>
      </c>
      <c r="Y741" s="5">
        <f t="shared" si="123"/>
        <v>0</v>
      </c>
      <c r="Z741" s="5">
        <f t="shared" si="124"/>
        <v>0</v>
      </c>
      <c r="AA741" s="5">
        <f t="shared" si="125"/>
        <v>0.30945558739255014</v>
      </c>
      <c r="AB741" s="5">
        <f t="shared" si="126"/>
        <v>0.69054441260744981</v>
      </c>
      <c r="AC741" s="5">
        <v>0</v>
      </c>
      <c r="AD741" s="3">
        <v>0</v>
      </c>
      <c r="AE741" s="3">
        <v>77</v>
      </c>
      <c r="AF741" s="3">
        <v>272</v>
      </c>
      <c r="AG741" s="3">
        <v>0</v>
      </c>
      <c r="AH741" s="3">
        <v>0</v>
      </c>
      <c r="AI741" s="1">
        <f t="shared" si="127"/>
        <v>0</v>
      </c>
      <c r="AJ741" s="1">
        <f t="shared" si="128"/>
        <v>0</v>
      </c>
      <c r="AK741" s="1">
        <f t="shared" si="129"/>
        <v>0.22063037249283668</v>
      </c>
      <c r="AL741" s="1">
        <f t="shared" si="130"/>
        <v>0.77936962750716332</v>
      </c>
    </row>
    <row r="742" spans="1:38">
      <c r="A742" s="2" t="s">
        <v>1049</v>
      </c>
      <c r="B742" s="2" t="s">
        <v>105</v>
      </c>
      <c r="C742" s="2" t="s">
        <v>164</v>
      </c>
      <c r="E742" s="6" t="s">
        <v>144</v>
      </c>
      <c r="F742" s="2" t="s">
        <v>6</v>
      </c>
      <c r="G742" s="2" t="s">
        <v>1445</v>
      </c>
      <c r="H742" s="2">
        <v>198</v>
      </c>
      <c r="I742" s="2">
        <v>60</v>
      </c>
      <c r="J742" s="2" t="str">
        <f t="shared" si="131"/>
        <v>MINERIO</v>
      </c>
      <c r="K742" s="8">
        <v>0.08</v>
      </c>
      <c r="L742" s="11">
        <v>0.03</v>
      </c>
      <c r="M742" s="2">
        <v>70</v>
      </c>
      <c r="N742" s="2">
        <v>2285</v>
      </c>
      <c r="O742" s="2">
        <v>0</v>
      </c>
      <c r="P742" s="2">
        <v>504</v>
      </c>
      <c r="Q742" s="2">
        <f t="shared" si="121"/>
        <v>2.448408534452606E-2</v>
      </c>
      <c r="R742" s="2">
        <f t="shared" si="122"/>
        <v>0.97551591465547394</v>
      </c>
      <c r="S742" s="5">
        <v>0</v>
      </c>
      <c r="T742" s="5">
        <v>12</v>
      </c>
      <c r="U742" s="5">
        <v>957</v>
      </c>
      <c r="V742" s="5">
        <v>560</v>
      </c>
      <c r="W742" s="5">
        <v>14</v>
      </c>
      <c r="X742" s="5">
        <v>29</v>
      </c>
      <c r="Y742" s="5">
        <f t="shared" si="123"/>
        <v>0</v>
      </c>
      <c r="Z742" s="5">
        <f t="shared" si="124"/>
        <v>7.8482668410725966E-3</v>
      </c>
      <c r="AA742" s="5">
        <f t="shared" si="125"/>
        <v>0.62589928057553956</v>
      </c>
      <c r="AB742" s="5">
        <f t="shared" si="126"/>
        <v>0.36625245258338784</v>
      </c>
      <c r="AC742" s="5">
        <v>0</v>
      </c>
      <c r="AD742" s="3">
        <v>0</v>
      </c>
      <c r="AE742" s="3">
        <v>7</v>
      </c>
      <c r="AF742" s="3">
        <v>789</v>
      </c>
      <c r="AG742" s="3">
        <v>745</v>
      </c>
      <c r="AH742" s="3">
        <v>9</v>
      </c>
      <c r="AI742" s="1">
        <f t="shared" si="127"/>
        <v>0</v>
      </c>
      <c r="AJ742" s="1">
        <f t="shared" si="128"/>
        <v>0.48064516129032259</v>
      </c>
      <c r="AK742" s="1">
        <f t="shared" si="129"/>
        <v>4.5161290322580649E-3</v>
      </c>
      <c r="AL742" s="1">
        <f t="shared" si="130"/>
        <v>0.5148387096774194</v>
      </c>
    </row>
    <row r="743" spans="1:38">
      <c r="A743" s="2" t="s">
        <v>1049</v>
      </c>
      <c r="B743" s="2" t="s">
        <v>105</v>
      </c>
      <c r="C743" s="2" t="s">
        <v>164</v>
      </c>
      <c r="E743" s="6" t="s">
        <v>6</v>
      </c>
      <c r="F743" s="2" t="s">
        <v>6</v>
      </c>
      <c r="G743" s="2" t="s">
        <v>1445</v>
      </c>
      <c r="H743" s="2">
        <v>210</v>
      </c>
      <c r="I743" s="2">
        <v>5</v>
      </c>
      <c r="J743" s="2" t="str">
        <f t="shared" si="131"/>
        <v>MINERIO</v>
      </c>
      <c r="K743" s="8">
        <v>0.08</v>
      </c>
      <c r="L743" s="11">
        <v>0.03</v>
      </c>
      <c r="M743" s="2">
        <v>0</v>
      </c>
      <c r="N743" s="2">
        <v>399</v>
      </c>
      <c r="O743" s="2">
        <v>0</v>
      </c>
      <c r="P743" s="2">
        <v>197</v>
      </c>
      <c r="Q743" s="2">
        <f t="shared" si="121"/>
        <v>0</v>
      </c>
      <c r="R743" s="2">
        <f t="shared" si="122"/>
        <v>1</v>
      </c>
      <c r="S743" s="5">
        <v>0</v>
      </c>
      <c r="T743" s="5">
        <v>0</v>
      </c>
      <c r="U743" s="5">
        <v>97</v>
      </c>
      <c r="V743" s="5">
        <v>201</v>
      </c>
      <c r="W743" s="5">
        <v>0</v>
      </c>
      <c r="X743" s="5">
        <v>0</v>
      </c>
      <c r="Y743" s="5">
        <f t="shared" si="123"/>
        <v>0</v>
      </c>
      <c r="Z743" s="5">
        <f t="shared" si="124"/>
        <v>0</v>
      </c>
      <c r="AA743" s="5">
        <f t="shared" si="125"/>
        <v>0.32550335570469796</v>
      </c>
      <c r="AB743" s="5">
        <f t="shared" si="126"/>
        <v>0.67449664429530198</v>
      </c>
      <c r="AC743" s="5">
        <v>0</v>
      </c>
      <c r="AD743" s="3">
        <v>0</v>
      </c>
      <c r="AE743" s="3">
        <v>69</v>
      </c>
      <c r="AF743" s="3">
        <v>229</v>
      </c>
      <c r="AG743" s="3">
        <v>0</v>
      </c>
      <c r="AH743" s="3">
        <v>0</v>
      </c>
      <c r="AI743" s="1">
        <f t="shared" si="127"/>
        <v>0</v>
      </c>
      <c r="AJ743" s="1">
        <f t="shared" si="128"/>
        <v>0</v>
      </c>
      <c r="AK743" s="1">
        <f t="shared" si="129"/>
        <v>0.23154362416107382</v>
      </c>
      <c r="AL743" s="1">
        <f t="shared" si="130"/>
        <v>0.76845637583892612</v>
      </c>
    </row>
    <row r="744" spans="1:38">
      <c r="A744" s="2" t="s">
        <v>1049</v>
      </c>
      <c r="B744" s="2" t="s">
        <v>105</v>
      </c>
      <c r="C744" s="2" t="s">
        <v>164</v>
      </c>
      <c r="E744" s="6" t="s">
        <v>133</v>
      </c>
      <c r="F744" s="2" t="s">
        <v>6</v>
      </c>
      <c r="G744" s="2" t="s">
        <v>1445</v>
      </c>
      <c r="H744" s="2">
        <v>102</v>
      </c>
      <c r="I744" s="2">
        <v>50</v>
      </c>
      <c r="J744" s="2" t="str">
        <f t="shared" si="131"/>
        <v>MINERIO</v>
      </c>
      <c r="K744" s="9">
        <v>0.08</v>
      </c>
      <c r="L744" s="10">
        <v>0.24</v>
      </c>
      <c r="M744" s="2">
        <v>16</v>
      </c>
      <c r="N744" s="2">
        <v>2395</v>
      </c>
      <c r="O744" s="2">
        <v>0</v>
      </c>
      <c r="P744" s="2">
        <v>579</v>
      </c>
      <c r="Q744" s="2">
        <f t="shared" si="121"/>
        <v>5.3511705685618726E-3</v>
      </c>
      <c r="R744" s="2">
        <f t="shared" si="122"/>
        <v>0.99464882943143818</v>
      </c>
      <c r="S744" s="5">
        <v>0</v>
      </c>
      <c r="T744" s="5">
        <v>18</v>
      </c>
      <c r="U744" s="5">
        <v>1265</v>
      </c>
      <c r="V744" s="5">
        <v>236</v>
      </c>
      <c r="W744" s="5">
        <v>28</v>
      </c>
      <c r="X744" s="5">
        <v>68</v>
      </c>
      <c r="Y744" s="5">
        <f t="shared" si="123"/>
        <v>0</v>
      </c>
      <c r="Z744" s="5">
        <f t="shared" si="124"/>
        <v>1.1849901250822911E-2</v>
      </c>
      <c r="AA744" s="5">
        <f t="shared" si="125"/>
        <v>0.83278472679394333</v>
      </c>
      <c r="AB744" s="5">
        <f t="shared" si="126"/>
        <v>0.1553653719552337</v>
      </c>
      <c r="AC744" s="2">
        <v>0</v>
      </c>
      <c r="AD744" s="3">
        <v>7</v>
      </c>
      <c r="AE744" s="3">
        <v>1205</v>
      </c>
      <c r="AF744" s="3">
        <v>347</v>
      </c>
      <c r="AG744" s="3">
        <v>10</v>
      </c>
      <c r="AH744" s="3">
        <v>46</v>
      </c>
      <c r="AI744" s="1">
        <f t="shared" si="127"/>
        <v>0</v>
      </c>
      <c r="AJ744" s="1">
        <f t="shared" si="128"/>
        <v>1.0526315789473684E-2</v>
      </c>
      <c r="AK744" s="1">
        <f t="shared" si="129"/>
        <v>0.74613003095975228</v>
      </c>
      <c r="AL744" s="1">
        <f t="shared" si="130"/>
        <v>0.24334365325077401</v>
      </c>
    </row>
    <row r="745" spans="1:38">
      <c r="A745" s="2" t="s">
        <v>1049</v>
      </c>
      <c r="B745" s="2" t="s">
        <v>105</v>
      </c>
      <c r="C745" s="2" t="s">
        <v>164</v>
      </c>
      <c r="E745" s="6" t="s">
        <v>133</v>
      </c>
      <c r="F745" s="2" t="s">
        <v>6</v>
      </c>
      <c r="G745" s="2" t="s">
        <v>1445</v>
      </c>
      <c r="H745" s="2">
        <v>103</v>
      </c>
      <c r="I745" s="2">
        <v>50</v>
      </c>
      <c r="J745" s="2" t="str">
        <f t="shared" si="131"/>
        <v>MINERIO</v>
      </c>
      <c r="K745" s="9">
        <v>0.08</v>
      </c>
      <c r="L745" s="10">
        <v>0.24</v>
      </c>
      <c r="M745" s="2">
        <v>37</v>
      </c>
      <c r="N745" s="2">
        <v>2092</v>
      </c>
      <c r="O745" s="2">
        <v>0</v>
      </c>
      <c r="P745" s="2">
        <v>490</v>
      </c>
      <c r="Q745" s="2">
        <f t="shared" si="121"/>
        <v>1.4127529591447117E-2</v>
      </c>
      <c r="R745" s="2">
        <f t="shared" si="122"/>
        <v>0.98587247040855286</v>
      </c>
      <c r="S745" s="5">
        <v>0</v>
      </c>
      <c r="T745" s="5">
        <v>8</v>
      </c>
      <c r="U745" s="5">
        <v>1111</v>
      </c>
      <c r="V745" s="5">
        <v>243</v>
      </c>
      <c r="W745" s="5">
        <v>12</v>
      </c>
      <c r="X745" s="5">
        <v>31</v>
      </c>
      <c r="Y745" s="5">
        <f t="shared" si="123"/>
        <v>0</v>
      </c>
      <c r="Z745" s="5">
        <f t="shared" si="124"/>
        <v>5.8737151248164461E-3</v>
      </c>
      <c r="AA745" s="5">
        <f t="shared" si="125"/>
        <v>0.81571218795888401</v>
      </c>
      <c r="AB745" s="5">
        <f t="shared" si="126"/>
        <v>0.17841409691629956</v>
      </c>
      <c r="AC745" s="2">
        <v>0</v>
      </c>
      <c r="AD745" s="3">
        <v>0</v>
      </c>
      <c r="AE745" s="3">
        <v>1003</v>
      </c>
      <c r="AF745" s="3">
        <v>379</v>
      </c>
      <c r="AG745" s="3">
        <v>2</v>
      </c>
      <c r="AH745" s="3">
        <v>21</v>
      </c>
      <c r="AI745" s="1">
        <f t="shared" si="127"/>
        <v>0</v>
      </c>
      <c r="AJ745" s="1">
        <f t="shared" si="128"/>
        <v>1.4234875444839859E-3</v>
      </c>
      <c r="AK745" s="1">
        <f t="shared" si="129"/>
        <v>0.71387900355871892</v>
      </c>
      <c r="AL745" s="1">
        <f t="shared" si="130"/>
        <v>0.28469750889679718</v>
      </c>
    </row>
    <row r="746" spans="1:38">
      <c r="A746" s="2" t="s">
        <v>1049</v>
      </c>
      <c r="B746" s="2" t="s">
        <v>105</v>
      </c>
      <c r="C746" s="2" t="s">
        <v>164</v>
      </c>
      <c r="E746" s="6" t="s">
        <v>6</v>
      </c>
      <c r="F746" s="2" t="s">
        <v>6</v>
      </c>
      <c r="G746" s="2" t="s">
        <v>1445</v>
      </c>
      <c r="H746" s="2">
        <v>219</v>
      </c>
      <c r="I746" s="2">
        <v>10</v>
      </c>
      <c r="J746" s="2" t="str">
        <f t="shared" si="131"/>
        <v>MINERIO</v>
      </c>
      <c r="K746" s="8">
        <v>0.08</v>
      </c>
      <c r="L746" s="11">
        <v>0.3</v>
      </c>
      <c r="M746" s="2">
        <v>8</v>
      </c>
      <c r="N746" s="2">
        <v>532</v>
      </c>
      <c r="O746" s="2">
        <v>0</v>
      </c>
      <c r="P746" s="2">
        <v>237</v>
      </c>
      <c r="Q746" s="2">
        <f t="shared" si="121"/>
        <v>1.0296010296010296E-2</v>
      </c>
      <c r="R746" s="2">
        <f t="shared" si="122"/>
        <v>0.98970398970398965</v>
      </c>
      <c r="S746" s="5">
        <v>0</v>
      </c>
      <c r="T746" s="5">
        <v>8</v>
      </c>
      <c r="U746" s="5">
        <v>157</v>
      </c>
      <c r="V746" s="5">
        <v>209</v>
      </c>
      <c r="W746" s="5">
        <v>6</v>
      </c>
      <c r="X746" s="5">
        <v>6</v>
      </c>
      <c r="Y746" s="5">
        <f t="shared" si="123"/>
        <v>0</v>
      </c>
      <c r="Z746" s="5">
        <f t="shared" si="124"/>
        <v>2.1390374331550801E-2</v>
      </c>
      <c r="AA746" s="5">
        <f t="shared" si="125"/>
        <v>0.4197860962566845</v>
      </c>
      <c r="AB746" s="5">
        <f t="shared" si="126"/>
        <v>0.55882352941176472</v>
      </c>
      <c r="AC746" s="5">
        <v>0</v>
      </c>
      <c r="AD746" s="3">
        <v>6</v>
      </c>
      <c r="AE746" s="3">
        <v>131</v>
      </c>
      <c r="AF746" s="3">
        <v>240</v>
      </c>
      <c r="AG746" s="3">
        <v>5</v>
      </c>
      <c r="AH746" s="3">
        <v>4</v>
      </c>
      <c r="AI746" s="1">
        <f t="shared" si="127"/>
        <v>0</v>
      </c>
      <c r="AJ746" s="1">
        <f t="shared" si="128"/>
        <v>2.8497409326424871E-2</v>
      </c>
      <c r="AK746" s="1">
        <f t="shared" si="129"/>
        <v>0.3393782383419689</v>
      </c>
      <c r="AL746" s="1">
        <f t="shared" si="130"/>
        <v>0.63212435233160624</v>
      </c>
    </row>
    <row r="747" spans="1:38">
      <c r="A747" s="2" t="s">
        <v>1049</v>
      </c>
      <c r="B747" s="2" t="s">
        <v>105</v>
      </c>
      <c r="C747" s="2" t="s">
        <v>164</v>
      </c>
      <c r="E747" s="6" t="s">
        <v>152</v>
      </c>
      <c r="F747" s="2" t="s">
        <v>5</v>
      </c>
      <c r="G747" s="2" t="s">
        <v>1446</v>
      </c>
      <c r="H747" s="2">
        <v>286</v>
      </c>
      <c r="I747" s="2">
        <v>25</v>
      </c>
      <c r="J747" s="2" t="str">
        <f t="shared" si="131"/>
        <v>ESTERIL</v>
      </c>
      <c r="K747" s="8">
        <v>0.08</v>
      </c>
      <c r="L747" s="11">
        <v>1.42</v>
      </c>
      <c r="M747" s="2">
        <v>0</v>
      </c>
      <c r="N747" s="2">
        <v>1480</v>
      </c>
      <c r="O747" s="2">
        <v>0</v>
      </c>
      <c r="P747" s="2">
        <v>425</v>
      </c>
      <c r="Q747" s="2">
        <f t="shared" si="121"/>
        <v>0</v>
      </c>
      <c r="R747" s="2">
        <f t="shared" si="122"/>
        <v>1</v>
      </c>
      <c r="S747" s="5">
        <v>0</v>
      </c>
      <c r="T747" s="5">
        <v>7</v>
      </c>
      <c r="U747" s="5">
        <v>685</v>
      </c>
      <c r="V747" s="5">
        <v>284</v>
      </c>
      <c r="W747" s="5">
        <v>8</v>
      </c>
      <c r="X747" s="5">
        <v>29</v>
      </c>
      <c r="Y747" s="5">
        <f t="shared" si="123"/>
        <v>0</v>
      </c>
      <c r="Z747" s="5">
        <f t="shared" si="124"/>
        <v>7.1721311475409838E-3</v>
      </c>
      <c r="AA747" s="5">
        <f t="shared" si="125"/>
        <v>0.70184426229508201</v>
      </c>
      <c r="AB747" s="5">
        <f t="shared" si="126"/>
        <v>0.29098360655737704</v>
      </c>
      <c r="AC747" s="5">
        <v>0</v>
      </c>
      <c r="AD747" s="3">
        <v>5</v>
      </c>
      <c r="AE747" s="3">
        <v>594</v>
      </c>
      <c r="AF747" s="3">
        <v>389</v>
      </c>
      <c r="AG747" s="3">
        <v>4</v>
      </c>
      <c r="AH747" s="3">
        <v>21</v>
      </c>
      <c r="AI747" s="1">
        <f t="shared" si="127"/>
        <v>0</v>
      </c>
      <c r="AJ747" s="1">
        <f t="shared" si="128"/>
        <v>8.8845014807502464E-3</v>
      </c>
      <c r="AK747" s="1">
        <f t="shared" si="129"/>
        <v>0.58637709772951629</v>
      </c>
      <c r="AL747" s="1">
        <f t="shared" si="130"/>
        <v>0.40473840078973344</v>
      </c>
    </row>
    <row r="748" spans="1:38">
      <c r="A748" s="2" t="s">
        <v>1049</v>
      </c>
      <c r="B748" s="2" t="s">
        <v>105</v>
      </c>
      <c r="C748" s="2" t="s">
        <v>164</v>
      </c>
      <c r="E748" s="6" t="s">
        <v>7</v>
      </c>
      <c r="F748" s="2" t="s">
        <v>1455</v>
      </c>
      <c r="G748" s="2" t="s">
        <v>1446</v>
      </c>
      <c r="H748" s="2">
        <v>8</v>
      </c>
      <c r="I748" s="2">
        <v>45</v>
      </c>
      <c r="J748" s="2" t="str">
        <f t="shared" si="131"/>
        <v>ESTERIL</v>
      </c>
      <c r="K748" s="8">
        <v>0.08</v>
      </c>
      <c r="L748" s="11">
        <v>2.97</v>
      </c>
      <c r="M748" s="2">
        <v>9</v>
      </c>
      <c r="N748" s="2">
        <v>1978</v>
      </c>
      <c r="O748" s="2">
        <v>0</v>
      </c>
      <c r="P748" s="2">
        <v>475</v>
      </c>
      <c r="Q748" s="2">
        <f t="shared" si="121"/>
        <v>3.6555645816409425E-3</v>
      </c>
      <c r="R748" s="2">
        <f t="shared" si="122"/>
        <v>0.99634443541835904</v>
      </c>
      <c r="S748" s="2">
        <v>0</v>
      </c>
      <c r="T748" s="2">
        <v>15</v>
      </c>
      <c r="U748" s="2">
        <v>876</v>
      </c>
      <c r="V748" s="2">
        <v>398</v>
      </c>
      <c r="W748" s="2">
        <v>17</v>
      </c>
      <c r="X748" s="2">
        <v>22</v>
      </c>
      <c r="Y748" s="5">
        <f t="shared" si="123"/>
        <v>0</v>
      </c>
      <c r="Z748" s="5">
        <f t="shared" si="124"/>
        <v>1.1636927851047323E-2</v>
      </c>
      <c r="AA748" s="5">
        <f t="shared" si="125"/>
        <v>0.67959658650116372</v>
      </c>
      <c r="AB748" s="5">
        <f t="shared" si="126"/>
        <v>0.30876648564778897</v>
      </c>
      <c r="AC748" s="2">
        <v>0</v>
      </c>
      <c r="AD748" s="3">
        <v>1</v>
      </c>
      <c r="AE748" s="3">
        <v>779</v>
      </c>
      <c r="AF748" s="3">
        <v>528</v>
      </c>
      <c r="AG748" s="3">
        <v>4</v>
      </c>
      <c r="AH748" s="3">
        <v>16</v>
      </c>
      <c r="AI748" s="1">
        <f t="shared" si="127"/>
        <v>0</v>
      </c>
      <c r="AJ748" s="1">
        <f t="shared" si="128"/>
        <v>3.7650602409638554E-3</v>
      </c>
      <c r="AK748" s="1">
        <f t="shared" si="129"/>
        <v>0.58659638554216864</v>
      </c>
      <c r="AL748" s="1">
        <f t="shared" si="130"/>
        <v>0.40963855421686746</v>
      </c>
    </row>
    <row r="749" spans="1:38">
      <c r="A749" s="2" t="s">
        <v>1049</v>
      </c>
      <c r="B749" s="2" t="s">
        <v>105</v>
      </c>
      <c r="C749" s="2" t="s">
        <v>164</v>
      </c>
      <c r="E749" s="6" t="s">
        <v>15</v>
      </c>
      <c r="F749" s="2" t="s">
        <v>5</v>
      </c>
      <c r="G749" s="2" t="s">
        <v>1446</v>
      </c>
      <c r="H749" s="2">
        <v>63</v>
      </c>
      <c r="I749" s="2">
        <v>105</v>
      </c>
      <c r="J749" s="2" t="str">
        <f t="shared" si="131"/>
        <v>ESTERIL</v>
      </c>
      <c r="K749" s="8">
        <v>7.0000000000000007E-2</v>
      </c>
      <c r="L749" s="11">
        <v>0</v>
      </c>
      <c r="M749" s="2">
        <v>0</v>
      </c>
      <c r="N749" s="2">
        <v>4568</v>
      </c>
      <c r="O749" s="2">
        <v>0</v>
      </c>
      <c r="P749" s="2">
        <v>692</v>
      </c>
      <c r="Q749" s="2">
        <f t="shared" si="121"/>
        <v>0</v>
      </c>
      <c r="R749" s="2">
        <f t="shared" si="122"/>
        <v>1</v>
      </c>
      <c r="S749" s="2">
        <v>0</v>
      </c>
      <c r="T749" s="2">
        <v>8</v>
      </c>
      <c r="U749" s="2">
        <v>2333</v>
      </c>
      <c r="V749" s="2">
        <v>540</v>
      </c>
      <c r="W749" s="2">
        <v>14</v>
      </c>
      <c r="X749" s="2">
        <v>69</v>
      </c>
      <c r="Y749" s="5">
        <f t="shared" si="123"/>
        <v>0</v>
      </c>
      <c r="Z749" s="5">
        <f t="shared" si="124"/>
        <v>2.7768136063866713E-3</v>
      </c>
      <c r="AA749" s="5">
        <f t="shared" si="125"/>
        <v>0.80978826796251302</v>
      </c>
      <c r="AB749" s="5">
        <f t="shared" si="126"/>
        <v>0.1874349184311003</v>
      </c>
      <c r="AC749" s="2">
        <v>0</v>
      </c>
      <c r="AD749" s="3">
        <v>5</v>
      </c>
      <c r="AE749" s="3">
        <v>2077</v>
      </c>
      <c r="AF749" s="3">
        <v>836</v>
      </c>
      <c r="AG749" s="3">
        <v>4</v>
      </c>
      <c r="AH749" s="3">
        <v>42</v>
      </c>
      <c r="AI749" s="1">
        <f t="shared" si="127"/>
        <v>0</v>
      </c>
      <c r="AJ749" s="1">
        <f t="shared" si="128"/>
        <v>3.0364372469635628E-3</v>
      </c>
      <c r="AK749" s="1">
        <f t="shared" si="129"/>
        <v>0.70074224021592446</v>
      </c>
      <c r="AL749" s="1">
        <f t="shared" si="130"/>
        <v>0.29622132253711203</v>
      </c>
    </row>
    <row r="750" spans="1:38">
      <c r="A750" s="2" t="s">
        <v>1049</v>
      </c>
      <c r="B750" s="2" t="s">
        <v>105</v>
      </c>
      <c r="C750" s="2" t="s">
        <v>164</v>
      </c>
      <c r="E750" s="6" t="s">
        <v>15</v>
      </c>
      <c r="F750" s="2" t="s">
        <v>5</v>
      </c>
      <c r="G750" s="2" t="s">
        <v>1446</v>
      </c>
      <c r="H750" s="2">
        <v>68</v>
      </c>
      <c r="I750" s="2">
        <v>40</v>
      </c>
      <c r="J750" s="2" t="str">
        <f t="shared" si="131"/>
        <v>ESTERIL</v>
      </c>
      <c r="K750" s="8">
        <v>6.6666666666666666E-2</v>
      </c>
      <c r="L750" s="11">
        <v>0.05</v>
      </c>
      <c r="M750" s="2">
        <v>37</v>
      </c>
      <c r="N750" s="2">
        <v>1937</v>
      </c>
      <c r="O750" s="2">
        <v>0</v>
      </c>
      <c r="P750" s="2">
        <v>499</v>
      </c>
      <c r="Q750" s="2">
        <f t="shared" si="121"/>
        <v>1.4961585119288313E-2</v>
      </c>
      <c r="R750" s="2">
        <f t="shared" si="122"/>
        <v>0.98503841488071164</v>
      </c>
      <c r="S750" s="2">
        <v>0</v>
      </c>
      <c r="T750" s="2">
        <v>8</v>
      </c>
      <c r="U750" s="2">
        <v>926</v>
      </c>
      <c r="V750" s="2">
        <v>345</v>
      </c>
      <c r="W750" s="2">
        <v>6</v>
      </c>
      <c r="X750" s="2">
        <v>31</v>
      </c>
      <c r="Y750" s="5">
        <f t="shared" si="123"/>
        <v>0</v>
      </c>
      <c r="Z750" s="5">
        <f t="shared" si="124"/>
        <v>6.2548866301798279E-3</v>
      </c>
      <c r="AA750" s="5">
        <f t="shared" si="125"/>
        <v>0.72400312744331508</v>
      </c>
      <c r="AB750" s="5">
        <f t="shared" si="126"/>
        <v>0.26974198592650506</v>
      </c>
      <c r="AC750" s="2">
        <v>0</v>
      </c>
      <c r="AD750" s="3">
        <v>0</v>
      </c>
      <c r="AE750" s="3">
        <v>804</v>
      </c>
      <c r="AF750" s="3">
        <v>488</v>
      </c>
      <c r="AG750" s="3">
        <v>0</v>
      </c>
      <c r="AH750" s="3">
        <v>24</v>
      </c>
      <c r="AI750" s="1">
        <f t="shared" si="127"/>
        <v>0</v>
      </c>
      <c r="AJ750" s="1">
        <f t="shared" si="128"/>
        <v>0</v>
      </c>
      <c r="AK750" s="1">
        <f t="shared" si="129"/>
        <v>0.61094224924012153</v>
      </c>
      <c r="AL750" s="1">
        <f t="shared" si="130"/>
        <v>0.38905775075987842</v>
      </c>
    </row>
    <row r="751" spans="1:38">
      <c r="A751" s="2" t="s">
        <v>1049</v>
      </c>
      <c r="B751" s="2" t="s">
        <v>105</v>
      </c>
      <c r="C751" s="2" t="s">
        <v>164</v>
      </c>
      <c r="E751" s="6" t="s">
        <v>8</v>
      </c>
      <c r="F751" s="2" t="s">
        <v>6</v>
      </c>
      <c r="G751" s="2" t="s">
        <v>1445</v>
      </c>
      <c r="H751" s="2">
        <v>82</v>
      </c>
      <c r="I751" s="2">
        <v>105</v>
      </c>
      <c r="J751" s="2" t="str">
        <f t="shared" si="131"/>
        <v>MINERIO</v>
      </c>
      <c r="K751" s="9">
        <v>6.3333333333333325E-2</v>
      </c>
      <c r="L751" s="10">
        <v>0.12</v>
      </c>
      <c r="M751" s="2">
        <v>222</v>
      </c>
      <c r="N751" s="2">
        <v>3189</v>
      </c>
      <c r="O751" s="2">
        <v>0</v>
      </c>
      <c r="P751" s="2">
        <v>890</v>
      </c>
      <c r="Q751" s="2">
        <f t="shared" si="121"/>
        <v>5.1615903278307368E-2</v>
      </c>
      <c r="R751" s="2">
        <f t="shared" si="122"/>
        <v>0.94838409672169266</v>
      </c>
      <c r="S751" s="2">
        <v>0</v>
      </c>
      <c r="T751" s="2">
        <v>28</v>
      </c>
      <c r="U751" s="2">
        <v>1716</v>
      </c>
      <c r="V751" s="2">
        <v>464</v>
      </c>
      <c r="W751" s="2">
        <v>42</v>
      </c>
      <c r="X751" s="2">
        <v>65</v>
      </c>
      <c r="Y751" s="5">
        <f t="shared" si="123"/>
        <v>0</v>
      </c>
      <c r="Z751" s="5">
        <f t="shared" si="124"/>
        <v>1.2681159420289856E-2</v>
      </c>
      <c r="AA751" s="5">
        <f t="shared" si="125"/>
        <v>0.77717391304347827</v>
      </c>
      <c r="AB751" s="5">
        <f t="shared" si="126"/>
        <v>0.21014492753623187</v>
      </c>
      <c r="AC751" s="2">
        <v>0</v>
      </c>
      <c r="AD751" s="3">
        <v>14</v>
      </c>
      <c r="AE751" s="3">
        <v>1576</v>
      </c>
      <c r="AF751" s="3">
        <v>650</v>
      </c>
      <c r="AG751" s="3">
        <v>22</v>
      </c>
      <c r="AH751" s="3">
        <v>47</v>
      </c>
      <c r="AI751" s="1">
        <f t="shared" si="127"/>
        <v>0</v>
      </c>
      <c r="AJ751" s="1">
        <f t="shared" si="128"/>
        <v>1.5591165006496318E-2</v>
      </c>
      <c r="AK751" s="1">
        <f t="shared" si="129"/>
        <v>0.68254655695106103</v>
      </c>
      <c r="AL751" s="1">
        <f t="shared" si="130"/>
        <v>0.30186227804244259</v>
      </c>
    </row>
    <row r="752" spans="1:38">
      <c r="A752" s="2" t="s">
        <v>1049</v>
      </c>
      <c r="B752" s="2" t="s">
        <v>105</v>
      </c>
      <c r="C752" s="2" t="s">
        <v>164</v>
      </c>
      <c r="E752" s="6" t="s">
        <v>13</v>
      </c>
      <c r="F752" s="2" t="s">
        <v>5</v>
      </c>
      <c r="G752" s="2" t="s">
        <v>1446</v>
      </c>
      <c r="H752" s="2">
        <v>20</v>
      </c>
      <c r="I752" s="2">
        <v>35</v>
      </c>
      <c r="J752" s="2" t="str">
        <f t="shared" si="131"/>
        <v>ESTERIL</v>
      </c>
      <c r="K752" s="8">
        <v>0.06</v>
      </c>
      <c r="L752" s="11">
        <v>0.42</v>
      </c>
      <c r="M752" s="2">
        <v>14</v>
      </c>
      <c r="N752" s="2">
        <v>2463</v>
      </c>
      <c r="O752" s="2">
        <v>0</v>
      </c>
      <c r="P752" s="2">
        <v>524</v>
      </c>
      <c r="Q752" s="2">
        <f t="shared" si="121"/>
        <v>4.6651116294568473E-3</v>
      </c>
      <c r="R752" s="2">
        <f t="shared" si="122"/>
        <v>0.99533488837054318</v>
      </c>
      <c r="S752" s="5">
        <v>0</v>
      </c>
      <c r="T752" s="5">
        <v>50</v>
      </c>
      <c r="U752" s="5">
        <v>1164</v>
      </c>
      <c r="V752" s="5">
        <v>266</v>
      </c>
      <c r="W752" s="5">
        <v>52</v>
      </c>
      <c r="X752" s="5">
        <v>89</v>
      </c>
      <c r="Y752" s="5">
        <f t="shared" si="123"/>
        <v>0</v>
      </c>
      <c r="Z752" s="5">
        <f t="shared" si="124"/>
        <v>3.3783783783783786E-2</v>
      </c>
      <c r="AA752" s="5">
        <f t="shared" si="125"/>
        <v>0.78648648648648645</v>
      </c>
      <c r="AB752" s="5">
        <f t="shared" si="126"/>
        <v>0.17972972972972973</v>
      </c>
      <c r="AC752" s="2">
        <v>0</v>
      </c>
      <c r="AD752" s="3">
        <v>33</v>
      </c>
      <c r="AE752" s="3">
        <v>1088</v>
      </c>
      <c r="AF752" s="3">
        <v>412</v>
      </c>
      <c r="AG752" s="3">
        <v>29</v>
      </c>
      <c r="AH752" s="3">
        <v>58</v>
      </c>
      <c r="AI752" s="1">
        <f t="shared" si="127"/>
        <v>0</v>
      </c>
      <c r="AJ752" s="1">
        <f t="shared" si="128"/>
        <v>3.8271604938271607E-2</v>
      </c>
      <c r="AK752" s="1">
        <f t="shared" si="129"/>
        <v>0.67160493827160495</v>
      </c>
      <c r="AL752" s="1">
        <f t="shared" si="130"/>
        <v>0.29012345679012347</v>
      </c>
    </row>
    <row r="753" spans="1:38">
      <c r="A753" s="2" t="s">
        <v>1049</v>
      </c>
      <c r="B753" s="2" t="s">
        <v>105</v>
      </c>
      <c r="C753" s="2" t="s">
        <v>164</v>
      </c>
      <c r="E753" s="6" t="s">
        <v>49</v>
      </c>
      <c r="F753" s="2" t="s">
        <v>6</v>
      </c>
      <c r="G753" s="2" t="s">
        <v>1445</v>
      </c>
      <c r="H753" s="2">
        <v>229</v>
      </c>
      <c r="I753" s="2">
        <v>15</v>
      </c>
      <c r="J753" s="2" t="str">
        <f t="shared" si="131"/>
        <v>MINERIO</v>
      </c>
      <c r="K753" s="8">
        <v>0.06</v>
      </c>
      <c r="L753" s="11">
        <v>0</v>
      </c>
      <c r="M753" s="2">
        <v>0</v>
      </c>
      <c r="N753" s="2">
        <v>869</v>
      </c>
      <c r="O753" s="2">
        <v>0</v>
      </c>
      <c r="P753" s="2">
        <v>287</v>
      </c>
      <c r="Q753" s="2">
        <f t="shared" si="121"/>
        <v>0</v>
      </c>
      <c r="R753" s="2">
        <f t="shared" si="122"/>
        <v>1</v>
      </c>
      <c r="S753" s="5">
        <v>0</v>
      </c>
      <c r="T753" s="5">
        <v>11</v>
      </c>
      <c r="U753" s="5">
        <v>305</v>
      </c>
      <c r="V753" s="5">
        <v>276</v>
      </c>
      <c r="W753" s="5">
        <v>7</v>
      </c>
      <c r="X753" s="5">
        <v>9</v>
      </c>
      <c r="Y753" s="5">
        <f t="shared" si="123"/>
        <v>0</v>
      </c>
      <c r="Z753" s="5">
        <f t="shared" si="124"/>
        <v>1.8581081081081082E-2</v>
      </c>
      <c r="AA753" s="5">
        <f t="shared" si="125"/>
        <v>0.51520270270270274</v>
      </c>
      <c r="AB753" s="5">
        <f t="shared" si="126"/>
        <v>0.46621621621621623</v>
      </c>
      <c r="AC753" s="5">
        <v>0</v>
      </c>
      <c r="AD753" s="3">
        <v>8</v>
      </c>
      <c r="AE753" s="3">
        <v>251</v>
      </c>
      <c r="AF753" s="3">
        <v>337</v>
      </c>
      <c r="AG753" s="3">
        <v>7</v>
      </c>
      <c r="AH753" s="3">
        <v>5</v>
      </c>
      <c r="AI753" s="1">
        <f t="shared" si="127"/>
        <v>0</v>
      </c>
      <c r="AJ753" s="1">
        <f t="shared" si="128"/>
        <v>2.4671052631578948E-2</v>
      </c>
      <c r="AK753" s="1">
        <f t="shared" si="129"/>
        <v>0.41282894736842107</v>
      </c>
      <c r="AL753" s="1">
        <f t="shared" si="130"/>
        <v>0.5625</v>
      </c>
    </row>
    <row r="754" spans="1:38">
      <c r="A754" s="2" t="s">
        <v>1049</v>
      </c>
      <c r="B754" s="2" t="s">
        <v>105</v>
      </c>
      <c r="C754" s="2" t="s">
        <v>164</v>
      </c>
      <c r="E754" s="6" t="s">
        <v>133</v>
      </c>
      <c r="F754" s="2" t="s">
        <v>6</v>
      </c>
      <c r="G754" s="2" t="s">
        <v>1445</v>
      </c>
      <c r="H754" s="2">
        <v>107</v>
      </c>
      <c r="I754" s="2">
        <v>25</v>
      </c>
      <c r="J754" s="2" t="str">
        <f t="shared" si="131"/>
        <v>MINERIO</v>
      </c>
      <c r="K754" s="9">
        <v>0.06</v>
      </c>
      <c r="L754" s="10">
        <v>0.26</v>
      </c>
      <c r="M754" s="2">
        <v>11</v>
      </c>
      <c r="N754" s="2">
        <v>1674</v>
      </c>
      <c r="O754" s="2">
        <v>0</v>
      </c>
      <c r="P754" s="2">
        <v>440</v>
      </c>
      <c r="Q754" s="2">
        <f t="shared" si="121"/>
        <v>5.1764705882352945E-3</v>
      </c>
      <c r="R754" s="2">
        <f t="shared" si="122"/>
        <v>0.99482352941176466</v>
      </c>
      <c r="S754" s="5">
        <v>0</v>
      </c>
      <c r="T754" s="5">
        <v>1</v>
      </c>
      <c r="U754" s="5">
        <v>648</v>
      </c>
      <c r="V754" s="5">
        <v>480</v>
      </c>
      <c r="W754" s="5">
        <v>0</v>
      </c>
      <c r="X754" s="5">
        <v>12</v>
      </c>
      <c r="Y754" s="5">
        <f t="shared" si="123"/>
        <v>0</v>
      </c>
      <c r="Z754" s="5">
        <f t="shared" si="124"/>
        <v>8.8573959255978745E-4</v>
      </c>
      <c r="AA754" s="5">
        <f t="shared" si="125"/>
        <v>0.5739592559787422</v>
      </c>
      <c r="AB754" s="5">
        <f t="shared" si="126"/>
        <v>0.42515500442869797</v>
      </c>
      <c r="AC754" s="2">
        <v>0</v>
      </c>
      <c r="AD754" s="3">
        <v>0</v>
      </c>
      <c r="AE754" s="3">
        <v>525</v>
      </c>
      <c r="AF754" s="3">
        <v>610</v>
      </c>
      <c r="AG754" s="3">
        <v>0</v>
      </c>
      <c r="AH754" s="3">
        <v>6</v>
      </c>
      <c r="AI754" s="1">
        <f t="shared" si="127"/>
        <v>0</v>
      </c>
      <c r="AJ754" s="1">
        <f t="shared" si="128"/>
        <v>0</v>
      </c>
      <c r="AK754" s="1">
        <f t="shared" si="129"/>
        <v>0.46012269938650308</v>
      </c>
      <c r="AL754" s="1">
        <f t="shared" si="130"/>
        <v>0.53987730061349692</v>
      </c>
    </row>
    <row r="755" spans="1:38">
      <c r="A755" s="2" t="s">
        <v>1049</v>
      </c>
      <c r="B755" s="2" t="s">
        <v>105</v>
      </c>
      <c r="C755" s="2" t="s">
        <v>164</v>
      </c>
      <c r="E755" s="6" t="s">
        <v>133</v>
      </c>
      <c r="F755" s="2" t="s">
        <v>6</v>
      </c>
      <c r="G755" s="2" t="s">
        <v>1445</v>
      </c>
      <c r="H755" s="2">
        <v>105</v>
      </c>
      <c r="I755" s="2">
        <v>35</v>
      </c>
      <c r="J755" s="2" t="str">
        <f t="shared" si="131"/>
        <v>MINERIO</v>
      </c>
      <c r="K755" s="9">
        <v>0.06</v>
      </c>
      <c r="L755" s="10">
        <v>0.28000000000000003</v>
      </c>
      <c r="M755" s="2">
        <v>92</v>
      </c>
      <c r="N755" s="2">
        <v>1717</v>
      </c>
      <c r="O755" s="2">
        <v>0</v>
      </c>
      <c r="P755" s="2">
        <v>435</v>
      </c>
      <c r="Q755" s="2">
        <f t="shared" si="121"/>
        <v>4.0998217468805706E-2</v>
      </c>
      <c r="R755" s="2">
        <f t="shared" si="122"/>
        <v>0.95900178253119428</v>
      </c>
      <c r="S755" s="5">
        <v>0</v>
      </c>
      <c r="T755" s="5">
        <v>25</v>
      </c>
      <c r="U755" s="5">
        <v>909</v>
      </c>
      <c r="V755" s="5">
        <v>213</v>
      </c>
      <c r="W755" s="5">
        <v>24</v>
      </c>
      <c r="X755" s="5">
        <v>34</v>
      </c>
      <c r="Y755" s="5">
        <f t="shared" si="123"/>
        <v>0</v>
      </c>
      <c r="Z755" s="5">
        <f t="shared" si="124"/>
        <v>2.1795989537925022E-2</v>
      </c>
      <c r="AA755" s="5">
        <f t="shared" si="125"/>
        <v>0.79250217959895375</v>
      </c>
      <c r="AB755" s="5">
        <f t="shared" si="126"/>
        <v>0.1857018308631212</v>
      </c>
      <c r="AC755" s="2">
        <v>0</v>
      </c>
      <c r="AD755" s="3">
        <v>16</v>
      </c>
      <c r="AE755" s="3">
        <v>835</v>
      </c>
      <c r="AF755" s="3">
        <v>317</v>
      </c>
      <c r="AG755" s="3">
        <v>14</v>
      </c>
      <c r="AH755" s="3">
        <v>22</v>
      </c>
      <c r="AI755" s="1">
        <f t="shared" si="127"/>
        <v>0</v>
      </c>
      <c r="AJ755" s="1">
        <f t="shared" si="128"/>
        <v>2.4916943521594685E-2</v>
      </c>
      <c r="AK755" s="1">
        <f t="shared" si="129"/>
        <v>0.69352159468438535</v>
      </c>
      <c r="AL755" s="1">
        <f t="shared" si="130"/>
        <v>0.28156146179401992</v>
      </c>
    </row>
    <row r="756" spans="1:38">
      <c r="A756" s="2" t="s">
        <v>1049</v>
      </c>
      <c r="B756" s="2" t="s">
        <v>105</v>
      </c>
      <c r="C756" s="2" t="s">
        <v>164</v>
      </c>
      <c r="E756" s="6" t="s">
        <v>139</v>
      </c>
      <c r="F756" s="2" t="s">
        <v>6</v>
      </c>
      <c r="G756" s="2" t="s">
        <v>1445</v>
      </c>
      <c r="H756" s="2">
        <v>161</v>
      </c>
      <c r="I756" s="2">
        <v>70</v>
      </c>
      <c r="J756" s="2" t="str">
        <f t="shared" si="131"/>
        <v>MINERIO</v>
      </c>
      <c r="K756" s="9">
        <v>0.06</v>
      </c>
      <c r="L756" s="10">
        <v>0.7</v>
      </c>
      <c r="M756" s="2">
        <v>150</v>
      </c>
      <c r="N756" s="2">
        <v>2173</v>
      </c>
      <c r="O756" s="2">
        <v>0</v>
      </c>
      <c r="P756" s="2">
        <v>491</v>
      </c>
      <c r="Q756" s="2">
        <f t="shared" si="121"/>
        <v>5.3304904051172705E-2</v>
      </c>
      <c r="R756" s="2">
        <f t="shared" si="122"/>
        <v>0.94669509594882728</v>
      </c>
      <c r="S756" s="5">
        <v>0</v>
      </c>
      <c r="T756" s="5">
        <v>95</v>
      </c>
      <c r="U756" s="5">
        <v>923</v>
      </c>
      <c r="V756" s="5">
        <v>362</v>
      </c>
      <c r="W756" s="5">
        <v>91</v>
      </c>
      <c r="X756" s="5">
        <v>52</v>
      </c>
      <c r="Y756" s="5">
        <f t="shared" si="123"/>
        <v>0</v>
      </c>
      <c r="Z756" s="5">
        <f t="shared" si="124"/>
        <v>6.8840579710144928E-2</v>
      </c>
      <c r="AA756" s="5">
        <f t="shared" si="125"/>
        <v>0.66884057971014488</v>
      </c>
      <c r="AB756" s="5">
        <f t="shared" si="126"/>
        <v>0.26231884057971017</v>
      </c>
      <c r="AC756" s="5">
        <v>0</v>
      </c>
      <c r="AD756" s="3">
        <v>59</v>
      </c>
      <c r="AE756" s="3">
        <v>908</v>
      </c>
      <c r="AF756" s="3">
        <v>467</v>
      </c>
      <c r="AG756" s="3">
        <v>56</v>
      </c>
      <c r="AH756" s="3">
        <v>33</v>
      </c>
      <c r="AI756" s="1">
        <f t="shared" si="127"/>
        <v>0</v>
      </c>
      <c r="AJ756" s="1">
        <f t="shared" si="128"/>
        <v>7.5508864084044655E-2</v>
      </c>
      <c r="AK756" s="1">
        <f t="shared" si="129"/>
        <v>0.59619172685489163</v>
      </c>
      <c r="AL756" s="1">
        <f t="shared" si="130"/>
        <v>0.3282994090610637</v>
      </c>
    </row>
    <row r="757" spans="1:38">
      <c r="A757" s="2" t="s">
        <v>1049</v>
      </c>
      <c r="B757" s="2" t="s">
        <v>105</v>
      </c>
      <c r="C757" s="2" t="s">
        <v>164</v>
      </c>
      <c r="E757" s="6" t="s">
        <v>137</v>
      </c>
      <c r="F757" s="2" t="s">
        <v>6</v>
      </c>
      <c r="G757" s="2" t="s">
        <v>1445</v>
      </c>
      <c r="H757" s="2">
        <v>147</v>
      </c>
      <c r="I757" s="2">
        <v>25</v>
      </c>
      <c r="J757" s="2" t="str">
        <f t="shared" si="131"/>
        <v>MINERIO</v>
      </c>
      <c r="K757" s="9">
        <v>0.06</v>
      </c>
      <c r="L757" s="10">
        <v>0.03</v>
      </c>
      <c r="M757" s="2">
        <v>4</v>
      </c>
      <c r="N757" s="2">
        <v>1270</v>
      </c>
      <c r="O757" s="2">
        <v>0</v>
      </c>
      <c r="P757" s="2">
        <v>351</v>
      </c>
      <c r="Q757" s="2">
        <f t="shared" si="121"/>
        <v>2.4615384615384616E-3</v>
      </c>
      <c r="R757" s="2">
        <f t="shared" si="122"/>
        <v>0.99753846153846149</v>
      </c>
      <c r="S757" s="5">
        <v>0</v>
      </c>
      <c r="T757" s="5">
        <v>3</v>
      </c>
      <c r="U757" s="5">
        <v>438</v>
      </c>
      <c r="V757" s="5">
        <v>401</v>
      </c>
      <c r="W757" s="5">
        <v>7</v>
      </c>
      <c r="X757" s="5">
        <v>22</v>
      </c>
      <c r="Y757" s="5">
        <f t="shared" si="123"/>
        <v>0</v>
      </c>
      <c r="Z757" s="5">
        <f t="shared" si="124"/>
        <v>3.5629453681710215E-3</v>
      </c>
      <c r="AA757" s="5">
        <f t="shared" si="125"/>
        <v>0.52019002375296908</v>
      </c>
      <c r="AB757" s="5">
        <f t="shared" si="126"/>
        <v>0.47624703087885983</v>
      </c>
      <c r="AC757" s="5">
        <v>0</v>
      </c>
      <c r="AD757" s="3">
        <v>0</v>
      </c>
      <c r="AE757" s="3">
        <v>373</v>
      </c>
      <c r="AF757" s="3">
        <v>484</v>
      </c>
      <c r="AG757" s="3">
        <v>0</v>
      </c>
      <c r="AH757" s="3">
        <v>12</v>
      </c>
      <c r="AI757" s="1">
        <f t="shared" si="127"/>
        <v>0</v>
      </c>
      <c r="AJ757" s="1">
        <f t="shared" si="128"/>
        <v>0</v>
      </c>
      <c r="AK757" s="1">
        <f t="shared" si="129"/>
        <v>0.42922899884925203</v>
      </c>
      <c r="AL757" s="1">
        <f t="shared" si="130"/>
        <v>0.57077100115074797</v>
      </c>
    </row>
    <row r="758" spans="1:38">
      <c r="A758" s="2" t="s">
        <v>1049</v>
      </c>
      <c r="B758" s="2" t="s">
        <v>105</v>
      </c>
      <c r="C758" s="2" t="s">
        <v>164</v>
      </c>
      <c r="E758" s="6" t="s">
        <v>14</v>
      </c>
      <c r="F758" s="2" t="s">
        <v>5</v>
      </c>
      <c r="G758" s="2" t="s">
        <v>1446</v>
      </c>
      <c r="H758" s="2">
        <v>78</v>
      </c>
      <c r="I758" s="2">
        <v>120</v>
      </c>
      <c r="J758" s="2" t="str">
        <f t="shared" si="131"/>
        <v>ESTERIL</v>
      </c>
      <c r="K758" s="8">
        <v>5.3333333333333337E-2</v>
      </c>
      <c r="L758" s="11">
        <v>0.92</v>
      </c>
      <c r="M758" s="2">
        <v>46</v>
      </c>
      <c r="N758" s="2">
        <v>5126</v>
      </c>
      <c r="O758" s="2">
        <v>0</v>
      </c>
      <c r="P758" s="2">
        <v>816</v>
      </c>
      <c r="Q758" s="2">
        <f t="shared" si="121"/>
        <v>7.6820307281229121E-3</v>
      </c>
      <c r="R758" s="2">
        <f t="shared" si="122"/>
        <v>0.9923179692718771</v>
      </c>
      <c r="S758" s="2">
        <v>0</v>
      </c>
      <c r="T758" s="2">
        <v>61</v>
      </c>
      <c r="U758" s="2">
        <v>2714</v>
      </c>
      <c r="V758" s="2">
        <v>364</v>
      </c>
      <c r="W758" s="2">
        <v>80</v>
      </c>
      <c r="X758" s="2">
        <v>136</v>
      </c>
      <c r="Y758" s="5">
        <f t="shared" si="123"/>
        <v>0</v>
      </c>
      <c r="Z758" s="5">
        <f t="shared" si="124"/>
        <v>1.9432940426887545E-2</v>
      </c>
      <c r="AA758" s="5">
        <f t="shared" si="125"/>
        <v>0.86460656259955404</v>
      </c>
      <c r="AB758" s="5">
        <f t="shared" si="126"/>
        <v>0.11596049697355845</v>
      </c>
      <c r="AC758" s="2">
        <v>0</v>
      </c>
      <c r="AD758" s="3">
        <v>48</v>
      </c>
      <c r="AE758" s="3">
        <v>2590</v>
      </c>
      <c r="AF758" s="3">
        <v>588</v>
      </c>
      <c r="AG758" s="3">
        <v>56</v>
      </c>
      <c r="AH758" s="3">
        <v>71</v>
      </c>
      <c r="AI758" s="1">
        <f t="shared" si="127"/>
        <v>0</v>
      </c>
      <c r="AJ758" s="1">
        <f t="shared" si="128"/>
        <v>3.1016999701759619E-2</v>
      </c>
      <c r="AK758" s="1">
        <f t="shared" si="129"/>
        <v>0.77244258872651361</v>
      </c>
      <c r="AL758" s="1">
        <f t="shared" si="130"/>
        <v>0.1965404115717268</v>
      </c>
    </row>
    <row r="759" spans="1:38">
      <c r="A759" s="2" t="s">
        <v>1049</v>
      </c>
      <c r="B759" s="2" t="s">
        <v>105</v>
      </c>
      <c r="C759" s="2" t="s">
        <v>164</v>
      </c>
      <c r="E759" s="6" t="s">
        <v>7</v>
      </c>
      <c r="F759" s="2" t="s">
        <v>1455</v>
      </c>
      <c r="G759" s="2" t="s">
        <v>1446</v>
      </c>
      <c r="H759" s="2">
        <v>13</v>
      </c>
      <c r="I759" s="2">
        <v>10</v>
      </c>
      <c r="J759" s="2" t="str">
        <f t="shared" si="131"/>
        <v>ESTERIL</v>
      </c>
      <c r="K759" s="8">
        <v>0.05</v>
      </c>
      <c r="L759" s="11">
        <v>0.02</v>
      </c>
      <c r="M759" s="2">
        <v>0</v>
      </c>
      <c r="N759" s="2">
        <v>655</v>
      </c>
      <c r="O759" s="2">
        <v>0</v>
      </c>
      <c r="P759" s="2">
        <v>306</v>
      </c>
      <c r="Q759" s="2">
        <f t="shared" si="121"/>
        <v>0</v>
      </c>
      <c r="R759" s="2">
        <f t="shared" si="122"/>
        <v>1</v>
      </c>
      <c r="S759" s="2">
        <v>0</v>
      </c>
      <c r="T759" s="2">
        <v>0</v>
      </c>
      <c r="U759" s="2">
        <v>311</v>
      </c>
      <c r="V759" s="2">
        <v>158</v>
      </c>
      <c r="W759" s="2">
        <v>0</v>
      </c>
      <c r="X759" s="2">
        <v>3</v>
      </c>
      <c r="Y759" s="5">
        <f t="shared" si="123"/>
        <v>0</v>
      </c>
      <c r="Z759" s="5">
        <f t="shared" si="124"/>
        <v>0</v>
      </c>
      <c r="AA759" s="5">
        <f t="shared" si="125"/>
        <v>0.66311300639658843</v>
      </c>
      <c r="AB759" s="5">
        <f t="shared" si="126"/>
        <v>0.33688699360341151</v>
      </c>
      <c r="AC759" s="2">
        <v>0</v>
      </c>
      <c r="AD759" s="3">
        <v>0</v>
      </c>
      <c r="AE759" s="3">
        <v>258</v>
      </c>
      <c r="AF759" s="3">
        <v>214</v>
      </c>
      <c r="AG759" s="3">
        <v>0</v>
      </c>
      <c r="AH759" s="3">
        <v>0</v>
      </c>
      <c r="AI759" s="1">
        <f t="shared" si="127"/>
        <v>0</v>
      </c>
      <c r="AJ759" s="1">
        <f t="shared" si="128"/>
        <v>0</v>
      </c>
      <c r="AK759" s="1">
        <f t="shared" si="129"/>
        <v>0.54661016949152541</v>
      </c>
      <c r="AL759" s="1">
        <f t="shared" si="130"/>
        <v>0.45338983050847459</v>
      </c>
    </row>
    <row r="760" spans="1:38">
      <c r="A760" s="2" t="s">
        <v>1049</v>
      </c>
      <c r="B760" s="2" t="s">
        <v>105</v>
      </c>
      <c r="C760" s="2" t="s">
        <v>164</v>
      </c>
      <c r="E760" s="6" t="s">
        <v>14</v>
      </c>
      <c r="F760" s="2" t="s">
        <v>5</v>
      </c>
      <c r="G760" s="2" t="s">
        <v>1446</v>
      </c>
      <c r="H760" s="2">
        <v>119</v>
      </c>
      <c r="I760" s="2">
        <v>50</v>
      </c>
      <c r="J760" s="2" t="str">
        <f t="shared" si="131"/>
        <v>ESTERIL</v>
      </c>
      <c r="K760" s="9">
        <v>0.05</v>
      </c>
      <c r="L760" s="10">
        <v>0.19</v>
      </c>
      <c r="M760" s="2">
        <v>4</v>
      </c>
      <c r="N760" s="2">
        <v>1531</v>
      </c>
      <c r="O760" s="2">
        <v>0</v>
      </c>
      <c r="P760" s="2">
        <v>410</v>
      </c>
      <c r="Q760" s="2">
        <f t="shared" si="121"/>
        <v>2.056555269922879E-3</v>
      </c>
      <c r="R760" s="2">
        <f t="shared" si="122"/>
        <v>0.99794344473007712</v>
      </c>
      <c r="S760" s="5">
        <v>0</v>
      </c>
      <c r="T760" s="5">
        <v>1</v>
      </c>
      <c r="U760" s="5">
        <v>785</v>
      </c>
      <c r="V760" s="5">
        <v>221</v>
      </c>
      <c r="W760" s="5">
        <v>6</v>
      </c>
      <c r="X760" s="5">
        <v>24</v>
      </c>
      <c r="Y760" s="5">
        <f t="shared" si="123"/>
        <v>0</v>
      </c>
      <c r="Z760" s="5">
        <f t="shared" si="124"/>
        <v>9.930486593843098E-4</v>
      </c>
      <c r="AA760" s="5">
        <f t="shared" si="125"/>
        <v>0.77954319761668323</v>
      </c>
      <c r="AB760" s="5">
        <f t="shared" si="126"/>
        <v>0.21946375372393248</v>
      </c>
      <c r="AC760" s="2">
        <v>0</v>
      </c>
      <c r="AD760" s="3">
        <v>0</v>
      </c>
      <c r="AE760" s="3">
        <v>710</v>
      </c>
      <c r="AF760" s="3">
        <v>313</v>
      </c>
      <c r="AG760" s="3">
        <v>0</v>
      </c>
      <c r="AH760" s="3">
        <v>14</v>
      </c>
      <c r="AI760" s="1">
        <f t="shared" si="127"/>
        <v>0</v>
      </c>
      <c r="AJ760" s="1">
        <f t="shared" si="128"/>
        <v>0</v>
      </c>
      <c r="AK760" s="1">
        <f t="shared" si="129"/>
        <v>0.68466730954676958</v>
      </c>
      <c r="AL760" s="1">
        <f t="shared" si="130"/>
        <v>0.31533269045323048</v>
      </c>
    </row>
    <row r="761" spans="1:38">
      <c r="A761" s="2" t="s">
        <v>1049</v>
      </c>
      <c r="B761" s="2" t="s">
        <v>105</v>
      </c>
      <c r="C761" s="2" t="s">
        <v>164</v>
      </c>
      <c r="E761" s="6" t="s">
        <v>152</v>
      </c>
      <c r="F761" s="2" t="s">
        <v>5</v>
      </c>
      <c r="G761" s="2" t="s">
        <v>1446</v>
      </c>
      <c r="H761" s="2">
        <v>290</v>
      </c>
      <c r="I761" s="2">
        <v>35</v>
      </c>
      <c r="J761" s="2" t="str">
        <f t="shared" si="131"/>
        <v>ESTERIL</v>
      </c>
      <c r="K761" s="8">
        <v>0.05</v>
      </c>
      <c r="L761" s="11">
        <v>0.59</v>
      </c>
      <c r="M761" s="2">
        <v>67</v>
      </c>
      <c r="N761" s="2">
        <v>1422</v>
      </c>
      <c r="O761" s="2">
        <v>0</v>
      </c>
      <c r="P761" s="2">
        <v>430</v>
      </c>
      <c r="Q761" s="2">
        <f t="shared" si="121"/>
        <v>3.4914017717561231E-2</v>
      </c>
      <c r="R761" s="2">
        <f t="shared" si="122"/>
        <v>0.9650859822824388</v>
      </c>
      <c r="S761" s="5">
        <v>0</v>
      </c>
      <c r="T761" s="5">
        <v>271</v>
      </c>
      <c r="U761" s="5">
        <v>412</v>
      </c>
      <c r="V761" s="5">
        <v>42</v>
      </c>
      <c r="W761" s="5">
        <v>242</v>
      </c>
      <c r="X761" s="5">
        <v>60</v>
      </c>
      <c r="Y761" s="5">
        <f t="shared" si="123"/>
        <v>0</v>
      </c>
      <c r="Z761" s="5">
        <f t="shared" si="124"/>
        <v>0.37379310344827588</v>
      </c>
      <c r="AA761" s="5">
        <f t="shared" si="125"/>
        <v>0.56827586206896552</v>
      </c>
      <c r="AB761" s="5">
        <f t="shared" si="126"/>
        <v>5.7931034482758624E-2</v>
      </c>
      <c r="AC761" s="5">
        <v>0</v>
      </c>
      <c r="AD761" s="3">
        <v>187</v>
      </c>
      <c r="AE761" s="3">
        <v>534</v>
      </c>
      <c r="AF761" s="3">
        <v>63</v>
      </c>
      <c r="AG761" s="3">
        <v>184</v>
      </c>
      <c r="AH761" s="3">
        <v>58</v>
      </c>
      <c r="AI761" s="1">
        <f t="shared" si="127"/>
        <v>0</v>
      </c>
      <c r="AJ761" s="1">
        <f t="shared" si="128"/>
        <v>0.36159844054580897</v>
      </c>
      <c r="AK761" s="1">
        <f t="shared" si="129"/>
        <v>0.52046783625730997</v>
      </c>
      <c r="AL761" s="1">
        <f t="shared" si="130"/>
        <v>0.11793372319688109</v>
      </c>
    </row>
    <row r="762" spans="1:38">
      <c r="A762" s="2" t="s">
        <v>1049</v>
      </c>
      <c r="B762" s="2" t="s">
        <v>105</v>
      </c>
      <c r="C762" s="2" t="s">
        <v>164</v>
      </c>
      <c r="E762" s="6" t="s">
        <v>152</v>
      </c>
      <c r="F762" s="2" t="s">
        <v>5</v>
      </c>
      <c r="G762" s="2" t="s">
        <v>1446</v>
      </c>
      <c r="H762" s="2">
        <v>285</v>
      </c>
      <c r="I762" s="2">
        <v>35</v>
      </c>
      <c r="J762" s="2" t="str">
        <f t="shared" si="131"/>
        <v>ESTERIL</v>
      </c>
      <c r="K762" s="8">
        <v>0.05</v>
      </c>
      <c r="L762" s="11">
        <v>0.65</v>
      </c>
      <c r="M762" s="2">
        <v>0</v>
      </c>
      <c r="N762" s="2">
        <v>1678</v>
      </c>
      <c r="O762" s="2">
        <v>0</v>
      </c>
      <c r="P762" s="2">
        <v>473</v>
      </c>
      <c r="Q762" s="2">
        <f t="shared" si="121"/>
        <v>0</v>
      </c>
      <c r="R762" s="2">
        <f t="shared" si="122"/>
        <v>1</v>
      </c>
      <c r="S762" s="5">
        <v>0</v>
      </c>
      <c r="T762" s="5">
        <v>20</v>
      </c>
      <c r="U762" s="5">
        <v>817</v>
      </c>
      <c r="V762" s="5">
        <v>239</v>
      </c>
      <c r="W762" s="5">
        <v>25</v>
      </c>
      <c r="X762" s="5">
        <v>38</v>
      </c>
      <c r="Y762" s="5">
        <f t="shared" si="123"/>
        <v>0</v>
      </c>
      <c r="Z762" s="5">
        <f t="shared" si="124"/>
        <v>1.858736059479554E-2</v>
      </c>
      <c r="AA762" s="5">
        <f t="shared" si="125"/>
        <v>0.75929368029739774</v>
      </c>
      <c r="AB762" s="5">
        <f t="shared" si="126"/>
        <v>0.22211895910780668</v>
      </c>
      <c r="AC762" s="5">
        <v>0</v>
      </c>
      <c r="AD762" s="3">
        <v>12</v>
      </c>
      <c r="AE762" s="3">
        <v>743</v>
      </c>
      <c r="AF762" s="3">
        <v>337</v>
      </c>
      <c r="AG762" s="3">
        <v>17</v>
      </c>
      <c r="AH762" s="3">
        <v>30</v>
      </c>
      <c r="AI762" s="1">
        <f t="shared" si="127"/>
        <v>0</v>
      </c>
      <c r="AJ762" s="1">
        <f t="shared" si="128"/>
        <v>2.5460930640913083E-2</v>
      </c>
      <c r="AK762" s="1">
        <f t="shared" si="129"/>
        <v>0.65232660228270412</v>
      </c>
      <c r="AL762" s="1">
        <f t="shared" si="130"/>
        <v>0.32221246707638279</v>
      </c>
    </row>
    <row r="763" spans="1:38">
      <c r="A763" s="2" t="s">
        <v>1049</v>
      </c>
      <c r="B763" s="2" t="s">
        <v>105</v>
      </c>
      <c r="C763" s="2" t="s">
        <v>164</v>
      </c>
      <c r="E763" s="6" t="s">
        <v>133</v>
      </c>
      <c r="F763" s="2" t="s">
        <v>6</v>
      </c>
      <c r="G763" s="2" t="s">
        <v>1445</v>
      </c>
      <c r="H763" s="2">
        <v>101</v>
      </c>
      <c r="I763" s="2">
        <v>35</v>
      </c>
      <c r="J763" s="2" t="str">
        <f t="shared" si="131"/>
        <v>MINERIO</v>
      </c>
      <c r="K763" s="9">
        <v>0.05</v>
      </c>
      <c r="L763" s="10">
        <v>0.1</v>
      </c>
      <c r="M763" s="2">
        <v>0</v>
      </c>
      <c r="N763" s="2">
        <v>1953</v>
      </c>
      <c r="O763" s="2">
        <v>0</v>
      </c>
      <c r="P763" s="2">
        <v>485</v>
      </c>
      <c r="Q763" s="2">
        <f t="shared" si="121"/>
        <v>0</v>
      </c>
      <c r="R763" s="2">
        <f t="shared" si="122"/>
        <v>1</v>
      </c>
      <c r="S763" s="5">
        <v>0</v>
      </c>
      <c r="T763" s="5">
        <v>30</v>
      </c>
      <c r="U763" s="5">
        <v>992</v>
      </c>
      <c r="V763" s="5">
        <v>165</v>
      </c>
      <c r="W763" s="5">
        <v>42</v>
      </c>
      <c r="X763" s="5">
        <v>81</v>
      </c>
      <c r="Y763" s="5">
        <f t="shared" si="123"/>
        <v>0</v>
      </c>
      <c r="Z763" s="5">
        <f t="shared" si="124"/>
        <v>2.5273799494524012E-2</v>
      </c>
      <c r="AA763" s="5">
        <f t="shared" si="125"/>
        <v>0.83572030328559388</v>
      </c>
      <c r="AB763" s="5">
        <f t="shared" si="126"/>
        <v>0.13900589721988205</v>
      </c>
      <c r="AC763" s="2">
        <v>0</v>
      </c>
      <c r="AD763" s="3">
        <v>17</v>
      </c>
      <c r="AE763" s="3">
        <v>983</v>
      </c>
      <c r="AF763" s="3">
        <v>239</v>
      </c>
      <c r="AG763" s="3">
        <v>19</v>
      </c>
      <c r="AH763" s="3">
        <v>51</v>
      </c>
      <c r="AI763" s="1">
        <f t="shared" si="127"/>
        <v>0</v>
      </c>
      <c r="AJ763" s="1">
        <f t="shared" si="128"/>
        <v>2.7501909854851032E-2</v>
      </c>
      <c r="AK763" s="1">
        <f t="shared" si="129"/>
        <v>0.75095492742551562</v>
      </c>
      <c r="AL763" s="1">
        <f t="shared" si="130"/>
        <v>0.22154316271963331</v>
      </c>
    </row>
    <row r="764" spans="1:38">
      <c r="A764" s="2" t="s">
        <v>1049</v>
      </c>
      <c r="B764" s="2" t="s">
        <v>105</v>
      </c>
      <c r="C764" s="2" t="s">
        <v>164</v>
      </c>
      <c r="E764" s="6" t="s">
        <v>6</v>
      </c>
      <c r="F764" s="2" t="s">
        <v>6</v>
      </c>
      <c r="G764" s="2" t="s">
        <v>1445</v>
      </c>
      <c r="H764" s="2">
        <v>209</v>
      </c>
      <c r="I764" s="2">
        <v>15</v>
      </c>
      <c r="J764" s="2" t="str">
        <f t="shared" si="131"/>
        <v>MINERIO</v>
      </c>
      <c r="K764" s="8">
        <v>0.05</v>
      </c>
      <c r="L764" s="11">
        <v>0.17</v>
      </c>
      <c r="M764" s="2">
        <v>18</v>
      </c>
      <c r="N764" s="2">
        <v>689</v>
      </c>
      <c r="O764" s="2">
        <v>0</v>
      </c>
      <c r="P764" s="2">
        <v>272</v>
      </c>
      <c r="Q764" s="2">
        <f t="shared" si="121"/>
        <v>1.8386108273748723E-2</v>
      </c>
      <c r="R764" s="2">
        <f t="shared" si="122"/>
        <v>0.98161389172625124</v>
      </c>
      <c r="S764" s="5">
        <v>0</v>
      </c>
      <c r="T764" s="5">
        <v>0</v>
      </c>
      <c r="U764" s="5">
        <v>128</v>
      </c>
      <c r="V764" s="5">
        <v>374</v>
      </c>
      <c r="W764" s="5">
        <v>0</v>
      </c>
      <c r="X764" s="5">
        <v>1</v>
      </c>
      <c r="Y764" s="5">
        <f t="shared" si="123"/>
        <v>0</v>
      </c>
      <c r="Z764" s="5">
        <f t="shared" si="124"/>
        <v>0</v>
      </c>
      <c r="AA764" s="5">
        <f t="shared" si="125"/>
        <v>0.2549800796812749</v>
      </c>
      <c r="AB764" s="5">
        <f t="shared" si="126"/>
        <v>0.7450199203187251</v>
      </c>
      <c r="AC764" s="5">
        <v>0</v>
      </c>
      <c r="AD764" s="3">
        <v>0</v>
      </c>
      <c r="AE764" s="3">
        <v>88</v>
      </c>
      <c r="AF764" s="3">
        <v>414</v>
      </c>
      <c r="AG764" s="3">
        <v>0</v>
      </c>
      <c r="AH764" s="3">
        <v>1</v>
      </c>
      <c r="AI764" s="1">
        <f t="shared" si="127"/>
        <v>0</v>
      </c>
      <c r="AJ764" s="1">
        <f t="shared" si="128"/>
        <v>0</v>
      </c>
      <c r="AK764" s="1">
        <f t="shared" si="129"/>
        <v>0.1749502982107356</v>
      </c>
      <c r="AL764" s="1">
        <f t="shared" si="130"/>
        <v>0.8250497017892644</v>
      </c>
    </row>
    <row r="765" spans="1:38">
      <c r="A765" s="2" t="s">
        <v>1049</v>
      </c>
      <c r="B765" s="2" t="s">
        <v>105</v>
      </c>
      <c r="C765" s="2" t="s">
        <v>164</v>
      </c>
      <c r="E765" s="6" t="s">
        <v>140</v>
      </c>
      <c r="F765" s="2" t="s">
        <v>6</v>
      </c>
      <c r="G765" s="2" t="s">
        <v>1445</v>
      </c>
      <c r="H765" s="2">
        <v>175</v>
      </c>
      <c r="I765" s="2">
        <v>65</v>
      </c>
      <c r="J765" s="2" t="str">
        <f t="shared" si="131"/>
        <v>MINERIO</v>
      </c>
      <c r="K765" s="8">
        <v>0.05</v>
      </c>
      <c r="L765" s="11">
        <v>0.03</v>
      </c>
      <c r="M765" s="2">
        <v>4</v>
      </c>
      <c r="N765" s="2">
        <v>2616</v>
      </c>
      <c r="O765" s="2">
        <v>0</v>
      </c>
      <c r="P765" s="2">
        <v>539</v>
      </c>
      <c r="Q765" s="2">
        <f t="shared" si="121"/>
        <v>1.2662234884457107E-3</v>
      </c>
      <c r="R765" s="2">
        <f t="shared" si="122"/>
        <v>0.99873377651155426</v>
      </c>
      <c r="S765" s="5">
        <v>0</v>
      </c>
      <c r="T765" s="5">
        <v>0</v>
      </c>
      <c r="U765" s="5">
        <v>903</v>
      </c>
      <c r="V765" s="5">
        <v>825</v>
      </c>
      <c r="W765" s="5">
        <v>0</v>
      </c>
      <c r="X765" s="5">
        <v>8</v>
      </c>
      <c r="Y765" s="5">
        <f t="shared" si="123"/>
        <v>0</v>
      </c>
      <c r="Z765" s="5">
        <f t="shared" si="124"/>
        <v>0</v>
      </c>
      <c r="AA765" s="5">
        <f t="shared" si="125"/>
        <v>0.52256944444444442</v>
      </c>
      <c r="AB765" s="5">
        <f t="shared" si="126"/>
        <v>0.47743055555555558</v>
      </c>
      <c r="AC765" s="5">
        <v>0</v>
      </c>
      <c r="AD765" s="3">
        <v>0</v>
      </c>
      <c r="AE765" s="3">
        <v>702</v>
      </c>
      <c r="AF765" s="3">
        <v>1030</v>
      </c>
      <c r="AG765" s="3">
        <v>0</v>
      </c>
      <c r="AH765" s="3">
        <v>4</v>
      </c>
      <c r="AI765" s="1">
        <f t="shared" si="127"/>
        <v>0</v>
      </c>
      <c r="AJ765" s="1">
        <f t="shared" si="128"/>
        <v>0</v>
      </c>
      <c r="AK765" s="1">
        <f t="shared" si="129"/>
        <v>0.40437788018433179</v>
      </c>
      <c r="AL765" s="1">
        <f t="shared" si="130"/>
        <v>0.59562211981566815</v>
      </c>
    </row>
    <row r="766" spans="1:38">
      <c r="A766" s="2" t="s">
        <v>1049</v>
      </c>
      <c r="B766" s="2" t="s">
        <v>105</v>
      </c>
      <c r="C766" s="2" t="s">
        <v>164</v>
      </c>
      <c r="E766" s="6" t="s">
        <v>149</v>
      </c>
      <c r="F766" s="2" t="s">
        <v>6</v>
      </c>
      <c r="G766" s="2" t="s">
        <v>1445</v>
      </c>
      <c r="H766" s="2">
        <v>263</v>
      </c>
      <c r="I766" s="2">
        <v>45</v>
      </c>
      <c r="J766" s="2" t="str">
        <f t="shared" si="131"/>
        <v>MINERIO</v>
      </c>
      <c r="K766" s="8">
        <v>0.05</v>
      </c>
      <c r="L766" s="11">
        <v>0.87</v>
      </c>
      <c r="M766" s="2">
        <v>31</v>
      </c>
      <c r="N766" s="2">
        <v>1831</v>
      </c>
      <c r="O766" s="2">
        <v>0</v>
      </c>
      <c r="P766" s="2">
        <v>455</v>
      </c>
      <c r="Q766" s="2">
        <f t="shared" si="121"/>
        <v>1.3379369874838154E-2</v>
      </c>
      <c r="R766" s="2">
        <f t="shared" si="122"/>
        <v>0.98662063012516188</v>
      </c>
      <c r="S766" s="5">
        <v>0</v>
      </c>
      <c r="T766" s="5">
        <v>1</v>
      </c>
      <c r="U766" s="5">
        <v>908</v>
      </c>
      <c r="V766" s="5">
        <v>318</v>
      </c>
      <c r="W766" s="5">
        <v>3</v>
      </c>
      <c r="X766" s="5">
        <v>34</v>
      </c>
      <c r="Y766" s="5">
        <f t="shared" si="123"/>
        <v>0</v>
      </c>
      <c r="Z766" s="5">
        <f t="shared" si="124"/>
        <v>8.1499592502037486E-4</v>
      </c>
      <c r="AA766" s="5">
        <f t="shared" si="125"/>
        <v>0.74001629991850038</v>
      </c>
      <c r="AB766" s="5">
        <f t="shared" si="126"/>
        <v>0.25916870415647919</v>
      </c>
      <c r="AC766" s="5">
        <v>0</v>
      </c>
      <c r="AD766" s="3">
        <v>0</v>
      </c>
      <c r="AE766" s="3">
        <v>799</v>
      </c>
      <c r="AF766" s="3">
        <v>443</v>
      </c>
      <c r="AG766" s="3">
        <v>1</v>
      </c>
      <c r="AH766" s="3">
        <v>21</v>
      </c>
      <c r="AI766" s="1">
        <f t="shared" si="127"/>
        <v>0</v>
      </c>
      <c r="AJ766" s="1">
        <f t="shared" si="128"/>
        <v>7.911392405063291E-4</v>
      </c>
      <c r="AK766" s="1">
        <f t="shared" si="129"/>
        <v>0.632120253164557</v>
      </c>
      <c r="AL766" s="1">
        <f t="shared" si="130"/>
        <v>0.36708860759493672</v>
      </c>
    </row>
    <row r="767" spans="1:38">
      <c r="A767" s="2" t="s">
        <v>1049</v>
      </c>
      <c r="B767" s="2" t="s">
        <v>105</v>
      </c>
      <c r="C767" s="2" t="s">
        <v>164</v>
      </c>
      <c r="E767" s="6" t="s">
        <v>15</v>
      </c>
      <c r="F767" s="2" t="s">
        <v>5</v>
      </c>
      <c r="G767" s="2" t="s">
        <v>1446</v>
      </c>
      <c r="H767" s="2">
        <v>64</v>
      </c>
      <c r="I767" s="2">
        <v>45</v>
      </c>
      <c r="J767" s="2" t="str">
        <f t="shared" si="131"/>
        <v>ESTERIL</v>
      </c>
      <c r="K767" s="8">
        <v>2.5000000000000001E-2</v>
      </c>
      <c r="L767" s="11">
        <v>0</v>
      </c>
      <c r="M767" s="2">
        <v>0</v>
      </c>
      <c r="N767" s="2">
        <v>2153</v>
      </c>
      <c r="O767" s="2">
        <v>0</v>
      </c>
      <c r="P767" s="2">
        <v>490</v>
      </c>
      <c r="Q767" s="2">
        <f t="shared" si="121"/>
        <v>0</v>
      </c>
      <c r="R767" s="2">
        <f t="shared" si="122"/>
        <v>1</v>
      </c>
      <c r="S767" s="2">
        <v>0</v>
      </c>
      <c r="T767" s="2">
        <v>0</v>
      </c>
      <c r="U767" s="2">
        <v>821</v>
      </c>
      <c r="V767" s="2">
        <v>591</v>
      </c>
      <c r="W767" s="2">
        <v>1</v>
      </c>
      <c r="X767" s="2">
        <v>13</v>
      </c>
      <c r="Y767" s="5">
        <f t="shared" si="123"/>
        <v>0</v>
      </c>
      <c r="Z767" s="5">
        <f t="shared" si="124"/>
        <v>0</v>
      </c>
      <c r="AA767" s="5">
        <f t="shared" si="125"/>
        <v>0.58144475920679883</v>
      </c>
      <c r="AB767" s="5">
        <f t="shared" si="126"/>
        <v>0.41855524079320111</v>
      </c>
      <c r="AC767" s="2">
        <v>0</v>
      </c>
      <c r="AD767" s="3">
        <v>0</v>
      </c>
      <c r="AE767" s="3">
        <v>624</v>
      </c>
      <c r="AF767" s="3">
        <v>795</v>
      </c>
      <c r="AG767" s="3">
        <v>0</v>
      </c>
      <c r="AH767" s="3">
        <v>7</v>
      </c>
      <c r="AI767" s="1">
        <f t="shared" si="127"/>
        <v>0</v>
      </c>
      <c r="AJ767" s="1">
        <f t="shared" si="128"/>
        <v>0</v>
      </c>
      <c r="AK767" s="1">
        <f t="shared" si="129"/>
        <v>0.43758765778401121</v>
      </c>
      <c r="AL767" s="1">
        <f t="shared" si="130"/>
        <v>0.56241234221598879</v>
      </c>
    </row>
    <row r="768" spans="1:38">
      <c r="A768" s="2" t="s">
        <v>1049</v>
      </c>
      <c r="B768" s="2" t="s">
        <v>105</v>
      </c>
      <c r="C768" s="2" t="s">
        <v>164</v>
      </c>
      <c r="E768" s="6" t="s">
        <v>15</v>
      </c>
      <c r="F768" s="2" t="s">
        <v>5</v>
      </c>
      <c r="G768" s="2" t="s">
        <v>1446</v>
      </c>
      <c r="H768" s="2">
        <v>65</v>
      </c>
      <c r="I768" s="2">
        <v>50</v>
      </c>
      <c r="J768" s="2" t="str">
        <f t="shared" si="131"/>
        <v>ESTERIL</v>
      </c>
      <c r="K768" s="8">
        <v>2.5000000000000001E-2</v>
      </c>
      <c r="L768" s="11">
        <v>0</v>
      </c>
      <c r="M768" s="2">
        <v>0</v>
      </c>
      <c r="N768" s="2">
        <v>1915</v>
      </c>
      <c r="O768" s="2">
        <v>0</v>
      </c>
      <c r="P768" s="2">
        <v>480</v>
      </c>
      <c r="Q768" s="2">
        <f t="shared" si="121"/>
        <v>0</v>
      </c>
      <c r="R768" s="2">
        <f t="shared" si="122"/>
        <v>1</v>
      </c>
      <c r="S768" s="2">
        <v>0</v>
      </c>
      <c r="T768" s="2">
        <v>0</v>
      </c>
      <c r="U768" s="2">
        <v>939</v>
      </c>
      <c r="V768" s="2">
        <v>328</v>
      </c>
      <c r="W768" s="2">
        <v>0</v>
      </c>
      <c r="X768" s="2">
        <v>24</v>
      </c>
      <c r="Y768" s="5">
        <f t="shared" si="123"/>
        <v>0</v>
      </c>
      <c r="Z768" s="5">
        <f t="shared" si="124"/>
        <v>0</v>
      </c>
      <c r="AA768" s="5">
        <f t="shared" si="125"/>
        <v>0.74112075769534336</v>
      </c>
      <c r="AB768" s="5">
        <f t="shared" si="126"/>
        <v>0.25887924230465664</v>
      </c>
      <c r="AC768" s="2">
        <v>0</v>
      </c>
      <c r="AD768" s="3">
        <v>0</v>
      </c>
      <c r="AE768" s="3">
        <v>801</v>
      </c>
      <c r="AF768" s="3">
        <v>475</v>
      </c>
      <c r="AG768" s="3">
        <v>0</v>
      </c>
      <c r="AH768" s="3">
        <v>15</v>
      </c>
      <c r="AI768" s="1">
        <f t="shared" si="127"/>
        <v>0</v>
      </c>
      <c r="AJ768" s="1">
        <f t="shared" si="128"/>
        <v>0</v>
      </c>
      <c r="AK768" s="1">
        <f t="shared" si="129"/>
        <v>0.62044926413632839</v>
      </c>
      <c r="AL768" s="1">
        <f t="shared" si="130"/>
        <v>0.37955073586367155</v>
      </c>
    </row>
    <row r="769" spans="1:38">
      <c r="A769" s="2" t="s">
        <v>1049</v>
      </c>
      <c r="B769" s="2" t="s">
        <v>105</v>
      </c>
      <c r="C769" s="2" t="s">
        <v>164</v>
      </c>
      <c r="E769" s="6" t="s">
        <v>15</v>
      </c>
      <c r="F769" s="2" t="s">
        <v>5</v>
      </c>
      <c r="G769" s="2" t="s">
        <v>1446</v>
      </c>
      <c r="H769" s="2">
        <v>72</v>
      </c>
      <c r="I769" s="2">
        <v>45</v>
      </c>
      <c r="J769" s="2" t="str">
        <f t="shared" si="131"/>
        <v>ESTERIL</v>
      </c>
      <c r="K769" s="8">
        <v>2.5000000000000001E-2</v>
      </c>
      <c r="L769" s="11">
        <v>0</v>
      </c>
      <c r="M769" s="2">
        <v>19</v>
      </c>
      <c r="N769" s="2">
        <v>2008</v>
      </c>
      <c r="O769" s="2">
        <v>0</v>
      </c>
      <c r="P769" s="2">
        <v>450</v>
      </c>
      <c r="Q769" s="2">
        <f t="shared" si="121"/>
        <v>7.6705692369802179E-3</v>
      </c>
      <c r="R769" s="2">
        <f t="shared" si="122"/>
        <v>0.99232943076301983</v>
      </c>
      <c r="S769" s="2">
        <v>0</v>
      </c>
      <c r="T769" s="2">
        <v>6</v>
      </c>
      <c r="U769" s="2">
        <v>1014</v>
      </c>
      <c r="V769" s="2">
        <v>303</v>
      </c>
      <c r="W769" s="2">
        <v>7</v>
      </c>
      <c r="X769" s="2">
        <v>28</v>
      </c>
      <c r="Y769" s="5">
        <f t="shared" si="123"/>
        <v>0</v>
      </c>
      <c r="Z769" s="5">
        <f t="shared" si="124"/>
        <v>4.5351473922902496E-3</v>
      </c>
      <c r="AA769" s="5">
        <f t="shared" si="125"/>
        <v>0.76643990929705219</v>
      </c>
      <c r="AB769" s="5">
        <f t="shared" si="126"/>
        <v>0.22902494331065759</v>
      </c>
      <c r="AC769" s="2">
        <v>0</v>
      </c>
      <c r="AD769" s="3">
        <v>3</v>
      </c>
      <c r="AE769" s="3">
        <v>868</v>
      </c>
      <c r="AF769" s="3">
        <v>466</v>
      </c>
      <c r="AG769" s="3">
        <v>3</v>
      </c>
      <c r="AH769" s="3">
        <v>18</v>
      </c>
      <c r="AI769" s="1">
        <f t="shared" si="127"/>
        <v>0</v>
      </c>
      <c r="AJ769" s="1">
        <f t="shared" si="128"/>
        <v>4.418262150220913E-3</v>
      </c>
      <c r="AK769" s="1">
        <f t="shared" si="129"/>
        <v>0.63917525773195871</v>
      </c>
      <c r="AL769" s="1">
        <f t="shared" si="130"/>
        <v>0.35640648011782033</v>
      </c>
    </row>
    <row r="770" spans="1:38">
      <c r="A770" s="2" t="s">
        <v>1049</v>
      </c>
      <c r="B770" s="2" t="s">
        <v>105</v>
      </c>
      <c r="C770" s="2" t="s">
        <v>164</v>
      </c>
      <c r="E770" s="6" t="s">
        <v>136</v>
      </c>
      <c r="F770" s="2" t="s">
        <v>1455</v>
      </c>
      <c r="G770" s="2" t="s">
        <v>1446</v>
      </c>
      <c r="H770" s="2">
        <v>137</v>
      </c>
      <c r="I770" s="2">
        <v>40</v>
      </c>
      <c r="J770" s="2" t="str">
        <f t="shared" si="131"/>
        <v>ESTERIL</v>
      </c>
      <c r="K770" s="9">
        <v>2.5000000000000001E-2</v>
      </c>
      <c r="L770" s="10">
        <v>0.01</v>
      </c>
      <c r="M770" s="2">
        <v>0</v>
      </c>
      <c r="N770" s="2">
        <v>2351</v>
      </c>
      <c r="O770" s="2">
        <v>0</v>
      </c>
      <c r="P770" s="2">
        <v>470</v>
      </c>
      <c r="Q770" s="2">
        <f t="shared" ref="Q770:Q814" si="132">(M770+O770)/(M770+N770+O770+P770)</f>
        <v>0</v>
      </c>
      <c r="R770" s="2">
        <f t="shared" ref="R770:R814" si="133">(N770+P770)/(M770+N770+O770+P770)</f>
        <v>1</v>
      </c>
      <c r="S770" s="5">
        <v>0</v>
      </c>
      <c r="T770" s="5">
        <v>181</v>
      </c>
      <c r="U770" s="5">
        <v>884</v>
      </c>
      <c r="V770" s="5">
        <v>60</v>
      </c>
      <c r="W770" s="5">
        <v>277</v>
      </c>
      <c r="X770" s="5">
        <v>140</v>
      </c>
      <c r="Y770" s="5">
        <f t="shared" ref="Y770:Y814" si="134">S770/($S770+$T770+$U770+$V770)</f>
        <v>0</v>
      </c>
      <c r="Z770" s="5">
        <f t="shared" ref="Z770:Z814" si="135">T770/($S770+$T770+$U770+$V770)</f>
        <v>0.16088888888888889</v>
      </c>
      <c r="AA770" s="5">
        <f t="shared" ref="AA770:AA814" si="136">U770/($S770+$T770+$U770+$V770)</f>
        <v>0.7857777777777778</v>
      </c>
      <c r="AB770" s="5">
        <f t="shared" ref="AB770:AB814" si="137">V770/($S770+$T770+$U770+$V770)</f>
        <v>5.3333333333333337E-2</v>
      </c>
      <c r="AC770" s="2">
        <v>0</v>
      </c>
      <c r="AD770" s="3">
        <v>85</v>
      </c>
      <c r="AE770" s="3">
        <v>1071</v>
      </c>
      <c r="AF770" s="3">
        <v>121</v>
      </c>
      <c r="AG770" s="3">
        <v>145</v>
      </c>
      <c r="AH770" s="3">
        <v>120</v>
      </c>
      <c r="AI770" s="1">
        <f t="shared" ref="AI770:AI814" si="138">AC770/($AC770+$AD770+$AE770+$AF770)</f>
        <v>0</v>
      </c>
      <c r="AJ770" s="1">
        <f t="shared" ref="AJ770:AJ833" si="139">(AD770+AG770)/($AC770+$AD770+$AE770+$AF770+AG770+AH770)</f>
        <v>0.14915693904020752</v>
      </c>
      <c r="AK770" s="1">
        <f t="shared" ref="AK770:AK833" si="140">AE770/($AC770+$AD770+$AE770+$AF770+AG770+AH770)</f>
        <v>0.69455252918287935</v>
      </c>
      <c r="AL770" s="1">
        <f t="shared" ref="AL770:AL833" si="141">(AH770+AF770)/($AC770+$AD770+$AE770+$AF770+AH770+AG770)</f>
        <v>0.1562905317769131</v>
      </c>
    </row>
    <row r="771" spans="1:38">
      <c r="A771" s="2" t="s">
        <v>1049</v>
      </c>
      <c r="B771" s="2" t="s">
        <v>105</v>
      </c>
      <c r="C771" s="2" t="s">
        <v>164</v>
      </c>
      <c r="E771" s="6" t="s">
        <v>152</v>
      </c>
      <c r="F771" s="2" t="s">
        <v>5</v>
      </c>
      <c r="G771" s="2" t="s">
        <v>1446</v>
      </c>
      <c r="H771" s="2">
        <v>287</v>
      </c>
      <c r="I771" s="2">
        <v>50</v>
      </c>
      <c r="J771" s="2" t="str">
        <f t="shared" ref="J771:J834" si="142">IF(OR(G771="MINERIO",K771 &gt;0.4),"MINERIO","ESTERIL")</f>
        <v>ESTERIL</v>
      </c>
      <c r="K771" s="8">
        <v>2.5000000000000001E-2</v>
      </c>
      <c r="L771" s="11">
        <v>0.01</v>
      </c>
      <c r="M771" s="2">
        <v>145</v>
      </c>
      <c r="N771" s="2">
        <v>1887</v>
      </c>
      <c r="O771" s="2">
        <v>0</v>
      </c>
      <c r="P771" s="2">
        <v>465</v>
      </c>
      <c r="Q771" s="2">
        <f t="shared" si="132"/>
        <v>5.8069683620344412E-2</v>
      </c>
      <c r="R771" s="2">
        <f t="shared" si="133"/>
        <v>0.94193031637965563</v>
      </c>
      <c r="S771" s="5">
        <v>0</v>
      </c>
      <c r="T771" s="5">
        <v>515</v>
      </c>
      <c r="U771" s="5">
        <v>307</v>
      </c>
      <c r="V771" s="5">
        <v>40</v>
      </c>
      <c r="W771" s="5">
        <v>467</v>
      </c>
      <c r="X771" s="5">
        <v>53</v>
      </c>
      <c r="Y771" s="5">
        <f t="shared" si="134"/>
        <v>0</v>
      </c>
      <c r="Z771" s="5">
        <f t="shared" si="135"/>
        <v>0.59744779582366592</v>
      </c>
      <c r="AA771" s="5">
        <f t="shared" si="136"/>
        <v>0.35614849187935033</v>
      </c>
      <c r="AB771" s="5">
        <f t="shared" si="137"/>
        <v>4.6403712296983757E-2</v>
      </c>
      <c r="AC771" s="5">
        <v>0</v>
      </c>
      <c r="AD771" s="3">
        <v>397</v>
      </c>
      <c r="AE771" s="3">
        <v>506</v>
      </c>
      <c r="AF771" s="3">
        <v>49</v>
      </c>
      <c r="AG771" s="3">
        <v>364</v>
      </c>
      <c r="AH771" s="3">
        <v>61</v>
      </c>
      <c r="AI771" s="1">
        <f t="shared" si="138"/>
        <v>0</v>
      </c>
      <c r="AJ771" s="1">
        <f t="shared" si="139"/>
        <v>0.55265068990559185</v>
      </c>
      <c r="AK771" s="1">
        <f t="shared" si="140"/>
        <v>0.36746550472040668</v>
      </c>
      <c r="AL771" s="1">
        <f t="shared" si="141"/>
        <v>7.9883805374001457E-2</v>
      </c>
    </row>
    <row r="772" spans="1:38">
      <c r="A772" s="2" t="s">
        <v>1049</v>
      </c>
      <c r="B772" s="2" t="s">
        <v>105</v>
      </c>
      <c r="C772" s="2" t="s">
        <v>164</v>
      </c>
      <c r="E772" s="6" t="s">
        <v>7</v>
      </c>
      <c r="F772" s="2" t="s">
        <v>1455</v>
      </c>
      <c r="G772" s="2" t="s">
        <v>1446</v>
      </c>
      <c r="H772" s="2">
        <v>10</v>
      </c>
      <c r="I772" s="2">
        <v>15</v>
      </c>
      <c r="J772" s="2" t="str">
        <f t="shared" si="142"/>
        <v>ESTERIL</v>
      </c>
      <c r="K772" s="8">
        <v>2.5000000000000001E-2</v>
      </c>
      <c r="L772" s="11">
        <v>0.02</v>
      </c>
      <c r="M772" s="2">
        <v>0</v>
      </c>
      <c r="N772" s="2">
        <v>1014</v>
      </c>
      <c r="O772" s="2">
        <v>0</v>
      </c>
      <c r="P772" s="2">
        <v>306</v>
      </c>
      <c r="Q772" s="2">
        <f t="shared" si="132"/>
        <v>0</v>
      </c>
      <c r="R772" s="2">
        <f t="shared" si="133"/>
        <v>1</v>
      </c>
      <c r="S772" s="2">
        <v>0</v>
      </c>
      <c r="T772" s="2">
        <v>3</v>
      </c>
      <c r="U772" s="2">
        <v>511</v>
      </c>
      <c r="V772" s="2">
        <v>130</v>
      </c>
      <c r="W772" s="2">
        <v>6</v>
      </c>
      <c r="X772" s="2">
        <v>32</v>
      </c>
      <c r="Y772" s="5">
        <f t="shared" si="134"/>
        <v>0</v>
      </c>
      <c r="Z772" s="5">
        <f t="shared" si="135"/>
        <v>4.658385093167702E-3</v>
      </c>
      <c r="AA772" s="5">
        <f t="shared" si="136"/>
        <v>0.79347826086956519</v>
      </c>
      <c r="AB772" s="5">
        <f t="shared" si="137"/>
        <v>0.20186335403726707</v>
      </c>
      <c r="AC772" s="2">
        <v>0</v>
      </c>
      <c r="AD772" s="3">
        <v>2</v>
      </c>
      <c r="AE772" s="3">
        <v>451</v>
      </c>
      <c r="AF772" s="3">
        <v>204</v>
      </c>
      <c r="AG772" s="3">
        <v>4</v>
      </c>
      <c r="AH772" s="3">
        <v>21</v>
      </c>
      <c r="AI772" s="1">
        <f t="shared" si="138"/>
        <v>0</v>
      </c>
      <c r="AJ772" s="1">
        <f t="shared" si="139"/>
        <v>8.7976539589442824E-3</v>
      </c>
      <c r="AK772" s="1">
        <f t="shared" si="140"/>
        <v>0.66129032258064513</v>
      </c>
      <c r="AL772" s="1">
        <f t="shared" si="141"/>
        <v>0.32991202346041054</v>
      </c>
    </row>
    <row r="773" spans="1:38">
      <c r="A773" s="2" t="s">
        <v>1049</v>
      </c>
      <c r="B773" s="2" t="s">
        <v>105</v>
      </c>
      <c r="C773" s="2" t="s">
        <v>164</v>
      </c>
      <c r="E773" s="6" t="s">
        <v>132</v>
      </c>
      <c r="F773" s="2" t="s">
        <v>1455</v>
      </c>
      <c r="G773" s="2" t="s">
        <v>1446</v>
      </c>
      <c r="H773" s="2">
        <v>60</v>
      </c>
      <c r="I773" s="2">
        <v>15</v>
      </c>
      <c r="J773" s="2" t="str">
        <f t="shared" si="142"/>
        <v>ESTERIL</v>
      </c>
      <c r="K773" s="8">
        <v>2.5000000000000001E-2</v>
      </c>
      <c r="L773" s="11">
        <v>0.02</v>
      </c>
      <c r="M773" s="2">
        <v>42</v>
      </c>
      <c r="N773" s="2">
        <v>796</v>
      </c>
      <c r="O773" s="2">
        <v>0</v>
      </c>
      <c r="P773" s="2">
        <v>296</v>
      </c>
      <c r="Q773" s="2">
        <f t="shared" si="132"/>
        <v>3.7037037037037035E-2</v>
      </c>
      <c r="R773" s="2">
        <f t="shared" si="133"/>
        <v>0.96296296296296291</v>
      </c>
      <c r="S773" s="2">
        <v>0</v>
      </c>
      <c r="T773" s="2">
        <v>188</v>
      </c>
      <c r="U773" s="2">
        <v>189</v>
      </c>
      <c r="V773" s="2">
        <v>35</v>
      </c>
      <c r="W773" s="2">
        <v>162</v>
      </c>
      <c r="X773" s="2">
        <v>26</v>
      </c>
      <c r="Y773" s="5">
        <f t="shared" si="134"/>
        <v>0</v>
      </c>
      <c r="Z773" s="5">
        <f t="shared" si="135"/>
        <v>0.4563106796116505</v>
      </c>
      <c r="AA773" s="5">
        <f t="shared" si="136"/>
        <v>0.45873786407766992</v>
      </c>
      <c r="AB773" s="5">
        <f t="shared" si="137"/>
        <v>8.4951456310679616E-2</v>
      </c>
      <c r="AC773" s="2">
        <v>0</v>
      </c>
      <c r="AD773" s="3">
        <v>129</v>
      </c>
      <c r="AE773" s="3">
        <v>253</v>
      </c>
      <c r="AF773" s="3">
        <v>43</v>
      </c>
      <c r="AG773" s="3">
        <v>137</v>
      </c>
      <c r="AH773" s="3">
        <v>36</v>
      </c>
      <c r="AI773" s="1">
        <f t="shared" si="138"/>
        <v>0</v>
      </c>
      <c r="AJ773" s="1">
        <f t="shared" si="139"/>
        <v>0.44481605351170567</v>
      </c>
      <c r="AK773" s="1">
        <f t="shared" si="140"/>
        <v>0.42307692307692307</v>
      </c>
      <c r="AL773" s="1">
        <f t="shared" si="141"/>
        <v>0.13210702341137123</v>
      </c>
    </row>
    <row r="774" spans="1:38">
      <c r="A774" s="2" t="s">
        <v>1049</v>
      </c>
      <c r="B774" s="2" t="s">
        <v>105</v>
      </c>
      <c r="C774" s="2" t="s">
        <v>164</v>
      </c>
      <c r="E774" s="6" t="s">
        <v>5</v>
      </c>
      <c r="F774" s="2" t="s">
        <v>5</v>
      </c>
      <c r="G774" s="2" t="s">
        <v>1446</v>
      </c>
      <c r="H774" s="2">
        <v>1</v>
      </c>
      <c r="I774" s="2">
        <v>45</v>
      </c>
      <c r="J774" s="2" t="str">
        <f t="shared" si="142"/>
        <v>ESTERIL</v>
      </c>
      <c r="K774" s="8">
        <v>2.5000000000000001E-2</v>
      </c>
      <c r="L774" s="11">
        <v>0.02</v>
      </c>
      <c r="M774" s="2">
        <v>54</v>
      </c>
      <c r="N774" s="2">
        <v>2427</v>
      </c>
      <c r="O774" s="2">
        <v>0</v>
      </c>
      <c r="P774" s="2">
        <v>539</v>
      </c>
      <c r="Q774" s="2">
        <f t="shared" si="132"/>
        <v>1.7880794701986755E-2</v>
      </c>
      <c r="R774" s="2">
        <f t="shared" si="133"/>
        <v>0.98211920529801322</v>
      </c>
      <c r="S774" s="2">
        <v>0</v>
      </c>
      <c r="T774" s="2">
        <v>4</v>
      </c>
      <c r="U774" s="2">
        <v>1246</v>
      </c>
      <c r="V774" s="2">
        <v>357</v>
      </c>
      <c r="W774" s="2">
        <v>8</v>
      </c>
      <c r="X774" s="2">
        <v>43</v>
      </c>
      <c r="Y774" s="5">
        <f t="shared" si="134"/>
        <v>0</v>
      </c>
      <c r="Z774" s="5">
        <f t="shared" si="135"/>
        <v>2.4891101431238332E-3</v>
      </c>
      <c r="AA774" s="5">
        <f t="shared" si="136"/>
        <v>0.7753578095830741</v>
      </c>
      <c r="AB774" s="5">
        <f t="shared" si="137"/>
        <v>0.22215308027380212</v>
      </c>
      <c r="AC774" s="2">
        <v>0</v>
      </c>
      <c r="AD774" s="3">
        <v>1</v>
      </c>
      <c r="AE774" s="3">
        <v>1112</v>
      </c>
      <c r="AF774" s="3">
        <v>518</v>
      </c>
      <c r="AG774" s="3">
        <v>1</v>
      </c>
      <c r="AH774" s="3">
        <v>26</v>
      </c>
      <c r="AI774" s="1">
        <f t="shared" si="138"/>
        <v>0</v>
      </c>
      <c r="AJ774" s="1">
        <f t="shared" si="139"/>
        <v>1.2062726176115801E-3</v>
      </c>
      <c r="AK774" s="1">
        <f t="shared" si="140"/>
        <v>0.6706875753920386</v>
      </c>
      <c r="AL774" s="1">
        <f t="shared" si="141"/>
        <v>0.32810615199034981</v>
      </c>
    </row>
    <row r="775" spans="1:38">
      <c r="A775" s="2" t="s">
        <v>1049</v>
      </c>
      <c r="B775" s="2" t="s">
        <v>105</v>
      </c>
      <c r="C775" s="2" t="s">
        <v>164</v>
      </c>
      <c r="E775" s="6" t="s">
        <v>136</v>
      </c>
      <c r="F775" s="2" t="s">
        <v>1455</v>
      </c>
      <c r="G775" s="2" t="s">
        <v>1446</v>
      </c>
      <c r="H775" s="2">
        <v>136</v>
      </c>
      <c r="I775" s="2">
        <v>60</v>
      </c>
      <c r="J775" s="2" t="str">
        <f t="shared" si="142"/>
        <v>ESTERIL</v>
      </c>
      <c r="K775" s="9">
        <v>2.5000000000000001E-2</v>
      </c>
      <c r="L775" s="10">
        <v>0.02</v>
      </c>
      <c r="M775" s="2">
        <v>47</v>
      </c>
      <c r="N775" s="2">
        <v>2461</v>
      </c>
      <c r="O775" s="2">
        <v>0</v>
      </c>
      <c r="P775" s="2">
        <v>485</v>
      </c>
      <c r="Q775" s="2">
        <f t="shared" si="132"/>
        <v>1.5703307718008687E-2</v>
      </c>
      <c r="R775" s="2">
        <f t="shared" si="133"/>
        <v>0.98429669228199135</v>
      </c>
      <c r="S775" s="5">
        <v>0</v>
      </c>
      <c r="T775" s="5">
        <v>176</v>
      </c>
      <c r="U775" s="5">
        <v>1118</v>
      </c>
      <c r="V775" s="5">
        <v>86</v>
      </c>
      <c r="W775" s="5">
        <v>181</v>
      </c>
      <c r="X775" s="5">
        <v>94</v>
      </c>
      <c r="Y775" s="5">
        <f t="shared" si="134"/>
        <v>0</v>
      </c>
      <c r="Z775" s="5">
        <f t="shared" si="135"/>
        <v>0.12753623188405797</v>
      </c>
      <c r="AA775" s="5">
        <f t="shared" si="136"/>
        <v>0.81014492753623191</v>
      </c>
      <c r="AB775" s="5">
        <f t="shared" si="137"/>
        <v>6.2318840579710148E-2</v>
      </c>
      <c r="AC775" s="2">
        <v>0</v>
      </c>
      <c r="AD775" s="3">
        <v>89</v>
      </c>
      <c r="AE775" s="3">
        <v>1262</v>
      </c>
      <c r="AF775" s="3">
        <v>131</v>
      </c>
      <c r="AG775" s="3">
        <v>103</v>
      </c>
      <c r="AH775" s="3">
        <v>69</v>
      </c>
      <c r="AI775" s="1">
        <f t="shared" si="138"/>
        <v>0</v>
      </c>
      <c r="AJ775" s="1">
        <f t="shared" si="139"/>
        <v>0.11608222490931076</v>
      </c>
      <c r="AK775" s="1">
        <f t="shared" si="140"/>
        <v>0.7629987908101572</v>
      </c>
      <c r="AL775" s="1">
        <f t="shared" si="141"/>
        <v>0.12091898428053205</v>
      </c>
    </row>
    <row r="776" spans="1:38">
      <c r="A776" s="2" t="s">
        <v>1049</v>
      </c>
      <c r="B776" s="2" t="s">
        <v>105</v>
      </c>
      <c r="C776" s="2" t="s">
        <v>164</v>
      </c>
      <c r="E776" s="6" t="s">
        <v>7</v>
      </c>
      <c r="F776" s="2" t="s">
        <v>1455</v>
      </c>
      <c r="G776" s="2" t="s">
        <v>1446</v>
      </c>
      <c r="H776" s="2">
        <v>9</v>
      </c>
      <c r="I776" s="2">
        <v>10</v>
      </c>
      <c r="J776" s="2" t="str">
        <f t="shared" si="142"/>
        <v>ESTERIL</v>
      </c>
      <c r="K776" s="8">
        <v>2.5000000000000001E-2</v>
      </c>
      <c r="L776" s="11">
        <v>0.03</v>
      </c>
      <c r="M776" s="2">
        <v>0</v>
      </c>
      <c r="N776" s="2">
        <v>1041</v>
      </c>
      <c r="O776" s="2">
        <v>0</v>
      </c>
      <c r="P776" s="2">
        <v>346</v>
      </c>
      <c r="Q776" s="2">
        <f t="shared" si="132"/>
        <v>0</v>
      </c>
      <c r="R776" s="2">
        <f t="shared" si="133"/>
        <v>1</v>
      </c>
      <c r="S776" s="2">
        <v>0</v>
      </c>
      <c r="T776" s="2">
        <v>5</v>
      </c>
      <c r="U776" s="2">
        <v>537</v>
      </c>
      <c r="V776" s="2">
        <v>112</v>
      </c>
      <c r="W776" s="2">
        <v>13</v>
      </c>
      <c r="X776" s="2">
        <v>43</v>
      </c>
      <c r="Y776" s="5">
        <f t="shared" si="134"/>
        <v>0</v>
      </c>
      <c r="Z776" s="5">
        <f t="shared" si="135"/>
        <v>7.6452599388379203E-3</v>
      </c>
      <c r="AA776" s="5">
        <f t="shared" si="136"/>
        <v>0.82110091743119262</v>
      </c>
      <c r="AB776" s="5">
        <f t="shared" si="137"/>
        <v>0.17125382262996941</v>
      </c>
      <c r="AC776" s="2">
        <v>0</v>
      </c>
      <c r="AD776" s="3">
        <v>3</v>
      </c>
      <c r="AE776" s="3">
        <v>508</v>
      </c>
      <c r="AF776" s="3">
        <v>174</v>
      </c>
      <c r="AG776" s="3">
        <v>6</v>
      </c>
      <c r="AH776" s="3">
        <v>19</v>
      </c>
      <c r="AI776" s="1">
        <f t="shared" si="138"/>
        <v>0</v>
      </c>
      <c r="AJ776" s="1">
        <f t="shared" si="139"/>
        <v>1.2676056338028169E-2</v>
      </c>
      <c r="AK776" s="1">
        <f t="shared" si="140"/>
        <v>0.71549295774647892</v>
      </c>
      <c r="AL776" s="1">
        <f t="shared" si="141"/>
        <v>0.27183098591549298</v>
      </c>
    </row>
    <row r="777" spans="1:38">
      <c r="A777" s="2" t="s">
        <v>1049</v>
      </c>
      <c r="B777" s="2" t="s">
        <v>105</v>
      </c>
      <c r="C777" s="2" t="s">
        <v>164</v>
      </c>
      <c r="E777" s="6" t="s">
        <v>13</v>
      </c>
      <c r="F777" s="2" t="s">
        <v>5</v>
      </c>
      <c r="G777" s="2" t="s">
        <v>1446</v>
      </c>
      <c r="H777" s="2">
        <v>19</v>
      </c>
      <c r="I777" s="2">
        <v>65</v>
      </c>
      <c r="J777" s="2" t="str">
        <f t="shared" si="142"/>
        <v>ESTERIL</v>
      </c>
      <c r="K777" s="8">
        <v>2.5000000000000001E-2</v>
      </c>
      <c r="L777" s="11">
        <v>0.03</v>
      </c>
      <c r="M777" s="2">
        <v>61</v>
      </c>
      <c r="N777" s="2">
        <v>2049</v>
      </c>
      <c r="O777" s="2">
        <v>0</v>
      </c>
      <c r="P777" s="2">
        <v>470</v>
      </c>
      <c r="Q777" s="2">
        <f t="shared" si="132"/>
        <v>2.3643410852713178E-2</v>
      </c>
      <c r="R777" s="2">
        <f t="shared" si="133"/>
        <v>0.97635658914728685</v>
      </c>
      <c r="S777" s="2">
        <v>0</v>
      </c>
      <c r="T777" s="2">
        <v>3</v>
      </c>
      <c r="U777" s="2">
        <v>1176</v>
      </c>
      <c r="V777" s="2">
        <v>216</v>
      </c>
      <c r="W777" s="2">
        <v>4</v>
      </c>
      <c r="X777" s="2">
        <v>23</v>
      </c>
      <c r="Y777" s="5">
        <f t="shared" si="134"/>
        <v>0</v>
      </c>
      <c r="Z777" s="5">
        <f t="shared" si="135"/>
        <v>2.1505376344086021E-3</v>
      </c>
      <c r="AA777" s="5">
        <f t="shared" si="136"/>
        <v>0.84301075268817205</v>
      </c>
      <c r="AB777" s="5">
        <f t="shared" si="137"/>
        <v>0.15483870967741936</v>
      </c>
      <c r="AC777" s="2">
        <v>0</v>
      </c>
      <c r="AD777" s="3">
        <v>3</v>
      </c>
      <c r="AE777" s="3">
        <v>1074</v>
      </c>
      <c r="AF777" s="3">
        <v>328</v>
      </c>
      <c r="AG777" s="3">
        <v>4</v>
      </c>
      <c r="AH777" s="3">
        <v>13</v>
      </c>
      <c r="AI777" s="1">
        <f t="shared" si="138"/>
        <v>0</v>
      </c>
      <c r="AJ777" s="1">
        <f t="shared" si="139"/>
        <v>4.9226441631504926E-3</v>
      </c>
      <c r="AK777" s="1">
        <f t="shared" si="140"/>
        <v>0.75527426160337552</v>
      </c>
      <c r="AL777" s="1">
        <f t="shared" si="141"/>
        <v>0.23980309423347398</v>
      </c>
    </row>
    <row r="778" spans="1:38">
      <c r="A778" s="2" t="s">
        <v>1049</v>
      </c>
      <c r="B778" s="2" t="s">
        <v>105</v>
      </c>
      <c r="C778" s="2" t="s">
        <v>164</v>
      </c>
      <c r="E778" s="6" t="s">
        <v>15</v>
      </c>
      <c r="F778" s="2" t="s">
        <v>5</v>
      </c>
      <c r="G778" s="2" t="s">
        <v>1446</v>
      </c>
      <c r="H778" s="2">
        <v>67</v>
      </c>
      <c r="I778" s="2">
        <v>75</v>
      </c>
      <c r="J778" s="2" t="str">
        <f t="shared" si="142"/>
        <v>ESTERIL</v>
      </c>
      <c r="K778" s="8">
        <v>2.5000000000000001E-2</v>
      </c>
      <c r="L778" s="11">
        <v>0.03</v>
      </c>
      <c r="M778" s="2">
        <v>0</v>
      </c>
      <c r="N778" s="2">
        <v>4047</v>
      </c>
      <c r="O778" s="2">
        <v>0</v>
      </c>
      <c r="P778" s="2">
        <v>613</v>
      </c>
      <c r="Q778" s="2">
        <f t="shared" si="132"/>
        <v>0</v>
      </c>
      <c r="R778" s="2">
        <f t="shared" si="133"/>
        <v>1</v>
      </c>
      <c r="S778" s="2">
        <v>0</v>
      </c>
      <c r="T778" s="2">
        <v>29</v>
      </c>
      <c r="U778" s="2">
        <v>2137</v>
      </c>
      <c r="V778" s="2">
        <v>279</v>
      </c>
      <c r="W778" s="2">
        <v>49</v>
      </c>
      <c r="X778" s="2">
        <v>128</v>
      </c>
      <c r="Y778" s="5">
        <f t="shared" si="134"/>
        <v>0</v>
      </c>
      <c r="Z778" s="5">
        <f t="shared" si="135"/>
        <v>1.1860940695296524E-2</v>
      </c>
      <c r="AA778" s="5">
        <f t="shared" si="136"/>
        <v>0.8740286298568507</v>
      </c>
      <c r="AB778" s="5">
        <f t="shared" si="137"/>
        <v>0.11411042944785275</v>
      </c>
      <c r="AC778" s="2">
        <v>0</v>
      </c>
      <c r="AD778" s="3">
        <v>12</v>
      </c>
      <c r="AE778" s="3">
        <v>2073</v>
      </c>
      <c r="AF778" s="3">
        <v>449</v>
      </c>
      <c r="AG778" s="3">
        <v>18</v>
      </c>
      <c r="AH778" s="3">
        <v>70</v>
      </c>
      <c r="AI778" s="1">
        <f t="shared" si="138"/>
        <v>0</v>
      </c>
      <c r="AJ778" s="1">
        <f t="shared" si="139"/>
        <v>1.1441647597254004E-2</v>
      </c>
      <c r="AK778" s="1">
        <f t="shared" si="140"/>
        <v>0.79061784897025167</v>
      </c>
      <c r="AL778" s="1">
        <f t="shared" si="141"/>
        <v>0.19794050343249428</v>
      </c>
    </row>
    <row r="779" spans="1:38">
      <c r="A779" s="2" t="s">
        <v>1049</v>
      </c>
      <c r="B779" s="2" t="s">
        <v>105</v>
      </c>
      <c r="C779" s="2" t="s">
        <v>164</v>
      </c>
      <c r="E779" s="6" t="s">
        <v>14</v>
      </c>
      <c r="F779" s="2" t="s">
        <v>5</v>
      </c>
      <c r="G779" s="2" t="s">
        <v>1446</v>
      </c>
      <c r="H779" s="2">
        <v>73</v>
      </c>
      <c r="I779" s="2">
        <v>110</v>
      </c>
      <c r="J779" s="2" t="str">
        <f t="shared" si="142"/>
        <v>ESTERIL</v>
      </c>
      <c r="K779" s="8">
        <v>2.5000000000000001E-2</v>
      </c>
      <c r="L779" s="11">
        <v>0.03</v>
      </c>
      <c r="M779" s="2">
        <v>6</v>
      </c>
      <c r="N779" s="2">
        <v>4908</v>
      </c>
      <c r="O779" s="2">
        <v>0</v>
      </c>
      <c r="P779" s="2">
        <v>722</v>
      </c>
      <c r="Q779" s="2">
        <f t="shared" si="132"/>
        <v>1.0645848119233499E-3</v>
      </c>
      <c r="R779" s="2">
        <f t="shared" si="133"/>
        <v>0.9989354151880766</v>
      </c>
      <c r="S779" s="2">
        <v>0</v>
      </c>
      <c r="T779" s="2">
        <v>15</v>
      </c>
      <c r="U779" s="2">
        <v>2523</v>
      </c>
      <c r="V779" s="2">
        <v>556</v>
      </c>
      <c r="W779" s="2">
        <v>15</v>
      </c>
      <c r="X779" s="2">
        <v>56</v>
      </c>
      <c r="Y779" s="5">
        <f t="shared" si="134"/>
        <v>0</v>
      </c>
      <c r="Z779" s="5">
        <f t="shared" si="135"/>
        <v>4.8480930833872012E-3</v>
      </c>
      <c r="AA779" s="5">
        <f t="shared" si="136"/>
        <v>0.8154492566257272</v>
      </c>
      <c r="AB779" s="5">
        <f t="shared" si="137"/>
        <v>0.17970265029088558</v>
      </c>
      <c r="AC779" s="2">
        <v>0</v>
      </c>
      <c r="AD779" s="3">
        <v>8</v>
      </c>
      <c r="AE779" s="3">
        <v>2233</v>
      </c>
      <c r="AF779" s="3">
        <v>893</v>
      </c>
      <c r="AG779" s="3">
        <v>3</v>
      </c>
      <c r="AH779" s="3">
        <v>28</v>
      </c>
      <c r="AI779" s="1">
        <f t="shared" si="138"/>
        <v>0</v>
      </c>
      <c r="AJ779" s="1">
        <f t="shared" si="139"/>
        <v>3.4755134281200632E-3</v>
      </c>
      <c r="AK779" s="1">
        <f t="shared" si="140"/>
        <v>0.70552922590837286</v>
      </c>
      <c r="AL779" s="1">
        <f t="shared" si="141"/>
        <v>0.29099526066350712</v>
      </c>
    </row>
    <row r="780" spans="1:38">
      <c r="A780" s="2" t="s">
        <v>1049</v>
      </c>
      <c r="B780" s="2" t="s">
        <v>105</v>
      </c>
      <c r="C780" s="2" t="s">
        <v>164</v>
      </c>
      <c r="E780" s="6" t="s">
        <v>5</v>
      </c>
      <c r="F780" s="2" t="s">
        <v>5</v>
      </c>
      <c r="G780" s="2" t="s">
        <v>1446</v>
      </c>
      <c r="H780" s="2">
        <v>3</v>
      </c>
      <c r="I780" s="2">
        <v>35</v>
      </c>
      <c r="J780" s="2" t="str">
        <f t="shared" si="142"/>
        <v>ESTERIL</v>
      </c>
      <c r="K780" s="8">
        <v>2.5000000000000001E-2</v>
      </c>
      <c r="L780" s="11">
        <v>0.04</v>
      </c>
      <c r="M780" s="2">
        <v>9</v>
      </c>
      <c r="N780" s="2">
        <v>1669</v>
      </c>
      <c r="O780" s="2">
        <v>0</v>
      </c>
      <c r="P780" s="2">
        <v>400</v>
      </c>
      <c r="Q780" s="2">
        <f t="shared" si="132"/>
        <v>4.3310875842155917E-3</v>
      </c>
      <c r="R780" s="2">
        <f t="shared" si="133"/>
        <v>0.99566891241578437</v>
      </c>
      <c r="S780" s="2">
        <v>0</v>
      </c>
      <c r="T780" s="2">
        <v>1</v>
      </c>
      <c r="U780" s="2">
        <v>832</v>
      </c>
      <c r="V780" s="2">
        <v>259</v>
      </c>
      <c r="W780" s="2">
        <v>2</v>
      </c>
      <c r="X780" s="2">
        <v>28</v>
      </c>
      <c r="Y780" s="5">
        <f t="shared" si="134"/>
        <v>0</v>
      </c>
      <c r="Z780" s="5">
        <f t="shared" si="135"/>
        <v>9.1575091575091575E-4</v>
      </c>
      <c r="AA780" s="5">
        <f t="shared" si="136"/>
        <v>0.76190476190476186</v>
      </c>
      <c r="AB780" s="5">
        <f t="shared" si="137"/>
        <v>0.23717948717948717</v>
      </c>
      <c r="AC780" s="2">
        <v>0</v>
      </c>
      <c r="AD780" s="3">
        <v>0</v>
      </c>
      <c r="AE780" s="3">
        <v>752</v>
      </c>
      <c r="AF780" s="3">
        <v>353</v>
      </c>
      <c r="AG780" s="3">
        <v>0</v>
      </c>
      <c r="AH780" s="3">
        <v>17</v>
      </c>
      <c r="AI780" s="1">
        <f t="shared" si="138"/>
        <v>0</v>
      </c>
      <c r="AJ780" s="1">
        <f t="shared" si="139"/>
        <v>0</v>
      </c>
      <c r="AK780" s="1">
        <f t="shared" si="140"/>
        <v>0.67023172905525852</v>
      </c>
      <c r="AL780" s="1">
        <f t="shared" si="141"/>
        <v>0.32976827094474154</v>
      </c>
    </row>
    <row r="781" spans="1:38">
      <c r="A781" s="2" t="s">
        <v>1049</v>
      </c>
      <c r="B781" s="2" t="s">
        <v>105</v>
      </c>
      <c r="C781" s="2" t="s">
        <v>164</v>
      </c>
      <c r="E781" s="6" t="s">
        <v>15</v>
      </c>
      <c r="F781" s="2" t="s">
        <v>5</v>
      </c>
      <c r="G781" s="2" t="s">
        <v>1446</v>
      </c>
      <c r="H781" s="2">
        <v>70</v>
      </c>
      <c r="I781" s="2">
        <v>65</v>
      </c>
      <c r="J781" s="2" t="str">
        <f t="shared" si="142"/>
        <v>ESTERIL</v>
      </c>
      <c r="K781" s="8">
        <v>2.5000000000000001E-2</v>
      </c>
      <c r="L781" s="11">
        <v>0.04</v>
      </c>
      <c r="M781" s="2">
        <v>34</v>
      </c>
      <c r="N781" s="2">
        <v>2465</v>
      </c>
      <c r="O781" s="2">
        <v>0</v>
      </c>
      <c r="P781" s="2">
        <v>806</v>
      </c>
      <c r="Q781" s="2">
        <f t="shared" si="132"/>
        <v>1.0287443267776097E-2</v>
      </c>
      <c r="R781" s="2">
        <f t="shared" si="133"/>
        <v>0.98971255673222391</v>
      </c>
      <c r="S781" s="2">
        <v>0</v>
      </c>
      <c r="T781" s="2">
        <v>19</v>
      </c>
      <c r="U781" s="2">
        <v>1067</v>
      </c>
      <c r="V781" s="2">
        <v>519</v>
      </c>
      <c r="W781" s="2">
        <v>13</v>
      </c>
      <c r="X781" s="2">
        <v>23</v>
      </c>
      <c r="Y781" s="5">
        <f t="shared" si="134"/>
        <v>0</v>
      </c>
      <c r="Z781" s="5">
        <f t="shared" si="135"/>
        <v>1.1838006230529595E-2</v>
      </c>
      <c r="AA781" s="5">
        <f t="shared" si="136"/>
        <v>0.66479750778816205</v>
      </c>
      <c r="AB781" s="5">
        <f t="shared" si="137"/>
        <v>0.3233644859813084</v>
      </c>
      <c r="AC781" s="2">
        <v>0</v>
      </c>
      <c r="AD781" s="3">
        <v>7</v>
      </c>
      <c r="AE781" s="3">
        <v>885</v>
      </c>
      <c r="AF781" s="3">
        <v>724</v>
      </c>
      <c r="AG781" s="3">
        <v>5</v>
      </c>
      <c r="AH781" s="3">
        <v>20</v>
      </c>
      <c r="AI781" s="1">
        <f t="shared" si="138"/>
        <v>0</v>
      </c>
      <c r="AJ781" s="1">
        <f t="shared" si="139"/>
        <v>7.3126142595978062E-3</v>
      </c>
      <c r="AK781" s="1">
        <f t="shared" si="140"/>
        <v>0.53930530164533819</v>
      </c>
      <c r="AL781" s="1">
        <f t="shared" si="141"/>
        <v>0.45338208409506398</v>
      </c>
    </row>
    <row r="782" spans="1:38">
      <c r="A782" s="2" t="s">
        <v>1049</v>
      </c>
      <c r="B782" s="2" t="s">
        <v>105</v>
      </c>
      <c r="C782" s="2" t="s">
        <v>164</v>
      </c>
      <c r="E782" s="6" t="s">
        <v>5</v>
      </c>
      <c r="F782" s="2" t="s">
        <v>5</v>
      </c>
      <c r="G782" s="2" t="s">
        <v>1446</v>
      </c>
      <c r="H782" s="2">
        <v>5</v>
      </c>
      <c r="I782" s="2">
        <v>25</v>
      </c>
      <c r="J782" s="2" t="str">
        <f t="shared" si="142"/>
        <v>ESTERIL</v>
      </c>
      <c r="K782" s="8">
        <v>2.5000000000000001E-2</v>
      </c>
      <c r="L782" s="11">
        <v>0.05</v>
      </c>
      <c r="M782" s="2">
        <v>0</v>
      </c>
      <c r="N782" s="2">
        <v>1638</v>
      </c>
      <c r="O782" s="2">
        <v>0</v>
      </c>
      <c r="P782" s="2">
        <v>395</v>
      </c>
      <c r="Q782" s="2">
        <f t="shared" si="132"/>
        <v>0</v>
      </c>
      <c r="R782" s="2">
        <f t="shared" si="133"/>
        <v>1</v>
      </c>
      <c r="S782" s="2">
        <v>0</v>
      </c>
      <c r="T782" s="2">
        <v>1</v>
      </c>
      <c r="U782" s="2">
        <v>861</v>
      </c>
      <c r="V782" s="2">
        <v>191</v>
      </c>
      <c r="W782" s="2">
        <v>2</v>
      </c>
      <c r="X782" s="2">
        <v>38</v>
      </c>
      <c r="Y782" s="5">
        <f t="shared" si="134"/>
        <v>0</v>
      </c>
      <c r="Z782" s="5">
        <f t="shared" si="135"/>
        <v>9.4966761633428305E-4</v>
      </c>
      <c r="AA782" s="5">
        <f t="shared" si="136"/>
        <v>0.81766381766381768</v>
      </c>
      <c r="AB782" s="5">
        <f t="shared" si="137"/>
        <v>0.18138651471984804</v>
      </c>
      <c r="AC782" s="2">
        <v>0</v>
      </c>
      <c r="AD782" s="3">
        <v>0</v>
      </c>
      <c r="AE782" s="3">
        <v>792</v>
      </c>
      <c r="AF782" s="3">
        <v>286</v>
      </c>
      <c r="AG782" s="3">
        <v>0</v>
      </c>
      <c r="AH782" s="3">
        <v>15</v>
      </c>
      <c r="AI782" s="1">
        <f t="shared" si="138"/>
        <v>0</v>
      </c>
      <c r="AJ782" s="1">
        <f t="shared" si="139"/>
        <v>0</v>
      </c>
      <c r="AK782" s="1">
        <f t="shared" si="140"/>
        <v>0.72461116193961572</v>
      </c>
      <c r="AL782" s="1">
        <f t="shared" si="141"/>
        <v>0.27538883806038428</v>
      </c>
    </row>
    <row r="783" spans="1:38">
      <c r="A783" s="2" t="s">
        <v>1049</v>
      </c>
      <c r="B783" s="2" t="s">
        <v>105</v>
      </c>
      <c r="C783" s="2" t="s">
        <v>164</v>
      </c>
      <c r="E783" s="6" t="s">
        <v>5</v>
      </c>
      <c r="F783" s="2" t="s">
        <v>5</v>
      </c>
      <c r="G783" s="2" t="s">
        <v>1446</v>
      </c>
      <c r="H783" s="2">
        <v>6</v>
      </c>
      <c r="I783" s="2">
        <v>35</v>
      </c>
      <c r="J783" s="2" t="str">
        <f t="shared" si="142"/>
        <v>ESTERIL</v>
      </c>
      <c r="K783" s="8">
        <v>2.5000000000000001E-2</v>
      </c>
      <c r="L783" s="11">
        <v>0.06</v>
      </c>
      <c r="M783" s="2">
        <v>0</v>
      </c>
      <c r="N783" s="2">
        <v>1707</v>
      </c>
      <c r="O783" s="2">
        <v>0</v>
      </c>
      <c r="P783" s="2">
        <v>514</v>
      </c>
      <c r="Q783" s="2">
        <f t="shared" si="132"/>
        <v>0</v>
      </c>
      <c r="R783" s="2">
        <f t="shared" si="133"/>
        <v>1</v>
      </c>
      <c r="S783" s="2">
        <v>0</v>
      </c>
      <c r="T783" s="2">
        <v>27</v>
      </c>
      <c r="U783" s="2">
        <v>826</v>
      </c>
      <c r="V783" s="2">
        <v>268</v>
      </c>
      <c r="W783" s="2">
        <v>27</v>
      </c>
      <c r="X783" s="2">
        <v>41</v>
      </c>
      <c r="Y783" s="5">
        <f t="shared" si="134"/>
        <v>0</v>
      </c>
      <c r="Z783" s="5">
        <f t="shared" si="135"/>
        <v>2.4085637823371989E-2</v>
      </c>
      <c r="AA783" s="5">
        <f t="shared" si="136"/>
        <v>0.73684210526315785</v>
      </c>
      <c r="AB783" s="5">
        <f t="shared" si="137"/>
        <v>0.23907225691347012</v>
      </c>
      <c r="AC783" s="2">
        <v>0</v>
      </c>
      <c r="AD783" s="3">
        <v>5</v>
      </c>
      <c r="AE783" s="3">
        <v>784</v>
      </c>
      <c r="AF783" s="3">
        <v>364</v>
      </c>
      <c r="AG783" s="3">
        <v>5</v>
      </c>
      <c r="AH783" s="3">
        <v>29</v>
      </c>
      <c r="AI783" s="1">
        <f t="shared" si="138"/>
        <v>0</v>
      </c>
      <c r="AJ783" s="1">
        <f t="shared" si="139"/>
        <v>8.4245998315080027E-3</v>
      </c>
      <c r="AK783" s="1">
        <f t="shared" si="140"/>
        <v>0.66048862679022746</v>
      </c>
      <c r="AL783" s="1">
        <f t="shared" si="141"/>
        <v>0.33108677337826453</v>
      </c>
    </row>
    <row r="784" spans="1:38">
      <c r="A784" s="2" t="s">
        <v>1049</v>
      </c>
      <c r="B784" s="2" t="s">
        <v>105</v>
      </c>
      <c r="C784" s="2" t="s">
        <v>164</v>
      </c>
      <c r="E784" s="6" t="s">
        <v>152</v>
      </c>
      <c r="F784" s="2" t="s">
        <v>5</v>
      </c>
      <c r="G784" s="2" t="s">
        <v>1446</v>
      </c>
      <c r="H784" s="2">
        <v>288</v>
      </c>
      <c r="I784" s="2">
        <v>35</v>
      </c>
      <c r="J784" s="2" t="str">
        <f t="shared" si="142"/>
        <v>ESTERIL</v>
      </c>
      <c r="K784" s="8">
        <v>2.5000000000000001E-2</v>
      </c>
      <c r="L784" s="11">
        <v>0.06</v>
      </c>
      <c r="M784" s="2">
        <v>0</v>
      </c>
      <c r="N784" s="2">
        <v>1547</v>
      </c>
      <c r="O784" s="2">
        <v>0</v>
      </c>
      <c r="P784" s="2">
        <v>417</v>
      </c>
      <c r="Q784" s="2">
        <f t="shared" si="132"/>
        <v>0</v>
      </c>
      <c r="R784" s="2">
        <f t="shared" si="133"/>
        <v>1</v>
      </c>
      <c r="S784" s="5">
        <v>0</v>
      </c>
      <c r="T784" s="5">
        <v>4</v>
      </c>
      <c r="U784" s="5">
        <v>731</v>
      </c>
      <c r="V784" s="5">
        <v>283</v>
      </c>
      <c r="W784" s="5">
        <v>5</v>
      </c>
      <c r="X784" s="5">
        <v>25</v>
      </c>
      <c r="Y784" s="5">
        <f t="shared" si="134"/>
        <v>0</v>
      </c>
      <c r="Z784" s="5">
        <f t="shared" si="135"/>
        <v>3.929273084479371E-3</v>
      </c>
      <c r="AA784" s="5">
        <f t="shared" si="136"/>
        <v>0.71807465618860511</v>
      </c>
      <c r="AB784" s="5">
        <f t="shared" si="137"/>
        <v>0.27799607072691551</v>
      </c>
      <c r="AC784" s="5">
        <v>0</v>
      </c>
      <c r="AD784" s="3">
        <v>2</v>
      </c>
      <c r="AE784" s="3">
        <v>632</v>
      </c>
      <c r="AF784" s="3">
        <v>391</v>
      </c>
      <c r="AG784" s="3">
        <v>4</v>
      </c>
      <c r="AH784" s="3">
        <v>19</v>
      </c>
      <c r="AI784" s="1">
        <f t="shared" si="138"/>
        <v>0</v>
      </c>
      <c r="AJ784" s="1">
        <f t="shared" si="139"/>
        <v>5.7251908396946565E-3</v>
      </c>
      <c r="AK784" s="1">
        <f t="shared" si="140"/>
        <v>0.60305343511450382</v>
      </c>
      <c r="AL784" s="1">
        <f t="shared" si="141"/>
        <v>0.39122137404580154</v>
      </c>
    </row>
    <row r="785" spans="1:38">
      <c r="A785" s="2" t="s">
        <v>1049</v>
      </c>
      <c r="B785" s="2" t="s">
        <v>105</v>
      </c>
      <c r="C785" s="2" t="s">
        <v>164</v>
      </c>
      <c r="E785" s="6" t="s">
        <v>135</v>
      </c>
      <c r="F785" s="2" t="s">
        <v>1455</v>
      </c>
      <c r="G785" s="2" t="s">
        <v>1446</v>
      </c>
      <c r="H785" s="2">
        <v>135</v>
      </c>
      <c r="I785" s="2">
        <v>100</v>
      </c>
      <c r="J785" s="2" t="str">
        <f t="shared" si="142"/>
        <v>ESTERIL</v>
      </c>
      <c r="K785" s="9">
        <v>2.5000000000000001E-2</v>
      </c>
      <c r="L785" s="10">
        <v>0.11</v>
      </c>
      <c r="M785" s="2">
        <v>151</v>
      </c>
      <c r="N785" s="2">
        <v>3233</v>
      </c>
      <c r="O785" s="2">
        <v>0</v>
      </c>
      <c r="P785" s="2">
        <v>668</v>
      </c>
      <c r="Q785" s="2">
        <f t="shared" si="132"/>
        <v>3.7265547877591315E-2</v>
      </c>
      <c r="R785" s="2">
        <f t="shared" si="133"/>
        <v>0.96273445212240871</v>
      </c>
      <c r="S785" s="5">
        <v>0</v>
      </c>
      <c r="T785" s="5">
        <v>133</v>
      </c>
      <c r="U785" s="5">
        <v>1615</v>
      </c>
      <c r="V785" s="5">
        <v>88</v>
      </c>
      <c r="W785" s="5">
        <v>175</v>
      </c>
      <c r="X785" s="5">
        <v>140</v>
      </c>
      <c r="Y785" s="5">
        <f t="shared" si="134"/>
        <v>0</v>
      </c>
      <c r="Z785" s="5">
        <f t="shared" si="135"/>
        <v>7.2440087145969501E-2</v>
      </c>
      <c r="AA785" s="5">
        <f t="shared" si="136"/>
        <v>0.87962962962962965</v>
      </c>
      <c r="AB785" s="5">
        <f t="shared" si="137"/>
        <v>4.793028322440087E-2</v>
      </c>
      <c r="AC785" s="2">
        <v>0</v>
      </c>
      <c r="AD785" s="3">
        <v>68</v>
      </c>
      <c r="AE785" s="3">
        <v>1762</v>
      </c>
      <c r="AF785" s="3">
        <v>135</v>
      </c>
      <c r="AG785" s="3">
        <v>85</v>
      </c>
      <c r="AH785" s="3">
        <v>101</v>
      </c>
      <c r="AI785" s="1">
        <f t="shared" si="138"/>
        <v>0</v>
      </c>
      <c r="AJ785" s="1">
        <f t="shared" si="139"/>
        <v>7.1129707112970716E-2</v>
      </c>
      <c r="AK785" s="1">
        <f t="shared" si="140"/>
        <v>0.81915388191538818</v>
      </c>
      <c r="AL785" s="1">
        <f t="shared" si="141"/>
        <v>0.1097164109716411</v>
      </c>
    </row>
    <row r="786" spans="1:38">
      <c r="A786" s="2" t="s">
        <v>1049</v>
      </c>
      <c r="B786" s="2" t="s">
        <v>105</v>
      </c>
      <c r="C786" s="2" t="s">
        <v>164</v>
      </c>
      <c r="E786" s="6" t="s">
        <v>14</v>
      </c>
      <c r="F786" s="2" t="s">
        <v>5</v>
      </c>
      <c r="G786" s="2" t="s">
        <v>1446</v>
      </c>
      <c r="H786" s="2">
        <v>76</v>
      </c>
      <c r="I786" s="2">
        <v>80</v>
      </c>
      <c r="J786" s="2" t="str">
        <f t="shared" si="142"/>
        <v>ESTERIL</v>
      </c>
      <c r="K786" s="8">
        <v>2.5000000000000001E-2</v>
      </c>
      <c r="L786" s="11">
        <v>0.14000000000000001</v>
      </c>
      <c r="M786" s="2">
        <v>51</v>
      </c>
      <c r="N786" s="2">
        <v>3560</v>
      </c>
      <c r="O786" s="2">
        <v>0</v>
      </c>
      <c r="P786" s="2">
        <v>603</v>
      </c>
      <c r="Q786" s="2">
        <f t="shared" si="132"/>
        <v>1.210251542477456E-2</v>
      </c>
      <c r="R786" s="2">
        <f t="shared" si="133"/>
        <v>0.98789748457522542</v>
      </c>
      <c r="S786" s="2">
        <v>0</v>
      </c>
      <c r="T786" s="2">
        <v>3</v>
      </c>
      <c r="U786" s="2">
        <v>1641</v>
      </c>
      <c r="V786" s="2">
        <v>649</v>
      </c>
      <c r="W786" s="2">
        <v>1</v>
      </c>
      <c r="X786" s="2">
        <v>40</v>
      </c>
      <c r="Y786" s="5">
        <f t="shared" si="134"/>
        <v>0</v>
      </c>
      <c r="Z786" s="5">
        <f t="shared" si="135"/>
        <v>1.3083296990841692E-3</v>
      </c>
      <c r="AA786" s="5">
        <f t="shared" si="136"/>
        <v>0.71565634539904055</v>
      </c>
      <c r="AB786" s="5">
        <f t="shared" si="137"/>
        <v>0.28303532490187527</v>
      </c>
      <c r="AC786" s="2">
        <v>0</v>
      </c>
      <c r="AD786" s="3">
        <v>3</v>
      </c>
      <c r="AE786" s="3">
        <v>1367</v>
      </c>
      <c r="AF786" s="3">
        <v>937</v>
      </c>
      <c r="AG786" s="3">
        <v>1</v>
      </c>
      <c r="AH786" s="3">
        <v>26</v>
      </c>
      <c r="AI786" s="1">
        <f t="shared" si="138"/>
        <v>0</v>
      </c>
      <c r="AJ786" s="1">
        <f t="shared" si="139"/>
        <v>1.7137960582690661E-3</v>
      </c>
      <c r="AK786" s="1">
        <f t="shared" si="140"/>
        <v>0.58568980291345329</v>
      </c>
      <c r="AL786" s="1">
        <f t="shared" si="141"/>
        <v>0.41259640102827766</v>
      </c>
    </row>
    <row r="787" spans="1:38">
      <c r="A787" s="2" t="s">
        <v>1049</v>
      </c>
      <c r="B787" s="2" t="s">
        <v>105</v>
      </c>
      <c r="C787" s="2" t="s">
        <v>164</v>
      </c>
      <c r="E787" s="6" t="s">
        <v>15</v>
      </c>
      <c r="F787" s="2" t="s">
        <v>5</v>
      </c>
      <c r="G787" s="2" t="s">
        <v>1446</v>
      </c>
      <c r="H787" s="2">
        <v>71</v>
      </c>
      <c r="I787" s="2">
        <v>60</v>
      </c>
      <c r="J787" s="2" t="str">
        <f t="shared" si="142"/>
        <v>ESTERIL</v>
      </c>
      <c r="K787" s="8">
        <v>2.5000000000000001E-2</v>
      </c>
      <c r="L787" s="11">
        <v>0.18</v>
      </c>
      <c r="M787" s="2">
        <v>0</v>
      </c>
      <c r="N787" s="2">
        <v>3460</v>
      </c>
      <c r="O787" s="2">
        <v>0</v>
      </c>
      <c r="P787" s="2">
        <v>608</v>
      </c>
      <c r="Q787" s="2">
        <f t="shared" si="132"/>
        <v>0</v>
      </c>
      <c r="R787" s="2">
        <f t="shared" si="133"/>
        <v>1</v>
      </c>
      <c r="S787" s="2">
        <v>0</v>
      </c>
      <c r="T787" s="2">
        <v>19</v>
      </c>
      <c r="U787" s="2">
        <v>1432</v>
      </c>
      <c r="V787" s="2">
        <v>747</v>
      </c>
      <c r="W787" s="2">
        <v>17</v>
      </c>
      <c r="X787" s="2">
        <v>35</v>
      </c>
      <c r="Y787" s="5">
        <f t="shared" si="134"/>
        <v>0</v>
      </c>
      <c r="Z787" s="5">
        <f t="shared" si="135"/>
        <v>8.6442220200181989E-3</v>
      </c>
      <c r="AA787" s="5">
        <f t="shared" si="136"/>
        <v>0.65150136487716104</v>
      </c>
      <c r="AB787" s="5">
        <f t="shared" si="137"/>
        <v>0.33985441310282077</v>
      </c>
      <c r="AC787" s="2">
        <v>0</v>
      </c>
      <c r="AD787" s="3">
        <v>8</v>
      </c>
      <c r="AE787" s="3">
        <v>1222</v>
      </c>
      <c r="AF787" s="3">
        <v>987</v>
      </c>
      <c r="AG787" s="3">
        <v>10</v>
      </c>
      <c r="AH787" s="3">
        <v>23</v>
      </c>
      <c r="AI787" s="1">
        <f t="shared" si="138"/>
        <v>0</v>
      </c>
      <c r="AJ787" s="1">
        <f t="shared" si="139"/>
        <v>8.0000000000000002E-3</v>
      </c>
      <c r="AK787" s="1">
        <f t="shared" si="140"/>
        <v>0.5431111111111111</v>
      </c>
      <c r="AL787" s="1">
        <f t="shared" si="141"/>
        <v>0.44888888888888889</v>
      </c>
    </row>
    <row r="788" spans="1:38">
      <c r="A788" s="2" t="s">
        <v>1049</v>
      </c>
      <c r="B788" s="2" t="s">
        <v>105</v>
      </c>
      <c r="C788" s="2" t="s">
        <v>164</v>
      </c>
      <c r="E788" s="6" t="s">
        <v>7</v>
      </c>
      <c r="F788" s="2" t="s">
        <v>1455</v>
      </c>
      <c r="G788" s="2" t="s">
        <v>1446</v>
      </c>
      <c r="H788" s="2">
        <v>11</v>
      </c>
      <c r="I788" s="2">
        <v>15</v>
      </c>
      <c r="J788" s="2" t="str">
        <f t="shared" si="142"/>
        <v>ESTERIL</v>
      </c>
      <c r="K788" s="8">
        <v>2.5000000000000001E-2</v>
      </c>
      <c r="L788" s="11">
        <v>0.19</v>
      </c>
      <c r="M788" s="2">
        <v>0</v>
      </c>
      <c r="N788" s="2">
        <v>955</v>
      </c>
      <c r="O788" s="2">
        <v>0</v>
      </c>
      <c r="P788" s="2">
        <v>336</v>
      </c>
      <c r="Q788" s="2">
        <f t="shared" si="132"/>
        <v>0</v>
      </c>
      <c r="R788" s="2">
        <f t="shared" si="133"/>
        <v>1</v>
      </c>
      <c r="S788" s="2">
        <v>0</v>
      </c>
      <c r="T788" s="2">
        <v>7</v>
      </c>
      <c r="U788" s="2">
        <v>494</v>
      </c>
      <c r="V788" s="2">
        <v>136</v>
      </c>
      <c r="W788" s="2">
        <v>6</v>
      </c>
      <c r="X788" s="2">
        <v>28</v>
      </c>
      <c r="Y788" s="5">
        <f t="shared" si="134"/>
        <v>0</v>
      </c>
      <c r="Z788" s="5">
        <f t="shared" si="135"/>
        <v>1.098901098901099E-2</v>
      </c>
      <c r="AA788" s="5">
        <f t="shared" si="136"/>
        <v>0.77551020408163263</v>
      </c>
      <c r="AB788" s="5">
        <f t="shared" si="137"/>
        <v>0.21350078492935637</v>
      </c>
      <c r="AC788" s="2">
        <v>0</v>
      </c>
      <c r="AD788" s="3">
        <v>1</v>
      </c>
      <c r="AE788" s="3">
        <v>446</v>
      </c>
      <c r="AF788" s="3">
        <v>202</v>
      </c>
      <c r="AG788" s="3">
        <v>1</v>
      </c>
      <c r="AH788" s="3">
        <v>21</v>
      </c>
      <c r="AI788" s="1">
        <f t="shared" si="138"/>
        <v>0</v>
      </c>
      <c r="AJ788" s="1">
        <f t="shared" si="139"/>
        <v>2.9806259314456036E-3</v>
      </c>
      <c r="AK788" s="1">
        <f t="shared" si="140"/>
        <v>0.6646795827123696</v>
      </c>
      <c r="AL788" s="1">
        <f t="shared" si="141"/>
        <v>0.3323397913561848</v>
      </c>
    </row>
    <row r="789" spans="1:38">
      <c r="A789" s="2" t="s">
        <v>1049</v>
      </c>
      <c r="B789" s="2" t="s">
        <v>105</v>
      </c>
      <c r="C789" s="2" t="s">
        <v>164</v>
      </c>
      <c r="E789" s="6" t="s">
        <v>14</v>
      </c>
      <c r="F789" s="2" t="s">
        <v>5</v>
      </c>
      <c r="G789" s="2" t="s">
        <v>1446</v>
      </c>
      <c r="H789" s="2">
        <v>74</v>
      </c>
      <c r="I789" s="2">
        <v>35</v>
      </c>
      <c r="J789" s="2" t="str">
        <f t="shared" si="142"/>
        <v>ESTERIL</v>
      </c>
      <c r="K789" s="8">
        <v>2.5000000000000001E-2</v>
      </c>
      <c r="L789" s="11">
        <v>0.22</v>
      </c>
      <c r="M789" s="2">
        <v>0</v>
      </c>
      <c r="N789" s="2">
        <v>1404</v>
      </c>
      <c r="O789" s="2">
        <v>0</v>
      </c>
      <c r="P789" s="2">
        <v>376</v>
      </c>
      <c r="Q789" s="2">
        <f t="shared" si="132"/>
        <v>0</v>
      </c>
      <c r="R789" s="2">
        <f t="shared" si="133"/>
        <v>1</v>
      </c>
      <c r="S789" s="2">
        <v>0</v>
      </c>
      <c r="T789" s="2">
        <v>17</v>
      </c>
      <c r="U789" s="2">
        <v>704</v>
      </c>
      <c r="V789" s="2">
        <v>204</v>
      </c>
      <c r="W789" s="2">
        <v>16</v>
      </c>
      <c r="X789" s="2">
        <v>17</v>
      </c>
      <c r="Y789" s="5">
        <f t="shared" si="134"/>
        <v>0</v>
      </c>
      <c r="Z789" s="5">
        <f t="shared" si="135"/>
        <v>1.8378378378378378E-2</v>
      </c>
      <c r="AA789" s="5">
        <f t="shared" si="136"/>
        <v>0.76108108108108108</v>
      </c>
      <c r="AB789" s="5">
        <f t="shared" si="137"/>
        <v>0.22054054054054054</v>
      </c>
      <c r="AC789" s="2">
        <v>0</v>
      </c>
      <c r="AD789" s="3">
        <v>14</v>
      </c>
      <c r="AE789" s="3">
        <v>614</v>
      </c>
      <c r="AF789" s="3">
        <v>303</v>
      </c>
      <c r="AG789" s="3">
        <v>15</v>
      </c>
      <c r="AH789" s="3">
        <v>12</v>
      </c>
      <c r="AI789" s="1">
        <f t="shared" si="138"/>
        <v>0</v>
      </c>
      <c r="AJ789" s="1">
        <f t="shared" si="139"/>
        <v>3.0271398747390398E-2</v>
      </c>
      <c r="AK789" s="1">
        <f t="shared" si="140"/>
        <v>0.64091858037578286</v>
      </c>
      <c r="AL789" s="1">
        <f t="shared" si="141"/>
        <v>0.3288100208768267</v>
      </c>
    </row>
    <row r="790" spans="1:38">
      <c r="A790" s="2" t="s">
        <v>1049</v>
      </c>
      <c r="B790" s="2" t="s">
        <v>105</v>
      </c>
      <c r="C790" s="2" t="s">
        <v>164</v>
      </c>
      <c r="E790" s="6" t="s">
        <v>132</v>
      </c>
      <c r="F790" s="2" t="s">
        <v>1455</v>
      </c>
      <c r="G790" s="2" t="s">
        <v>1446</v>
      </c>
      <c r="H790" s="2">
        <v>61</v>
      </c>
      <c r="I790" s="2">
        <v>65</v>
      </c>
      <c r="J790" s="2" t="str">
        <f t="shared" si="142"/>
        <v>ESTERIL</v>
      </c>
      <c r="K790" s="8">
        <v>2.5000000000000001E-2</v>
      </c>
      <c r="L790" s="11">
        <v>0.25</v>
      </c>
      <c r="M790" s="2">
        <v>41</v>
      </c>
      <c r="N790" s="2">
        <v>725</v>
      </c>
      <c r="O790" s="2">
        <v>0</v>
      </c>
      <c r="P790" s="2">
        <v>321</v>
      </c>
      <c r="Q790" s="2">
        <f t="shared" si="132"/>
        <v>3.7718491260349589E-2</v>
      </c>
      <c r="R790" s="2">
        <f t="shared" si="133"/>
        <v>0.96228150873965046</v>
      </c>
      <c r="S790" s="2">
        <v>0</v>
      </c>
      <c r="T790" s="2">
        <v>54</v>
      </c>
      <c r="U790" s="2">
        <v>357</v>
      </c>
      <c r="V790" s="2">
        <v>73</v>
      </c>
      <c r="W790" s="2">
        <v>46</v>
      </c>
      <c r="X790" s="2">
        <v>22</v>
      </c>
      <c r="Y790" s="5">
        <f t="shared" si="134"/>
        <v>0</v>
      </c>
      <c r="Z790" s="5">
        <f t="shared" si="135"/>
        <v>0.1115702479338843</v>
      </c>
      <c r="AA790" s="5">
        <f t="shared" si="136"/>
        <v>0.73760330578512401</v>
      </c>
      <c r="AB790" s="5">
        <f t="shared" si="137"/>
        <v>0.15082644628099173</v>
      </c>
      <c r="AC790" s="2">
        <v>0</v>
      </c>
      <c r="AD790" s="3">
        <v>26</v>
      </c>
      <c r="AE790" s="3">
        <v>365</v>
      </c>
      <c r="AF790" s="3">
        <v>104</v>
      </c>
      <c r="AG790" s="3">
        <v>30</v>
      </c>
      <c r="AH790" s="3">
        <v>26</v>
      </c>
      <c r="AI790" s="1">
        <f t="shared" si="138"/>
        <v>0</v>
      </c>
      <c r="AJ790" s="1">
        <f t="shared" si="139"/>
        <v>0.10163339382940109</v>
      </c>
      <c r="AK790" s="1">
        <f t="shared" si="140"/>
        <v>0.66243194192377497</v>
      </c>
      <c r="AL790" s="1">
        <f t="shared" si="141"/>
        <v>0.23593466424682397</v>
      </c>
    </row>
    <row r="791" spans="1:38">
      <c r="A791" s="2" t="s">
        <v>1049</v>
      </c>
      <c r="B791" s="2" t="s">
        <v>105</v>
      </c>
      <c r="C791" s="2" t="s">
        <v>164</v>
      </c>
      <c r="E791" s="6" t="s">
        <v>135</v>
      </c>
      <c r="F791" s="2" t="s">
        <v>1455</v>
      </c>
      <c r="G791" s="2" t="s">
        <v>1446</v>
      </c>
      <c r="H791" s="2">
        <v>133</v>
      </c>
      <c r="I791" s="2">
        <v>50</v>
      </c>
      <c r="J791" s="2" t="str">
        <f t="shared" si="142"/>
        <v>ESTERIL</v>
      </c>
      <c r="K791" s="9">
        <v>2.5000000000000001E-2</v>
      </c>
      <c r="L791" s="10">
        <v>0.34</v>
      </c>
      <c r="M791" s="2">
        <v>42</v>
      </c>
      <c r="N791" s="2">
        <v>2362</v>
      </c>
      <c r="O791" s="2">
        <v>0</v>
      </c>
      <c r="P791" s="2">
        <v>504</v>
      </c>
      <c r="Q791" s="2">
        <f t="shared" si="132"/>
        <v>1.4442916093535076E-2</v>
      </c>
      <c r="R791" s="2">
        <f t="shared" si="133"/>
        <v>0.9855570839064649</v>
      </c>
      <c r="S791" s="5">
        <v>0</v>
      </c>
      <c r="T791" s="5">
        <v>259</v>
      </c>
      <c r="U791" s="5">
        <v>879</v>
      </c>
      <c r="V791" s="5">
        <v>71</v>
      </c>
      <c r="W791" s="5">
        <v>288</v>
      </c>
      <c r="X791" s="5">
        <v>108</v>
      </c>
      <c r="Y791" s="5">
        <f t="shared" si="134"/>
        <v>0</v>
      </c>
      <c r="Z791" s="5">
        <f t="shared" si="135"/>
        <v>0.21422663358147229</v>
      </c>
      <c r="AA791" s="5">
        <f t="shared" si="136"/>
        <v>0.72704714640198509</v>
      </c>
      <c r="AB791" s="5">
        <f t="shared" si="137"/>
        <v>5.8726220016542596E-2</v>
      </c>
      <c r="AC791" s="2">
        <v>0</v>
      </c>
      <c r="AD791" s="3">
        <v>151</v>
      </c>
      <c r="AE791" s="3">
        <v>1030</v>
      </c>
      <c r="AF791" s="3">
        <v>111</v>
      </c>
      <c r="AG791" s="3">
        <v>207</v>
      </c>
      <c r="AH791" s="3">
        <v>103</v>
      </c>
      <c r="AI791" s="1">
        <f t="shared" si="138"/>
        <v>0</v>
      </c>
      <c r="AJ791" s="1">
        <f t="shared" si="139"/>
        <v>0.22347066167290885</v>
      </c>
      <c r="AK791" s="1">
        <f t="shared" si="140"/>
        <v>0.64294631710362049</v>
      </c>
      <c r="AL791" s="1">
        <f t="shared" si="141"/>
        <v>0.13358302122347065</v>
      </c>
    </row>
    <row r="792" spans="1:38">
      <c r="A792" s="2" t="s">
        <v>1049</v>
      </c>
      <c r="B792" s="2" t="s">
        <v>105</v>
      </c>
      <c r="C792" s="2" t="s">
        <v>164</v>
      </c>
      <c r="E792" s="6" t="s">
        <v>14</v>
      </c>
      <c r="F792" s="2" t="s">
        <v>5</v>
      </c>
      <c r="G792" s="2" t="s">
        <v>1446</v>
      </c>
      <c r="H792" s="2">
        <v>75</v>
      </c>
      <c r="I792" s="2">
        <v>80</v>
      </c>
      <c r="J792" s="2" t="str">
        <f t="shared" si="142"/>
        <v>ESTERIL</v>
      </c>
      <c r="K792" s="8">
        <v>2.5000000000000001E-2</v>
      </c>
      <c r="L792" s="11">
        <v>0.7</v>
      </c>
      <c r="M792" s="2">
        <v>47</v>
      </c>
      <c r="N792" s="2">
        <v>3557</v>
      </c>
      <c r="O792" s="2">
        <v>0</v>
      </c>
      <c r="P792" s="2">
        <v>603</v>
      </c>
      <c r="Q792" s="2">
        <f t="shared" si="132"/>
        <v>1.1171856429759925E-2</v>
      </c>
      <c r="R792" s="2">
        <f t="shared" si="133"/>
        <v>0.98882814357024007</v>
      </c>
      <c r="S792" s="2">
        <v>0</v>
      </c>
      <c r="T792" s="2">
        <v>86</v>
      </c>
      <c r="U792" s="2">
        <v>1777</v>
      </c>
      <c r="V792" s="2">
        <v>260</v>
      </c>
      <c r="W792" s="2">
        <v>105</v>
      </c>
      <c r="X792" s="2">
        <v>120</v>
      </c>
      <c r="Y792" s="5">
        <f t="shared" si="134"/>
        <v>0</v>
      </c>
      <c r="Z792" s="5">
        <f t="shared" si="135"/>
        <v>4.0508714083843621E-2</v>
      </c>
      <c r="AA792" s="5">
        <f t="shared" si="136"/>
        <v>0.83702308054639663</v>
      </c>
      <c r="AB792" s="5">
        <f t="shared" si="137"/>
        <v>0.12246820536975978</v>
      </c>
      <c r="AC792" s="2">
        <v>0</v>
      </c>
      <c r="AD792" s="3">
        <v>41</v>
      </c>
      <c r="AE792" s="3">
        <v>1722</v>
      </c>
      <c r="AF792" s="3">
        <v>446</v>
      </c>
      <c r="AG792" s="3">
        <v>46</v>
      </c>
      <c r="AH792" s="3">
        <v>89</v>
      </c>
      <c r="AI792" s="1">
        <f t="shared" si="138"/>
        <v>0</v>
      </c>
      <c r="AJ792" s="1">
        <f t="shared" si="139"/>
        <v>3.7116040955631396E-2</v>
      </c>
      <c r="AK792" s="1">
        <f t="shared" si="140"/>
        <v>0.73464163822525597</v>
      </c>
      <c r="AL792" s="1">
        <f t="shared" si="141"/>
        <v>0.22824232081911264</v>
      </c>
    </row>
    <row r="793" spans="1:38">
      <c r="A793" s="2" t="s">
        <v>1049</v>
      </c>
      <c r="B793" s="2" t="s">
        <v>105</v>
      </c>
      <c r="C793" s="2" t="s">
        <v>164</v>
      </c>
      <c r="E793" s="6" t="s">
        <v>8</v>
      </c>
      <c r="F793" s="2" t="s">
        <v>6</v>
      </c>
      <c r="G793" s="2" t="s">
        <v>1445</v>
      </c>
      <c r="H793" s="2">
        <v>86</v>
      </c>
      <c r="I793" s="2">
        <v>65</v>
      </c>
      <c r="J793" s="2" t="str">
        <f t="shared" si="142"/>
        <v>MINERIO</v>
      </c>
      <c r="K793" s="9">
        <v>2.5000000000000001E-2</v>
      </c>
      <c r="L793" s="10">
        <v>0.01</v>
      </c>
      <c r="M793" s="2">
        <v>0</v>
      </c>
      <c r="N793" s="2">
        <v>2559</v>
      </c>
      <c r="O793" s="2">
        <v>0</v>
      </c>
      <c r="P793" s="2">
        <v>534</v>
      </c>
      <c r="Q793" s="2">
        <f t="shared" si="132"/>
        <v>0</v>
      </c>
      <c r="R793" s="2">
        <f t="shared" si="133"/>
        <v>1</v>
      </c>
      <c r="S793" s="2">
        <v>0</v>
      </c>
      <c r="T793" s="2">
        <v>4</v>
      </c>
      <c r="U793" s="2">
        <v>1002</v>
      </c>
      <c r="V793" s="2">
        <v>667</v>
      </c>
      <c r="W793" s="2">
        <v>4</v>
      </c>
      <c r="X793" s="2">
        <v>26</v>
      </c>
      <c r="Y793" s="5">
        <f t="shared" si="134"/>
        <v>0</v>
      </c>
      <c r="Z793" s="5">
        <f t="shared" si="135"/>
        <v>2.390914524805738E-3</v>
      </c>
      <c r="AA793" s="5">
        <f t="shared" si="136"/>
        <v>0.59892408846383738</v>
      </c>
      <c r="AB793" s="5">
        <f t="shared" si="137"/>
        <v>0.39868499701135685</v>
      </c>
      <c r="AC793" s="2">
        <v>0</v>
      </c>
      <c r="AD793" s="3">
        <v>0</v>
      </c>
      <c r="AE793" s="3">
        <v>816</v>
      </c>
      <c r="AF793" s="3">
        <v>875</v>
      </c>
      <c r="AG793" s="3">
        <v>0</v>
      </c>
      <c r="AH793" s="3">
        <v>12</v>
      </c>
      <c r="AI793" s="1">
        <f t="shared" si="138"/>
        <v>0</v>
      </c>
      <c r="AJ793" s="1">
        <f t="shared" si="139"/>
        <v>0</v>
      </c>
      <c r="AK793" s="1">
        <f t="shared" si="140"/>
        <v>0.47915443335290664</v>
      </c>
      <c r="AL793" s="1">
        <f t="shared" si="141"/>
        <v>0.52084556664709336</v>
      </c>
    </row>
    <row r="794" spans="1:38">
      <c r="A794" s="2" t="s">
        <v>1049</v>
      </c>
      <c r="B794" s="2" t="s">
        <v>105</v>
      </c>
      <c r="C794" s="2" t="s">
        <v>164</v>
      </c>
      <c r="E794" s="6" t="s">
        <v>6</v>
      </c>
      <c r="F794" s="2" t="s">
        <v>6</v>
      </c>
      <c r="G794" s="2" t="s">
        <v>1445</v>
      </c>
      <c r="H794" s="2">
        <v>216</v>
      </c>
      <c r="I794" s="2">
        <v>15</v>
      </c>
      <c r="J794" s="2" t="str">
        <f t="shared" si="142"/>
        <v>MINERIO</v>
      </c>
      <c r="K794" s="8">
        <v>2.5000000000000001E-2</v>
      </c>
      <c r="L794" s="11">
        <v>0.01</v>
      </c>
      <c r="M794" s="2">
        <v>0</v>
      </c>
      <c r="N794" s="2">
        <v>739</v>
      </c>
      <c r="O794" s="2">
        <v>0</v>
      </c>
      <c r="P794" s="2">
        <v>282</v>
      </c>
      <c r="Q794" s="2">
        <f t="shared" si="132"/>
        <v>0</v>
      </c>
      <c r="R794" s="2">
        <f t="shared" si="133"/>
        <v>1</v>
      </c>
      <c r="S794" s="5">
        <v>0</v>
      </c>
      <c r="T794" s="5">
        <v>0</v>
      </c>
      <c r="U794" s="5">
        <v>137</v>
      </c>
      <c r="V794" s="5">
        <v>386</v>
      </c>
      <c r="W794" s="5">
        <v>0</v>
      </c>
      <c r="X794" s="5">
        <v>2</v>
      </c>
      <c r="Y794" s="5">
        <f t="shared" si="134"/>
        <v>0</v>
      </c>
      <c r="Z794" s="5">
        <f t="shared" si="135"/>
        <v>0</v>
      </c>
      <c r="AA794" s="5">
        <f t="shared" si="136"/>
        <v>0.26195028680688337</v>
      </c>
      <c r="AB794" s="5">
        <f t="shared" si="137"/>
        <v>0.73804971319311663</v>
      </c>
      <c r="AC794" s="5">
        <v>0</v>
      </c>
      <c r="AD794" s="3">
        <v>0</v>
      </c>
      <c r="AE794" s="3">
        <v>102</v>
      </c>
      <c r="AF794" s="3">
        <v>423</v>
      </c>
      <c r="AG794" s="3">
        <v>0</v>
      </c>
      <c r="AH794" s="3">
        <v>0</v>
      </c>
      <c r="AI794" s="1">
        <f t="shared" si="138"/>
        <v>0</v>
      </c>
      <c r="AJ794" s="1">
        <f t="shared" si="139"/>
        <v>0</v>
      </c>
      <c r="AK794" s="1">
        <f t="shared" si="140"/>
        <v>0.19428571428571428</v>
      </c>
      <c r="AL794" s="1">
        <f t="shared" si="141"/>
        <v>0.80571428571428572</v>
      </c>
    </row>
    <row r="795" spans="1:38">
      <c r="A795" s="2" t="s">
        <v>1049</v>
      </c>
      <c r="B795" s="2" t="s">
        <v>105</v>
      </c>
      <c r="C795" s="2" t="s">
        <v>164</v>
      </c>
      <c r="E795" s="6" t="s">
        <v>49</v>
      </c>
      <c r="F795" s="2" t="s">
        <v>6</v>
      </c>
      <c r="G795" s="2" t="s">
        <v>1445</v>
      </c>
      <c r="H795" s="2">
        <v>221</v>
      </c>
      <c r="I795" s="2">
        <v>55</v>
      </c>
      <c r="J795" s="2" t="str">
        <f t="shared" si="142"/>
        <v>MINERIO</v>
      </c>
      <c r="K795" s="8">
        <v>2.5000000000000001E-2</v>
      </c>
      <c r="L795" s="11">
        <v>0.01</v>
      </c>
      <c r="M795" s="2">
        <v>0</v>
      </c>
      <c r="N795" s="2">
        <v>2430</v>
      </c>
      <c r="O795" s="2">
        <v>0</v>
      </c>
      <c r="P795" s="2">
        <v>509</v>
      </c>
      <c r="Q795" s="2">
        <f t="shared" si="132"/>
        <v>0</v>
      </c>
      <c r="R795" s="2">
        <f t="shared" si="133"/>
        <v>1</v>
      </c>
      <c r="S795" s="5">
        <v>0</v>
      </c>
      <c r="T795" s="5">
        <v>3</v>
      </c>
      <c r="U795" s="5">
        <v>786</v>
      </c>
      <c r="V795" s="5">
        <v>801</v>
      </c>
      <c r="W795" s="5">
        <v>5</v>
      </c>
      <c r="X795" s="5">
        <v>14</v>
      </c>
      <c r="Y795" s="5">
        <f t="shared" si="134"/>
        <v>0</v>
      </c>
      <c r="Z795" s="5">
        <f t="shared" si="135"/>
        <v>1.8867924528301887E-3</v>
      </c>
      <c r="AA795" s="5">
        <f t="shared" si="136"/>
        <v>0.49433962264150944</v>
      </c>
      <c r="AB795" s="5">
        <f t="shared" si="137"/>
        <v>0.50377358490566038</v>
      </c>
      <c r="AC795" s="5">
        <v>0</v>
      </c>
      <c r="AD795" s="3">
        <v>0</v>
      </c>
      <c r="AE795" s="3">
        <v>608</v>
      </c>
      <c r="AF795" s="3">
        <v>992</v>
      </c>
      <c r="AG795" s="3">
        <v>0</v>
      </c>
      <c r="AH795" s="3">
        <v>9</v>
      </c>
      <c r="AI795" s="1">
        <f t="shared" si="138"/>
        <v>0</v>
      </c>
      <c r="AJ795" s="1">
        <f t="shared" si="139"/>
        <v>0</v>
      </c>
      <c r="AK795" s="1">
        <f t="shared" si="140"/>
        <v>0.3778744561839652</v>
      </c>
      <c r="AL795" s="1">
        <f t="shared" si="141"/>
        <v>0.6221255438160348</v>
      </c>
    </row>
    <row r="796" spans="1:38">
      <c r="A796" s="2" t="s">
        <v>1049</v>
      </c>
      <c r="B796" s="2" t="s">
        <v>105</v>
      </c>
      <c r="C796" s="2" t="s">
        <v>164</v>
      </c>
      <c r="E796" s="6" t="s">
        <v>49</v>
      </c>
      <c r="F796" s="2" t="s">
        <v>6</v>
      </c>
      <c r="G796" s="2" t="s">
        <v>1445</v>
      </c>
      <c r="H796" s="2">
        <v>223</v>
      </c>
      <c r="I796" s="2">
        <v>25</v>
      </c>
      <c r="J796" s="2" t="str">
        <f t="shared" si="142"/>
        <v>MINERIO</v>
      </c>
      <c r="K796" s="8">
        <v>2.5000000000000001E-2</v>
      </c>
      <c r="L796" s="11">
        <v>0.01</v>
      </c>
      <c r="M796" s="2">
        <v>0</v>
      </c>
      <c r="N796" s="2">
        <v>1372</v>
      </c>
      <c r="O796" s="2">
        <v>0</v>
      </c>
      <c r="P796" s="2">
        <v>400</v>
      </c>
      <c r="Q796" s="2">
        <f t="shared" si="132"/>
        <v>0</v>
      </c>
      <c r="R796" s="2">
        <f t="shared" si="133"/>
        <v>1</v>
      </c>
      <c r="S796" s="5">
        <v>0</v>
      </c>
      <c r="T796" s="5">
        <v>0</v>
      </c>
      <c r="U796" s="5">
        <v>326</v>
      </c>
      <c r="V796" s="5">
        <v>607</v>
      </c>
      <c r="W796" s="5">
        <v>0</v>
      </c>
      <c r="X796" s="5">
        <v>4</v>
      </c>
      <c r="Y796" s="5">
        <f t="shared" si="134"/>
        <v>0</v>
      </c>
      <c r="Z796" s="5">
        <f t="shared" si="135"/>
        <v>0</v>
      </c>
      <c r="AA796" s="5">
        <f t="shared" si="136"/>
        <v>0.34941050375133975</v>
      </c>
      <c r="AB796" s="5">
        <f t="shared" si="137"/>
        <v>0.65058949624866025</v>
      </c>
      <c r="AC796" s="5">
        <v>0</v>
      </c>
      <c r="AD796" s="3">
        <v>0</v>
      </c>
      <c r="AE796" s="3">
        <v>220</v>
      </c>
      <c r="AF796" s="3">
        <v>715</v>
      </c>
      <c r="AG796" s="3">
        <v>0</v>
      </c>
      <c r="AH796" s="3">
        <v>2</v>
      </c>
      <c r="AI796" s="1">
        <f t="shared" si="138"/>
        <v>0</v>
      </c>
      <c r="AJ796" s="1">
        <f t="shared" si="139"/>
        <v>0</v>
      </c>
      <c r="AK796" s="1">
        <f t="shared" si="140"/>
        <v>0.23479188900747064</v>
      </c>
      <c r="AL796" s="1">
        <f t="shared" si="141"/>
        <v>0.76520811099252939</v>
      </c>
    </row>
    <row r="797" spans="1:38">
      <c r="A797" s="2" t="s">
        <v>1049</v>
      </c>
      <c r="B797" s="2" t="s">
        <v>105</v>
      </c>
      <c r="C797" s="2" t="s">
        <v>164</v>
      </c>
      <c r="E797" s="6" t="s">
        <v>49</v>
      </c>
      <c r="F797" s="2" t="s">
        <v>6</v>
      </c>
      <c r="G797" s="2" t="s">
        <v>1445</v>
      </c>
      <c r="H797" s="2">
        <v>224</v>
      </c>
      <c r="I797" s="2">
        <v>20</v>
      </c>
      <c r="J797" s="2" t="str">
        <f t="shared" si="142"/>
        <v>MINERIO</v>
      </c>
      <c r="K797" s="8">
        <v>2.5000000000000001E-2</v>
      </c>
      <c r="L797" s="11">
        <v>0.01</v>
      </c>
      <c r="M797" s="2">
        <v>18</v>
      </c>
      <c r="N797" s="2">
        <v>869</v>
      </c>
      <c r="O797" s="2">
        <v>0</v>
      </c>
      <c r="P797" s="2">
        <v>306</v>
      </c>
      <c r="Q797" s="2">
        <f t="shared" si="132"/>
        <v>1.5088013411567477E-2</v>
      </c>
      <c r="R797" s="2">
        <f t="shared" si="133"/>
        <v>0.98491198658843249</v>
      </c>
      <c r="S797" s="5">
        <v>0</v>
      </c>
      <c r="T797" s="5">
        <v>1</v>
      </c>
      <c r="U797" s="5">
        <v>299</v>
      </c>
      <c r="V797" s="5">
        <v>321</v>
      </c>
      <c r="W797" s="5">
        <v>2</v>
      </c>
      <c r="X797" s="5">
        <v>4</v>
      </c>
      <c r="Y797" s="5">
        <f t="shared" si="134"/>
        <v>0</v>
      </c>
      <c r="Z797" s="5">
        <f t="shared" si="135"/>
        <v>1.6103059581320451E-3</v>
      </c>
      <c r="AA797" s="5">
        <f t="shared" si="136"/>
        <v>0.48148148148148145</v>
      </c>
      <c r="AB797" s="5">
        <f t="shared" si="137"/>
        <v>0.51690821256038644</v>
      </c>
      <c r="AC797" s="5">
        <v>0</v>
      </c>
      <c r="AD797" s="3">
        <v>0</v>
      </c>
      <c r="AE797" s="3">
        <v>212</v>
      </c>
      <c r="AF797" s="3">
        <v>412</v>
      </c>
      <c r="AG797" s="3">
        <v>0</v>
      </c>
      <c r="AH797" s="3">
        <v>2</v>
      </c>
      <c r="AI797" s="1">
        <f t="shared" si="138"/>
        <v>0</v>
      </c>
      <c r="AJ797" s="1">
        <f t="shared" si="139"/>
        <v>0</v>
      </c>
      <c r="AK797" s="1">
        <f t="shared" si="140"/>
        <v>0.33865814696485624</v>
      </c>
      <c r="AL797" s="1">
        <f t="shared" si="141"/>
        <v>0.66134185303514381</v>
      </c>
    </row>
    <row r="798" spans="1:38">
      <c r="A798" s="2" t="s">
        <v>1049</v>
      </c>
      <c r="B798" s="2" t="s">
        <v>105</v>
      </c>
      <c r="C798" s="2" t="s">
        <v>164</v>
      </c>
      <c r="E798" s="6" t="s">
        <v>8</v>
      </c>
      <c r="F798" s="2" t="s">
        <v>6</v>
      </c>
      <c r="G798" s="2" t="s">
        <v>1445</v>
      </c>
      <c r="H798" s="2">
        <v>80</v>
      </c>
      <c r="I798" s="2">
        <v>70</v>
      </c>
      <c r="J798" s="2" t="str">
        <f t="shared" si="142"/>
        <v>MINERIO</v>
      </c>
      <c r="K798" s="8">
        <v>2.5000000000000001E-2</v>
      </c>
      <c r="L798" s="11">
        <v>0.02</v>
      </c>
      <c r="M798" s="2">
        <v>79</v>
      </c>
      <c r="N798" s="2">
        <v>2144</v>
      </c>
      <c r="O798" s="2">
        <v>0</v>
      </c>
      <c r="P798" s="2">
        <v>593</v>
      </c>
      <c r="Q798" s="2">
        <f t="shared" si="132"/>
        <v>2.8053977272727272E-2</v>
      </c>
      <c r="R798" s="2">
        <f t="shared" si="133"/>
        <v>0.97194602272727271</v>
      </c>
      <c r="S798" s="2">
        <v>0</v>
      </c>
      <c r="T798" s="2">
        <v>119</v>
      </c>
      <c r="U798" s="2">
        <v>1083</v>
      </c>
      <c r="V798" s="2">
        <v>75</v>
      </c>
      <c r="W798" s="2">
        <v>134</v>
      </c>
      <c r="X798" s="2">
        <v>90</v>
      </c>
      <c r="Y798" s="5">
        <f t="shared" si="134"/>
        <v>0</v>
      </c>
      <c r="Z798" s="5">
        <f t="shared" si="135"/>
        <v>9.3187157400156623E-2</v>
      </c>
      <c r="AA798" s="5">
        <f t="shared" si="136"/>
        <v>0.84808144087705561</v>
      </c>
      <c r="AB798" s="5">
        <f t="shared" si="137"/>
        <v>5.8731401722787784E-2</v>
      </c>
      <c r="AC798" s="2">
        <v>0</v>
      </c>
      <c r="AD798" s="3">
        <v>63</v>
      </c>
      <c r="AE798" s="3">
        <v>1186</v>
      </c>
      <c r="AF798" s="3">
        <v>111</v>
      </c>
      <c r="AG798" s="3">
        <v>70</v>
      </c>
      <c r="AH798" s="3">
        <v>70</v>
      </c>
      <c r="AI798" s="1">
        <f t="shared" si="138"/>
        <v>0</v>
      </c>
      <c r="AJ798" s="1">
        <f t="shared" si="139"/>
        <v>8.8666666666666671E-2</v>
      </c>
      <c r="AK798" s="1">
        <f t="shared" si="140"/>
        <v>0.79066666666666663</v>
      </c>
      <c r="AL798" s="1">
        <f t="shared" si="141"/>
        <v>0.12066666666666667</v>
      </c>
    </row>
    <row r="799" spans="1:38">
      <c r="A799" s="2" t="s">
        <v>1049</v>
      </c>
      <c r="B799" s="2" t="s">
        <v>105</v>
      </c>
      <c r="C799" s="2" t="s">
        <v>164</v>
      </c>
      <c r="E799" s="6" t="s">
        <v>133</v>
      </c>
      <c r="F799" s="2" t="s">
        <v>6</v>
      </c>
      <c r="G799" s="2" t="s">
        <v>1445</v>
      </c>
      <c r="H799" s="2">
        <v>93</v>
      </c>
      <c r="I799" s="2">
        <v>65</v>
      </c>
      <c r="J799" s="2" t="str">
        <f t="shared" si="142"/>
        <v>MINERIO</v>
      </c>
      <c r="K799" s="9">
        <v>2.5000000000000001E-2</v>
      </c>
      <c r="L799" s="10">
        <v>0.02</v>
      </c>
      <c r="M799" s="2">
        <v>0</v>
      </c>
      <c r="N799" s="2">
        <v>3021</v>
      </c>
      <c r="O799" s="2">
        <v>0</v>
      </c>
      <c r="P799" s="2">
        <v>653</v>
      </c>
      <c r="Q799" s="2">
        <f t="shared" si="132"/>
        <v>0</v>
      </c>
      <c r="R799" s="2">
        <f t="shared" si="133"/>
        <v>1</v>
      </c>
      <c r="S799" s="5">
        <v>0</v>
      </c>
      <c r="T799" s="5">
        <v>11</v>
      </c>
      <c r="U799" s="5">
        <v>1565</v>
      </c>
      <c r="V799" s="5">
        <v>372</v>
      </c>
      <c r="W799" s="5">
        <v>8</v>
      </c>
      <c r="X799" s="5">
        <v>57</v>
      </c>
      <c r="Y799" s="5">
        <f t="shared" si="134"/>
        <v>0</v>
      </c>
      <c r="Z799" s="5">
        <f t="shared" si="135"/>
        <v>5.6468172484599594E-3</v>
      </c>
      <c r="AA799" s="5">
        <f t="shared" si="136"/>
        <v>0.80338809034907599</v>
      </c>
      <c r="AB799" s="5">
        <f t="shared" si="137"/>
        <v>0.19096509240246407</v>
      </c>
      <c r="AC799" s="2">
        <v>0</v>
      </c>
      <c r="AD799" s="3">
        <v>4</v>
      </c>
      <c r="AE799" s="3">
        <v>1429</v>
      </c>
      <c r="AF799" s="3">
        <v>544</v>
      </c>
      <c r="AG799" s="3">
        <v>1</v>
      </c>
      <c r="AH799" s="3">
        <v>35</v>
      </c>
      <c r="AI799" s="1">
        <f t="shared" si="138"/>
        <v>0</v>
      </c>
      <c r="AJ799" s="1">
        <f t="shared" si="139"/>
        <v>2.4838549428713363E-3</v>
      </c>
      <c r="AK799" s="1">
        <f t="shared" si="140"/>
        <v>0.70988574267262794</v>
      </c>
      <c r="AL799" s="1">
        <f t="shared" si="141"/>
        <v>0.28763040238450077</v>
      </c>
    </row>
    <row r="800" spans="1:38">
      <c r="A800" s="2" t="s">
        <v>1049</v>
      </c>
      <c r="B800" s="2" t="s">
        <v>105</v>
      </c>
      <c r="C800" s="2" t="s">
        <v>164</v>
      </c>
      <c r="E800" s="6" t="s">
        <v>133</v>
      </c>
      <c r="F800" s="2" t="s">
        <v>6</v>
      </c>
      <c r="G800" s="2" t="s">
        <v>1445</v>
      </c>
      <c r="H800" s="2">
        <v>92</v>
      </c>
      <c r="I800" s="2">
        <v>55</v>
      </c>
      <c r="J800" s="2" t="str">
        <f t="shared" si="142"/>
        <v>MINERIO</v>
      </c>
      <c r="K800" s="9">
        <v>2.5000000000000001E-2</v>
      </c>
      <c r="L800" s="10">
        <v>0.06</v>
      </c>
      <c r="M800" s="2">
        <v>94</v>
      </c>
      <c r="N800" s="2">
        <v>2146</v>
      </c>
      <c r="O800" s="2">
        <v>0</v>
      </c>
      <c r="P800" s="2">
        <v>603</v>
      </c>
      <c r="Q800" s="2">
        <f t="shared" si="132"/>
        <v>3.3063665142455151E-2</v>
      </c>
      <c r="R800" s="2">
        <f t="shared" si="133"/>
        <v>0.96693633485754482</v>
      </c>
      <c r="S800" s="5">
        <v>0</v>
      </c>
      <c r="T800" s="5">
        <v>37</v>
      </c>
      <c r="U800" s="5">
        <v>1070</v>
      </c>
      <c r="V800" s="5">
        <v>309</v>
      </c>
      <c r="W800" s="5">
        <v>45</v>
      </c>
      <c r="X800" s="5">
        <v>46</v>
      </c>
      <c r="Y800" s="5">
        <f t="shared" si="134"/>
        <v>0</v>
      </c>
      <c r="Z800" s="5">
        <f t="shared" si="135"/>
        <v>2.6129943502824857E-2</v>
      </c>
      <c r="AA800" s="5">
        <f t="shared" si="136"/>
        <v>0.75564971751412424</v>
      </c>
      <c r="AB800" s="5">
        <f t="shared" si="137"/>
        <v>0.21822033898305085</v>
      </c>
      <c r="AC800" s="2">
        <v>0</v>
      </c>
      <c r="AD800" s="3">
        <v>12</v>
      </c>
      <c r="AE800" s="3">
        <v>1001</v>
      </c>
      <c r="AF800" s="3">
        <v>438</v>
      </c>
      <c r="AG800" s="3">
        <v>18</v>
      </c>
      <c r="AH800" s="3">
        <v>38</v>
      </c>
      <c r="AI800" s="1">
        <f t="shared" si="138"/>
        <v>0</v>
      </c>
      <c r="AJ800" s="1">
        <f t="shared" si="139"/>
        <v>1.9907100199071003E-2</v>
      </c>
      <c r="AK800" s="1">
        <f t="shared" si="140"/>
        <v>0.66423357664233573</v>
      </c>
      <c r="AL800" s="1">
        <f t="shared" si="141"/>
        <v>0.31585932315859322</v>
      </c>
    </row>
    <row r="801" spans="1:38">
      <c r="A801" s="2" t="s">
        <v>1049</v>
      </c>
      <c r="B801" s="2" t="s">
        <v>105</v>
      </c>
      <c r="C801" s="2" t="s">
        <v>164</v>
      </c>
      <c r="E801" s="6" t="s">
        <v>133</v>
      </c>
      <c r="F801" s="2" t="s">
        <v>6</v>
      </c>
      <c r="G801" s="2" t="s">
        <v>1445</v>
      </c>
      <c r="H801" s="2">
        <v>109</v>
      </c>
      <c r="I801" s="2">
        <v>35</v>
      </c>
      <c r="J801" s="2" t="str">
        <f t="shared" si="142"/>
        <v>MINERIO</v>
      </c>
      <c r="K801" s="9">
        <v>2.5000000000000001E-2</v>
      </c>
      <c r="L801" s="10">
        <v>0.13</v>
      </c>
      <c r="M801" s="2">
        <v>0</v>
      </c>
      <c r="N801" s="2">
        <v>1909</v>
      </c>
      <c r="O801" s="2">
        <v>0</v>
      </c>
      <c r="P801" s="2">
        <v>455</v>
      </c>
      <c r="Q801" s="2">
        <f t="shared" si="132"/>
        <v>0</v>
      </c>
      <c r="R801" s="2">
        <f t="shared" si="133"/>
        <v>1</v>
      </c>
      <c r="S801" s="5">
        <v>0</v>
      </c>
      <c r="T801" s="5">
        <v>36</v>
      </c>
      <c r="U801" s="5">
        <v>727</v>
      </c>
      <c r="V801" s="5">
        <v>443</v>
      </c>
      <c r="W801" s="5">
        <v>39</v>
      </c>
      <c r="X801" s="5">
        <v>26</v>
      </c>
      <c r="Y801" s="5">
        <f t="shared" si="134"/>
        <v>0</v>
      </c>
      <c r="Z801" s="5">
        <f t="shared" si="135"/>
        <v>2.9850746268656716E-2</v>
      </c>
      <c r="AA801" s="5">
        <f t="shared" si="136"/>
        <v>0.60281923714759533</v>
      </c>
      <c r="AB801" s="5">
        <f t="shared" si="137"/>
        <v>0.36733001658374792</v>
      </c>
      <c r="AC801" s="2">
        <v>0</v>
      </c>
      <c r="AD801" s="3">
        <v>21</v>
      </c>
      <c r="AE801" s="3">
        <v>622</v>
      </c>
      <c r="AF801" s="3">
        <v>580</v>
      </c>
      <c r="AG801" s="3">
        <v>27</v>
      </c>
      <c r="AH801" s="3">
        <v>21</v>
      </c>
      <c r="AI801" s="1">
        <f t="shared" si="138"/>
        <v>0</v>
      </c>
      <c r="AJ801" s="1">
        <f t="shared" si="139"/>
        <v>3.7765538945712038E-2</v>
      </c>
      <c r="AK801" s="1">
        <f t="shared" si="140"/>
        <v>0.48937844217151849</v>
      </c>
      <c r="AL801" s="1">
        <f t="shared" si="141"/>
        <v>0.47285601888276946</v>
      </c>
    </row>
    <row r="802" spans="1:38">
      <c r="A802" s="2" t="s">
        <v>1049</v>
      </c>
      <c r="B802" s="2" t="s">
        <v>105</v>
      </c>
      <c r="C802" s="2" t="s">
        <v>164</v>
      </c>
      <c r="E802" s="6" t="s">
        <v>8</v>
      </c>
      <c r="F802" s="2" t="s">
        <v>6</v>
      </c>
      <c r="G802" s="2" t="s">
        <v>1445</v>
      </c>
      <c r="H802" s="2">
        <v>85</v>
      </c>
      <c r="I802" s="2">
        <v>35</v>
      </c>
      <c r="J802" s="2" t="str">
        <f t="shared" si="142"/>
        <v>MINERIO</v>
      </c>
      <c r="K802" s="9">
        <v>2.5000000000000001E-2</v>
      </c>
      <c r="L802" s="10">
        <v>0.15</v>
      </c>
      <c r="M802" s="2">
        <v>0</v>
      </c>
      <c r="N802" s="2">
        <v>1514</v>
      </c>
      <c r="O802" s="2">
        <v>0</v>
      </c>
      <c r="P802" s="2">
        <v>480</v>
      </c>
      <c r="Q802" s="2">
        <f t="shared" si="132"/>
        <v>0</v>
      </c>
      <c r="R802" s="2">
        <f t="shared" si="133"/>
        <v>1</v>
      </c>
      <c r="S802" s="2">
        <v>0</v>
      </c>
      <c r="T802" s="2">
        <v>17</v>
      </c>
      <c r="U802" s="2">
        <v>706</v>
      </c>
      <c r="V802" s="2">
        <v>278</v>
      </c>
      <c r="W802" s="2">
        <v>22</v>
      </c>
      <c r="X802" s="2">
        <v>27</v>
      </c>
      <c r="Y802" s="5">
        <f t="shared" si="134"/>
        <v>0</v>
      </c>
      <c r="Z802" s="5">
        <f t="shared" si="135"/>
        <v>1.6983016983016984E-2</v>
      </c>
      <c r="AA802" s="5">
        <f t="shared" si="136"/>
        <v>0.70529470529470528</v>
      </c>
      <c r="AB802" s="5">
        <f t="shared" si="137"/>
        <v>0.2777222777222777</v>
      </c>
      <c r="AC802" s="2">
        <v>0</v>
      </c>
      <c r="AD802" s="3">
        <v>12</v>
      </c>
      <c r="AE802" s="3">
        <v>625</v>
      </c>
      <c r="AF802" s="3">
        <v>373</v>
      </c>
      <c r="AG802" s="3">
        <v>18</v>
      </c>
      <c r="AH802" s="3">
        <v>22</v>
      </c>
      <c r="AI802" s="1">
        <f t="shared" si="138"/>
        <v>0</v>
      </c>
      <c r="AJ802" s="1">
        <f t="shared" si="139"/>
        <v>2.8571428571428571E-2</v>
      </c>
      <c r="AK802" s="1">
        <f t="shared" si="140"/>
        <v>0.59523809523809523</v>
      </c>
      <c r="AL802" s="1">
        <f t="shared" si="141"/>
        <v>0.37619047619047619</v>
      </c>
    </row>
    <row r="803" spans="1:38">
      <c r="A803" s="2" t="s">
        <v>1049</v>
      </c>
      <c r="B803" s="2" t="s">
        <v>105</v>
      </c>
      <c r="C803" s="2" t="s">
        <v>164</v>
      </c>
      <c r="E803" s="6" t="s">
        <v>144</v>
      </c>
      <c r="F803" s="2" t="s">
        <v>6</v>
      </c>
      <c r="G803" s="2" t="s">
        <v>1445</v>
      </c>
      <c r="H803" s="2">
        <v>201</v>
      </c>
      <c r="I803" s="2">
        <v>15</v>
      </c>
      <c r="J803" s="2" t="str">
        <f t="shared" si="142"/>
        <v>MINERIO</v>
      </c>
      <c r="K803" s="8">
        <v>2.5000000000000001E-2</v>
      </c>
      <c r="L803" s="11">
        <v>0.15</v>
      </c>
      <c r="M803" s="2">
        <v>4</v>
      </c>
      <c r="N803" s="2">
        <v>876</v>
      </c>
      <c r="O803" s="2">
        <v>0</v>
      </c>
      <c r="P803" s="2">
        <v>331</v>
      </c>
      <c r="Q803" s="2">
        <f t="shared" si="132"/>
        <v>3.3030553261767133E-3</v>
      </c>
      <c r="R803" s="2">
        <f t="shared" si="133"/>
        <v>0.9966969446738233</v>
      </c>
      <c r="S803" s="5">
        <v>0</v>
      </c>
      <c r="T803" s="5">
        <v>0</v>
      </c>
      <c r="U803" s="5">
        <v>216</v>
      </c>
      <c r="V803" s="5">
        <v>405</v>
      </c>
      <c r="W803" s="5">
        <v>0</v>
      </c>
      <c r="X803" s="5">
        <v>3</v>
      </c>
      <c r="Y803" s="5">
        <f t="shared" si="134"/>
        <v>0</v>
      </c>
      <c r="Z803" s="5">
        <f t="shared" si="135"/>
        <v>0</v>
      </c>
      <c r="AA803" s="5">
        <f t="shared" si="136"/>
        <v>0.34782608695652173</v>
      </c>
      <c r="AB803" s="5">
        <f t="shared" si="137"/>
        <v>0.65217391304347827</v>
      </c>
      <c r="AC803" s="5">
        <v>0</v>
      </c>
      <c r="AD803" s="3">
        <v>0</v>
      </c>
      <c r="AE803" s="3">
        <v>0</v>
      </c>
      <c r="AF803" s="3">
        <v>161</v>
      </c>
      <c r="AG803" s="3">
        <v>462</v>
      </c>
      <c r="AH803" s="3">
        <v>0</v>
      </c>
      <c r="AI803" s="1">
        <f t="shared" si="138"/>
        <v>0</v>
      </c>
      <c r="AJ803" s="1">
        <f t="shared" si="139"/>
        <v>0.7415730337078652</v>
      </c>
      <c r="AK803" s="1">
        <f t="shared" si="140"/>
        <v>0</v>
      </c>
      <c r="AL803" s="1">
        <f t="shared" si="141"/>
        <v>0.25842696629213485</v>
      </c>
    </row>
    <row r="804" spans="1:38">
      <c r="A804" s="2" t="s">
        <v>1049</v>
      </c>
      <c r="B804" s="2" t="s">
        <v>105</v>
      </c>
      <c r="C804" s="2" t="s">
        <v>164</v>
      </c>
      <c r="E804" s="6" t="s">
        <v>133</v>
      </c>
      <c r="F804" s="2" t="s">
        <v>6</v>
      </c>
      <c r="G804" s="2" t="s">
        <v>1445</v>
      </c>
      <c r="H804" s="2">
        <v>106</v>
      </c>
      <c r="I804" s="2">
        <v>15</v>
      </c>
      <c r="J804" s="2" t="str">
        <f t="shared" si="142"/>
        <v>MINERIO</v>
      </c>
      <c r="K804" s="9">
        <v>2.5000000000000001E-2</v>
      </c>
      <c r="L804" s="10">
        <v>0.18</v>
      </c>
      <c r="M804" s="2">
        <v>0</v>
      </c>
      <c r="N804" s="2">
        <v>1247</v>
      </c>
      <c r="O804" s="2">
        <v>0</v>
      </c>
      <c r="P804" s="2">
        <v>366</v>
      </c>
      <c r="Q804" s="2">
        <f t="shared" si="132"/>
        <v>0</v>
      </c>
      <c r="R804" s="2">
        <f t="shared" si="133"/>
        <v>1</v>
      </c>
      <c r="S804" s="5">
        <v>0</v>
      </c>
      <c r="T804" s="5">
        <v>11</v>
      </c>
      <c r="U804" s="5">
        <v>628</v>
      </c>
      <c r="V804" s="5">
        <v>137</v>
      </c>
      <c r="W804" s="5">
        <v>18</v>
      </c>
      <c r="X804" s="5">
        <v>56</v>
      </c>
      <c r="Y804" s="5">
        <f t="shared" si="134"/>
        <v>0</v>
      </c>
      <c r="Z804" s="5">
        <f t="shared" si="135"/>
        <v>1.4175257731958763E-2</v>
      </c>
      <c r="AA804" s="5">
        <f t="shared" si="136"/>
        <v>0.80927835051546393</v>
      </c>
      <c r="AB804" s="5">
        <f t="shared" si="137"/>
        <v>0.17654639175257733</v>
      </c>
      <c r="AC804" s="2">
        <v>0</v>
      </c>
      <c r="AD804" s="3">
        <v>1</v>
      </c>
      <c r="AE804" s="3">
        <v>585</v>
      </c>
      <c r="AF804" s="3">
        <v>216</v>
      </c>
      <c r="AG804" s="3">
        <v>6</v>
      </c>
      <c r="AH804" s="3">
        <v>41</v>
      </c>
      <c r="AI804" s="1">
        <f t="shared" si="138"/>
        <v>0</v>
      </c>
      <c r="AJ804" s="1">
        <f t="shared" si="139"/>
        <v>8.2449941107184919E-3</v>
      </c>
      <c r="AK804" s="1">
        <f t="shared" si="140"/>
        <v>0.68904593639575973</v>
      </c>
      <c r="AL804" s="1">
        <f t="shared" si="141"/>
        <v>0.30270906949352178</v>
      </c>
    </row>
    <row r="805" spans="1:38">
      <c r="A805" s="2" t="s">
        <v>1049</v>
      </c>
      <c r="B805" s="2" t="s">
        <v>105</v>
      </c>
      <c r="C805" s="2" t="s">
        <v>164</v>
      </c>
      <c r="E805" s="6" t="s">
        <v>133</v>
      </c>
      <c r="F805" s="2" t="s">
        <v>6</v>
      </c>
      <c r="G805" s="2" t="s">
        <v>1445</v>
      </c>
      <c r="H805" s="2">
        <v>108</v>
      </c>
      <c r="I805" s="2">
        <v>20</v>
      </c>
      <c r="J805" s="2" t="str">
        <f t="shared" si="142"/>
        <v>MINERIO</v>
      </c>
      <c r="K805" s="9">
        <v>2.5000000000000001E-2</v>
      </c>
      <c r="L805" s="10">
        <v>0.22</v>
      </c>
      <c r="M805" s="2">
        <v>24</v>
      </c>
      <c r="N805" s="2">
        <v>790</v>
      </c>
      <c r="O805" s="2">
        <v>0</v>
      </c>
      <c r="P805" s="2">
        <v>296</v>
      </c>
      <c r="Q805" s="2">
        <f t="shared" si="132"/>
        <v>2.1621621621621623E-2</v>
      </c>
      <c r="R805" s="2">
        <f t="shared" si="133"/>
        <v>0.97837837837837838</v>
      </c>
      <c r="S805" s="5">
        <v>0</v>
      </c>
      <c r="T805" s="5">
        <v>15</v>
      </c>
      <c r="U805" s="5">
        <v>410</v>
      </c>
      <c r="V805" s="5">
        <v>96</v>
      </c>
      <c r="W805" s="5">
        <v>16</v>
      </c>
      <c r="X805" s="5">
        <v>24</v>
      </c>
      <c r="Y805" s="5">
        <f t="shared" si="134"/>
        <v>0</v>
      </c>
      <c r="Z805" s="5">
        <f t="shared" si="135"/>
        <v>2.8790786948176585E-2</v>
      </c>
      <c r="AA805" s="5">
        <f t="shared" si="136"/>
        <v>0.78694817658349325</v>
      </c>
      <c r="AB805" s="5">
        <f t="shared" si="137"/>
        <v>0.18426103646833014</v>
      </c>
      <c r="AC805" s="2">
        <v>0</v>
      </c>
      <c r="AD805" s="3">
        <v>7</v>
      </c>
      <c r="AE805" s="3">
        <v>388</v>
      </c>
      <c r="AF805" s="3">
        <v>133</v>
      </c>
      <c r="AG805" s="3">
        <v>9</v>
      </c>
      <c r="AH805" s="3">
        <v>22</v>
      </c>
      <c r="AI805" s="1">
        <f t="shared" si="138"/>
        <v>0</v>
      </c>
      <c r="AJ805" s="1">
        <f t="shared" si="139"/>
        <v>2.8622540250447227E-2</v>
      </c>
      <c r="AK805" s="1">
        <f t="shared" si="140"/>
        <v>0.69409660107334525</v>
      </c>
      <c r="AL805" s="1">
        <f t="shared" si="141"/>
        <v>0.2772808586762075</v>
      </c>
    </row>
    <row r="806" spans="1:38">
      <c r="A806" s="2" t="s">
        <v>1049</v>
      </c>
      <c r="B806" s="2" t="s">
        <v>105</v>
      </c>
      <c r="C806" s="2" t="s">
        <v>164</v>
      </c>
      <c r="E806" s="6" t="s">
        <v>137</v>
      </c>
      <c r="F806" s="2" t="s">
        <v>6</v>
      </c>
      <c r="G806" s="2" t="s">
        <v>1445</v>
      </c>
      <c r="H806" s="2">
        <v>145</v>
      </c>
      <c r="I806" s="2">
        <v>20</v>
      </c>
      <c r="J806" s="2" t="str">
        <f t="shared" si="142"/>
        <v>MINERIO</v>
      </c>
      <c r="K806" s="9">
        <v>2.5000000000000001E-2</v>
      </c>
      <c r="L806" s="10">
        <v>0.08</v>
      </c>
      <c r="M806" s="2">
        <v>74</v>
      </c>
      <c r="N806" s="2">
        <v>1021</v>
      </c>
      <c r="O806" s="2">
        <v>0</v>
      </c>
      <c r="P806" s="2">
        <v>381</v>
      </c>
      <c r="Q806" s="2">
        <f t="shared" si="132"/>
        <v>5.0135501355013552E-2</v>
      </c>
      <c r="R806" s="2">
        <f t="shared" si="133"/>
        <v>0.94986449864498645</v>
      </c>
      <c r="S806" s="5">
        <v>0</v>
      </c>
      <c r="T806" s="5">
        <v>0</v>
      </c>
      <c r="U806" s="5">
        <v>256</v>
      </c>
      <c r="V806" s="5">
        <v>513</v>
      </c>
      <c r="W806" s="5">
        <v>0</v>
      </c>
      <c r="X806" s="5">
        <v>2</v>
      </c>
      <c r="Y806" s="5">
        <f t="shared" si="134"/>
        <v>0</v>
      </c>
      <c r="Z806" s="5">
        <f t="shared" si="135"/>
        <v>0</v>
      </c>
      <c r="AA806" s="5">
        <f t="shared" si="136"/>
        <v>0.3328998699609883</v>
      </c>
      <c r="AB806" s="5">
        <f t="shared" si="137"/>
        <v>0.6671001300390117</v>
      </c>
      <c r="AC806" s="5">
        <v>0</v>
      </c>
      <c r="AD806" s="3">
        <v>0</v>
      </c>
      <c r="AE806" s="3">
        <v>192</v>
      </c>
      <c r="AF806" s="3">
        <v>577</v>
      </c>
      <c r="AG806" s="3">
        <v>0</v>
      </c>
      <c r="AH806" s="3">
        <v>2</v>
      </c>
      <c r="AI806" s="1">
        <f t="shared" si="138"/>
        <v>0</v>
      </c>
      <c r="AJ806" s="1">
        <f t="shared" si="139"/>
        <v>0</v>
      </c>
      <c r="AK806" s="1">
        <f t="shared" si="140"/>
        <v>0.24902723735408561</v>
      </c>
      <c r="AL806" s="1">
        <f t="shared" si="141"/>
        <v>0.75097276264591439</v>
      </c>
    </row>
    <row r="807" spans="1:38">
      <c r="A807" s="2" t="s">
        <v>1049</v>
      </c>
      <c r="B807" s="2" t="s">
        <v>105</v>
      </c>
      <c r="C807" s="2" t="s">
        <v>164</v>
      </c>
      <c r="E807" s="6" t="s">
        <v>8</v>
      </c>
      <c r="F807" s="2" t="s">
        <v>6</v>
      </c>
      <c r="G807" s="2" t="s">
        <v>1445</v>
      </c>
      <c r="H807" s="2">
        <v>84</v>
      </c>
      <c r="I807" s="2">
        <v>45</v>
      </c>
      <c r="J807" s="2" t="str">
        <f t="shared" si="142"/>
        <v>MINERIO</v>
      </c>
      <c r="K807" s="9">
        <v>2.5000000000000001E-2</v>
      </c>
      <c r="L807" s="10">
        <v>0.49</v>
      </c>
      <c r="M807" s="2">
        <v>107</v>
      </c>
      <c r="N807" s="2">
        <v>2176</v>
      </c>
      <c r="O807" s="2">
        <v>0</v>
      </c>
      <c r="P807" s="2">
        <v>534</v>
      </c>
      <c r="Q807" s="2">
        <f t="shared" si="132"/>
        <v>3.7983670571529994E-2</v>
      </c>
      <c r="R807" s="2">
        <f t="shared" si="133"/>
        <v>0.96201632942847004</v>
      </c>
      <c r="S807" s="2">
        <v>0</v>
      </c>
      <c r="T807" s="2">
        <v>64</v>
      </c>
      <c r="U807" s="2">
        <v>996</v>
      </c>
      <c r="V807" s="2">
        <v>353</v>
      </c>
      <c r="W807" s="2">
        <v>60</v>
      </c>
      <c r="X807" s="2">
        <v>46</v>
      </c>
      <c r="Y807" s="5">
        <f t="shared" si="134"/>
        <v>0</v>
      </c>
      <c r="Z807" s="5">
        <f t="shared" si="135"/>
        <v>4.529370134465676E-2</v>
      </c>
      <c r="AA807" s="5">
        <f t="shared" si="136"/>
        <v>0.70488322717622076</v>
      </c>
      <c r="AB807" s="5">
        <f t="shared" si="137"/>
        <v>0.24982307147912244</v>
      </c>
      <c r="AC807" s="2">
        <v>0</v>
      </c>
      <c r="AD807" s="3">
        <v>38</v>
      </c>
      <c r="AE807" s="3">
        <v>921</v>
      </c>
      <c r="AF807" s="3">
        <v>487</v>
      </c>
      <c r="AG807" s="3">
        <v>36</v>
      </c>
      <c r="AH807" s="3">
        <v>37</v>
      </c>
      <c r="AI807" s="1">
        <f t="shared" si="138"/>
        <v>0</v>
      </c>
      <c r="AJ807" s="1">
        <f t="shared" si="139"/>
        <v>4.8716260697827515E-2</v>
      </c>
      <c r="AK807" s="1">
        <f t="shared" si="140"/>
        <v>0.60631994733377226</v>
      </c>
      <c r="AL807" s="1">
        <f t="shared" si="141"/>
        <v>0.34496379196840027</v>
      </c>
    </row>
    <row r="808" spans="1:38">
      <c r="A808" s="2" t="s">
        <v>1049</v>
      </c>
      <c r="B808" s="2" t="s">
        <v>105</v>
      </c>
      <c r="C808" s="2" t="s">
        <v>164</v>
      </c>
      <c r="E808" s="6" t="s">
        <v>133</v>
      </c>
      <c r="F808" s="2" t="s">
        <v>6</v>
      </c>
      <c r="G808" s="2" t="s">
        <v>1445</v>
      </c>
      <c r="H808" s="2">
        <v>90</v>
      </c>
      <c r="I808" s="2">
        <v>80</v>
      </c>
      <c r="J808" s="2" t="str">
        <f t="shared" si="142"/>
        <v>MINERIO</v>
      </c>
      <c r="K808" s="9">
        <v>2.5000000000000001E-2</v>
      </c>
      <c r="L808" s="10">
        <v>0.49</v>
      </c>
      <c r="M808" s="2">
        <v>61</v>
      </c>
      <c r="N808" s="2">
        <v>3436</v>
      </c>
      <c r="O808" s="2">
        <v>0</v>
      </c>
      <c r="P808" s="2">
        <v>630</v>
      </c>
      <c r="Q808" s="2">
        <f t="shared" si="132"/>
        <v>1.4780712381875455E-2</v>
      </c>
      <c r="R808" s="2">
        <f t="shared" si="133"/>
        <v>0.9852192876181245</v>
      </c>
      <c r="S808" s="5">
        <v>0</v>
      </c>
      <c r="T808" s="5">
        <v>91</v>
      </c>
      <c r="U808" s="5">
        <v>1801</v>
      </c>
      <c r="V808" s="5">
        <v>246</v>
      </c>
      <c r="W808" s="5">
        <v>82</v>
      </c>
      <c r="X808" s="5">
        <v>85</v>
      </c>
      <c r="Y808" s="5">
        <f t="shared" si="134"/>
        <v>0</v>
      </c>
      <c r="Z808" s="5">
        <f t="shared" si="135"/>
        <v>4.2563143124415344E-2</v>
      </c>
      <c r="AA808" s="5">
        <f t="shared" si="136"/>
        <v>0.84237605238540691</v>
      </c>
      <c r="AB808" s="5">
        <f t="shared" si="137"/>
        <v>0.11506080449017773</v>
      </c>
      <c r="AC808" s="2">
        <v>0</v>
      </c>
      <c r="AD808" s="3">
        <v>51</v>
      </c>
      <c r="AE808" s="3">
        <v>1785</v>
      </c>
      <c r="AF808" s="3">
        <v>363</v>
      </c>
      <c r="AG808" s="3">
        <v>45</v>
      </c>
      <c r="AH808" s="3">
        <v>57</v>
      </c>
      <c r="AI808" s="1">
        <f t="shared" si="138"/>
        <v>0</v>
      </c>
      <c r="AJ808" s="1">
        <f t="shared" si="139"/>
        <v>4.1720990873533245E-2</v>
      </c>
      <c r="AK808" s="1">
        <f t="shared" si="140"/>
        <v>0.77574967405475881</v>
      </c>
      <c r="AL808" s="1">
        <f t="shared" si="141"/>
        <v>0.18252933507170796</v>
      </c>
    </row>
    <row r="809" spans="1:38">
      <c r="A809" s="2" t="s">
        <v>1049</v>
      </c>
      <c r="B809" s="2" t="s">
        <v>105</v>
      </c>
      <c r="C809" s="2" t="s">
        <v>164</v>
      </c>
      <c r="E809" s="6" t="s">
        <v>154</v>
      </c>
      <c r="F809" s="2" t="s">
        <v>6</v>
      </c>
      <c r="G809" s="2" t="s">
        <v>1445</v>
      </c>
      <c r="H809" s="2">
        <v>301</v>
      </c>
      <c r="I809" s="2">
        <v>70</v>
      </c>
      <c r="J809" s="2" t="str">
        <f t="shared" si="142"/>
        <v>MINERIO</v>
      </c>
      <c r="K809" s="8">
        <v>2.5000000000000001E-2</v>
      </c>
      <c r="L809" s="11">
        <v>0.54</v>
      </c>
      <c r="M809" s="2">
        <v>277</v>
      </c>
      <c r="N809" s="2">
        <v>2296</v>
      </c>
      <c r="O809" s="2">
        <v>0</v>
      </c>
      <c r="P809" s="2">
        <v>559</v>
      </c>
      <c r="Q809" s="2">
        <f t="shared" si="132"/>
        <v>8.8441890166028103E-2</v>
      </c>
      <c r="R809" s="2">
        <f t="shared" si="133"/>
        <v>0.9115581098339719</v>
      </c>
      <c r="S809" s="5">
        <v>0</v>
      </c>
      <c r="T809" s="5">
        <v>60</v>
      </c>
      <c r="U809" s="5">
        <v>860</v>
      </c>
      <c r="V809" s="5">
        <v>693</v>
      </c>
      <c r="W809" s="5">
        <v>60</v>
      </c>
      <c r="X809" s="5">
        <v>40</v>
      </c>
      <c r="Y809" s="5">
        <f t="shared" si="134"/>
        <v>0</v>
      </c>
      <c r="Z809" s="5">
        <f t="shared" si="135"/>
        <v>3.7197768133911964E-2</v>
      </c>
      <c r="AA809" s="5">
        <f t="shared" si="136"/>
        <v>0.53316800991940483</v>
      </c>
      <c r="AB809" s="5">
        <f t="shared" si="137"/>
        <v>0.42963422194668321</v>
      </c>
      <c r="AC809" s="5">
        <v>0</v>
      </c>
      <c r="AD809" s="3">
        <v>41</v>
      </c>
      <c r="AE809" s="3">
        <v>756</v>
      </c>
      <c r="AF809" s="3">
        <v>842</v>
      </c>
      <c r="AG809" s="3">
        <v>44</v>
      </c>
      <c r="AH809" s="3">
        <v>30</v>
      </c>
      <c r="AI809" s="1">
        <f t="shared" si="138"/>
        <v>0</v>
      </c>
      <c r="AJ809" s="1">
        <f t="shared" si="139"/>
        <v>4.9620548744892003E-2</v>
      </c>
      <c r="AK809" s="1">
        <f t="shared" si="140"/>
        <v>0.44133099824868649</v>
      </c>
      <c r="AL809" s="1">
        <f t="shared" si="141"/>
        <v>0.50904845300642143</v>
      </c>
    </row>
    <row r="810" spans="1:38">
      <c r="A810" s="2" t="s">
        <v>1049</v>
      </c>
      <c r="B810" s="2" t="s">
        <v>105</v>
      </c>
      <c r="C810" s="2" t="s">
        <v>164</v>
      </c>
      <c r="E810" s="6" t="s">
        <v>154</v>
      </c>
      <c r="F810" s="2" t="s">
        <v>6</v>
      </c>
      <c r="G810" s="2" t="s">
        <v>1445</v>
      </c>
      <c r="H810" s="2">
        <v>306</v>
      </c>
      <c r="I810" s="2">
        <v>15</v>
      </c>
      <c r="J810" s="2" t="str">
        <f t="shared" si="142"/>
        <v>MINERIO</v>
      </c>
      <c r="K810" s="8">
        <v>2.5000000000000001E-2</v>
      </c>
      <c r="L810" s="11">
        <v>0.81</v>
      </c>
      <c r="M810" s="2">
        <v>42</v>
      </c>
      <c r="N810" s="2">
        <v>547</v>
      </c>
      <c r="O810" s="2">
        <v>0</v>
      </c>
      <c r="P810" s="2">
        <v>262</v>
      </c>
      <c r="Q810" s="2">
        <f t="shared" si="132"/>
        <v>4.935370152761457E-2</v>
      </c>
      <c r="R810" s="2">
        <f t="shared" si="133"/>
        <v>0.95064629847238546</v>
      </c>
      <c r="S810" s="5">
        <v>0</v>
      </c>
      <c r="T810" s="5">
        <v>7</v>
      </c>
      <c r="U810" s="5">
        <v>282</v>
      </c>
      <c r="V810" s="5">
        <v>113</v>
      </c>
      <c r="W810" s="5">
        <v>7</v>
      </c>
      <c r="X810" s="5">
        <v>18</v>
      </c>
      <c r="Y810" s="5">
        <f t="shared" si="134"/>
        <v>0</v>
      </c>
      <c r="Z810" s="5">
        <f t="shared" si="135"/>
        <v>1.7412935323383085E-2</v>
      </c>
      <c r="AA810" s="5">
        <f t="shared" si="136"/>
        <v>0.70149253731343286</v>
      </c>
      <c r="AB810" s="5">
        <f t="shared" si="137"/>
        <v>0.28109452736318408</v>
      </c>
      <c r="AC810" s="5">
        <v>0</v>
      </c>
      <c r="AD810" s="3">
        <v>0</v>
      </c>
      <c r="AE810" s="3">
        <v>259</v>
      </c>
      <c r="AF810" s="3">
        <v>157</v>
      </c>
      <c r="AG810" s="3">
        <v>0</v>
      </c>
      <c r="AH810" s="3">
        <v>10</v>
      </c>
      <c r="AI810" s="1">
        <f t="shared" si="138"/>
        <v>0</v>
      </c>
      <c r="AJ810" s="1">
        <f t="shared" si="139"/>
        <v>0</v>
      </c>
      <c r="AK810" s="1">
        <f t="shared" si="140"/>
        <v>0.607981220657277</v>
      </c>
      <c r="AL810" s="1">
        <f t="shared" si="141"/>
        <v>0.392018779342723</v>
      </c>
    </row>
    <row r="811" spans="1:38">
      <c r="A811" s="2" t="s">
        <v>1049</v>
      </c>
      <c r="B811" s="2" t="s">
        <v>105</v>
      </c>
      <c r="C811" s="2" t="s">
        <v>164</v>
      </c>
      <c r="E811" s="6" t="s">
        <v>133</v>
      </c>
      <c r="F811" s="2" t="s">
        <v>6</v>
      </c>
      <c r="G811" s="2" t="s">
        <v>1445</v>
      </c>
      <c r="H811" s="2">
        <v>96</v>
      </c>
      <c r="I811" s="2">
        <v>50</v>
      </c>
      <c r="J811" s="2" t="str">
        <f t="shared" si="142"/>
        <v>MINERIO</v>
      </c>
      <c r="K811" s="9">
        <v>2.5000000000000001E-2</v>
      </c>
      <c r="L811" s="10">
        <v>1.01</v>
      </c>
      <c r="M811" s="2">
        <v>4</v>
      </c>
      <c r="N811" s="2">
        <v>2800</v>
      </c>
      <c r="O811" s="2">
        <v>0</v>
      </c>
      <c r="P811" s="2">
        <v>549</v>
      </c>
      <c r="Q811" s="2">
        <f t="shared" si="132"/>
        <v>1.1929615269907546E-3</v>
      </c>
      <c r="R811" s="2">
        <f t="shared" si="133"/>
        <v>0.99880703847300922</v>
      </c>
      <c r="S811" s="5">
        <v>0</v>
      </c>
      <c r="T811" s="5">
        <v>17</v>
      </c>
      <c r="U811" s="5">
        <v>1403</v>
      </c>
      <c r="V811" s="5">
        <v>348</v>
      </c>
      <c r="W811" s="5">
        <v>15</v>
      </c>
      <c r="X811" s="5">
        <v>67</v>
      </c>
      <c r="Y811" s="5">
        <f t="shared" si="134"/>
        <v>0</v>
      </c>
      <c r="Z811" s="5">
        <f t="shared" si="135"/>
        <v>9.6153846153846159E-3</v>
      </c>
      <c r="AA811" s="5">
        <f t="shared" si="136"/>
        <v>0.79355203619909498</v>
      </c>
      <c r="AB811" s="5">
        <f t="shared" si="137"/>
        <v>0.19683257918552036</v>
      </c>
      <c r="AC811" s="2">
        <v>0</v>
      </c>
      <c r="AD811" s="3">
        <v>5</v>
      </c>
      <c r="AE811" s="3">
        <v>1289</v>
      </c>
      <c r="AF811" s="3">
        <v>512</v>
      </c>
      <c r="AG811" s="3">
        <v>4</v>
      </c>
      <c r="AH811" s="3">
        <v>40</v>
      </c>
      <c r="AI811" s="1">
        <f t="shared" si="138"/>
        <v>0</v>
      </c>
      <c r="AJ811" s="1">
        <f t="shared" si="139"/>
        <v>4.8648648648648646E-3</v>
      </c>
      <c r="AK811" s="1">
        <f t="shared" si="140"/>
        <v>0.69675675675675675</v>
      </c>
      <c r="AL811" s="1">
        <f t="shared" si="141"/>
        <v>0.29837837837837838</v>
      </c>
    </row>
    <row r="812" spans="1:38">
      <c r="A812" s="2" t="s">
        <v>1049</v>
      </c>
      <c r="B812" s="2" t="s">
        <v>105</v>
      </c>
      <c r="C812" s="2" t="s">
        <v>164</v>
      </c>
      <c r="E812" s="6" t="s">
        <v>154</v>
      </c>
      <c r="F812" s="2" t="s">
        <v>6</v>
      </c>
      <c r="G812" s="2" t="s">
        <v>1445</v>
      </c>
      <c r="H812" s="2">
        <v>305</v>
      </c>
      <c r="I812" s="2">
        <v>15</v>
      </c>
      <c r="J812" s="2" t="str">
        <f t="shared" si="142"/>
        <v>MINERIO</v>
      </c>
      <c r="K812" s="8">
        <v>2.5000000000000001E-2</v>
      </c>
      <c r="L812" s="11">
        <v>1.19</v>
      </c>
      <c r="M812" s="2">
        <v>9</v>
      </c>
      <c r="N812" s="2">
        <v>828</v>
      </c>
      <c r="O812" s="2">
        <v>0</v>
      </c>
      <c r="P812" s="2">
        <v>272</v>
      </c>
      <c r="Q812" s="2">
        <f t="shared" si="132"/>
        <v>8.1154192966636611E-3</v>
      </c>
      <c r="R812" s="2">
        <f t="shared" si="133"/>
        <v>0.99188458070333629</v>
      </c>
      <c r="S812" s="5">
        <v>0</v>
      </c>
      <c r="T812" s="5">
        <v>53</v>
      </c>
      <c r="U812" s="5">
        <v>367</v>
      </c>
      <c r="V812" s="5">
        <v>68</v>
      </c>
      <c r="W812" s="5">
        <v>59</v>
      </c>
      <c r="X812" s="5">
        <v>33</v>
      </c>
      <c r="Y812" s="5">
        <f t="shared" si="134"/>
        <v>0</v>
      </c>
      <c r="Z812" s="5">
        <f t="shared" si="135"/>
        <v>0.10860655737704918</v>
      </c>
      <c r="AA812" s="5">
        <f t="shared" si="136"/>
        <v>0.75204918032786883</v>
      </c>
      <c r="AB812" s="5">
        <f t="shared" si="137"/>
        <v>0.13934426229508196</v>
      </c>
      <c r="AC812" s="5">
        <v>0</v>
      </c>
      <c r="AD812" s="3">
        <v>22</v>
      </c>
      <c r="AE812" s="3">
        <v>404</v>
      </c>
      <c r="AF812" s="3">
        <v>97</v>
      </c>
      <c r="AG812" s="3">
        <v>28</v>
      </c>
      <c r="AH812" s="3">
        <v>29</v>
      </c>
      <c r="AI812" s="1">
        <f t="shared" si="138"/>
        <v>0</v>
      </c>
      <c r="AJ812" s="1">
        <f t="shared" si="139"/>
        <v>8.6206896551724144E-2</v>
      </c>
      <c r="AK812" s="1">
        <f t="shared" si="140"/>
        <v>0.69655172413793098</v>
      </c>
      <c r="AL812" s="1">
        <f t="shared" si="141"/>
        <v>0.21724137931034482</v>
      </c>
    </row>
    <row r="813" spans="1:38">
      <c r="A813" s="2" t="s">
        <v>1049</v>
      </c>
      <c r="B813" s="2" t="s">
        <v>105</v>
      </c>
      <c r="C813" s="2" t="s">
        <v>164</v>
      </c>
      <c r="E813" s="6" t="s">
        <v>154</v>
      </c>
      <c r="F813" s="2" t="s">
        <v>6</v>
      </c>
      <c r="G813" s="2" t="s">
        <v>1445</v>
      </c>
      <c r="H813" s="2">
        <v>307</v>
      </c>
      <c r="I813" s="2">
        <v>15</v>
      </c>
      <c r="J813" s="2" t="str">
        <f t="shared" si="142"/>
        <v>MINERIO</v>
      </c>
      <c r="K813" s="8">
        <v>2.5000000000000001E-2</v>
      </c>
      <c r="L813" s="11">
        <v>2.84</v>
      </c>
      <c r="M813" s="2">
        <v>34</v>
      </c>
      <c r="N813" s="2">
        <v>770</v>
      </c>
      <c r="O813" s="2">
        <v>0</v>
      </c>
      <c r="P813" s="2">
        <v>321</v>
      </c>
      <c r="Q813" s="2">
        <f t="shared" si="132"/>
        <v>3.0222222222222223E-2</v>
      </c>
      <c r="R813" s="2">
        <f t="shared" si="133"/>
        <v>0.96977777777777774</v>
      </c>
      <c r="S813" s="5">
        <v>0</v>
      </c>
      <c r="T813" s="5">
        <v>59</v>
      </c>
      <c r="U813" s="5">
        <v>363</v>
      </c>
      <c r="V813" s="5">
        <v>62</v>
      </c>
      <c r="W813" s="5">
        <v>58</v>
      </c>
      <c r="X813" s="5">
        <v>40</v>
      </c>
      <c r="Y813" s="5">
        <f t="shared" si="134"/>
        <v>0</v>
      </c>
      <c r="Z813" s="5">
        <f t="shared" si="135"/>
        <v>0.12190082644628099</v>
      </c>
      <c r="AA813" s="5">
        <f t="shared" si="136"/>
        <v>0.75</v>
      </c>
      <c r="AB813" s="5">
        <f t="shared" si="137"/>
        <v>0.128099173553719</v>
      </c>
      <c r="AC813" s="5">
        <v>0</v>
      </c>
      <c r="AD813" s="3">
        <v>46</v>
      </c>
      <c r="AE813" s="3">
        <v>370</v>
      </c>
      <c r="AF813" s="3">
        <v>90</v>
      </c>
      <c r="AG813" s="3">
        <v>41</v>
      </c>
      <c r="AH813" s="3">
        <v>35</v>
      </c>
      <c r="AI813" s="1">
        <f t="shared" si="138"/>
        <v>0</v>
      </c>
      <c r="AJ813" s="1">
        <f t="shared" si="139"/>
        <v>0.14948453608247422</v>
      </c>
      <c r="AK813" s="1">
        <f t="shared" si="140"/>
        <v>0.63573883161512024</v>
      </c>
      <c r="AL813" s="1">
        <f t="shared" si="141"/>
        <v>0.21477663230240548</v>
      </c>
    </row>
    <row r="814" spans="1:38">
      <c r="A814" s="2" t="s">
        <v>1049</v>
      </c>
      <c r="B814" s="2" t="s">
        <v>105</v>
      </c>
      <c r="C814" s="2" t="s">
        <v>164</v>
      </c>
      <c r="E814" s="6" t="s">
        <v>153</v>
      </c>
      <c r="F814" s="2" t="s">
        <v>6</v>
      </c>
      <c r="G814" s="2" t="s">
        <v>1445</v>
      </c>
      <c r="H814" s="2">
        <v>291</v>
      </c>
      <c r="I814" s="2">
        <v>90</v>
      </c>
      <c r="J814" s="2" t="str">
        <f t="shared" si="142"/>
        <v>MINERIO</v>
      </c>
      <c r="K814" s="8">
        <v>2.5000000000000001E-2</v>
      </c>
      <c r="L814" s="11">
        <v>3.79</v>
      </c>
      <c r="M814" s="2">
        <v>480</v>
      </c>
      <c r="N814" s="2">
        <v>2562</v>
      </c>
      <c r="O814" s="2">
        <v>0</v>
      </c>
      <c r="P814" s="2">
        <v>539</v>
      </c>
      <c r="Q814" s="2">
        <f t="shared" si="132"/>
        <v>0.13404077073443171</v>
      </c>
      <c r="R814" s="2">
        <f t="shared" si="133"/>
        <v>0.86595922926556823</v>
      </c>
      <c r="S814" s="5">
        <v>0</v>
      </c>
      <c r="T814" s="5">
        <v>359</v>
      </c>
      <c r="U814" s="5">
        <v>1081</v>
      </c>
      <c r="V814" s="5">
        <v>65</v>
      </c>
      <c r="W814" s="5">
        <v>377</v>
      </c>
      <c r="X814" s="5">
        <v>126</v>
      </c>
      <c r="Y814" s="5">
        <f t="shared" si="134"/>
        <v>0</v>
      </c>
      <c r="Z814" s="5">
        <f t="shared" si="135"/>
        <v>0.23853820598006645</v>
      </c>
      <c r="AA814" s="5">
        <f t="shared" si="136"/>
        <v>0.71827242524916945</v>
      </c>
      <c r="AB814" s="5">
        <f t="shared" si="137"/>
        <v>4.3189368770764118E-2</v>
      </c>
      <c r="AC814" s="5">
        <v>0</v>
      </c>
      <c r="AD814" s="3">
        <v>220</v>
      </c>
      <c r="AE814" s="3">
        <v>1307</v>
      </c>
      <c r="AF814" s="3">
        <v>94</v>
      </c>
      <c r="AG814" s="3">
        <v>248</v>
      </c>
      <c r="AH814" s="3">
        <v>139</v>
      </c>
      <c r="AI814" s="1">
        <f t="shared" si="138"/>
        <v>0</v>
      </c>
      <c r="AJ814" s="1">
        <f t="shared" si="139"/>
        <v>0.23306772908366533</v>
      </c>
      <c r="AK814" s="1">
        <f t="shared" si="140"/>
        <v>0.65089641434262946</v>
      </c>
      <c r="AL814" s="1">
        <f t="shared" si="141"/>
        <v>0.11603585657370517</v>
      </c>
    </row>
    <row r="815" spans="1:38">
      <c r="A815" s="2" t="s">
        <v>1447</v>
      </c>
      <c r="B815" s="2" t="s">
        <v>105</v>
      </c>
      <c r="C815" s="2" t="s">
        <v>164</v>
      </c>
      <c r="D815" s="2">
        <v>3699</v>
      </c>
      <c r="E815" s="2" t="s">
        <v>4</v>
      </c>
      <c r="F815" s="2" t="s">
        <v>4</v>
      </c>
      <c r="G815" s="2" t="s">
        <v>1445</v>
      </c>
      <c r="H815" s="2">
        <v>1</v>
      </c>
      <c r="I815" s="2">
        <v>120</v>
      </c>
      <c r="J815" s="2" t="str">
        <f t="shared" si="142"/>
        <v>MINERIO</v>
      </c>
      <c r="K815" s="8">
        <v>2.5000000000000001E-2</v>
      </c>
      <c r="L815" s="11">
        <v>0.36</v>
      </c>
      <c r="M815" s="3">
        <v>0</v>
      </c>
      <c r="N815" s="3">
        <v>6687</v>
      </c>
      <c r="O815" s="3">
        <v>0</v>
      </c>
      <c r="P815" s="3">
        <v>831</v>
      </c>
      <c r="Q815" s="3">
        <v>0</v>
      </c>
      <c r="R815" s="3">
        <v>1</v>
      </c>
      <c r="S815" s="3">
        <v>0</v>
      </c>
      <c r="T815" s="3">
        <v>49</v>
      </c>
      <c r="U815" s="3">
        <v>3104</v>
      </c>
      <c r="V815" s="3">
        <v>857</v>
      </c>
      <c r="W815" s="3">
        <v>82</v>
      </c>
      <c r="X815" s="3">
        <v>0</v>
      </c>
      <c r="Y815" s="3">
        <v>0</v>
      </c>
      <c r="Z815" s="5">
        <f t="shared" ref="Z815:Z878" si="143">T815/($S815+$T815+$U815+$V815)</f>
        <v>1.2219451371571072E-2</v>
      </c>
      <c r="AA815" s="5">
        <f t="shared" ref="AA815:AA878" si="144">U815/($S815+$T815+$U815+$V815)</f>
        <v>0.77406483790523695</v>
      </c>
      <c r="AB815" s="5">
        <f t="shared" ref="AB815:AB878" si="145">V815/($S815+$T815+$U815+$V815)</f>
        <v>0.21371571072319201</v>
      </c>
      <c r="AC815" s="3">
        <v>0</v>
      </c>
      <c r="AD815" s="3">
        <v>62</v>
      </c>
      <c r="AE815" s="3">
        <v>535</v>
      </c>
      <c r="AF815" s="3">
        <v>163</v>
      </c>
      <c r="AG815" s="3">
        <v>20</v>
      </c>
      <c r="AH815" s="3">
        <v>0</v>
      </c>
      <c r="AI815" s="1">
        <v>0</v>
      </c>
      <c r="AJ815" s="1">
        <f t="shared" si="139"/>
        <v>0.10512820512820513</v>
      </c>
      <c r="AK815" s="1">
        <f t="shared" si="140"/>
        <v>0.6858974358974359</v>
      </c>
      <c r="AL815" s="1">
        <f t="shared" si="141"/>
        <v>0.20897435897435898</v>
      </c>
    </row>
    <row r="816" spans="1:38">
      <c r="A816" s="2" t="s">
        <v>1447</v>
      </c>
      <c r="B816" s="2" t="s">
        <v>105</v>
      </c>
      <c r="C816" s="2" t="s">
        <v>164</v>
      </c>
      <c r="D816" s="2">
        <v>3700</v>
      </c>
      <c r="E816" s="2" t="s">
        <v>4</v>
      </c>
      <c r="F816" s="2" t="s">
        <v>4</v>
      </c>
      <c r="G816" s="2" t="s">
        <v>1445</v>
      </c>
      <c r="H816" s="2">
        <v>2</v>
      </c>
      <c r="I816" s="2">
        <v>100</v>
      </c>
      <c r="J816" s="2" t="str">
        <f t="shared" si="142"/>
        <v>MINERIO</v>
      </c>
      <c r="K816" s="8">
        <v>2.5000000000000001E-2</v>
      </c>
      <c r="L816" s="11">
        <v>0.27</v>
      </c>
      <c r="M816" s="3">
        <v>0</v>
      </c>
      <c r="N816" s="3">
        <v>5991</v>
      </c>
      <c r="O816" s="3">
        <v>0</v>
      </c>
      <c r="P816" s="3">
        <v>975</v>
      </c>
      <c r="Q816" s="3">
        <v>0</v>
      </c>
      <c r="R816" s="3">
        <v>1</v>
      </c>
      <c r="S816" s="3">
        <v>0</v>
      </c>
      <c r="T816" s="3">
        <v>89</v>
      </c>
      <c r="U816" s="3">
        <v>2909</v>
      </c>
      <c r="V816" s="3">
        <v>566</v>
      </c>
      <c r="W816" s="3">
        <v>122</v>
      </c>
      <c r="X816" s="3">
        <v>170</v>
      </c>
      <c r="Y816" s="3">
        <v>0</v>
      </c>
      <c r="Z816" s="5">
        <f t="shared" si="143"/>
        <v>2.4971941638608306E-2</v>
      </c>
      <c r="AA816" s="5">
        <f t="shared" si="144"/>
        <v>0.81621773288439958</v>
      </c>
      <c r="AB816" s="5">
        <f t="shared" si="145"/>
        <v>0.15881032547699214</v>
      </c>
      <c r="AC816" s="3">
        <v>0</v>
      </c>
      <c r="AD816" s="3">
        <v>15</v>
      </c>
      <c r="AE816" s="3">
        <v>2877</v>
      </c>
      <c r="AF816" s="3">
        <v>1228</v>
      </c>
      <c r="AG816" s="3">
        <v>28</v>
      </c>
      <c r="AH816" s="3">
        <v>113</v>
      </c>
      <c r="AI816" s="1">
        <v>0</v>
      </c>
      <c r="AJ816" s="1">
        <f t="shared" si="139"/>
        <v>1.0091527810373152E-2</v>
      </c>
      <c r="AK816" s="1">
        <f t="shared" si="140"/>
        <v>0.67519361652194321</v>
      </c>
      <c r="AL816" s="1">
        <f t="shared" si="141"/>
        <v>0.31471485566768365</v>
      </c>
    </row>
    <row r="817" spans="1:38">
      <c r="A817" s="2" t="s">
        <v>1447</v>
      </c>
      <c r="B817" s="2" t="s">
        <v>105</v>
      </c>
      <c r="C817" s="2" t="s">
        <v>164</v>
      </c>
      <c r="D817" s="2">
        <v>3701</v>
      </c>
      <c r="E817" s="2" t="s">
        <v>4</v>
      </c>
      <c r="F817" s="2" t="s">
        <v>4</v>
      </c>
      <c r="G817" s="2" t="s">
        <v>1445</v>
      </c>
      <c r="H817" s="2">
        <v>3</v>
      </c>
      <c r="I817" s="2">
        <v>70</v>
      </c>
      <c r="J817" s="2" t="str">
        <f t="shared" si="142"/>
        <v>MINERIO</v>
      </c>
      <c r="K817" s="8">
        <v>2.5000000000000001E-2</v>
      </c>
      <c r="L817" s="11">
        <v>0.37</v>
      </c>
      <c r="M817" s="3">
        <v>0</v>
      </c>
      <c r="N817" s="3">
        <v>4945</v>
      </c>
      <c r="O817" s="3">
        <v>0</v>
      </c>
      <c r="P817" s="3">
        <v>866</v>
      </c>
      <c r="Q817" s="3">
        <v>0</v>
      </c>
      <c r="R817" s="3">
        <v>1</v>
      </c>
      <c r="S817" s="3">
        <v>0</v>
      </c>
      <c r="T817" s="3">
        <v>58</v>
      </c>
      <c r="U817" s="3">
        <v>2409</v>
      </c>
      <c r="V817" s="3">
        <v>470</v>
      </c>
      <c r="W817" s="3">
        <v>88</v>
      </c>
      <c r="X817" s="3">
        <v>211</v>
      </c>
      <c r="Y817" s="3">
        <v>0</v>
      </c>
      <c r="Z817" s="5">
        <f t="shared" si="143"/>
        <v>1.9748042219952331E-2</v>
      </c>
      <c r="AA817" s="5">
        <f t="shared" si="144"/>
        <v>0.8202247191011236</v>
      </c>
      <c r="AB817" s="5">
        <f t="shared" si="145"/>
        <v>0.16002723867892407</v>
      </c>
      <c r="AC817" s="3">
        <v>0</v>
      </c>
      <c r="AD817" s="3">
        <v>34</v>
      </c>
      <c r="AE817" s="3">
        <v>2790</v>
      </c>
      <c r="AF817" s="3">
        <v>891</v>
      </c>
      <c r="AG817" s="3">
        <v>43</v>
      </c>
      <c r="AH817" s="3">
        <v>139</v>
      </c>
      <c r="AI817" s="1">
        <v>0</v>
      </c>
      <c r="AJ817" s="1">
        <f t="shared" si="139"/>
        <v>1.9758788811906593E-2</v>
      </c>
      <c r="AK817" s="1">
        <f t="shared" si="140"/>
        <v>0.71593533487297922</v>
      </c>
      <c r="AL817" s="1">
        <f t="shared" si="141"/>
        <v>0.26430587631511421</v>
      </c>
    </row>
    <row r="818" spans="1:38">
      <c r="A818" s="2" t="s">
        <v>1447</v>
      </c>
      <c r="B818" s="2" t="s">
        <v>105</v>
      </c>
      <c r="C818" s="2" t="s">
        <v>164</v>
      </c>
      <c r="D818" s="2">
        <v>3702</v>
      </c>
      <c r="E818" s="2" t="s">
        <v>3</v>
      </c>
      <c r="F818" s="2" t="s">
        <v>6</v>
      </c>
      <c r="G818" s="2" t="s">
        <v>1445</v>
      </c>
      <c r="H818" s="2">
        <v>4</v>
      </c>
      <c r="I818" s="2">
        <v>90</v>
      </c>
      <c r="J818" s="2" t="str">
        <f t="shared" si="142"/>
        <v>MINERIO</v>
      </c>
      <c r="K818" s="8">
        <v>2.5000000000000001E-2</v>
      </c>
      <c r="L818" s="11">
        <v>0.02</v>
      </c>
      <c r="M818" s="3">
        <v>14</v>
      </c>
      <c r="N818" s="3">
        <v>4286</v>
      </c>
      <c r="O818" s="3">
        <v>0</v>
      </c>
      <c r="P818" s="3">
        <v>669</v>
      </c>
      <c r="Q818" s="3">
        <v>2.8174683034815858E-3</v>
      </c>
      <c r="R818" s="3">
        <v>0.99718253169651838</v>
      </c>
      <c r="S818" s="3">
        <v>0</v>
      </c>
      <c r="T818" s="3">
        <v>87</v>
      </c>
      <c r="U818" s="3">
        <v>1678</v>
      </c>
      <c r="V818" s="3">
        <v>866</v>
      </c>
      <c r="W818" s="3">
        <v>78</v>
      </c>
      <c r="X818" s="3">
        <v>175</v>
      </c>
      <c r="Y818" s="3">
        <v>0</v>
      </c>
      <c r="Z818" s="5">
        <f t="shared" si="143"/>
        <v>3.3067274800456098E-2</v>
      </c>
      <c r="AA818" s="5">
        <f t="shared" si="144"/>
        <v>0.63778031166856708</v>
      </c>
      <c r="AB818" s="5">
        <f t="shared" si="145"/>
        <v>0.3291524135309768</v>
      </c>
      <c r="AC818" s="3">
        <v>0</v>
      </c>
      <c r="AD818" s="3">
        <v>16</v>
      </c>
      <c r="AE818" s="3">
        <v>2333</v>
      </c>
      <c r="AF818" s="3">
        <v>710</v>
      </c>
      <c r="AG818" s="3">
        <v>31</v>
      </c>
      <c r="AH818" s="3">
        <v>110</v>
      </c>
      <c r="AI818" s="1">
        <v>0</v>
      </c>
      <c r="AJ818" s="1">
        <f t="shared" si="139"/>
        <v>1.4687499999999999E-2</v>
      </c>
      <c r="AK818" s="1">
        <f t="shared" si="140"/>
        <v>0.72906249999999995</v>
      </c>
      <c r="AL818" s="1">
        <f t="shared" si="141"/>
        <v>0.25624999999999998</v>
      </c>
    </row>
    <row r="819" spans="1:38">
      <c r="A819" s="2" t="s">
        <v>1447</v>
      </c>
      <c r="B819" s="2" t="s">
        <v>105</v>
      </c>
      <c r="C819" s="2" t="s">
        <v>164</v>
      </c>
      <c r="D819" s="2">
        <v>6830</v>
      </c>
      <c r="E819" s="2" t="s">
        <v>1448</v>
      </c>
      <c r="F819" s="2" t="s">
        <v>1495</v>
      </c>
      <c r="G819" s="2" t="s">
        <v>1446</v>
      </c>
      <c r="H819" s="2">
        <v>54</v>
      </c>
      <c r="I819" s="2">
        <v>55</v>
      </c>
      <c r="J819" s="2" t="str">
        <f t="shared" si="142"/>
        <v>ESTERIL</v>
      </c>
      <c r="K819" s="8">
        <v>2.5000000000000001E-2</v>
      </c>
      <c r="L819" s="11">
        <v>0.11</v>
      </c>
      <c r="M819" s="3">
        <v>122</v>
      </c>
      <c r="N819" s="3">
        <v>1681</v>
      </c>
      <c r="O819" s="3">
        <v>0</v>
      </c>
      <c r="P819" s="3">
        <v>405</v>
      </c>
      <c r="Q819" s="3">
        <v>5.52536231884058E-2</v>
      </c>
      <c r="R819" s="3">
        <v>0.94474637681159424</v>
      </c>
      <c r="S819" s="3">
        <v>0</v>
      </c>
      <c r="T819" s="3">
        <v>449</v>
      </c>
      <c r="U819" s="3">
        <v>309</v>
      </c>
      <c r="V819" s="3">
        <v>27</v>
      </c>
      <c r="W819" s="3">
        <v>366</v>
      </c>
      <c r="X819" s="3">
        <v>62</v>
      </c>
      <c r="Y819" s="3">
        <v>0</v>
      </c>
      <c r="Z819" s="5">
        <f t="shared" si="143"/>
        <v>0.57197452229299361</v>
      </c>
      <c r="AA819" s="5">
        <f t="shared" si="144"/>
        <v>0.39363057324840767</v>
      </c>
      <c r="AB819" s="5">
        <f t="shared" si="145"/>
        <v>3.4394904458598725E-2</v>
      </c>
      <c r="AC819" s="3">
        <v>0</v>
      </c>
      <c r="AD819" s="3">
        <v>41</v>
      </c>
      <c r="AE819" s="3">
        <v>1469</v>
      </c>
      <c r="AF819" s="3">
        <v>1164</v>
      </c>
      <c r="AG819" s="3">
        <v>45</v>
      </c>
      <c r="AH819" s="3">
        <v>52</v>
      </c>
      <c r="AI819" s="1">
        <v>0</v>
      </c>
      <c r="AJ819" s="1">
        <f t="shared" si="139"/>
        <v>3.1035727174305305E-2</v>
      </c>
      <c r="AK819" s="1">
        <f t="shared" si="140"/>
        <v>0.53013352580295925</v>
      </c>
      <c r="AL819" s="1">
        <f t="shared" si="141"/>
        <v>0.4388307470227355</v>
      </c>
    </row>
    <row r="820" spans="1:38">
      <c r="A820" s="2" t="s">
        <v>1447</v>
      </c>
      <c r="B820" s="2" t="s">
        <v>105</v>
      </c>
      <c r="C820" s="2" t="s">
        <v>164</v>
      </c>
      <c r="D820" s="2">
        <v>6831</v>
      </c>
      <c r="E820" s="2" t="s">
        <v>1448</v>
      </c>
      <c r="F820" s="2" t="s">
        <v>1495</v>
      </c>
      <c r="G820" s="2" t="s">
        <v>1446</v>
      </c>
      <c r="H820" s="2">
        <v>55</v>
      </c>
      <c r="I820" s="2">
        <v>120</v>
      </c>
      <c r="J820" s="2" t="str">
        <f t="shared" si="142"/>
        <v>ESTERIL</v>
      </c>
      <c r="K820" s="8">
        <v>0.18</v>
      </c>
      <c r="L820" s="11">
        <v>0.3</v>
      </c>
      <c r="M820" s="3">
        <v>127</v>
      </c>
      <c r="N820" s="3">
        <v>4367</v>
      </c>
      <c r="O820" s="3">
        <v>0</v>
      </c>
      <c r="P820" s="3">
        <v>688</v>
      </c>
      <c r="Q820" s="3">
        <v>2.450791200308761E-2</v>
      </c>
      <c r="R820" s="3">
        <v>0.97549208799691234</v>
      </c>
      <c r="S820" s="3">
        <v>0</v>
      </c>
      <c r="T820" s="3">
        <v>409</v>
      </c>
      <c r="U820" s="3">
        <v>1709</v>
      </c>
      <c r="V820" s="3">
        <v>95</v>
      </c>
      <c r="W820" s="3">
        <v>480</v>
      </c>
      <c r="X820" s="3">
        <v>52</v>
      </c>
      <c r="Y820" s="3">
        <v>0</v>
      </c>
      <c r="Z820" s="5">
        <f t="shared" si="143"/>
        <v>0.18481699051061906</v>
      </c>
      <c r="AA820" s="5">
        <f t="shared" si="144"/>
        <v>0.77225485765928603</v>
      </c>
      <c r="AB820" s="5">
        <f t="shared" si="145"/>
        <v>4.2928151830094893E-2</v>
      </c>
      <c r="AC820" s="3">
        <v>0</v>
      </c>
      <c r="AD820" s="3">
        <v>305</v>
      </c>
      <c r="AE820" s="3">
        <v>463</v>
      </c>
      <c r="AF820" s="3">
        <v>47</v>
      </c>
      <c r="AG820" s="3">
        <v>304</v>
      </c>
      <c r="AH820" s="3">
        <v>78</v>
      </c>
      <c r="AI820" s="1">
        <v>0</v>
      </c>
      <c r="AJ820" s="1">
        <f t="shared" si="139"/>
        <v>0.50877192982456143</v>
      </c>
      <c r="AK820" s="1">
        <f t="shared" si="140"/>
        <v>0.3868003341687552</v>
      </c>
      <c r="AL820" s="1">
        <f t="shared" si="141"/>
        <v>0.10442773600668337</v>
      </c>
    </row>
    <row r="821" spans="1:38">
      <c r="A821" s="2" t="s">
        <v>1447</v>
      </c>
      <c r="B821" s="2" t="s">
        <v>105</v>
      </c>
      <c r="C821" s="2" t="s">
        <v>164</v>
      </c>
      <c r="D821" s="2">
        <v>6832</v>
      </c>
      <c r="E821" s="2" t="s">
        <v>1448</v>
      </c>
      <c r="F821" s="2" t="s">
        <v>1495</v>
      </c>
      <c r="G821" s="2" t="s">
        <v>1446</v>
      </c>
      <c r="H821" s="2">
        <v>56</v>
      </c>
      <c r="I821" s="2">
        <v>95</v>
      </c>
      <c r="J821" s="2" t="str">
        <f t="shared" si="142"/>
        <v>ESTERIL</v>
      </c>
      <c r="K821" s="8">
        <v>2.5000000000000001E-2</v>
      </c>
      <c r="L821" s="11">
        <v>7.0000000000000007E-2</v>
      </c>
      <c r="M821" s="3">
        <v>94</v>
      </c>
      <c r="N821" s="3">
        <v>2866</v>
      </c>
      <c r="O821" s="3">
        <v>0</v>
      </c>
      <c r="P821" s="3">
        <v>499</v>
      </c>
      <c r="Q821" s="3">
        <v>2.7175484244001156E-2</v>
      </c>
      <c r="R821" s="3">
        <v>0.97282451575599882</v>
      </c>
      <c r="S821" s="3">
        <v>0</v>
      </c>
      <c r="T821" s="3">
        <v>497</v>
      </c>
      <c r="U821" s="3">
        <v>885</v>
      </c>
      <c r="V821" s="3">
        <v>50</v>
      </c>
      <c r="W821" s="3">
        <v>423</v>
      </c>
      <c r="X821" s="3">
        <v>228</v>
      </c>
      <c r="Y821" s="3">
        <v>0</v>
      </c>
      <c r="Z821" s="5">
        <f t="shared" si="143"/>
        <v>0.34706703910614523</v>
      </c>
      <c r="AA821" s="5">
        <f t="shared" si="144"/>
        <v>0.61801675977653636</v>
      </c>
      <c r="AB821" s="5">
        <f t="shared" si="145"/>
        <v>3.4916201117318434E-2</v>
      </c>
      <c r="AC821" s="3">
        <v>0</v>
      </c>
      <c r="AD821" s="3">
        <v>224</v>
      </c>
      <c r="AE821" s="3">
        <v>2064</v>
      </c>
      <c r="AF821" s="3">
        <v>150</v>
      </c>
      <c r="AG821" s="3">
        <v>263</v>
      </c>
      <c r="AH821" s="3">
        <v>214</v>
      </c>
      <c r="AI821" s="1">
        <v>0</v>
      </c>
      <c r="AJ821" s="1">
        <f t="shared" si="139"/>
        <v>0.16706689536878216</v>
      </c>
      <c r="AK821" s="1">
        <f t="shared" si="140"/>
        <v>0.70806174957118351</v>
      </c>
      <c r="AL821" s="1">
        <f t="shared" si="141"/>
        <v>0.1248713550600343</v>
      </c>
    </row>
    <row r="822" spans="1:38">
      <c r="A822" s="2" t="s">
        <v>1447</v>
      </c>
      <c r="B822" s="2" t="s">
        <v>105</v>
      </c>
      <c r="C822" s="2" t="s">
        <v>164</v>
      </c>
      <c r="D822" s="2">
        <v>6833</v>
      </c>
      <c r="E822" s="2" t="s">
        <v>1448</v>
      </c>
      <c r="F822" s="2" t="s">
        <v>1495</v>
      </c>
      <c r="G822" s="2" t="s">
        <v>1446</v>
      </c>
      <c r="H822" s="2">
        <v>57</v>
      </c>
      <c r="I822" s="2">
        <v>80</v>
      </c>
      <c r="J822" s="2" t="str">
        <f t="shared" si="142"/>
        <v>ESTERIL</v>
      </c>
      <c r="K822" s="8">
        <v>2.5000000000000001E-2</v>
      </c>
      <c r="L822" s="11">
        <v>0.85</v>
      </c>
      <c r="M822" s="3">
        <v>450</v>
      </c>
      <c r="N822" s="3">
        <v>1407</v>
      </c>
      <c r="O822" s="3">
        <v>0</v>
      </c>
      <c r="P822" s="3">
        <v>493</v>
      </c>
      <c r="Q822" s="3">
        <v>0.19148936170212766</v>
      </c>
      <c r="R822" s="3">
        <v>0.80851063829787229</v>
      </c>
      <c r="S822" s="3">
        <v>9</v>
      </c>
      <c r="T822" s="3">
        <v>280</v>
      </c>
      <c r="U822" s="3">
        <v>632</v>
      </c>
      <c r="V822" s="3">
        <v>54</v>
      </c>
      <c r="W822" s="3">
        <v>249</v>
      </c>
      <c r="X822" s="3">
        <v>93</v>
      </c>
      <c r="Y822" s="3">
        <v>9.2307692307692316E-3</v>
      </c>
      <c r="Z822" s="5">
        <f t="shared" si="143"/>
        <v>0.28717948717948716</v>
      </c>
      <c r="AA822" s="5">
        <f t="shared" si="144"/>
        <v>0.64820512820512821</v>
      </c>
      <c r="AB822" s="5">
        <f t="shared" si="145"/>
        <v>5.5384615384615386E-2</v>
      </c>
      <c r="AC822" s="3">
        <v>0</v>
      </c>
      <c r="AD822" s="3">
        <v>370</v>
      </c>
      <c r="AE822" s="3">
        <v>1055</v>
      </c>
      <c r="AF822" s="3">
        <v>68</v>
      </c>
      <c r="AG822" s="3">
        <v>359</v>
      </c>
      <c r="AH822" s="3">
        <v>93</v>
      </c>
      <c r="AI822" s="1">
        <v>0</v>
      </c>
      <c r="AJ822" s="1">
        <f t="shared" si="139"/>
        <v>0.37480719794344475</v>
      </c>
      <c r="AK822" s="1">
        <f t="shared" si="140"/>
        <v>0.54241645244215941</v>
      </c>
      <c r="AL822" s="1">
        <f t="shared" si="141"/>
        <v>8.277634961439588E-2</v>
      </c>
    </row>
    <row r="823" spans="1:38">
      <c r="A823" s="2" t="s">
        <v>1447</v>
      </c>
      <c r="B823" s="2" t="s">
        <v>105</v>
      </c>
      <c r="C823" s="2" t="s">
        <v>164</v>
      </c>
      <c r="D823" s="2">
        <v>6834</v>
      </c>
      <c r="E823" s="2" t="s">
        <v>1448</v>
      </c>
      <c r="F823" s="2" t="s">
        <v>1495</v>
      </c>
      <c r="G823" s="2" t="s">
        <v>1446</v>
      </c>
      <c r="H823" s="2">
        <v>58</v>
      </c>
      <c r="I823" s="2">
        <v>110</v>
      </c>
      <c r="J823" s="2" t="str">
        <f t="shared" si="142"/>
        <v>ESTERIL</v>
      </c>
      <c r="K823" s="8">
        <v>0.19</v>
      </c>
      <c r="L823" s="11">
        <v>0.47</v>
      </c>
      <c r="M823" s="3">
        <v>237</v>
      </c>
      <c r="N823" s="3">
        <v>2943</v>
      </c>
      <c r="O823" s="3">
        <v>0</v>
      </c>
      <c r="P823" s="3">
        <v>549</v>
      </c>
      <c r="Q823" s="3">
        <v>6.3555913113435239E-2</v>
      </c>
      <c r="R823" s="3">
        <v>0.93644408688656477</v>
      </c>
      <c r="S823" s="3">
        <v>0</v>
      </c>
      <c r="T823" s="3">
        <v>324</v>
      </c>
      <c r="U823" s="3">
        <v>1270</v>
      </c>
      <c r="V823" s="3">
        <v>104</v>
      </c>
      <c r="W823" s="3">
        <v>289</v>
      </c>
      <c r="X823" s="3">
        <v>64</v>
      </c>
      <c r="Y823" s="3">
        <v>0</v>
      </c>
      <c r="Z823" s="5">
        <f t="shared" si="143"/>
        <v>0.19081272084805653</v>
      </c>
      <c r="AA823" s="5">
        <f t="shared" si="144"/>
        <v>0.74793875147232036</v>
      </c>
      <c r="AB823" s="5">
        <f t="shared" si="145"/>
        <v>6.1248527679623084E-2</v>
      </c>
      <c r="AC823" s="3">
        <v>9</v>
      </c>
      <c r="AD823" s="3">
        <v>213</v>
      </c>
      <c r="AE823" s="3">
        <v>764</v>
      </c>
      <c r="AF823" s="3">
        <v>58</v>
      </c>
      <c r="AG823" s="3">
        <v>186</v>
      </c>
      <c r="AH823" s="3">
        <v>54</v>
      </c>
      <c r="AI823" s="1">
        <v>8.6206896551724137E-3</v>
      </c>
      <c r="AJ823" s="1">
        <f t="shared" si="139"/>
        <v>0.31074766355140188</v>
      </c>
      <c r="AK823" s="1">
        <f t="shared" si="140"/>
        <v>0.59501557632398749</v>
      </c>
      <c r="AL823" s="1">
        <f t="shared" si="141"/>
        <v>8.7227414330218064E-2</v>
      </c>
    </row>
    <row r="824" spans="1:38">
      <c r="A824" s="2" t="s">
        <v>1447</v>
      </c>
      <c r="B824" s="2" t="s">
        <v>105</v>
      </c>
      <c r="C824" s="2" t="s">
        <v>1048</v>
      </c>
      <c r="D824" s="2">
        <v>6835</v>
      </c>
      <c r="E824" s="2" t="s">
        <v>1449</v>
      </c>
      <c r="F824" s="2" t="s">
        <v>1436</v>
      </c>
      <c r="G824" s="2" t="s">
        <v>1446</v>
      </c>
      <c r="H824" s="2">
        <v>59</v>
      </c>
      <c r="I824" s="2">
        <v>105</v>
      </c>
      <c r="J824" s="2" t="str">
        <f t="shared" si="142"/>
        <v>ESTERIL</v>
      </c>
      <c r="K824" s="8">
        <v>2.5000000000000001E-2</v>
      </c>
      <c r="L824" s="11">
        <v>0.01</v>
      </c>
      <c r="M824" s="3">
        <v>31</v>
      </c>
      <c r="N824" s="3">
        <v>3153</v>
      </c>
      <c r="O824" s="3">
        <v>0</v>
      </c>
      <c r="P824" s="3">
        <v>552</v>
      </c>
      <c r="Q824" s="3">
        <v>8.2976445396145612E-3</v>
      </c>
      <c r="R824" s="3">
        <v>0.99170235546038543</v>
      </c>
      <c r="S824" s="3">
        <v>0</v>
      </c>
      <c r="T824" s="3">
        <v>115</v>
      </c>
      <c r="U824" s="3">
        <v>1573</v>
      </c>
      <c r="V824" s="3">
        <v>106</v>
      </c>
      <c r="W824" s="3">
        <v>160</v>
      </c>
      <c r="X824" s="3">
        <v>118</v>
      </c>
      <c r="Y824" s="3">
        <v>0</v>
      </c>
      <c r="Z824" s="5">
        <f t="shared" si="143"/>
        <v>6.4102564102564097E-2</v>
      </c>
      <c r="AA824" s="5">
        <f t="shared" si="144"/>
        <v>0.87681159420289856</v>
      </c>
      <c r="AB824" s="5">
        <f t="shared" si="145"/>
        <v>5.9085841694537344E-2</v>
      </c>
      <c r="AC824" s="3">
        <v>0</v>
      </c>
      <c r="AD824" s="3">
        <v>235</v>
      </c>
      <c r="AE824" s="3">
        <v>1437</v>
      </c>
      <c r="AF824" s="3">
        <v>148</v>
      </c>
      <c r="AG824" s="3">
        <v>191</v>
      </c>
      <c r="AH824" s="3">
        <v>89</v>
      </c>
      <c r="AI824" s="1">
        <v>0</v>
      </c>
      <c r="AJ824" s="1">
        <f t="shared" si="139"/>
        <v>0.20285714285714285</v>
      </c>
      <c r="AK824" s="1">
        <f t="shared" si="140"/>
        <v>0.68428571428571427</v>
      </c>
      <c r="AL824" s="1">
        <f t="shared" si="141"/>
        <v>0.11285714285714285</v>
      </c>
    </row>
    <row r="825" spans="1:38">
      <c r="A825" s="2" t="s">
        <v>1447</v>
      </c>
      <c r="B825" s="2" t="s">
        <v>105</v>
      </c>
      <c r="C825" s="2" t="s">
        <v>1048</v>
      </c>
      <c r="D825" s="2">
        <v>6836</v>
      </c>
      <c r="E825" s="2" t="s">
        <v>1449</v>
      </c>
      <c r="F825" s="2" t="s">
        <v>1436</v>
      </c>
      <c r="G825" s="2" t="s">
        <v>1446</v>
      </c>
      <c r="H825" s="2">
        <v>60</v>
      </c>
      <c r="I825" s="2">
        <v>85</v>
      </c>
      <c r="J825" s="2" t="str">
        <f t="shared" si="142"/>
        <v>ESTERIL</v>
      </c>
      <c r="K825" s="8">
        <v>2.5000000000000001E-2</v>
      </c>
      <c r="L825" s="11">
        <v>0.02</v>
      </c>
      <c r="M825" s="3">
        <v>113</v>
      </c>
      <c r="N825" s="3">
        <v>2135</v>
      </c>
      <c r="O825" s="3">
        <v>0</v>
      </c>
      <c r="P825" s="3">
        <v>524</v>
      </c>
      <c r="Q825" s="3">
        <v>4.0764790764790768E-2</v>
      </c>
      <c r="R825" s="3">
        <v>0.95923520923520922</v>
      </c>
      <c r="S825" s="3">
        <v>0</v>
      </c>
      <c r="T825" s="3">
        <v>47</v>
      </c>
      <c r="U825" s="3">
        <v>1230</v>
      </c>
      <c r="V825" s="3">
        <v>135</v>
      </c>
      <c r="W825" s="3">
        <v>41</v>
      </c>
      <c r="X825" s="3">
        <v>125</v>
      </c>
      <c r="Y825" s="3">
        <v>0</v>
      </c>
      <c r="Z825" s="5">
        <f t="shared" si="143"/>
        <v>3.3286118980169969E-2</v>
      </c>
      <c r="AA825" s="5">
        <f t="shared" si="144"/>
        <v>0.87110481586402266</v>
      </c>
      <c r="AB825" s="5">
        <f t="shared" si="145"/>
        <v>9.560906515580736E-2</v>
      </c>
      <c r="AC825" s="3">
        <v>0</v>
      </c>
      <c r="AD825" s="3">
        <v>54</v>
      </c>
      <c r="AE825" s="3">
        <v>1681</v>
      </c>
      <c r="AF825" s="3">
        <v>166</v>
      </c>
      <c r="AG825" s="3">
        <v>76</v>
      </c>
      <c r="AH825" s="3">
        <v>102</v>
      </c>
      <c r="AI825" s="1">
        <v>0</v>
      </c>
      <c r="AJ825" s="1">
        <f t="shared" si="139"/>
        <v>6.2530062530062533E-2</v>
      </c>
      <c r="AK825" s="1">
        <f t="shared" si="140"/>
        <v>0.80856180856180859</v>
      </c>
      <c r="AL825" s="1">
        <f t="shared" si="141"/>
        <v>0.12890812890812892</v>
      </c>
    </row>
    <row r="826" spans="1:38">
      <c r="A826" s="2" t="s">
        <v>1447</v>
      </c>
      <c r="B826" s="2" t="s">
        <v>105</v>
      </c>
      <c r="C826" s="2" t="s">
        <v>1048</v>
      </c>
      <c r="D826" s="2">
        <v>6837</v>
      </c>
      <c r="E826" s="2" t="s">
        <v>1449</v>
      </c>
      <c r="F826" s="2" t="s">
        <v>1436</v>
      </c>
      <c r="G826" s="2" t="s">
        <v>1446</v>
      </c>
      <c r="H826" s="2">
        <v>61</v>
      </c>
      <c r="I826" s="2">
        <v>90</v>
      </c>
      <c r="J826" s="2" t="str">
        <f t="shared" si="142"/>
        <v>ESTERIL</v>
      </c>
      <c r="K826" s="8">
        <v>2.5000000000000001E-2</v>
      </c>
      <c r="L826" s="11">
        <v>0.05</v>
      </c>
      <c r="M826" s="3">
        <v>130</v>
      </c>
      <c r="N826" s="3">
        <v>2347</v>
      </c>
      <c r="O826" s="3">
        <v>0</v>
      </c>
      <c r="P826" s="3">
        <v>524</v>
      </c>
      <c r="Q826" s="3">
        <v>4.33188937020993E-2</v>
      </c>
      <c r="R826" s="3">
        <v>0.95668110629790071</v>
      </c>
      <c r="S826" s="3">
        <v>0</v>
      </c>
      <c r="T826" s="3">
        <v>75</v>
      </c>
      <c r="U826" s="3">
        <v>1323</v>
      </c>
      <c r="V826" s="3">
        <v>103</v>
      </c>
      <c r="W826" s="3">
        <v>75</v>
      </c>
      <c r="X826" s="3">
        <v>69</v>
      </c>
      <c r="Y826" s="3">
        <v>0</v>
      </c>
      <c r="Z826" s="5">
        <f t="shared" si="143"/>
        <v>4.9966688874083946E-2</v>
      </c>
      <c r="AA826" s="5">
        <f t="shared" si="144"/>
        <v>0.88141239173884078</v>
      </c>
      <c r="AB826" s="5">
        <f t="shared" si="145"/>
        <v>6.8620919387075277E-2</v>
      </c>
      <c r="AC826" s="3">
        <v>0</v>
      </c>
      <c r="AD826" s="3">
        <v>15</v>
      </c>
      <c r="AE826" s="3">
        <v>1260</v>
      </c>
      <c r="AF826" s="3">
        <v>180</v>
      </c>
      <c r="AG826" s="3">
        <v>14</v>
      </c>
      <c r="AH826" s="3">
        <v>53</v>
      </c>
      <c r="AI826" s="1">
        <v>0</v>
      </c>
      <c r="AJ826" s="1">
        <f t="shared" si="139"/>
        <v>1.9053876478318004E-2</v>
      </c>
      <c r="AK826" s="1">
        <f t="shared" si="140"/>
        <v>0.82785808147174766</v>
      </c>
      <c r="AL826" s="1">
        <f t="shared" si="141"/>
        <v>0.15308804204993429</v>
      </c>
    </row>
    <row r="827" spans="1:38">
      <c r="A827" s="2" t="s">
        <v>1447</v>
      </c>
      <c r="B827" s="2" t="s">
        <v>105</v>
      </c>
      <c r="C827" s="2" t="s">
        <v>1048</v>
      </c>
      <c r="D827" s="2">
        <v>6838</v>
      </c>
      <c r="E827" s="2" t="s">
        <v>1450</v>
      </c>
      <c r="F827" s="2" t="s">
        <v>5</v>
      </c>
      <c r="G827" s="2" t="s">
        <v>1445</v>
      </c>
      <c r="H827" s="2">
        <v>62</v>
      </c>
      <c r="I827" s="2">
        <v>90</v>
      </c>
      <c r="J827" s="2" t="str">
        <f t="shared" si="142"/>
        <v>MINERIO</v>
      </c>
      <c r="K827" s="8">
        <v>2.5000000000000001E-2</v>
      </c>
      <c r="L827" s="11">
        <v>0.05</v>
      </c>
      <c r="M827" s="3">
        <v>125</v>
      </c>
      <c r="N827" s="3">
        <v>2542</v>
      </c>
      <c r="O827" s="3">
        <v>0</v>
      </c>
      <c r="P827" s="3">
        <v>526</v>
      </c>
      <c r="Q827" s="3">
        <v>3.914813654870028E-2</v>
      </c>
      <c r="R827" s="3">
        <v>0.96085186345129969</v>
      </c>
      <c r="S827" s="3">
        <v>0</v>
      </c>
      <c r="T827" s="3">
        <v>10</v>
      </c>
      <c r="U827" s="3">
        <v>1149</v>
      </c>
      <c r="V827" s="3">
        <v>549</v>
      </c>
      <c r="W827" s="3">
        <v>22</v>
      </c>
      <c r="X827" s="3">
        <v>85</v>
      </c>
      <c r="Y827" s="3">
        <v>0</v>
      </c>
      <c r="Z827" s="5">
        <f t="shared" si="143"/>
        <v>5.8548009367681503E-3</v>
      </c>
      <c r="AA827" s="5">
        <f t="shared" si="144"/>
        <v>0.67271662763466045</v>
      </c>
      <c r="AB827" s="5">
        <f t="shared" si="145"/>
        <v>0.32142857142857145</v>
      </c>
      <c r="AC827" s="3">
        <v>0</v>
      </c>
      <c r="AD827" s="3">
        <v>43</v>
      </c>
      <c r="AE827" s="3">
        <v>1358</v>
      </c>
      <c r="AF827" s="3">
        <v>160</v>
      </c>
      <c r="AG827" s="3">
        <v>40</v>
      </c>
      <c r="AH827" s="3">
        <v>59</v>
      </c>
      <c r="AI827" s="1">
        <v>0</v>
      </c>
      <c r="AJ827" s="1">
        <f t="shared" si="139"/>
        <v>0.05</v>
      </c>
      <c r="AK827" s="1">
        <f t="shared" si="140"/>
        <v>0.81807228915662655</v>
      </c>
      <c r="AL827" s="1">
        <f t="shared" si="141"/>
        <v>0.13192771084337349</v>
      </c>
    </row>
    <row r="828" spans="1:38">
      <c r="A828" s="2" t="s">
        <v>1447</v>
      </c>
      <c r="B828" s="2" t="s">
        <v>105</v>
      </c>
      <c r="C828" s="2" t="s">
        <v>1048</v>
      </c>
      <c r="D828" s="2">
        <v>6839</v>
      </c>
      <c r="E828" s="2" t="s">
        <v>1450</v>
      </c>
      <c r="F828" s="2" t="s">
        <v>5</v>
      </c>
      <c r="G828" s="2" t="s">
        <v>1445</v>
      </c>
      <c r="H828" s="2">
        <v>63</v>
      </c>
      <c r="I828" s="2">
        <v>65</v>
      </c>
      <c r="J828" s="2" t="str">
        <f t="shared" si="142"/>
        <v>MINERIO</v>
      </c>
      <c r="K828" s="8">
        <v>7.0000000000000007E-2</v>
      </c>
      <c r="L828" s="11">
        <v>1.39</v>
      </c>
      <c r="M828" s="3">
        <v>103</v>
      </c>
      <c r="N828" s="3">
        <v>1597</v>
      </c>
      <c r="O828" s="3">
        <v>0</v>
      </c>
      <c r="P828" s="3">
        <v>415</v>
      </c>
      <c r="Q828" s="3">
        <v>4.8699763593380616E-2</v>
      </c>
      <c r="R828" s="3">
        <v>0.95130023640661943</v>
      </c>
      <c r="S828" s="3">
        <v>0</v>
      </c>
      <c r="T828" s="3">
        <v>12</v>
      </c>
      <c r="U828" s="3">
        <v>876</v>
      </c>
      <c r="V828" s="3">
        <v>200</v>
      </c>
      <c r="W828" s="3">
        <v>13</v>
      </c>
      <c r="X828" s="3">
        <v>34</v>
      </c>
      <c r="Y828" s="3">
        <v>0</v>
      </c>
      <c r="Z828" s="5">
        <f t="shared" si="143"/>
        <v>1.1029411764705883E-2</v>
      </c>
      <c r="AA828" s="5">
        <f t="shared" si="144"/>
        <v>0.80514705882352944</v>
      </c>
      <c r="AB828" s="5">
        <f t="shared" si="145"/>
        <v>0.18382352941176472</v>
      </c>
      <c r="AC828" s="3">
        <v>0</v>
      </c>
      <c r="AD828" s="3">
        <v>9</v>
      </c>
      <c r="AE828" s="3">
        <v>935</v>
      </c>
      <c r="AF828" s="3">
        <v>773</v>
      </c>
      <c r="AG828" s="3">
        <v>19</v>
      </c>
      <c r="AH828" s="3">
        <v>28</v>
      </c>
      <c r="AI828" s="1">
        <v>0</v>
      </c>
      <c r="AJ828" s="1">
        <f t="shared" si="139"/>
        <v>1.5873015873015872E-2</v>
      </c>
      <c r="AK828" s="1">
        <f t="shared" si="140"/>
        <v>0.53004535147392295</v>
      </c>
      <c r="AL828" s="1">
        <f t="shared" si="141"/>
        <v>0.45408163265306123</v>
      </c>
    </row>
    <row r="829" spans="1:38">
      <c r="A829" s="2" t="s">
        <v>1447</v>
      </c>
      <c r="B829" s="2" t="s">
        <v>105</v>
      </c>
      <c r="C829" s="2" t="s">
        <v>1048</v>
      </c>
      <c r="D829" s="2">
        <v>6840</v>
      </c>
      <c r="E829" s="2" t="s">
        <v>1450</v>
      </c>
      <c r="F829" s="2" t="s">
        <v>5</v>
      </c>
      <c r="G829" s="2" t="s">
        <v>1445</v>
      </c>
      <c r="H829" s="2">
        <v>64</v>
      </c>
      <c r="I829" s="2">
        <v>60</v>
      </c>
      <c r="J829" s="2" t="str">
        <f t="shared" si="142"/>
        <v>MINERIO</v>
      </c>
      <c r="K829" s="8">
        <v>0.36</v>
      </c>
      <c r="L829" s="11">
        <v>4.72</v>
      </c>
      <c r="M829" s="3">
        <v>37</v>
      </c>
      <c r="N829" s="3">
        <v>1471</v>
      </c>
      <c r="O829" s="3">
        <v>0</v>
      </c>
      <c r="P829" s="3">
        <v>391</v>
      </c>
      <c r="Q829" s="3">
        <v>1.9483938915218536E-2</v>
      </c>
      <c r="R829" s="3">
        <v>0.98051606108478151</v>
      </c>
      <c r="S829" s="3">
        <v>0</v>
      </c>
      <c r="T829" s="3">
        <v>3</v>
      </c>
      <c r="U829" s="3">
        <v>706</v>
      </c>
      <c r="V829" s="3">
        <v>282</v>
      </c>
      <c r="W829" s="3">
        <v>3</v>
      </c>
      <c r="X829" s="3">
        <v>48</v>
      </c>
      <c r="Y829" s="3">
        <v>0</v>
      </c>
      <c r="Z829" s="5">
        <f t="shared" si="143"/>
        <v>3.0272452068617556E-3</v>
      </c>
      <c r="AA829" s="5">
        <f t="shared" si="144"/>
        <v>0.71241170534813325</v>
      </c>
      <c r="AB829" s="5">
        <f t="shared" si="145"/>
        <v>0.28456104944500504</v>
      </c>
      <c r="AC829" s="3">
        <v>0</v>
      </c>
      <c r="AD829" s="3">
        <v>7</v>
      </c>
      <c r="AE829" s="3">
        <v>815</v>
      </c>
      <c r="AF829" s="3">
        <v>299</v>
      </c>
      <c r="AG829" s="3">
        <v>3</v>
      </c>
      <c r="AH829" s="3">
        <v>24</v>
      </c>
      <c r="AI829" s="1">
        <v>0</v>
      </c>
      <c r="AJ829" s="1">
        <f t="shared" si="139"/>
        <v>8.7108013937282226E-3</v>
      </c>
      <c r="AK829" s="1">
        <f t="shared" si="140"/>
        <v>0.70993031358885017</v>
      </c>
      <c r="AL829" s="1">
        <f t="shared" si="141"/>
        <v>0.28135888501742162</v>
      </c>
    </row>
    <row r="830" spans="1:38">
      <c r="A830" s="2" t="s">
        <v>1447</v>
      </c>
      <c r="B830" s="2" t="s">
        <v>105</v>
      </c>
      <c r="C830" s="2" t="s">
        <v>1048</v>
      </c>
      <c r="D830" s="2">
        <v>6841</v>
      </c>
      <c r="E830" s="2" t="s">
        <v>1450</v>
      </c>
      <c r="F830" s="2" t="s">
        <v>5</v>
      </c>
      <c r="G830" s="2" t="s">
        <v>1445</v>
      </c>
      <c r="H830" s="2">
        <v>65</v>
      </c>
      <c r="I830" s="2">
        <v>50</v>
      </c>
      <c r="J830" s="2" t="str">
        <f t="shared" si="142"/>
        <v>MINERIO</v>
      </c>
      <c r="K830" s="8">
        <v>2.5000000000000001E-2</v>
      </c>
      <c r="L830" s="11">
        <v>0.2</v>
      </c>
      <c r="M830" s="3">
        <v>44</v>
      </c>
      <c r="N830" s="3">
        <v>2041</v>
      </c>
      <c r="O830" s="3">
        <v>0</v>
      </c>
      <c r="P830" s="3">
        <v>455</v>
      </c>
      <c r="Q830" s="3">
        <v>1.7322834645669291E-2</v>
      </c>
      <c r="R830" s="3">
        <v>0.9826771653543307</v>
      </c>
      <c r="S830" s="3">
        <v>0</v>
      </c>
      <c r="T830" s="3">
        <v>25</v>
      </c>
      <c r="U830" s="3">
        <v>926</v>
      </c>
      <c r="V830" s="3">
        <v>353</v>
      </c>
      <c r="W830" s="3">
        <v>29</v>
      </c>
      <c r="X830" s="3">
        <v>31</v>
      </c>
      <c r="Y830" s="3">
        <v>0</v>
      </c>
      <c r="Z830" s="5">
        <f t="shared" si="143"/>
        <v>1.9171779141104295E-2</v>
      </c>
      <c r="AA830" s="5">
        <f t="shared" si="144"/>
        <v>0.71012269938650308</v>
      </c>
      <c r="AB830" s="5">
        <f t="shared" si="145"/>
        <v>0.27070552147239263</v>
      </c>
      <c r="AC830" s="3">
        <v>0</v>
      </c>
      <c r="AD830" s="3">
        <v>0</v>
      </c>
      <c r="AE830" s="3">
        <v>617</v>
      </c>
      <c r="AF830" s="3">
        <v>388</v>
      </c>
      <c r="AG830" s="3">
        <v>0</v>
      </c>
      <c r="AH830" s="3">
        <v>20</v>
      </c>
      <c r="AI830" s="1">
        <v>0</v>
      </c>
      <c r="AJ830" s="1">
        <f t="shared" si="139"/>
        <v>0</v>
      </c>
      <c r="AK830" s="1">
        <f t="shared" si="140"/>
        <v>0.6019512195121951</v>
      </c>
      <c r="AL830" s="1">
        <f t="shared" si="141"/>
        <v>0.3980487804878049</v>
      </c>
    </row>
    <row r="831" spans="1:38">
      <c r="A831" s="2" t="s">
        <v>1447</v>
      </c>
      <c r="B831" s="2" t="s">
        <v>105</v>
      </c>
      <c r="C831" s="2" t="s">
        <v>164</v>
      </c>
      <c r="D831" s="2">
        <v>6848</v>
      </c>
      <c r="E831" s="2" t="s">
        <v>1451</v>
      </c>
      <c r="F831" s="2" t="s">
        <v>5</v>
      </c>
      <c r="G831" s="2" t="s">
        <v>1446</v>
      </c>
      <c r="H831" s="2">
        <v>72</v>
      </c>
      <c r="I831" s="2">
        <v>75</v>
      </c>
      <c r="J831" s="2" t="str">
        <f t="shared" si="142"/>
        <v>ESTERIL</v>
      </c>
      <c r="K831" s="8">
        <v>0.05</v>
      </c>
      <c r="L831" s="11">
        <v>0.02</v>
      </c>
      <c r="M831" s="3">
        <v>0</v>
      </c>
      <c r="N831" s="3">
        <v>3560</v>
      </c>
      <c r="O831" s="3">
        <v>0</v>
      </c>
      <c r="P831" s="3">
        <v>608</v>
      </c>
      <c r="Q831" s="3">
        <v>0</v>
      </c>
      <c r="R831" s="3">
        <v>1</v>
      </c>
      <c r="S831" s="3">
        <v>0</v>
      </c>
      <c r="T831" s="3">
        <v>0</v>
      </c>
      <c r="U831" s="3">
        <v>1552</v>
      </c>
      <c r="V831" s="3">
        <v>741</v>
      </c>
      <c r="W831" s="3">
        <v>0</v>
      </c>
      <c r="X831" s="3">
        <v>65</v>
      </c>
      <c r="Y831" s="3">
        <v>0</v>
      </c>
      <c r="Z831" s="5">
        <f t="shared" si="143"/>
        <v>0</v>
      </c>
      <c r="AA831" s="5">
        <f t="shared" si="144"/>
        <v>0.67684256432621015</v>
      </c>
      <c r="AB831" s="5">
        <f t="shared" si="145"/>
        <v>0.32315743567378979</v>
      </c>
      <c r="AC831" s="3">
        <v>0</v>
      </c>
      <c r="AD831" s="3">
        <v>15</v>
      </c>
      <c r="AE831" s="3">
        <v>833</v>
      </c>
      <c r="AF831" s="3">
        <v>481</v>
      </c>
      <c r="AG831" s="3">
        <v>20</v>
      </c>
      <c r="AH831" s="3">
        <v>49</v>
      </c>
      <c r="AI831" s="1">
        <v>0</v>
      </c>
      <c r="AJ831" s="1">
        <f t="shared" si="139"/>
        <v>2.503576537911302E-2</v>
      </c>
      <c r="AK831" s="1">
        <f t="shared" si="140"/>
        <v>0.59585121602288982</v>
      </c>
      <c r="AL831" s="1">
        <f t="shared" si="141"/>
        <v>0.37911301859799712</v>
      </c>
    </row>
    <row r="832" spans="1:38">
      <c r="A832" s="2" t="s">
        <v>1447</v>
      </c>
      <c r="B832" s="2" t="s">
        <v>105</v>
      </c>
      <c r="C832" s="2" t="s">
        <v>164</v>
      </c>
      <c r="D832" s="2">
        <v>6849</v>
      </c>
      <c r="E832" s="2" t="s">
        <v>1451</v>
      </c>
      <c r="F832" s="2" t="s">
        <v>5</v>
      </c>
      <c r="G832" s="2" t="s">
        <v>1446</v>
      </c>
      <c r="H832" s="2">
        <v>73</v>
      </c>
      <c r="I832" s="2">
        <v>85</v>
      </c>
      <c r="J832" s="2" t="str">
        <f t="shared" si="142"/>
        <v>ESTERIL</v>
      </c>
      <c r="K832" s="8">
        <v>7.0000000000000007E-2</v>
      </c>
      <c r="L832" s="11">
        <v>0.02</v>
      </c>
      <c r="M832" s="3">
        <v>51</v>
      </c>
      <c r="N832" s="3">
        <v>1513</v>
      </c>
      <c r="O832" s="3">
        <v>0</v>
      </c>
      <c r="P832" s="3">
        <v>420</v>
      </c>
      <c r="Q832" s="3">
        <v>2.5705645161290324E-2</v>
      </c>
      <c r="R832" s="3">
        <v>0.97429435483870963</v>
      </c>
      <c r="S832" s="3">
        <v>0</v>
      </c>
      <c r="T832" s="3">
        <v>18</v>
      </c>
      <c r="U832" s="3">
        <v>812</v>
      </c>
      <c r="V832" s="3">
        <v>157</v>
      </c>
      <c r="W832" s="3">
        <v>16</v>
      </c>
      <c r="X832" s="3">
        <v>34</v>
      </c>
      <c r="Y832" s="3">
        <v>0</v>
      </c>
      <c r="Z832" s="5">
        <f t="shared" si="143"/>
        <v>1.82370820668693E-2</v>
      </c>
      <c r="AA832" s="5">
        <f t="shared" si="144"/>
        <v>0.82269503546099287</v>
      </c>
      <c r="AB832" s="5">
        <f t="shared" si="145"/>
        <v>0.15906788247213779</v>
      </c>
      <c r="AC832" s="3">
        <v>0</v>
      </c>
      <c r="AD832" s="3">
        <v>0</v>
      </c>
      <c r="AE832" s="3">
        <v>1281</v>
      </c>
      <c r="AF832" s="3">
        <v>1029</v>
      </c>
      <c r="AG832" s="3">
        <v>0</v>
      </c>
      <c r="AH832" s="3">
        <v>17</v>
      </c>
      <c r="AI832" s="1">
        <v>0</v>
      </c>
      <c r="AJ832" s="1">
        <f t="shared" si="139"/>
        <v>0</v>
      </c>
      <c r="AK832" s="1">
        <f t="shared" si="140"/>
        <v>0.55049419853889126</v>
      </c>
      <c r="AL832" s="1">
        <f t="shared" si="141"/>
        <v>0.44950580146110874</v>
      </c>
    </row>
    <row r="833" spans="1:38">
      <c r="A833" s="2" t="s">
        <v>1447</v>
      </c>
      <c r="B833" s="2" t="s">
        <v>105</v>
      </c>
      <c r="C833" s="2" t="s">
        <v>164</v>
      </c>
      <c r="D833" s="2">
        <v>6850</v>
      </c>
      <c r="E833" s="2" t="s">
        <v>1451</v>
      </c>
      <c r="F833" s="2" t="s">
        <v>5</v>
      </c>
      <c r="G833" s="2" t="s">
        <v>1446</v>
      </c>
      <c r="H833" s="2">
        <v>74</v>
      </c>
      <c r="I833" s="2">
        <v>45</v>
      </c>
      <c r="J833" s="2" t="str">
        <f t="shared" si="142"/>
        <v>ESTERIL</v>
      </c>
      <c r="K833" s="8">
        <v>0.05</v>
      </c>
      <c r="L833" s="11">
        <v>0.03</v>
      </c>
      <c r="M833" s="3">
        <v>11</v>
      </c>
      <c r="N833" s="3">
        <v>3955</v>
      </c>
      <c r="O833" s="3">
        <v>0</v>
      </c>
      <c r="P833" s="3">
        <v>678</v>
      </c>
      <c r="Q833" s="3">
        <v>2.3686477174849267E-3</v>
      </c>
      <c r="R833" s="3">
        <v>0.99763135228251509</v>
      </c>
      <c r="S833" s="3">
        <v>0</v>
      </c>
      <c r="T833" s="3">
        <v>41</v>
      </c>
      <c r="U833" s="3">
        <v>1971</v>
      </c>
      <c r="V833" s="3">
        <v>400</v>
      </c>
      <c r="W833" s="3">
        <v>60</v>
      </c>
      <c r="X833" s="3">
        <v>60</v>
      </c>
      <c r="Y833" s="3">
        <v>0</v>
      </c>
      <c r="Z833" s="5">
        <f t="shared" si="143"/>
        <v>1.6998341625207296E-2</v>
      </c>
      <c r="AA833" s="5">
        <f t="shared" si="144"/>
        <v>0.81716417910447758</v>
      </c>
      <c r="AB833" s="5">
        <f t="shared" si="145"/>
        <v>0.16583747927031509</v>
      </c>
      <c r="AC833" s="3">
        <v>0</v>
      </c>
      <c r="AD833" s="3">
        <v>7</v>
      </c>
      <c r="AE833" s="3">
        <v>780</v>
      </c>
      <c r="AF833" s="3">
        <v>233</v>
      </c>
      <c r="AG833" s="3">
        <v>6</v>
      </c>
      <c r="AH833" s="3">
        <v>37</v>
      </c>
      <c r="AI833" s="1">
        <v>0</v>
      </c>
      <c r="AJ833" s="1">
        <f t="shared" si="139"/>
        <v>1.2229539040451553E-2</v>
      </c>
      <c r="AK833" s="1">
        <f t="shared" si="140"/>
        <v>0.7337723424270931</v>
      </c>
      <c r="AL833" s="1">
        <f t="shared" si="141"/>
        <v>0.2539981185324553</v>
      </c>
    </row>
    <row r="834" spans="1:38">
      <c r="A834" s="2" t="s">
        <v>1447</v>
      </c>
      <c r="B834" s="2" t="s">
        <v>105</v>
      </c>
      <c r="C834" s="2" t="s">
        <v>164</v>
      </c>
      <c r="D834" s="2">
        <v>6943</v>
      </c>
      <c r="E834" s="2" t="s">
        <v>1452</v>
      </c>
      <c r="F834" s="2" t="s">
        <v>1495</v>
      </c>
      <c r="G834" s="2" t="s">
        <v>1445</v>
      </c>
      <c r="H834" s="2">
        <v>1</v>
      </c>
      <c r="I834" s="2">
        <v>95</v>
      </c>
      <c r="J834" s="2" t="str">
        <f t="shared" si="142"/>
        <v>MINERIO</v>
      </c>
      <c r="K834" s="8">
        <v>0.12006666666666668</v>
      </c>
      <c r="L834" s="11">
        <v>0.49</v>
      </c>
      <c r="M834" s="3">
        <v>214</v>
      </c>
      <c r="N834" s="3">
        <v>3059</v>
      </c>
      <c r="O834" s="3">
        <v>0</v>
      </c>
      <c r="P834" s="3">
        <v>663</v>
      </c>
      <c r="Q834" s="3">
        <v>5.4369918699186989E-2</v>
      </c>
      <c r="R834" s="3">
        <v>0.94563008130081305</v>
      </c>
      <c r="S834" s="3">
        <v>0</v>
      </c>
      <c r="T834" s="3">
        <v>357</v>
      </c>
      <c r="U834" s="3">
        <v>1288</v>
      </c>
      <c r="V834" s="3">
        <v>156</v>
      </c>
      <c r="W834" s="3">
        <v>287</v>
      </c>
      <c r="X834" s="3">
        <v>117</v>
      </c>
      <c r="Y834" s="3">
        <v>0</v>
      </c>
      <c r="Z834" s="5">
        <f t="shared" si="143"/>
        <v>0.19822320932815102</v>
      </c>
      <c r="AA834" s="5">
        <f t="shared" si="144"/>
        <v>0.71515824541921158</v>
      </c>
      <c r="AB834" s="5">
        <f t="shared" si="145"/>
        <v>8.661854525263743E-2</v>
      </c>
      <c r="AC834" s="3">
        <v>0</v>
      </c>
      <c r="AD834" s="3">
        <v>20</v>
      </c>
      <c r="AE834" s="3">
        <v>1882</v>
      </c>
      <c r="AF834" s="3">
        <v>593</v>
      </c>
      <c r="AG834" s="3">
        <v>19</v>
      </c>
      <c r="AH834" s="3">
        <v>74</v>
      </c>
      <c r="AI834" s="1">
        <v>0</v>
      </c>
      <c r="AJ834" s="1">
        <f t="shared" ref="AJ834:AJ897" si="146">(AD834+AG834)/($AC834+$AD834+$AE834+$AF834+AG834+AH834)</f>
        <v>1.5069551777434312E-2</v>
      </c>
      <c r="AK834" s="1">
        <f t="shared" ref="AK834:AK897" si="147">AE834/($AC834+$AD834+$AE834+$AF834+AG834+AH834)</f>
        <v>0.72720247295208651</v>
      </c>
      <c r="AL834" s="1">
        <f t="shared" ref="AL834:AL897" si="148">(AH834+AF834)/($AC834+$AD834+$AE834+$AF834+AH834+AG834)</f>
        <v>0.25772797527047914</v>
      </c>
    </row>
    <row r="835" spans="1:38">
      <c r="A835" s="2" t="s">
        <v>1447</v>
      </c>
      <c r="B835" s="2" t="s">
        <v>105</v>
      </c>
      <c r="C835" s="2" t="s">
        <v>164</v>
      </c>
      <c r="D835" s="2">
        <v>6944</v>
      </c>
      <c r="E835" s="2" t="s">
        <v>1452</v>
      </c>
      <c r="F835" s="2" t="s">
        <v>1495</v>
      </c>
      <c r="G835" s="2" t="s">
        <v>1445</v>
      </c>
      <c r="H835" s="2">
        <v>2</v>
      </c>
      <c r="I835" s="2">
        <v>210</v>
      </c>
      <c r="J835" s="2" t="str">
        <f t="shared" ref="J835:J898" si="149">IF(OR(G835="MINERIO",K835 &gt;0.4),"MINERIO","ESTERIL")</f>
        <v>MINERIO</v>
      </c>
      <c r="K835" s="8">
        <v>0.11653333333333335</v>
      </c>
      <c r="L835" s="11">
        <v>0.24</v>
      </c>
      <c r="M835" s="3">
        <v>542</v>
      </c>
      <c r="N835" s="3">
        <v>4403</v>
      </c>
      <c r="O835" s="3">
        <v>0</v>
      </c>
      <c r="P835" s="3">
        <v>787</v>
      </c>
      <c r="Q835" s="3">
        <v>9.4556873691556173E-2</v>
      </c>
      <c r="R835" s="3">
        <v>0.90544312630844381</v>
      </c>
      <c r="S835" s="3">
        <v>0</v>
      </c>
      <c r="T835" s="3">
        <v>182</v>
      </c>
      <c r="U835" s="3">
        <v>2540</v>
      </c>
      <c r="V835" s="3">
        <v>209</v>
      </c>
      <c r="W835" s="3">
        <v>154</v>
      </c>
      <c r="X835" s="3">
        <v>79</v>
      </c>
      <c r="Y835" s="3">
        <v>0</v>
      </c>
      <c r="Z835" s="5">
        <f t="shared" si="143"/>
        <v>6.2094848174684407E-2</v>
      </c>
      <c r="AA835" s="5">
        <f t="shared" si="144"/>
        <v>0.86659843056977137</v>
      </c>
      <c r="AB835" s="5">
        <f t="shared" si="145"/>
        <v>7.1306721255544186E-2</v>
      </c>
      <c r="AC835" s="3">
        <v>0</v>
      </c>
      <c r="AD835" s="3">
        <v>255</v>
      </c>
      <c r="AE835" s="3">
        <v>1392</v>
      </c>
      <c r="AF835" s="3">
        <v>215</v>
      </c>
      <c r="AG835" s="3">
        <v>236</v>
      </c>
      <c r="AH835" s="3">
        <v>67</v>
      </c>
      <c r="AI835" s="1">
        <v>0</v>
      </c>
      <c r="AJ835" s="1">
        <f t="shared" si="146"/>
        <v>0.22678983833718244</v>
      </c>
      <c r="AK835" s="1">
        <f t="shared" si="147"/>
        <v>0.64295612009237879</v>
      </c>
      <c r="AL835" s="1">
        <f t="shared" si="148"/>
        <v>0.13025404157043879</v>
      </c>
    </row>
    <row r="836" spans="1:38">
      <c r="A836" s="2" t="s">
        <v>1447</v>
      </c>
      <c r="B836" s="2" t="s">
        <v>105</v>
      </c>
      <c r="C836" s="2" t="s">
        <v>164</v>
      </c>
      <c r="D836" s="2">
        <v>6945</v>
      </c>
      <c r="E836" s="2" t="s">
        <v>1452</v>
      </c>
      <c r="F836" s="2" t="s">
        <v>1495</v>
      </c>
      <c r="G836" s="2" t="s">
        <v>1445</v>
      </c>
      <c r="H836" s="2">
        <v>3</v>
      </c>
      <c r="I836" s="2">
        <v>120</v>
      </c>
      <c r="J836" s="2" t="str">
        <f t="shared" si="149"/>
        <v>MINERIO</v>
      </c>
      <c r="K836" s="8">
        <v>2.1358666666666668</v>
      </c>
      <c r="L836" s="11">
        <v>1.38</v>
      </c>
      <c r="M836" s="3">
        <v>399</v>
      </c>
      <c r="N836" s="3">
        <v>3357</v>
      </c>
      <c r="O836" s="3">
        <v>0</v>
      </c>
      <c r="P836" s="3">
        <v>681</v>
      </c>
      <c r="Q836" s="3">
        <v>8.9925625422582825E-2</v>
      </c>
      <c r="R836" s="3">
        <v>0.91007437457741713</v>
      </c>
      <c r="S836" s="3">
        <v>0</v>
      </c>
      <c r="T836" s="3">
        <v>845</v>
      </c>
      <c r="U836" s="3">
        <v>734</v>
      </c>
      <c r="V836" s="3">
        <v>53</v>
      </c>
      <c r="W836" s="3">
        <v>713</v>
      </c>
      <c r="X836" s="3">
        <v>120</v>
      </c>
      <c r="Y836" s="3">
        <v>0</v>
      </c>
      <c r="Z836" s="5">
        <f t="shared" si="143"/>
        <v>0.5177696078431373</v>
      </c>
      <c r="AA836" s="5">
        <f t="shared" si="144"/>
        <v>0.44975490196078433</v>
      </c>
      <c r="AB836" s="5">
        <f t="shared" si="145"/>
        <v>3.2475490196078434E-2</v>
      </c>
      <c r="AC836" s="3">
        <v>0</v>
      </c>
      <c r="AD836" s="3">
        <v>128</v>
      </c>
      <c r="AE836" s="3">
        <v>2617</v>
      </c>
      <c r="AF836" s="3">
        <v>262</v>
      </c>
      <c r="AG836" s="3">
        <v>122</v>
      </c>
      <c r="AH836" s="3">
        <v>76</v>
      </c>
      <c r="AI836" s="1">
        <v>0</v>
      </c>
      <c r="AJ836" s="1">
        <f t="shared" si="146"/>
        <v>7.8003120124804995E-2</v>
      </c>
      <c r="AK836" s="1">
        <f t="shared" si="147"/>
        <v>0.81653666146645865</v>
      </c>
      <c r="AL836" s="1">
        <f t="shared" si="148"/>
        <v>0.10546021840873634</v>
      </c>
    </row>
    <row r="837" spans="1:38">
      <c r="A837" s="2" t="s">
        <v>1447</v>
      </c>
      <c r="B837" s="2" t="s">
        <v>105</v>
      </c>
      <c r="C837" s="2" t="s">
        <v>164</v>
      </c>
      <c r="D837" s="2">
        <v>6946</v>
      </c>
      <c r="E837" s="2" t="s">
        <v>1452</v>
      </c>
      <c r="F837" s="2" t="s">
        <v>1495</v>
      </c>
      <c r="G837" s="2" t="s">
        <v>1445</v>
      </c>
      <c r="H837" s="2">
        <v>4</v>
      </c>
      <c r="I837" s="2">
        <v>160</v>
      </c>
      <c r="J837" s="2" t="str">
        <f t="shared" si="149"/>
        <v>MINERIO</v>
      </c>
      <c r="K837" s="8">
        <v>0</v>
      </c>
      <c r="L837" s="11">
        <v>0.33</v>
      </c>
      <c r="M837" s="3">
        <v>912</v>
      </c>
      <c r="N837" s="3">
        <v>3491</v>
      </c>
      <c r="O837" s="3">
        <v>0</v>
      </c>
      <c r="P837" s="3">
        <v>678</v>
      </c>
      <c r="Q837" s="3">
        <v>0.17949222593977562</v>
      </c>
      <c r="R837" s="3">
        <v>0.82050777406022435</v>
      </c>
      <c r="S837" s="3">
        <v>0</v>
      </c>
      <c r="T837" s="3">
        <v>1293</v>
      </c>
      <c r="U837" s="3">
        <v>727</v>
      </c>
      <c r="V837" s="3">
        <v>54</v>
      </c>
      <c r="W837" s="3">
        <v>697</v>
      </c>
      <c r="X837" s="3">
        <v>115</v>
      </c>
      <c r="Y837" s="3">
        <v>0</v>
      </c>
      <c r="Z837" s="5">
        <f t="shared" si="143"/>
        <v>0.62343297974927681</v>
      </c>
      <c r="AA837" s="5">
        <f t="shared" si="144"/>
        <v>0.35053037608486015</v>
      </c>
      <c r="AB837" s="5">
        <f t="shared" si="145"/>
        <v>2.6036644165863067E-2</v>
      </c>
      <c r="AC837" s="3">
        <v>0</v>
      </c>
      <c r="AD837" s="3">
        <v>597</v>
      </c>
      <c r="AE837" s="3">
        <v>1070</v>
      </c>
      <c r="AF837" s="3">
        <v>69</v>
      </c>
      <c r="AG837" s="3">
        <v>576</v>
      </c>
      <c r="AH837" s="3">
        <v>141</v>
      </c>
      <c r="AI837" s="1">
        <v>0</v>
      </c>
      <c r="AJ837" s="1">
        <f t="shared" si="146"/>
        <v>0.47818997146351405</v>
      </c>
      <c r="AK837" s="1">
        <f t="shared" si="147"/>
        <v>0.43620057072971868</v>
      </c>
      <c r="AL837" s="1">
        <f t="shared" si="148"/>
        <v>8.5609457806767222E-2</v>
      </c>
    </row>
    <row r="838" spans="1:38">
      <c r="A838" s="2" t="s">
        <v>1447</v>
      </c>
      <c r="B838" s="2" t="s">
        <v>105</v>
      </c>
      <c r="C838" s="2" t="s">
        <v>164</v>
      </c>
      <c r="D838" s="2">
        <v>6947</v>
      </c>
      <c r="E838" s="2" t="s">
        <v>1452</v>
      </c>
      <c r="F838" s="2" t="s">
        <v>1495</v>
      </c>
      <c r="G838" s="2" t="s">
        <v>1445</v>
      </c>
      <c r="H838" s="2">
        <v>5</v>
      </c>
      <c r="I838" s="2">
        <v>315</v>
      </c>
      <c r="J838" s="2" t="str">
        <f t="shared" si="149"/>
        <v>MINERIO</v>
      </c>
      <c r="K838" s="8">
        <v>0.90456666666666652</v>
      </c>
      <c r="L838" s="11">
        <v>1.17</v>
      </c>
      <c r="M838" s="3">
        <v>2240</v>
      </c>
      <c r="N838" s="3">
        <v>4557</v>
      </c>
      <c r="O838" s="3">
        <v>0</v>
      </c>
      <c r="P838" s="3">
        <v>1183</v>
      </c>
      <c r="Q838" s="3">
        <v>0.2807017543859649</v>
      </c>
      <c r="R838" s="3">
        <v>0.7192982456140351</v>
      </c>
      <c r="S838" s="3">
        <v>538</v>
      </c>
      <c r="T838" s="3">
        <v>805</v>
      </c>
      <c r="U838" s="3">
        <v>1946</v>
      </c>
      <c r="V838" s="3">
        <v>116</v>
      </c>
      <c r="W838" s="3">
        <v>854</v>
      </c>
      <c r="X838" s="3">
        <v>75</v>
      </c>
      <c r="Y838" s="3">
        <v>0.15800293685756242</v>
      </c>
      <c r="Z838" s="5">
        <f t="shared" si="143"/>
        <v>0.23641703377386197</v>
      </c>
      <c r="AA838" s="5">
        <f t="shared" si="144"/>
        <v>0.57151248164464019</v>
      </c>
      <c r="AB838" s="5">
        <f t="shared" si="145"/>
        <v>3.4067547723935387E-2</v>
      </c>
      <c r="AC838" s="3">
        <v>0</v>
      </c>
      <c r="AD838" s="3">
        <v>1023</v>
      </c>
      <c r="AE838" s="3">
        <v>988</v>
      </c>
      <c r="AF838" s="3">
        <v>62</v>
      </c>
      <c r="AG838" s="3">
        <v>676</v>
      </c>
      <c r="AH838" s="3">
        <v>97</v>
      </c>
      <c r="AI838" s="1">
        <v>0</v>
      </c>
      <c r="AJ838" s="1">
        <f t="shared" si="146"/>
        <v>0.59697821503865078</v>
      </c>
      <c r="AK838" s="1">
        <f t="shared" si="147"/>
        <v>0.34715390021082221</v>
      </c>
      <c r="AL838" s="1">
        <f t="shared" si="148"/>
        <v>5.5867884750527057E-2</v>
      </c>
    </row>
    <row r="839" spans="1:38">
      <c r="A839" s="2" t="s">
        <v>1447</v>
      </c>
      <c r="B839" s="2" t="s">
        <v>105</v>
      </c>
      <c r="C839" s="2" t="s">
        <v>164</v>
      </c>
      <c r="D839" s="2">
        <v>6948</v>
      </c>
      <c r="E839" s="2" t="s">
        <v>1452</v>
      </c>
      <c r="F839" s="2" t="s">
        <v>1495</v>
      </c>
      <c r="G839" s="2" t="s">
        <v>1445</v>
      </c>
      <c r="H839" s="2">
        <v>6</v>
      </c>
      <c r="I839" s="2">
        <v>85</v>
      </c>
      <c r="J839" s="2" t="str">
        <f t="shared" si="149"/>
        <v>MINERIO</v>
      </c>
      <c r="K839" s="8">
        <v>5.7700000000000001E-2</v>
      </c>
      <c r="L839" s="11">
        <v>0.1</v>
      </c>
      <c r="M839" s="3">
        <v>788</v>
      </c>
      <c r="N839" s="3">
        <v>1323</v>
      </c>
      <c r="O839" s="3">
        <v>0</v>
      </c>
      <c r="P839" s="3">
        <v>485</v>
      </c>
      <c r="Q839" s="3">
        <v>0.30354391371340522</v>
      </c>
      <c r="R839" s="3">
        <v>0.69645608628659472</v>
      </c>
      <c r="S839" s="3">
        <v>166</v>
      </c>
      <c r="T839" s="3">
        <v>165</v>
      </c>
      <c r="U839" s="3">
        <v>724</v>
      </c>
      <c r="V839" s="3">
        <v>113</v>
      </c>
      <c r="W839" s="3">
        <v>199</v>
      </c>
      <c r="X839" s="3">
        <v>168</v>
      </c>
      <c r="Y839" s="3">
        <v>0.14212328767123289</v>
      </c>
      <c r="Z839" s="5">
        <f t="shared" si="143"/>
        <v>0.14126712328767124</v>
      </c>
      <c r="AA839" s="5">
        <f t="shared" si="144"/>
        <v>0.61986301369863017</v>
      </c>
      <c r="AB839" s="5">
        <f t="shared" si="145"/>
        <v>9.6746575342465752E-2</v>
      </c>
      <c r="AC839" s="3">
        <v>534</v>
      </c>
      <c r="AD839" s="3">
        <v>506</v>
      </c>
      <c r="AE839" s="3">
        <v>2338</v>
      </c>
      <c r="AF839" s="3">
        <v>152</v>
      </c>
      <c r="AG839" s="3">
        <v>690</v>
      </c>
      <c r="AH839" s="3">
        <v>204</v>
      </c>
      <c r="AI839" s="1">
        <v>0.15127478753541077</v>
      </c>
      <c r="AJ839" s="1">
        <f t="shared" si="146"/>
        <v>0.27034358047016277</v>
      </c>
      <c r="AK839" s="1">
        <f t="shared" si="147"/>
        <v>0.52848101265822789</v>
      </c>
      <c r="AL839" s="1">
        <f t="shared" si="148"/>
        <v>8.0470162748643756E-2</v>
      </c>
    </row>
    <row r="840" spans="1:38">
      <c r="A840" s="2" t="s">
        <v>1447</v>
      </c>
      <c r="B840" s="2" t="s">
        <v>105</v>
      </c>
      <c r="C840" s="2" t="s">
        <v>164</v>
      </c>
      <c r="D840" s="2">
        <v>6949</v>
      </c>
      <c r="E840" s="2" t="s">
        <v>1452</v>
      </c>
      <c r="F840" s="2" t="s">
        <v>1495</v>
      </c>
      <c r="G840" s="2" t="s">
        <v>1445</v>
      </c>
      <c r="H840" s="2">
        <v>7</v>
      </c>
      <c r="I840" s="2">
        <v>185</v>
      </c>
      <c r="J840" s="2" t="str">
        <f t="shared" si="149"/>
        <v>MINERIO</v>
      </c>
      <c r="K840" s="8">
        <v>12.109999999999998</v>
      </c>
      <c r="L840" s="11">
        <v>4.9400000000000004</v>
      </c>
      <c r="M840" s="3">
        <v>996</v>
      </c>
      <c r="N840" s="3">
        <v>4461</v>
      </c>
      <c r="O840" s="3">
        <v>0</v>
      </c>
      <c r="P840" s="3">
        <v>785</v>
      </c>
      <c r="Q840" s="3">
        <v>0.15956424223005447</v>
      </c>
      <c r="R840" s="3">
        <v>0.8404357577699455</v>
      </c>
      <c r="S840" s="3">
        <v>280</v>
      </c>
      <c r="T840" s="3">
        <v>835</v>
      </c>
      <c r="U840" s="3">
        <v>1428</v>
      </c>
      <c r="V840" s="3">
        <v>78</v>
      </c>
      <c r="W840" s="3">
        <v>730</v>
      </c>
      <c r="X840" s="3">
        <v>54</v>
      </c>
      <c r="Y840" s="3">
        <v>0.106829454406715</v>
      </c>
      <c r="Z840" s="5">
        <f t="shared" si="143"/>
        <v>0.31858069439145364</v>
      </c>
      <c r="AA840" s="5">
        <f t="shared" si="144"/>
        <v>0.54483021747424643</v>
      </c>
      <c r="AB840" s="5">
        <f t="shared" si="145"/>
        <v>2.9759633727584892E-2</v>
      </c>
      <c r="AC840" s="3">
        <v>166</v>
      </c>
      <c r="AD840" s="3">
        <v>107</v>
      </c>
      <c r="AE840" s="3">
        <v>785</v>
      </c>
      <c r="AF840" s="3">
        <v>147</v>
      </c>
      <c r="AG840" s="3">
        <v>159</v>
      </c>
      <c r="AH840" s="3">
        <v>57</v>
      </c>
      <c r="AI840" s="1">
        <v>0.13775933609958507</v>
      </c>
      <c r="AJ840" s="1">
        <f t="shared" si="146"/>
        <v>0.18719211822660098</v>
      </c>
      <c r="AK840" s="1">
        <f t="shared" si="147"/>
        <v>0.5524278676988037</v>
      </c>
      <c r="AL840" s="1">
        <f t="shared" si="148"/>
        <v>0.14356087262491204</v>
      </c>
    </row>
    <row r="841" spans="1:38">
      <c r="A841" s="2" t="s">
        <v>1447</v>
      </c>
      <c r="B841" s="2" t="s">
        <v>105</v>
      </c>
      <c r="C841" s="2" t="s">
        <v>164</v>
      </c>
      <c r="D841" s="2">
        <v>6950</v>
      </c>
      <c r="E841" s="2" t="s">
        <v>1452</v>
      </c>
      <c r="F841" s="2" t="s">
        <v>1495</v>
      </c>
      <c r="G841" s="2" t="s">
        <v>1445</v>
      </c>
      <c r="H841" s="2">
        <v>8</v>
      </c>
      <c r="I841" s="2">
        <v>85</v>
      </c>
      <c r="J841" s="2" t="str">
        <f t="shared" si="149"/>
        <v>MINERIO</v>
      </c>
      <c r="K841" s="8">
        <v>0.19650000000000001</v>
      </c>
      <c r="L841" s="11">
        <v>1.0900000000000001</v>
      </c>
      <c r="M841" s="3">
        <v>590</v>
      </c>
      <c r="N841" s="3">
        <v>1839</v>
      </c>
      <c r="O841" s="3">
        <v>0</v>
      </c>
      <c r="P841" s="3">
        <v>524</v>
      </c>
      <c r="Q841" s="3">
        <v>0.19979681679647815</v>
      </c>
      <c r="R841" s="3">
        <v>0.8002031832035218</v>
      </c>
      <c r="S841" s="3">
        <v>0</v>
      </c>
      <c r="T841" s="3">
        <v>452</v>
      </c>
      <c r="U841" s="3">
        <v>617</v>
      </c>
      <c r="V841" s="3">
        <v>54</v>
      </c>
      <c r="W841" s="3">
        <v>422</v>
      </c>
      <c r="X841" s="3">
        <v>157</v>
      </c>
      <c r="Y841" s="3">
        <v>0</v>
      </c>
      <c r="Z841" s="5">
        <f t="shared" si="143"/>
        <v>0.40249332146037398</v>
      </c>
      <c r="AA841" s="5">
        <f t="shared" si="144"/>
        <v>0.54942119323241323</v>
      </c>
      <c r="AB841" s="5">
        <f t="shared" si="145"/>
        <v>4.8085485307212822E-2</v>
      </c>
      <c r="AC841" s="3">
        <v>279</v>
      </c>
      <c r="AD841" s="3">
        <v>600</v>
      </c>
      <c r="AE841" s="3">
        <v>1782</v>
      </c>
      <c r="AF841" s="3">
        <v>115</v>
      </c>
      <c r="AG841" s="3">
        <v>566</v>
      </c>
      <c r="AH841" s="3">
        <v>164</v>
      </c>
      <c r="AI841" s="1">
        <v>0.10050432276657061</v>
      </c>
      <c r="AJ841" s="1">
        <f t="shared" si="146"/>
        <v>0.33257273245864233</v>
      </c>
      <c r="AK841" s="1">
        <f t="shared" si="147"/>
        <v>0.5082715345122647</v>
      </c>
      <c r="AL841" s="1">
        <f t="shared" si="148"/>
        <v>7.9577866514546486E-2</v>
      </c>
    </row>
    <row r="842" spans="1:38">
      <c r="A842" s="2" t="s">
        <v>1447</v>
      </c>
      <c r="B842" s="2" t="s">
        <v>105</v>
      </c>
      <c r="C842" s="2" t="s">
        <v>164</v>
      </c>
      <c r="D842" s="2">
        <v>6951</v>
      </c>
      <c r="E842" s="2" t="s">
        <v>1452</v>
      </c>
      <c r="F842" s="2" t="s">
        <v>1495</v>
      </c>
      <c r="G842" s="2" t="s">
        <v>1445</v>
      </c>
      <c r="H842" s="2">
        <v>9</v>
      </c>
      <c r="I842" s="2">
        <v>170</v>
      </c>
      <c r="J842" s="2" t="str">
        <f t="shared" si="149"/>
        <v>MINERIO</v>
      </c>
      <c r="K842" s="8">
        <v>0.23806666666666665</v>
      </c>
      <c r="L842" s="11">
        <v>0.3</v>
      </c>
      <c r="M842" s="3">
        <v>204</v>
      </c>
      <c r="N842" s="3">
        <v>4652</v>
      </c>
      <c r="O842" s="3">
        <v>0</v>
      </c>
      <c r="P842" s="3">
        <v>808</v>
      </c>
      <c r="Q842" s="3">
        <v>3.6016949152542374E-2</v>
      </c>
      <c r="R842" s="3">
        <v>0.96398305084745761</v>
      </c>
      <c r="S842" s="3">
        <v>0</v>
      </c>
      <c r="T842" s="3">
        <v>319</v>
      </c>
      <c r="U842" s="3">
        <v>2265</v>
      </c>
      <c r="V842" s="3">
        <v>84</v>
      </c>
      <c r="W842" s="3">
        <v>312</v>
      </c>
      <c r="X842" s="3">
        <v>88</v>
      </c>
      <c r="Y842" s="3">
        <v>0</v>
      </c>
      <c r="Z842" s="5">
        <f t="shared" si="143"/>
        <v>0.11956521739130435</v>
      </c>
      <c r="AA842" s="5">
        <f t="shared" si="144"/>
        <v>0.84895052473763122</v>
      </c>
      <c r="AB842" s="5">
        <f t="shared" si="145"/>
        <v>3.1484257871064465E-2</v>
      </c>
      <c r="AC842" s="3">
        <v>0</v>
      </c>
      <c r="AD842" s="3">
        <v>302</v>
      </c>
      <c r="AE842" s="3">
        <v>836</v>
      </c>
      <c r="AF842" s="3">
        <v>76</v>
      </c>
      <c r="AG842" s="3">
        <v>316</v>
      </c>
      <c r="AH842" s="3">
        <v>102</v>
      </c>
      <c r="AI842" s="1">
        <v>0</v>
      </c>
      <c r="AJ842" s="1">
        <f t="shared" si="146"/>
        <v>0.37867647058823528</v>
      </c>
      <c r="AK842" s="1">
        <f t="shared" si="147"/>
        <v>0.51225490196078427</v>
      </c>
      <c r="AL842" s="1">
        <f t="shared" si="148"/>
        <v>0.10906862745098039</v>
      </c>
    </row>
    <row r="843" spans="1:38">
      <c r="A843" s="2" t="s">
        <v>1447</v>
      </c>
      <c r="B843" s="2" t="s">
        <v>105</v>
      </c>
      <c r="C843" s="2" t="s">
        <v>164</v>
      </c>
      <c r="D843" s="2">
        <v>6952</v>
      </c>
      <c r="E843" s="2" t="s">
        <v>1452</v>
      </c>
      <c r="F843" s="2" t="s">
        <v>1495</v>
      </c>
      <c r="G843" s="2" t="s">
        <v>1445</v>
      </c>
      <c r="H843" s="2">
        <v>10</v>
      </c>
      <c r="I843" s="2">
        <v>95</v>
      </c>
      <c r="J843" s="2" t="str">
        <f t="shared" si="149"/>
        <v>MINERIO</v>
      </c>
      <c r="K843" s="8">
        <v>0.26233333333333336</v>
      </c>
      <c r="L843" s="11">
        <v>0.61</v>
      </c>
      <c r="M843" s="3">
        <v>633</v>
      </c>
      <c r="N843" s="3">
        <v>1480</v>
      </c>
      <c r="O843" s="3">
        <v>0</v>
      </c>
      <c r="P843" s="3">
        <v>653</v>
      </c>
      <c r="Q843" s="3">
        <v>0.22885032537960953</v>
      </c>
      <c r="R843" s="3">
        <v>0.77114967462039041</v>
      </c>
      <c r="S843" s="3">
        <v>0</v>
      </c>
      <c r="T843" s="3">
        <v>126</v>
      </c>
      <c r="U843" s="3">
        <v>1017</v>
      </c>
      <c r="V843" s="3">
        <v>74</v>
      </c>
      <c r="W843" s="3">
        <v>127</v>
      </c>
      <c r="X843" s="3">
        <v>147</v>
      </c>
      <c r="Y843" s="3">
        <v>0</v>
      </c>
      <c r="Z843" s="5">
        <f t="shared" si="143"/>
        <v>0.10353327855382087</v>
      </c>
      <c r="AA843" s="5">
        <f t="shared" si="144"/>
        <v>0.8356614626129828</v>
      </c>
      <c r="AB843" s="5">
        <f t="shared" si="145"/>
        <v>6.0805258833196388E-2</v>
      </c>
      <c r="AC843" s="3">
        <v>0</v>
      </c>
      <c r="AD843" s="3">
        <v>193</v>
      </c>
      <c r="AE843" s="3">
        <v>2470</v>
      </c>
      <c r="AF843" s="3">
        <v>131</v>
      </c>
      <c r="AG843" s="3">
        <v>208</v>
      </c>
      <c r="AH843" s="3">
        <v>125</v>
      </c>
      <c r="AI843" s="1">
        <v>0</v>
      </c>
      <c r="AJ843" s="1">
        <f t="shared" si="146"/>
        <v>0.1282379277262552</v>
      </c>
      <c r="AK843" s="1">
        <f t="shared" si="147"/>
        <v>0.78989446754077386</v>
      </c>
      <c r="AL843" s="1">
        <f t="shared" si="148"/>
        <v>8.1867604732970903E-2</v>
      </c>
    </row>
    <row r="844" spans="1:38">
      <c r="A844" s="2" t="s">
        <v>1447</v>
      </c>
      <c r="B844" s="2" t="s">
        <v>105</v>
      </c>
      <c r="C844" s="2" t="s">
        <v>164</v>
      </c>
      <c r="D844" s="2">
        <v>6953</v>
      </c>
      <c r="E844" s="2" t="s">
        <v>1452</v>
      </c>
      <c r="F844" s="2" t="s">
        <v>1495</v>
      </c>
      <c r="G844" s="2" t="s">
        <v>1445</v>
      </c>
      <c r="H844" s="2">
        <v>11</v>
      </c>
      <c r="I844" s="2">
        <v>80</v>
      </c>
      <c r="J844" s="2" t="str">
        <f t="shared" si="149"/>
        <v>MINERIO</v>
      </c>
      <c r="K844" s="8">
        <v>0.22603333333333336</v>
      </c>
      <c r="L844" s="11">
        <v>0.17</v>
      </c>
      <c r="M844" s="3">
        <v>296</v>
      </c>
      <c r="N844" s="3">
        <v>3214</v>
      </c>
      <c r="O844" s="3">
        <v>0</v>
      </c>
      <c r="P844" s="3">
        <v>628</v>
      </c>
      <c r="Q844" s="3">
        <v>7.153214113098115E-2</v>
      </c>
      <c r="R844" s="3">
        <v>0.92846785886901884</v>
      </c>
      <c r="S844" s="3">
        <v>0</v>
      </c>
      <c r="T844" s="3">
        <v>639</v>
      </c>
      <c r="U844" s="3">
        <v>819</v>
      </c>
      <c r="V844" s="3">
        <v>82</v>
      </c>
      <c r="W844" s="3">
        <v>652</v>
      </c>
      <c r="X844" s="3">
        <v>65</v>
      </c>
      <c r="Y844" s="3">
        <v>0</v>
      </c>
      <c r="Z844" s="5">
        <f t="shared" si="143"/>
        <v>0.41493506493506493</v>
      </c>
      <c r="AA844" s="5">
        <f t="shared" si="144"/>
        <v>0.53181818181818186</v>
      </c>
      <c r="AB844" s="5">
        <f t="shared" si="145"/>
        <v>5.3246753246753244E-2</v>
      </c>
      <c r="AC844" s="3">
        <v>0</v>
      </c>
      <c r="AD844" s="3">
        <v>77</v>
      </c>
      <c r="AE844" s="3">
        <v>1101</v>
      </c>
      <c r="AF844" s="3">
        <v>95</v>
      </c>
      <c r="AG844" s="3">
        <v>77</v>
      </c>
      <c r="AH844" s="3">
        <v>59</v>
      </c>
      <c r="AI844" s="1">
        <v>0</v>
      </c>
      <c r="AJ844" s="1">
        <f t="shared" si="146"/>
        <v>0.10929737402413059</v>
      </c>
      <c r="AK844" s="1">
        <f t="shared" si="147"/>
        <v>0.78140525195173882</v>
      </c>
      <c r="AL844" s="1">
        <f t="shared" si="148"/>
        <v>0.10929737402413059</v>
      </c>
    </row>
    <row r="845" spans="1:38">
      <c r="A845" s="2" t="s">
        <v>1447</v>
      </c>
      <c r="B845" s="2" t="s">
        <v>105</v>
      </c>
      <c r="C845" s="2" t="s">
        <v>164</v>
      </c>
      <c r="D845" s="2">
        <v>6954</v>
      </c>
      <c r="E845" s="2" t="s">
        <v>1452</v>
      </c>
      <c r="F845" s="2" t="s">
        <v>1495</v>
      </c>
      <c r="G845" s="2" t="s">
        <v>1445</v>
      </c>
      <c r="H845" s="2">
        <v>12</v>
      </c>
      <c r="I845" s="2">
        <v>55</v>
      </c>
      <c r="J845" s="2" t="str">
        <f t="shared" si="149"/>
        <v>MINERIO</v>
      </c>
      <c r="K845" s="8">
        <v>0</v>
      </c>
      <c r="L845" s="11">
        <v>0.15</v>
      </c>
      <c r="M845" s="3">
        <v>29</v>
      </c>
      <c r="N845" s="3">
        <v>2057</v>
      </c>
      <c r="O845" s="3">
        <v>0</v>
      </c>
      <c r="P845" s="3">
        <v>450</v>
      </c>
      <c r="Q845" s="3">
        <v>1.1435331230283912E-2</v>
      </c>
      <c r="R845" s="3">
        <v>0.98856466876971605</v>
      </c>
      <c r="S845" s="3">
        <v>0</v>
      </c>
      <c r="T845" s="3">
        <v>446</v>
      </c>
      <c r="U845" s="3">
        <v>591</v>
      </c>
      <c r="V845" s="3">
        <v>25</v>
      </c>
      <c r="W845" s="3">
        <v>266</v>
      </c>
      <c r="X845" s="3">
        <v>130</v>
      </c>
      <c r="Y845" s="3">
        <v>0</v>
      </c>
      <c r="Z845" s="5">
        <f t="shared" si="143"/>
        <v>0.4199623352165725</v>
      </c>
      <c r="AA845" s="5">
        <f t="shared" si="144"/>
        <v>0.55649717514124297</v>
      </c>
      <c r="AB845" s="5">
        <f t="shared" si="145"/>
        <v>2.3540489642184557E-2</v>
      </c>
      <c r="AC845" s="3">
        <v>0</v>
      </c>
      <c r="AD845" s="3">
        <v>348</v>
      </c>
      <c r="AE845" s="3">
        <v>1282</v>
      </c>
      <c r="AF845" s="3">
        <v>103</v>
      </c>
      <c r="AG845" s="3">
        <v>397</v>
      </c>
      <c r="AH845" s="3">
        <v>191</v>
      </c>
      <c r="AI845" s="1">
        <v>0</v>
      </c>
      <c r="AJ845" s="1">
        <f t="shared" si="146"/>
        <v>0.32098233520034469</v>
      </c>
      <c r="AK845" s="1">
        <f t="shared" si="147"/>
        <v>0.55234812580784143</v>
      </c>
      <c r="AL845" s="1">
        <f t="shared" si="148"/>
        <v>0.12666953899181388</v>
      </c>
    </row>
    <row r="846" spans="1:38">
      <c r="A846" s="2" t="s">
        <v>1447</v>
      </c>
      <c r="B846" s="2" t="s">
        <v>105</v>
      </c>
      <c r="C846" s="2" t="s">
        <v>164</v>
      </c>
      <c r="D846" s="2">
        <v>6955</v>
      </c>
      <c r="E846" s="2" t="s">
        <v>1452</v>
      </c>
      <c r="F846" s="2" t="s">
        <v>1495</v>
      </c>
      <c r="G846" s="2" t="s">
        <v>1445</v>
      </c>
      <c r="H846" s="2">
        <v>13</v>
      </c>
      <c r="I846" s="2">
        <v>65</v>
      </c>
      <c r="J846" s="2" t="str">
        <f t="shared" si="149"/>
        <v>MINERIO</v>
      </c>
      <c r="K846" s="8">
        <v>32.700833333333335</v>
      </c>
      <c r="L846" s="11">
        <v>9.51</v>
      </c>
      <c r="M846" s="3">
        <v>453</v>
      </c>
      <c r="N846" s="3">
        <v>2065</v>
      </c>
      <c r="O846" s="3">
        <v>0</v>
      </c>
      <c r="P846" s="3">
        <v>455</v>
      </c>
      <c r="Q846" s="3">
        <v>0.15237134207870837</v>
      </c>
      <c r="R846" s="3">
        <v>0.84762865792129161</v>
      </c>
      <c r="S846" s="3">
        <v>0</v>
      </c>
      <c r="T846" s="3">
        <v>613</v>
      </c>
      <c r="U846" s="3">
        <v>453</v>
      </c>
      <c r="V846" s="3">
        <v>53</v>
      </c>
      <c r="W846" s="3">
        <v>493</v>
      </c>
      <c r="X846" s="3">
        <v>60</v>
      </c>
      <c r="Y846" s="3">
        <v>0</v>
      </c>
      <c r="Z846" s="5">
        <f t="shared" si="143"/>
        <v>0.54781054512957994</v>
      </c>
      <c r="AA846" s="5">
        <f t="shared" si="144"/>
        <v>0.40482573726541554</v>
      </c>
      <c r="AB846" s="5">
        <f t="shared" si="145"/>
        <v>4.736371760500447E-2</v>
      </c>
      <c r="AC846" s="3">
        <v>0</v>
      </c>
      <c r="AD846" s="3">
        <v>351</v>
      </c>
      <c r="AE846" s="3">
        <v>691</v>
      </c>
      <c r="AF846" s="3">
        <v>43</v>
      </c>
      <c r="AG846" s="3">
        <v>238</v>
      </c>
      <c r="AH846" s="3">
        <v>61</v>
      </c>
      <c r="AI846" s="1">
        <v>0</v>
      </c>
      <c r="AJ846" s="1">
        <f t="shared" si="146"/>
        <v>0.42557803468208094</v>
      </c>
      <c r="AK846" s="1">
        <f t="shared" si="147"/>
        <v>0.49927745664739887</v>
      </c>
      <c r="AL846" s="1">
        <f t="shared" si="148"/>
        <v>7.5144508670520235E-2</v>
      </c>
    </row>
    <row r="847" spans="1:38">
      <c r="A847" s="2" t="s">
        <v>1447</v>
      </c>
      <c r="B847" s="2" t="s">
        <v>105</v>
      </c>
      <c r="C847" s="2" t="s">
        <v>164</v>
      </c>
      <c r="D847" s="2">
        <v>6956</v>
      </c>
      <c r="E847" s="2" t="s">
        <v>1453</v>
      </c>
      <c r="F847" s="2" t="s">
        <v>1495</v>
      </c>
      <c r="G847" s="2" t="s">
        <v>1446</v>
      </c>
      <c r="H847" s="2">
        <v>14</v>
      </c>
      <c r="I847" s="2">
        <v>175</v>
      </c>
      <c r="J847" s="2" t="str">
        <f t="shared" si="149"/>
        <v>MINERIO</v>
      </c>
      <c r="K847" s="8">
        <v>1.8214666666666668</v>
      </c>
      <c r="L847" s="11">
        <v>2.02</v>
      </c>
      <c r="M847" s="3">
        <v>356</v>
      </c>
      <c r="N847" s="3">
        <v>5040</v>
      </c>
      <c r="O847" s="3">
        <v>0</v>
      </c>
      <c r="P847" s="3">
        <v>783</v>
      </c>
      <c r="Q847" s="3">
        <v>5.7614500728273184E-2</v>
      </c>
      <c r="R847" s="3">
        <v>0.94238549927172677</v>
      </c>
      <c r="S847" s="3">
        <v>0</v>
      </c>
      <c r="T847" s="3">
        <v>931</v>
      </c>
      <c r="U847" s="3">
        <v>1628</v>
      </c>
      <c r="V847" s="3">
        <v>45</v>
      </c>
      <c r="W847" s="3">
        <v>684</v>
      </c>
      <c r="X847" s="3">
        <v>68</v>
      </c>
      <c r="Y847" s="3">
        <v>0</v>
      </c>
      <c r="Z847" s="5">
        <f t="shared" si="143"/>
        <v>0.35752688172043012</v>
      </c>
      <c r="AA847" s="5">
        <f t="shared" si="144"/>
        <v>0.62519201228878651</v>
      </c>
      <c r="AB847" s="5">
        <f t="shared" si="145"/>
        <v>1.7281105990783412E-2</v>
      </c>
      <c r="AC847" s="3">
        <v>0</v>
      </c>
      <c r="AD847" s="3">
        <v>466</v>
      </c>
      <c r="AE847" s="3">
        <v>640</v>
      </c>
      <c r="AF847" s="3">
        <v>64</v>
      </c>
      <c r="AG847" s="3">
        <v>433</v>
      </c>
      <c r="AH847" s="3">
        <v>77</v>
      </c>
      <c r="AI847" s="1">
        <v>0</v>
      </c>
      <c r="AJ847" s="1">
        <f t="shared" si="146"/>
        <v>0.53511904761904761</v>
      </c>
      <c r="AK847" s="1">
        <f t="shared" si="147"/>
        <v>0.38095238095238093</v>
      </c>
      <c r="AL847" s="1">
        <f t="shared" si="148"/>
        <v>8.3928571428571422E-2</v>
      </c>
    </row>
    <row r="848" spans="1:38">
      <c r="A848" s="2" t="s">
        <v>1447</v>
      </c>
      <c r="B848" s="2" t="s">
        <v>105</v>
      </c>
      <c r="C848" s="2" t="s">
        <v>164</v>
      </c>
      <c r="D848" s="2">
        <v>6957</v>
      </c>
      <c r="E848" s="2" t="s">
        <v>1453</v>
      </c>
      <c r="F848" s="2" t="s">
        <v>1495</v>
      </c>
      <c r="G848" s="2" t="s">
        <v>1446</v>
      </c>
      <c r="H848" s="2">
        <v>15</v>
      </c>
      <c r="I848" s="2">
        <v>45</v>
      </c>
      <c r="J848" s="2" t="str">
        <f t="shared" si="149"/>
        <v>MINERIO</v>
      </c>
      <c r="K848" s="8">
        <v>0.56030000000000002</v>
      </c>
      <c r="L848" s="11">
        <v>1.26</v>
      </c>
      <c r="M848" s="3">
        <v>0</v>
      </c>
      <c r="N848" s="3">
        <v>2351</v>
      </c>
      <c r="O848" s="3">
        <v>0</v>
      </c>
      <c r="P848" s="3">
        <v>531</v>
      </c>
      <c r="Q848" s="3">
        <v>0</v>
      </c>
      <c r="R848" s="3">
        <v>1</v>
      </c>
      <c r="S848" s="3">
        <v>0</v>
      </c>
      <c r="T848" s="3">
        <v>6</v>
      </c>
      <c r="U848" s="3">
        <v>1196</v>
      </c>
      <c r="V848" s="3">
        <v>295</v>
      </c>
      <c r="W848" s="3">
        <v>12</v>
      </c>
      <c r="X848" s="3">
        <v>179</v>
      </c>
      <c r="Y848" s="3">
        <v>0</v>
      </c>
      <c r="Z848" s="5">
        <f t="shared" si="143"/>
        <v>4.0080160320641279E-3</v>
      </c>
      <c r="AA848" s="5">
        <f t="shared" si="144"/>
        <v>0.79893119572478288</v>
      </c>
      <c r="AB848" s="5">
        <f t="shared" si="145"/>
        <v>0.19706078824315298</v>
      </c>
      <c r="AC848" s="3">
        <v>0</v>
      </c>
      <c r="AD848" s="3">
        <v>696</v>
      </c>
      <c r="AE848" s="3">
        <v>1967</v>
      </c>
      <c r="AF848" s="3">
        <v>71</v>
      </c>
      <c r="AG848" s="3">
        <v>560</v>
      </c>
      <c r="AH848" s="3">
        <v>170</v>
      </c>
      <c r="AI848" s="1">
        <v>0</v>
      </c>
      <c r="AJ848" s="1">
        <f t="shared" si="146"/>
        <v>0.3625866050808314</v>
      </c>
      <c r="AK848" s="1">
        <f t="shared" si="147"/>
        <v>0.56784064665127021</v>
      </c>
      <c r="AL848" s="1">
        <f t="shared" si="148"/>
        <v>6.9572748267898388E-2</v>
      </c>
    </row>
    <row r="849" spans="1:38">
      <c r="A849" s="2" t="s">
        <v>1447</v>
      </c>
      <c r="B849" s="2" t="s">
        <v>105</v>
      </c>
      <c r="C849" s="2" t="s">
        <v>164</v>
      </c>
      <c r="D849" s="2">
        <v>6958</v>
      </c>
      <c r="E849" s="2" t="s">
        <v>1453</v>
      </c>
      <c r="F849" s="2" t="s">
        <v>1495</v>
      </c>
      <c r="G849" s="2" t="s">
        <v>1446</v>
      </c>
      <c r="H849" s="2">
        <v>16</v>
      </c>
      <c r="I849" s="2">
        <v>40</v>
      </c>
      <c r="J849" s="2" t="str">
        <f t="shared" si="149"/>
        <v>ESTERIL</v>
      </c>
      <c r="K849" s="8">
        <v>0</v>
      </c>
      <c r="L849" s="11">
        <v>0.22</v>
      </c>
      <c r="M849" s="3">
        <v>80</v>
      </c>
      <c r="N849" s="3">
        <v>1245</v>
      </c>
      <c r="O849" s="3">
        <v>0</v>
      </c>
      <c r="P849" s="3">
        <v>395</v>
      </c>
      <c r="Q849" s="3">
        <v>4.6511627906976744E-2</v>
      </c>
      <c r="R849" s="3">
        <v>0.95348837209302328</v>
      </c>
      <c r="S849" s="3">
        <v>0</v>
      </c>
      <c r="T849" s="3">
        <v>0</v>
      </c>
      <c r="U849" s="3">
        <v>362</v>
      </c>
      <c r="V849" s="3">
        <v>555</v>
      </c>
      <c r="W849" s="3">
        <v>0</v>
      </c>
      <c r="X849" s="3">
        <v>60</v>
      </c>
      <c r="Y849" s="3">
        <v>0</v>
      </c>
      <c r="Z849" s="5">
        <f t="shared" si="143"/>
        <v>0</v>
      </c>
      <c r="AA849" s="5">
        <f t="shared" si="144"/>
        <v>0.39476553980370777</v>
      </c>
      <c r="AB849" s="5">
        <f t="shared" si="145"/>
        <v>0.60523446019629223</v>
      </c>
      <c r="AC849" s="3">
        <v>0</v>
      </c>
      <c r="AD849" s="3">
        <v>1</v>
      </c>
      <c r="AE849" s="3">
        <v>1110</v>
      </c>
      <c r="AF849" s="3">
        <v>421</v>
      </c>
      <c r="AG849" s="3">
        <v>2</v>
      </c>
      <c r="AH849" s="3">
        <v>35</v>
      </c>
      <c r="AI849" s="1">
        <v>0</v>
      </c>
      <c r="AJ849" s="1">
        <f t="shared" si="146"/>
        <v>1.9120458891013384E-3</v>
      </c>
      <c r="AK849" s="1">
        <f t="shared" si="147"/>
        <v>0.70745697896749526</v>
      </c>
      <c r="AL849" s="1">
        <f t="shared" si="148"/>
        <v>0.29063097514340347</v>
      </c>
    </row>
    <row r="850" spans="1:38">
      <c r="A850" s="2" t="s">
        <v>1447</v>
      </c>
      <c r="B850" s="2" t="s">
        <v>105</v>
      </c>
      <c r="C850" s="2" t="s">
        <v>164</v>
      </c>
      <c r="D850" s="2">
        <v>6959</v>
      </c>
      <c r="E850" s="2" t="s">
        <v>1453</v>
      </c>
      <c r="F850" s="2" t="s">
        <v>1495</v>
      </c>
      <c r="G850" s="2" t="s">
        <v>1446</v>
      </c>
      <c r="H850" s="2">
        <v>17</v>
      </c>
      <c r="I850" s="2">
        <v>30</v>
      </c>
      <c r="J850" s="2" t="str">
        <f t="shared" si="149"/>
        <v>ESTERIL</v>
      </c>
      <c r="K850" s="8">
        <v>7.0833333333333345E-2</v>
      </c>
      <c r="L850" s="11">
        <v>0.27</v>
      </c>
      <c r="M850" s="3">
        <v>219</v>
      </c>
      <c r="N850" s="3">
        <v>811</v>
      </c>
      <c r="O850" s="3">
        <v>0</v>
      </c>
      <c r="P850" s="3">
        <v>415</v>
      </c>
      <c r="Q850" s="3">
        <v>0.15155709342560553</v>
      </c>
      <c r="R850" s="3">
        <v>0.84844290657439447</v>
      </c>
      <c r="S850" s="3">
        <v>0</v>
      </c>
      <c r="T850" s="3">
        <v>4</v>
      </c>
      <c r="U850" s="3">
        <v>556</v>
      </c>
      <c r="V850" s="3">
        <v>122</v>
      </c>
      <c r="W850" s="3">
        <v>8</v>
      </c>
      <c r="X850" s="3">
        <v>8</v>
      </c>
      <c r="Y850" s="3">
        <v>0</v>
      </c>
      <c r="Z850" s="5">
        <f t="shared" si="143"/>
        <v>5.8651026392961877E-3</v>
      </c>
      <c r="AA850" s="5">
        <f t="shared" si="144"/>
        <v>0.81524926686217014</v>
      </c>
      <c r="AB850" s="5">
        <f t="shared" si="145"/>
        <v>0.17888563049853373</v>
      </c>
      <c r="AC850" s="3">
        <v>0</v>
      </c>
      <c r="AD850" s="3">
        <v>0</v>
      </c>
      <c r="AE850" s="3">
        <v>271</v>
      </c>
      <c r="AF850" s="3">
        <v>646</v>
      </c>
      <c r="AG850" s="3">
        <v>0</v>
      </c>
      <c r="AH850" s="3">
        <v>8</v>
      </c>
      <c r="AI850" s="1">
        <v>0</v>
      </c>
      <c r="AJ850" s="1">
        <f t="shared" si="146"/>
        <v>0</v>
      </c>
      <c r="AK850" s="1">
        <f t="shared" si="147"/>
        <v>0.29297297297297298</v>
      </c>
      <c r="AL850" s="1">
        <f t="shared" si="148"/>
        <v>0.70702702702702702</v>
      </c>
    </row>
    <row r="851" spans="1:38">
      <c r="A851" s="2" t="s">
        <v>1447</v>
      </c>
      <c r="B851" s="2" t="s">
        <v>105</v>
      </c>
      <c r="C851" s="2" t="s">
        <v>164</v>
      </c>
      <c r="D851" s="2">
        <v>6960</v>
      </c>
      <c r="E851" s="2" t="s">
        <v>1453</v>
      </c>
      <c r="F851" s="2" t="s">
        <v>1495</v>
      </c>
      <c r="G851" s="2" t="s">
        <v>1446</v>
      </c>
      <c r="H851" s="2">
        <v>18</v>
      </c>
      <c r="I851" s="2">
        <v>40</v>
      </c>
      <c r="J851" s="2" t="str">
        <f t="shared" si="149"/>
        <v>ESTERIL</v>
      </c>
      <c r="K851" s="8">
        <v>6.1366666666666674E-2</v>
      </c>
      <c r="L851" s="11">
        <v>0.16</v>
      </c>
      <c r="M851" s="3">
        <v>196</v>
      </c>
      <c r="N851" s="3">
        <v>1473</v>
      </c>
      <c r="O851" s="3">
        <v>0</v>
      </c>
      <c r="P851" s="3">
        <v>395</v>
      </c>
      <c r="Q851" s="3">
        <v>9.4961240310077522E-2</v>
      </c>
      <c r="R851" s="3">
        <v>0.90503875968992253</v>
      </c>
      <c r="S851" s="3">
        <v>0</v>
      </c>
      <c r="T851" s="3">
        <v>296</v>
      </c>
      <c r="U851" s="3">
        <v>448</v>
      </c>
      <c r="V851" s="3">
        <v>32</v>
      </c>
      <c r="W851" s="3">
        <v>291</v>
      </c>
      <c r="X851" s="3">
        <v>34</v>
      </c>
      <c r="Y851" s="3">
        <v>0</v>
      </c>
      <c r="Z851" s="5">
        <f t="shared" si="143"/>
        <v>0.38144329896907214</v>
      </c>
      <c r="AA851" s="5">
        <f t="shared" si="144"/>
        <v>0.57731958762886593</v>
      </c>
      <c r="AB851" s="5">
        <f t="shared" si="145"/>
        <v>4.1237113402061855E-2</v>
      </c>
      <c r="AC851" s="3">
        <v>0</v>
      </c>
      <c r="AD851" s="3">
        <v>1</v>
      </c>
      <c r="AE851" s="3">
        <v>521</v>
      </c>
      <c r="AF851" s="3">
        <v>173</v>
      </c>
      <c r="AG851" s="3">
        <v>3</v>
      </c>
      <c r="AH851" s="3">
        <v>25</v>
      </c>
      <c r="AI851" s="1">
        <v>0</v>
      </c>
      <c r="AJ851" s="1">
        <f t="shared" si="146"/>
        <v>5.5325034578146614E-3</v>
      </c>
      <c r="AK851" s="1">
        <f t="shared" si="147"/>
        <v>0.72060857538035961</v>
      </c>
      <c r="AL851" s="1">
        <f t="shared" si="148"/>
        <v>0.27385892116182575</v>
      </c>
    </row>
    <row r="852" spans="1:38">
      <c r="A852" s="2" t="s">
        <v>1447</v>
      </c>
      <c r="B852" s="2" t="s">
        <v>105</v>
      </c>
      <c r="C852" s="2" t="s">
        <v>164</v>
      </c>
      <c r="D852" s="2">
        <v>6961</v>
      </c>
      <c r="E852" s="2" t="s">
        <v>1453</v>
      </c>
      <c r="F852" s="2" t="s">
        <v>1495</v>
      </c>
      <c r="G852" s="2" t="s">
        <v>1446</v>
      </c>
      <c r="H852" s="2">
        <v>19</v>
      </c>
      <c r="I852" s="2">
        <v>55</v>
      </c>
      <c r="J852" s="2" t="str">
        <f t="shared" si="149"/>
        <v>ESTERIL</v>
      </c>
      <c r="K852" s="8">
        <v>0</v>
      </c>
      <c r="L852" s="11">
        <v>7.0000000000000007E-2</v>
      </c>
      <c r="M852" s="3">
        <v>46</v>
      </c>
      <c r="N852" s="3">
        <v>2004</v>
      </c>
      <c r="O852" s="3">
        <v>0</v>
      </c>
      <c r="P852" s="3">
        <v>410</v>
      </c>
      <c r="Q852" s="3">
        <v>1.8699186991869919E-2</v>
      </c>
      <c r="R852" s="3">
        <v>0.9813008130081301</v>
      </c>
      <c r="S852" s="3">
        <v>0</v>
      </c>
      <c r="T852" s="3">
        <v>28</v>
      </c>
      <c r="U852" s="3">
        <v>988</v>
      </c>
      <c r="V852" s="3">
        <v>274</v>
      </c>
      <c r="W852" s="3">
        <v>32</v>
      </c>
      <c r="X852" s="3">
        <v>67</v>
      </c>
      <c r="Y852" s="3">
        <v>0</v>
      </c>
      <c r="Z852" s="5">
        <f t="shared" si="143"/>
        <v>2.1705426356589147E-2</v>
      </c>
      <c r="AA852" s="5">
        <f t="shared" si="144"/>
        <v>0.76589147286821702</v>
      </c>
      <c r="AB852" s="5">
        <f t="shared" si="145"/>
        <v>0.21240310077519381</v>
      </c>
      <c r="AC852" s="3">
        <v>0</v>
      </c>
      <c r="AD852" s="3">
        <v>189</v>
      </c>
      <c r="AE852" s="3">
        <v>616</v>
      </c>
      <c r="AF852" s="3">
        <v>45</v>
      </c>
      <c r="AG852" s="3">
        <v>207</v>
      </c>
      <c r="AH852" s="3">
        <v>74</v>
      </c>
      <c r="AI852" s="1">
        <v>0</v>
      </c>
      <c r="AJ852" s="1">
        <f t="shared" si="146"/>
        <v>0.35013262599469497</v>
      </c>
      <c r="AK852" s="1">
        <f t="shared" si="147"/>
        <v>0.54465075154730325</v>
      </c>
      <c r="AL852" s="1">
        <f t="shared" si="148"/>
        <v>0.10521662245800177</v>
      </c>
    </row>
    <row r="853" spans="1:38">
      <c r="A853" s="2" t="s">
        <v>1447</v>
      </c>
      <c r="B853" s="2" t="s">
        <v>105</v>
      </c>
      <c r="C853" s="2" t="s">
        <v>164</v>
      </c>
      <c r="D853" s="2">
        <v>6962</v>
      </c>
      <c r="E853" s="2" t="s">
        <v>1453</v>
      </c>
      <c r="F853" s="2" t="s">
        <v>1495</v>
      </c>
      <c r="G853" s="2" t="s">
        <v>1446</v>
      </c>
      <c r="H853" s="2">
        <v>20</v>
      </c>
      <c r="I853" s="2">
        <v>50</v>
      </c>
      <c r="J853" s="2" t="str">
        <f t="shared" si="149"/>
        <v>MINERIO</v>
      </c>
      <c r="K853" s="8">
        <v>0.4972333333333333</v>
      </c>
      <c r="L853" s="11">
        <v>0.8</v>
      </c>
      <c r="M853" s="3">
        <v>206</v>
      </c>
      <c r="N853" s="3">
        <v>1423</v>
      </c>
      <c r="O853" s="3">
        <v>0</v>
      </c>
      <c r="P853" s="3">
        <v>435</v>
      </c>
      <c r="Q853" s="3">
        <v>9.9806201550387594E-2</v>
      </c>
      <c r="R853" s="3">
        <v>0.90019379844961245</v>
      </c>
      <c r="S853" s="3">
        <v>0</v>
      </c>
      <c r="T853" s="3">
        <v>116</v>
      </c>
      <c r="U853" s="3">
        <v>729</v>
      </c>
      <c r="V853" s="3">
        <v>69</v>
      </c>
      <c r="W853" s="3">
        <v>128</v>
      </c>
      <c r="X853" s="3">
        <v>35</v>
      </c>
      <c r="Y853" s="3">
        <v>0</v>
      </c>
      <c r="Z853" s="5">
        <f t="shared" si="143"/>
        <v>0.12691466083150985</v>
      </c>
      <c r="AA853" s="5">
        <f t="shared" si="144"/>
        <v>0.79759299781181614</v>
      </c>
      <c r="AB853" s="5">
        <f t="shared" si="145"/>
        <v>7.5492341356673959E-2</v>
      </c>
      <c r="AC853" s="3">
        <v>0</v>
      </c>
      <c r="AD853" s="3">
        <v>22</v>
      </c>
      <c r="AE853" s="3">
        <v>863</v>
      </c>
      <c r="AF853" s="3">
        <v>426</v>
      </c>
      <c r="AG853" s="3">
        <v>20</v>
      </c>
      <c r="AH853" s="3">
        <v>22</v>
      </c>
      <c r="AI853" s="1">
        <v>0</v>
      </c>
      <c r="AJ853" s="1">
        <f t="shared" si="146"/>
        <v>3.1042128603104215E-2</v>
      </c>
      <c r="AK853" s="1">
        <f t="shared" si="147"/>
        <v>0.63784183296378416</v>
      </c>
      <c r="AL853" s="1">
        <f t="shared" si="148"/>
        <v>0.3311160384331116</v>
      </c>
    </row>
    <row r="854" spans="1:38">
      <c r="A854" s="2" t="s">
        <v>1447</v>
      </c>
      <c r="B854" s="2" t="s">
        <v>105</v>
      </c>
      <c r="C854" s="2" t="s">
        <v>164</v>
      </c>
      <c r="D854" s="2">
        <v>6963</v>
      </c>
      <c r="E854" s="2" t="s">
        <v>1453</v>
      </c>
      <c r="F854" s="2" t="s">
        <v>1495</v>
      </c>
      <c r="G854" s="2" t="s">
        <v>1446</v>
      </c>
      <c r="H854" s="2">
        <v>21</v>
      </c>
      <c r="I854" s="2">
        <v>30</v>
      </c>
      <c r="J854" s="2" t="str">
        <f t="shared" si="149"/>
        <v>ESTERIL</v>
      </c>
      <c r="K854" s="8">
        <v>0</v>
      </c>
      <c r="M854" s="3">
        <v>34</v>
      </c>
      <c r="N854" s="3">
        <v>1387</v>
      </c>
      <c r="O854" s="3">
        <v>0</v>
      </c>
      <c r="P854" s="3">
        <v>361</v>
      </c>
      <c r="Q854" s="3">
        <v>1.9079685746352413E-2</v>
      </c>
      <c r="R854" s="3">
        <v>0.98092031425364756</v>
      </c>
      <c r="S854" s="3">
        <v>0</v>
      </c>
      <c r="T854" s="3">
        <v>206</v>
      </c>
      <c r="U854" s="3">
        <v>513</v>
      </c>
      <c r="V854" s="3">
        <v>76</v>
      </c>
      <c r="W854" s="3">
        <v>134</v>
      </c>
      <c r="X854" s="3">
        <v>73</v>
      </c>
      <c r="Y854" s="3">
        <v>0</v>
      </c>
      <c r="Z854" s="5">
        <f t="shared" si="143"/>
        <v>0.25911949685534591</v>
      </c>
      <c r="AA854" s="5">
        <f t="shared" si="144"/>
        <v>0.6452830188679245</v>
      </c>
      <c r="AB854" s="5">
        <f t="shared" si="145"/>
        <v>9.5597484276729566E-2</v>
      </c>
      <c r="AC854" s="3">
        <v>0</v>
      </c>
      <c r="AD854" s="3">
        <v>85</v>
      </c>
      <c r="AE854" s="3">
        <v>773</v>
      </c>
      <c r="AF854" s="3">
        <v>104</v>
      </c>
      <c r="AG854" s="3">
        <v>93</v>
      </c>
      <c r="AH854" s="3">
        <v>60</v>
      </c>
      <c r="AI854" s="1">
        <v>0</v>
      </c>
      <c r="AJ854" s="1">
        <f t="shared" si="146"/>
        <v>0.15964125560538117</v>
      </c>
      <c r="AK854" s="1">
        <f t="shared" si="147"/>
        <v>0.69327354260089691</v>
      </c>
      <c r="AL854" s="1">
        <f t="shared" si="148"/>
        <v>0.14708520179372198</v>
      </c>
    </row>
    <row r="855" spans="1:38">
      <c r="A855" s="2" t="s">
        <v>1447</v>
      </c>
      <c r="B855" s="2" t="s">
        <v>105</v>
      </c>
      <c r="C855" s="2" t="s">
        <v>164</v>
      </c>
      <c r="D855" s="2">
        <v>6964</v>
      </c>
      <c r="E855" s="2" t="s">
        <v>1453</v>
      </c>
      <c r="F855" s="2" t="s">
        <v>1495</v>
      </c>
      <c r="G855" s="2" t="s">
        <v>1446</v>
      </c>
      <c r="H855" s="2">
        <v>22</v>
      </c>
      <c r="I855" s="2">
        <v>75</v>
      </c>
      <c r="J855" s="2" t="str">
        <f t="shared" si="149"/>
        <v>MINERIO</v>
      </c>
      <c r="K855" s="8">
        <v>38.996666666666663</v>
      </c>
      <c r="L855" s="11">
        <v>8.65</v>
      </c>
      <c r="M855" s="3">
        <v>169</v>
      </c>
      <c r="N855" s="3">
        <v>2788</v>
      </c>
      <c r="O855" s="3">
        <v>0</v>
      </c>
      <c r="P855" s="3">
        <v>529</v>
      </c>
      <c r="Q855" s="3">
        <v>4.8479632816982213E-2</v>
      </c>
      <c r="R855" s="3">
        <v>0.9515203671830178</v>
      </c>
      <c r="S855" s="3">
        <v>0</v>
      </c>
      <c r="T855" s="3">
        <v>39</v>
      </c>
      <c r="U855" s="3">
        <v>1530</v>
      </c>
      <c r="V855" s="3">
        <v>276</v>
      </c>
      <c r="W855" s="3">
        <v>37</v>
      </c>
      <c r="X855" s="3">
        <v>39</v>
      </c>
      <c r="Y855" s="3">
        <v>0</v>
      </c>
      <c r="Z855" s="5">
        <f t="shared" si="143"/>
        <v>2.113821138211382E-2</v>
      </c>
      <c r="AA855" s="5">
        <f t="shared" si="144"/>
        <v>0.82926829268292679</v>
      </c>
      <c r="AB855" s="5">
        <f t="shared" si="145"/>
        <v>0.14959349593495935</v>
      </c>
      <c r="AC855" s="3">
        <v>0</v>
      </c>
      <c r="AD855" s="3">
        <v>161</v>
      </c>
      <c r="AE855" s="3">
        <v>558</v>
      </c>
      <c r="AF855" s="3">
        <v>101</v>
      </c>
      <c r="AG855" s="3">
        <v>106</v>
      </c>
      <c r="AH855" s="3">
        <v>40</v>
      </c>
      <c r="AI855" s="1">
        <v>0</v>
      </c>
      <c r="AJ855" s="1">
        <f t="shared" si="146"/>
        <v>0.27639751552795033</v>
      </c>
      <c r="AK855" s="1">
        <f t="shared" si="147"/>
        <v>0.57763975155279501</v>
      </c>
      <c r="AL855" s="1">
        <f t="shared" si="148"/>
        <v>0.14596273291925466</v>
      </c>
    </row>
    <row r="856" spans="1:38">
      <c r="A856" s="2" t="s">
        <v>1447</v>
      </c>
      <c r="B856" s="2" t="s">
        <v>105</v>
      </c>
      <c r="C856" s="2" t="s">
        <v>164</v>
      </c>
      <c r="D856" s="2">
        <v>6965</v>
      </c>
      <c r="E856" s="2" t="s">
        <v>1453</v>
      </c>
      <c r="F856" s="2" t="s">
        <v>1495</v>
      </c>
      <c r="G856" s="2" t="s">
        <v>1446</v>
      </c>
      <c r="H856" s="2">
        <v>23</v>
      </c>
      <c r="I856" s="2">
        <v>65</v>
      </c>
      <c r="J856" s="2" t="str">
        <f t="shared" si="149"/>
        <v>ESTERIL</v>
      </c>
      <c r="K856" s="8">
        <v>0</v>
      </c>
      <c r="L856" s="11">
        <v>0.89</v>
      </c>
      <c r="M856" s="3">
        <v>412</v>
      </c>
      <c r="N856" s="3">
        <v>1481</v>
      </c>
      <c r="O856" s="3">
        <v>0</v>
      </c>
      <c r="P856" s="3">
        <v>430</v>
      </c>
      <c r="Q856" s="3">
        <v>0.17735686612139476</v>
      </c>
      <c r="R856" s="3">
        <v>0.82264313387860521</v>
      </c>
      <c r="S856" s="3">
        <v>0</v>
      </c>
      <c r="T856" s="3">
        <v>281</v>
      </c>
      <c r="U856" s="3">
        <v>593</v>
      </c>
      <c r="V856" s="3">
        <v>53</v>
      </c>
      <c r="W856" s="3">
        <v>265</v>
      </c>
      <c r="X856" s="3">
        <v>67</v>
      </c>
      <c r="Y856" s="3">
        <v>0</v>
      </c>
      <c r="Z856" s="5">
        <f t="shared" si="143"/>
        <v>0.30312837108953616</v>
      </c>
      <c r="AA856" s="5">
        <f t="shared" si="144"/>
        <v>0.63969795037756205</v>
      </c>
      <c r="AB856" s="5">
        <f t="shared" si="145"/>
        <v>5.7173678532901832E-2</v>
      </c>
      <c r="AC856" s="3">
        <v>0</v>
      </c>
      <c r="AD856" s="3">
        <v>17</v>
      </c>
      <c r="AE856" s="3">
        <v>1444</v>
      </c>
      <c r="AF856" s="3">
        <v>426</v>
      </c>
      <c r="AG856" s="3">
        <v>17</v>
      </c>
      <c r="AH856" s="3">
        <v>44</v>
      </c>
      <c r="AI856" s="1">
        <v>0</v>
      </c>
      <c r="AJ856" s="1">
        <f t="shared" si="146"/>
        <v>1.7453798767967144E-2</v>
      </c>
      <c r="AK856" s="1">
        <f t="shared" si="147"/>
        <v>0.74127310061601648</v>
      </c>
      <c r="AL856" s="1">
        <f t="shared" si="148"/>
        <v>0.24127310061601642</v>
      </c>
    </row>
    <row r="857" spans="1:38">
      <c r="A857" s="2" t="s">
        <v>1447</v>
      </c>
      <c r="B857" s="2" t="s">
        <v>105</v>
      </c>
      <c r="C857" s="2" t="s">
        <v>164</v>
      </c>
      <c r="D857" s="2">
        <v>6966</v>
      </c>
      <c r="E857" s="2" t="s">
        <v>1453</v>
      </c>
      <c r="F857" s="2" t="s">
        <v>1495</v>
      </c>
      <c r="G857" s="2" t="s">
        <v>1446</v>
      </c>
      <c r="H857" s="2">
        <v>24</v>
      </c>
      <c r="I857" s="2">
        <v>30</v>
      </c>
      <c r="J857" s="2" t="str">
        <f t="shared" si="149"/>
        <v>ESTERIL</v>
      </c>
      <c r="K857" s="8">
        <v>0.33199999999999996</v>
      </c>
      <c r="M857" s="3">
        <v>32</v>
      </c>
      <c r="N857" s="3">
        <v>1574</v>
      </c>
      <c r="O857" s="3">
        <v>0</v>
      </c>
      <c r="P857" s="3">
        <v>407</v>
      </c>
      <c r="Q857" s="3">
        <v>1.5896671634376552E-2</v>
      </c>
      <c r="R857" s="3">
        <v>0.98410332836562342</v>
      </c>
      <c r="S857" s="3">
        <v>0</v>
      </c>
      <c r="T857" s="3">
        <v>115</v>
      </c>
      <c r="U857" s="3">
        <v>613</v>
      </c>
      <c r="V857" s="3">
        <v>173</v>
      </c>
      <c r="W857" s="3">
        <v>120</v>
      </c>
      <c r="X857" s="3">
        <v>70</v>
      </c>
      <c r="Y857" s="3">
        <v>0</v>
      </c>
      <c r="Z857" s="5">
        <f t="shared" si="143"/>
        <v>0.12763596004439512</v>
      </c>
      <c r="AA857" s="5">
        <f t="shared" si="144"/>
        <v>0.68035516093229742</v>
      </c>
      <c r="AB857" s="5">
        <f t="shared" si="145"/>
        <v>0.19200887902330743</v>
      </c>
      <c r="AC857" s="3">
        <v>0</v>
      </c>
      <c r="AD857" s="3">
        <v>209</v>
      </c>
      <c r="AE857" s="3">
        <v>698</v>
      </c>
      <c r="AF857" s="3">
        <v>64</v>
      </c>
      <c r="AG857" s="3">
        <v>216</v>
      </c>
      <c r="AH857" s="3">
        <v>73</v>
      </c>
      <c r="AI857" s="1">
        <v>0</v>
      </c>
      <c r="AJ857" s="1">
        <f t="shared" si="146"/>
        <v>0.33730158730158732</v>
      </c>
      <c r="AK857" s="1">
        <f t="shared" si="147"/>
        <v>0.553968253968254</v>
      </c>
      <c r="AL857" s="1">
        <f t="shared" si="148"/>
        <v>0.10873015873015873</v>
      </c>
    </row>
    <row r="858" spans="1:38">
      <c r="A858" s="2" t="s">
        <v>1447</v>
      </c>
      <c r="B858" s="2" t="s">
        <v>105</v>
      </c>
      <c r="C858" s="2" t="s">
        <v>164</v>
      </c>
      <c r="D858" s="2">
        <v>6967</v>
      </c>
      <c r="E858" s="2" t="s">
        <v>1453</v>
      </c>
      <c r="F858" s="2" t="s">
        <v>1495</v>
      </c>
      <c r="G858" s="2" t="s">
        <v>1446</v>
      </c>
      <c r="H858" s="2">
        <v>25</v>
      </c>
      <c r="I858" s="2">
        <v>20</v>
      </c>
      <c r="J858" s="2" t="str">
        <f t="shared" si="149"/>
        <v>MINERIO</v>
      </c>
      <c r="K858" s="8" t="s">
        <v>1454</v>
      </c>
      <c r="M858" s="3">
        <v>128</v>
      </c>
      <c r="N858" s="3">
        <v>882</v>
      </c>
      <c r="O858" s="3">
        <v>0</v>
      </c>
      <c r="P858" s="3">
        <v>361</v>
      </c>
      <c r="Q858" s="3">
        <v>9.3362509117432532E-2</v>
      </c>
      <c r="R858" s="3">
        <v>0.90663749088256751</v>
      </c>
      <c r="S858" s="3">
        <v>0</v>
      </c>
      <c r="T858" s="3">
        <v>119</v>
      </c>
      <c r="U858" s="3">
        <v>349</v>
      </c>
      <c r="V858" s="3">
        <v>53</v>
      </c>
      <c r="W858" s="3">
        <v>153</v>
      </c>
      <c r="X858" s="3">
        <v>55</v>
      </c>
      <c r="Y858" s="3">
        <v>0</v>
      </c>
      <c r="Z858" s="5">
        <f t="shared" si="143"/>
        <v>0.22840690978886757</v>
      </c>
      <c r="AA858" s="5">
        <f t="shared" si="144"/>
        <v>0.66986564299424189</v>
      </c>
      <c r="AB858" s="5">
        <f t="shared" si="145"/>
        <v>0.1017274472168906</v>
      </c>
      <c r="AC858" s="3">
        <v>0</v>
      </c>
      <c r="AD858" s="3">
        <v>73</v>
      </c>
      <c r="AE858" s="3">
        <v>622</v>
      </c>
      <c r="AF858" s="3">
        <v>249</v>
      </c>
      <c r="AG858" s="3">
        <v>83</v>
      </c>
      <c r="AH858" s="3">
        <v>45</v>
      </c>
      <c r="AI858" s="1">
        <v>0</v>
      </c>
      <c r="AJ858" s="1">
        <f t="shared" si="146"/>
        <v>0.1455223880597015</v>
      </c>
      <c r="AK858" s="1">
        <f t="shared" si="147"/>
        <v>0.58022388059701491</v>
      </c>
      <c r="AL858" s="1">
        <f t="shared" si="148"/>
        <v>0.27425373134328357</v>
      </c>
    </row>
    <row r="859" spans="1:38">
      <c r="A859" s="2" t="s">
        <v>1447</v>
      </c>
      <c r="B859" s="2" t="s">
        <v>105</v>
      </c>
      <c r="C859" s="2" t="s">
        <v>164</v>
      </c>
      <c r="D859" s="2">
        <v>6968</v>
      </c>
      <c r="E859" s="2" t="s">
        <v>1453</v>
      </c>
      <c r="F859" s="2" t="s">
        <v>1495</v>
      </c>
      <c r="G859" s="2" t="s">
        <v>1446</v>
      </c>
      <c r="H859" s="2">
        <v>26</v>
      </c>
      <c r="I859" s="2">
        <v>30</v>
      </c>
      <c r="J859" s="2" t="str">
        <f t="shared" si="149"/>
        <v>MINERIO</v>
      </c>
      <c r="K859" s="8">
        <v>0.59583333333333333</v>
      </c>
      <c r="M859" s="3">
        <v>87</v>
      </c>
      <c r="N859" s="3">
        <v>1166</v>
      </c>
      <c r="O859" s="3">
        <v>0</v>
      </c>
      <c r="P859" s="3">
        <v>371</v>
      </c>
      <c r="Q859" s="3">
        <v>5.3571428571428568E-2</v>
      </c>
      <c r="R859" s="3">
        <v>0.9464285714285714</v>
      </c>
      <c r="S859" s="3">
        <v>0</v>
      </c>
      <c r="T859" s="3">
        <v>183</v>
      </c>
      <c r="U859" s="3">
        <v>408</v>
      </c>
      <c r="V859" s="3">
        <v>55</v>
      </c>
      <c r="W859" s="3">
        <v>167</v>
      </c>
      <c r="X859" s="3">
        <v>47</v>
      </c>
      <c r="Y859" s="3">
        <v>0</v>
      </c>
      <c r="Z859" s="5">
        <f t="shared" si="143"/>
        <v>0.28328173374613003</v>
      </c>
      <c r="AA859" s="5">
        <f t="shared" si="144"/>
        <v>0.63157894736842102</v>
      </c>
      <c r="AB859" s="5">
        <f t="shared" si="145"/>
        <v>8.5139318885448914E-2</v>
      </c>
      <c r="AC859" s="3">
        <v>0</v>
      </c>
      <c r="AD859" s="3">
        <v>60</v>
      </c>
      <c r="AE859" s="3">
        <v>467</v>
      </c>
      <c r="AF859" s="3">
        <v>71</v>
      </c>
      <c r="AG859" s="3">
        <v>72</v>
      </c>
      <c r="AH859" s="3">
        <v>49</v>
      </c>
      <c r="AI859" s="1">
        <v>0</v>
      </c>
      <c r="AJ859" s="1">
        <f t="shared" si="146"/>
        <v>0.1835883171070932</v>
      </c>
      <c r="AK859" s="1">
        <f t="shared" si="147"/>
        <v>0.64951321279554941</v>
      </c>
      <c r="AL859" s="1">
        <f t="shared" si="148"/>
        <v>0.16689847009735745</v>
      </c>
    </row>
    <row r="860" spans="1:38">
      <c r="A860" s="2" t="s">
        <v>1447</v>
      </c>
      <c r="B860" s="2" t="s">
        <v>105</v>
      </c>
      <c r="C860" s="2" t="s">
        <v>164</v>
      </c>
      <c r="D860" s="2">
        <v>6969</v>
      </c>
      <c r="E860" s="2" t="s">
        <v>1453</v>
      </c>
      <c r="F860" s="2" t="s">
        <v>1495</v>
      </c>
      <c r="G860" s="2" t="s">
        <v>1446</v>
      </c>
      <c r="H860" s="2">
        <v>27</v>
      </c>
      <c r="I860" s="2">
        <v>20</v>
      </c>
      <c r="J860" s="2" t="str">
        <f t="shared" si="149"/>
        <v>ESTERIL</v>
      </c>
      <c r="K860" s="8">
        <v>0.13333333333333333</v>
      </c>
      <c r="M860" s="3">
        <v>0</v>
      </c>
      <c r="N860" s="3">
        <v>1583</v>
      </c>
      <c r="O860" s="3">
        <v>0</v>
      </c>
      <c r="P860" s="3">
        <v>395</v>
      </c>
      <c r="Q860" s="3">
        <v>0</v>
      </c>
      <c r="R860" s="3">
        <v>1</v>
      </c>
      <c r="S860" s="3">
        <v>0</v>
      </c>
      <c r="T860" s="3">
        <v>140</v>
      </c>
      <c r="U860" s="3">
        <v>583</v>
      </c>
      <c r="V860" s="3">
        <v>84</v>
      </c>
      <c r="W860" s="3">
        <v>172</v>
      </c>
      <c r="X860" s="3">
        <v>55</v>
      </c>
      <c r="Y860" s="3">
        <v>0</v>
      </c>
      <c r="Z860" s="5">
        <f t="shared" si="143"/>
        <v>0.17348203221809169</v>
      </c>
      <c r="AA860" s="5">
        <f t="shared" si="144"/>
        <v>0.72242874845105332</v>
      </c>
      <c r="AB860" s="5">
        <f t="shared" si="145"/>
        <v>0.10408921933085502</v>
      </c>
      <c r="AC860" s="3">
        <v>0</v>
      </c>
      <c r="AD860" s="3">
        <v>124</v>
      </c>
      <c r="AE860" s="3">
        <v>504</v>
      </c>
      <c r="AF860" s="3">
        <v>71</v>
      </c>
      <c r="AG860" s="3">
        <v>117</v>
      </c>
      <c r="AH860" s="3">
        <v>51</v>
      </c>
      <c r="AI860" s="1">
        <v>0</v>
      </c>
      <c r="AJ860" s="1">
        <f t="shared" si="146"/>
        <v>0.2779700115340254</v>
      </c>
      <c r="AK860" s="1">
        <f t="shared" si="147"/>
        <v>0.58131487889273359</v>
      </c>
      <c r="AL860" s="1">
        <f t="shared" si="148"/>
        <v>0.14071510957324107</v>
      </c>
    </row>
    <row r="861" spans="1:38">
      <c r="A861" s="2" t="s">
        <v>1447</v>
      </c>
      <c r="B861" s="2" t="s">
        <v>105</v>
      </c>
      <c r="C861" s="2" t="s">
        <v>164</v>
      </c>
      <c r="D861" s="2">
        <v>6970</v>
      </c>
      <c r="E861" s="2" t="s">
        <v>1453</v>
      </c>
      <c r="F861" s="2" t="s">
        <v>1495</v>
      </c>
      <c r="G861" s="2" t="s">
        <v>1446</v>
      </c>
      <c r="H861" s="2">
        <v>28</v>
      </c>
      <c r="I861" s="2">
        <v>35</v>
      </c>
      <c r="J861" s="2" t="str">
        <f t="shared" si="149"/>
        <v>MINERIO</v>
      </c>
      <c r="K861" s="8">
        <v>23.452380952380953</v>
      </c>
      <c r="M861" s="3">
        <v>259</v>
      </c>
      <c r="N861" s="3">
        <v>1164</v>
      </c>
      <c r="O861" s="3">
        <v>0</v>
      </c>
      <c r="P861" s="3">
        <v>404</v>
      </c>
      <c r="Q861" s="3">
        <v>0.1417624521072797</v>
      </c>
      <c r="R861" s="3">
        <v>0.85823754789272033</v>
      </c>
      <c r="S861" s="3">
        <v>0</v>
      </c>
      <c r="T861" s="3">
        <v>214</v>
      </c>
      <c r="U861" s="3">
        <v>438</v>
      </c>
      <c r="V861" s="3">
        <v>146</v>
      </c>
      <c r="W861" s="3">
        <v>160</v>
      </c>
      <c r="X861" s="3">
        <v>81</v>
      </c>
      <c r="Y861" s="3">
        <v>0</v>
      </c>
      <c r="Z861" s="5">
        <f t="shared" si="143"/>
        <v>0.26817042606516289</v>
      </c>
      <c r="AA861" s="5">
        <f t="shared" si="144"/>
        <v>0.54887218045112784</v>
      </c>
      <c r="AB861" s="5">
        <f t="shared" si="145"/>
        <v>0.18295739348370926</v>
      </c>
      <c r="AC861" s="3">
        <v>0</v>
      </c>
      <c r="AD861" s="3">
        <v>86</v>
      </c>
      <c r="AE861" s="3">
        <v>647</v>
      </c>
      <c r="AF861" s="3">
        <v>130</v>
      </c>
      <c r="AG861" s="3">
        <v>120</v>
      </c>
      <c r="AH861" s="3">
        <v>76</v>
      </c>
      <c r="AI861" s="1">
        <v>0</v>
      </c>
      <c r="AJ861" s="1">
        <f t="shared" si="146"/>
        <v>0.19452313503305005</v>
      </c>
      <c r="AK861" s="1">
        <f t="shared" si="147"/>
        <v>0.61095372993389996</v>
      </c>
      <c r="AL861" s="1">
        <f t="shared" si="148"/>
        <v>0.19452313503305005</v>
      </c>
    </row>
    <row r="862" spans="1:38">
      <c r="A862" s="2" t="s">
        <v>1447</v>
      </c>
      <c r="B862" s="2" t="s">
        <v>105</v>
      </c>
      <c r="C862" s="2" t="s">
        <v>164</v>
      </c>
      <c r="D862" s="2">
        <v>6971</v>
      </c>
      <c r="E862" s="2" t="s">
        <v>1453</v>
      </c>
      <c r="F862" s="2" t="s">
        <v>1495</v>
      </c>
      <c r="G862" s="2" t="s">
        <v>1446</v>
      </c>
      <c r="H862" s="2">
        <v>29</v>
      </c>
      <c r="I862" s="2">
        <v>35</v>
      </c>
      <c r="J862" s="2" t="str">
        <f t="shared" si="149"/>
        <v>ESTERIL</v>
      </c>
      <c r="K862" s="8">
        <v>0.27142857142857141</v>
      </c>
      <c r="M862" s="3">
        <v>0</v>
      </c>
      <c r="N862" s="3">
        <v>1786</v>
      </c>
      <c r="O862" s="3">
        <v>0</v>
      </c>
      <c r="P862" s="3">
        <v>445</v>
      </c>
      <c r="Q862" s="3">
        <v>0</v>
      </c>
      <c r="R862" s="3">
        <v>1</v>
      </c>
      <c r="S862" s="3">
        <v>0</v>
      </c>
      <c r="T862" s="3">
        <v>239</v>
      </c>
      <c r="U862" s="3">
        <v>607</v>
      </c>
      <c r="V862" s="3">
        <v>195</v>
      </c>
      <c r="W862" s="3">
        <v>136</v>
      </c>
      <c r="X862" s="3">
        <v>29</v>
      </c>
      <c r="Y862" s="3">
        <v>0</v>
      </c>
      <c r="Z862" s="5">
        <f t="shared" si="143"/>
        <v>0.22958693563880883</v>
      </c>
      <c r="AA862" s="5">
        <f t="shared" si="144"/>
        <v>0.58309317963496643</v>
      </c>
      <c r="AB862" s="5">
        <f t="shared" si="145"/>
        <v>0.18731988472622479</v>
      </c>
      <c r="AC862" s="3">
        <v>0</v>
      </c>
      <c r="AD862" s="3">
        <v>163</v>
      </c>
      <c r="AE862" s="3">
        <v>478</v>
      </c>
      <c r="AF862" s="3">
        <v>176</v>
      </c>
      <c r="AG862" s="3">
        <v>136</v>
      </c>
      <c r="AH862" s="3">
        <v>31</v>
      </c>
      <c r="AI862" s="1">
        <v>0</v>
      </c>
      <c r="AJ862" s="1">
        <f t="shared" si="146"/>
        <v>0.30386178861788615</v>
      </c>
      <c r="AK862" s="1">
        <f t="shared" si="147"/>
        <v>0.48577235772357724</v>
      </c>
      <c r="AL862" s="1">
        <f t="shared" si="148"/>
        <v>0.21036585365853658</v>
      </c>
    </row>
    <row r="863" spans="1:38">
      <c r="A863" s="2" t="s">
        <v>1447</v>
      </c>
      <c r="B863" s="2" t="s">
        <v>105</v>
      </c>
      <c r="C863" s="2" t="s">
        <v>164</v>
      </c>
      <c r="D863" s="2">
        <v>6972</v>
      </c>
      <c r="E863" s="2" t="s">
        <v>1449</v>
      </c>
      <c r="F863" s="2" t="s">
        <v>1436</v>
      </c>
      <c r="G863" s="2" t="s">
        <v>1446</v>
      </c>
      <c r="H863" s="2">
        <v>30</v>
      </c>
      <c r="I863" s="2">
        <v>170</v>
      </c>
      <c r="J863" s="2" t="str">
        <f t="shared" si="149"/>
        <v>ESTERIL</v>
      </c>
      <c r="K863" s="8">
        <v>0</v>
      </c>
      <c r="L863" s="11">
        <v>0.04</v>
      </c>
      <c r="M863" s="3">
        <v>254</v>
      </c>
      <c r="N863" s="3">
        <v>4116</v>
      </c>
      <c r="O863" s="3">
        <v>0</v>
      </c>
      <c r="P863" s="3">
        <v>633</v>
      </c>
      <c r="Q863" s="3">
        <v>5.0769538277033781E-2</v>
      </c>
      <c r="R863" s="3">
        <v>0.94923046172296621</v>
      </c>
      <c r="S863" s="3">
        <v>1</v>
      </c>
      <c r="T863" s="3">
        <v>188</v>
      </c>
      <c r="U863" s="3">
        <v>2168</v>
      </c>
      <c r="V863" s="3">
        <v>100</v>
      </c>
      <c r="W863" s="3">
        <v>218</v>
      </c>
      <c r="X863" s="3">
        <v>36</v>
      </c>
      <c r="Y863" s="3">
        <v>4.0700040700040698E-4</v>
      </c>
      <c r="Z863" s="5">
        <f t="shared" si="143"/>
        <v>7.6516076516076517E-2</v>
      </c>
      <c r="AA863" s="5">
        <f t="shared" si="144"/>
        <v>0.88237688237688239</v>
      </c>
      <c r="AB863" s="5">
        <f t="shared" si="145"/>
        <v>4.0700040700040699E-2</v>
      </c>
      <c r="AC863" s="3">
        <v>0</v>
      </c>
      <c r="AD863" s="3">
        <v>193</v>
      </c>
      <c r="AE863" s="3">
        <v>597</v>
      </c>
      <c r="AF863" s="3">
        <v>256</v>
      </c>
      <c r="AG863" s="3">
        <v>131</v>
      </c>
      <c r="AH863" s="3">
        <v>35</v>
      </c>
      <c r="AI863" s="1">
        <v>0</v>
      </c>
      <c r="AJ863" s="1">
        <f t="shared" si="146"/>
        <v>0.26732673267326734</v>
      </c>
      <c r="AK863" s="1">
        <f t="shared" si="147"/>
        <v>0.49257425742574257</v>
      </c>
      <c r="AL863" s="1">
        <f t="shared" si="148"/>
        <v>0.24009900990099009</v>
      </c>
    </row>
    <row r="864" spans="1:38">
      <c r="A864" s="2" t="s">
        <v>1447</v>
      </c>
      <c r="B864" s="2" t="s">
        <v>105</v>
      </c>
      <c r="C864" s="2" t="s">
        <v>164</v>
      </c>
      <c r="D864" s="2">
        <v>6973</v>
      </c>
      <c r="E864" s="2" t="s">
        <v>1449</v>
      </c>
      <c r="F864" s="2" t="s">
        <v>1436</v>
      </c>
      <c r="G864" s="2" t="s">
        <v>1446</v>
      </c>
      <c r="H864" s="2">
        <v>31</v>
      </c>
      <c r="I864" s="2">
        <v>110</v>
      </c>
      <c r="J864" s="2" t="str">
        <f t="shared" si="149"/>
        <v>MINERIO</v>
      </c>
      <c r="K864" s="8">
        <v>0.64126666666666665</v>
      </c>
      <c r="L864" s="11">
        <v>0.35</v>
      </c>
      <c r="M864" s="3">
        <v>254</v>
      </c>
      <c r="N864" s="3">
        <v>2778</v>
      </c>
      <c r="O864" s="3">
        <v>0</v>
      </c>
      <c r="P864" s="3">
        <v>679</v>
      </c>
      <c r="Q864" s="3">
        <v>6.8445163028833203E-2</v>
      </c>
      <c r="R864" s="3">
        <v>0.93155483697116681</v>
      </c>
      <c r="S864" s="3">
        <v>0</v>
      </c>
      <c r="T864" s="3">
        <v>51</v>
      </c>
      <c r="U864" s="3">
        <v>1674</v>
      </c>
      <c r="V864" s="3">
        <v>153</v>
      </c>
      <c r="W864" s="3">
        <v>61</v>
      </c>
      <c r="X864" s="3">
        <v>158</v>
      </c>
      <c r="Y864" s="3">
        <v>0</v>
      </c>
      <c r="Z864" s="5">
        <f t="shared" si="143"/>
        <v>2.7156549520766772E-2</v>
      </c>
      <c r="AA864" s="5">
        <f t="shared" si="144"/>
        <v>0.89137380191693294</v>
      </c>
      <c r="AB864" s="5">
        <f t="shared" si="145"/>
        <v>8.1469648562300323E-2</v>
      </c>
      <c r="AC864" s="3">
        <v>1</v>
      </c>
      <c r="AD864" s="3">
        <v>101</v>
      </c>
      <c r="AE864" s="3">
        <v>2322</v>
      </c>
      <c r="AF864" s="3">
        <v>153</v>
      </c>
      <c r="AG864" s="3">
        <v>128</v>
      </c>
      <c r="AH864" s="3">
        <v>124</v>
      </c>
      <c r="AI864" s="1">
        <v>3.8804811796662784E-4</v>
      </c>
      <c r="AJ864" s="1">
        <f t="shared" si="146"/>
        <v>8.0947331212442561E-2</v>
      </c>
      <c r="AK864" s="1">
        <f t="shared" si="147"/>
        <v>0.82078472958642634</v>
      </c>
      <c r="AL864" s="1">
        <f t="shared" si="148"/>
        <v>9.791445740544362E-2</v>
      </c>
    </row>
    <row r="865" spans="1:38">
      <c r="A865" s="2" t="s">
        <v>1447</v>
      </c>
      <c r="B865" s="2" t="s">
        <v>105</v>
      </c>
      <c r="C865" s="2" t="s">
        <v>164</v>
      </c>
      <c r="D865" s="2">
        <v>6974</v>
      </c>
      <c r="E865" s="2" t="s">
        <v>1449</v>
      </c>
      <c r="F865" s="2" t="s">
        <v>1436</v>
      </c>
      <c r="G865" s="2" t="s">
        <v>1446</v>
      </c>
      <c r="H865" s="2">
        <v>32</v>
      </c>
      <c r="I865" s="2">
        <v>100</v>
      </c>
      <c r="J865" s="2" t="str">
        <f t="shared" si="149"/>
        <v>ESTERIL</v>
      </c>
      <c r="K865" s="8">
        <v>0</v>
      </c>
      <c r="L865" s="11">
        <v>0.04</v>
      </c>
      <c r="M865" s="3">
        <v>173</v>
      </c>
      <c r="N865" s="3">
        <v>3651</v>
      </c>
      <c r="O865" s="3">
        <v>0</v>
      </c>
      <c r="P865" s="3">
        <v>697</v>
      </c>
      <c r="Q865" s="3">
        <v>3.8265870382658704E-2</v>
      </c>
      <c r="R865" s="3">
        <v>0.96173412961734128</v>
      </c>
      <c r="S865" s="3">
        <v>0</v>
      </c>
      <c r="T865" s="3">
        <v>143</v>
      </c>
      <c r="U865" s="3">
        <v>1870</v>
      </c>
      <c r="V865" s="3">
        <v>171</v>
      </c>
      <c r="W865" s="3">
        <v>186</v>
      </c>
      <c r="X865" s="3">
        <v>62</v>
      </c>
      <c r="Y865" s="3">
        <v>0</v>
      </c>
      <c r="Z865" s="5">
        <f t="shared" si="143"/>
        <v>6.5476190476190479E-2</v>
      </c>
      <c r="AA865" s="5">
        <f t="shared" si="144"/>
        <v>0.85622710622710618</v>
      </c>
      <c r="AB865" s="5">
        <f t="shared" si="145"/>
        <v>7.8296703296703296E-2</v>
      </c>
      <c r="AC865" s="3">
        <v>0</v>
      </c>
      <c r="AD865" s="3">
        <v>17</v>
      </c>
      <c r="AE865" s="3">
        <v>1714</v>
      </c>
      <c r="AF865" s="3">
        <v>203</v>
      </c>
      <c r="AG865" s="3">
        <v>18</v>
      </c>
      <c r="AH865" s="3">
        <v>48</v>
      </c>
      <c r="AI865" s="1">
        <v>0</v>
      </c>
      <c r="AJ865" s="1">
        <f t="shared" si="146"/>
        <v>1.7500000000000002E-2</v>
      </c>
      <c r="AK865" s="1">
        <f t="shared" si="147"/>
        <v>0.85699999999999998</v>
      </c>
      <c r="AL865" s="1">
        <f t="shared" si="148"/>
        <v>0.1255</v>
      </c>
    </row>
    <row r="866" spans="1:38">
      <c r="A866" s="2" t="s">
        <v>1447</v>
      </c>
      <c r="B866" s="2" t="s">
        <v>105</v>
      </c>
      <c r="C866" s="2" t="s">
        <v>164</v>
      </c>
      <c r="D866" s="2">
        <v>6975</v>
      </c>
      <c r="E866" s="2" t="s">
        <v>1449</v>
      </c>
      <c r="F866" s="2" t="s">
        <v>1436</v>
      </c>
      <c r="G866" s="2" t="s">
        <v>1446</v>
      </c>
      <c r="H866" s="2">
        <v>33</v>
      </c>
      <c r="I866" s="2">
        <v>95</v>
      </c>
      <c r="J866" s="2" t="str">
        <f t="shared" si="149"/>
        <v>ESTERIL</v>
      </c>
      <c r="K866" s="8">
        <v>0.18643333333333334</v>
      </c>
      <c r="L866" s="11">
        <v>0.11</v>
      </c>
      <c r="M866" s="3">
        <v>21</v>
      </c>
      <c r="N866" s="3">
        <v>3671</v>
      </c>
      <c r="O866" s="3">
        <v>0</v>
      </c>
      <c r="P866" s="3">
        <v>608</v>
      </c>
      <c r="Q866" s="3">
        <v>4.8837209302325579E-3</v>
      </c>
      <c r="R866" s="3">
        <v>0.99511627906976741</v>
      </c>
      <c r="S866" s="3">
        <v>0</v>
      </c>
      <c r="T866" s="3">
        <v>95</v>
      </c>
      <c r="U866" s="3">
        <v>1891</v>
      </c>
      <c r="V866" s="3">
        <v>173</v>
      </c>
      <c r="W866" s="3">
        <v>118</v>
      </c>
      <c r="X866" s="3">
        <v>142</v>
      </c>
      <c r="Y866" s="3">
        <v>0</v>
      </c>
      <c r="Z866" s="5">
        <f t="shared" si="143"/>
        <v>4.4001852709587772E-2</v>
      </c>
      <c r="AA866" s="5">
        <f t="shared" si="144"/>
        <v>0.87586845761926813</v>
      </c>
      <c r="AB866" s="5">
        <f t="shared" si="145"/>
        <v>8.0129689671144047E-2</v>
      </c>
      <c r="AC866" s="3">
        <v>0</v>
      </c>
      <c r="AD866" s="3">
        <v>91</v>
      </c>
      <c r="AE866" s="3">
        <v>1901</v>
      </c>
      <c r="AF866" s="3">
        <v>284</v>
      </c>
      <c r="AG866" s="3">
        <v>136</v>
      </c>
      <c r="AH866" s="3">
        <v>99</v>
      </c>
      <c r="AI866" s="1">
        <v>0</v>
      </c>
      <c r="AJ866" s="1">
        <f t="shared" si="146"/>
        <v>9.0402230187176427E-2</v>
      </c>
      <c r="AK866" s="1">
        <f t="shared" si="147"/>
        <v>0.75706889685384304</v>
      </c>
      <c r="AL866" s="1">
        <f t="shared" si="148"/>
        <v>0.15252887295898049</v>
      </c>
    </row>
    <row r="867" spans="1:38">
      <c r="A867" s="2" t="s">
        <v>1447</v>
      </c>
      <c r="B867" s="2" t="s">
        <v>105</v>
      </c>
      <c r="C867" s="2" t="s">
        <v>164</v>
      </c>
      <c r="D867" s="2">
        <v>6976</v>
      </c>
      <c r="E867" s="2" t="s">
        <v>1449</v>
      </c>
      <c r="F867" s="2" t="s">
        <v>1436</v>
      </c>
      <c r="G867" s="2" t="s">
        <v>1446</v>
      </c>
      <c r="H867" s="2">
        <v>34</v>
      </c>
      <c r="I867" s="2">
        <v>170</v>
      </c>
      <c r="J867" s="2" t="str">
        <f t="shared" si="149"/>
        <v>ESTERIL</v>
      </c>
      <c r="K867" s="8">
        <v>0</v>
      </c>
      <c r="L867" s="11">
        <v>0.13</v>
      </c>
      <c r="M867" s="3">
        <v>341</v>
      </c>
      <c r="N867" s="3">
        <v>3836</v>
      </c>
      <c r="O867" s="3">
        <v>0</v>
      </c>
      <c r="P867" s="3">
        <v>763</v>
      </c>
      <c r="Q867" s="3">
        <v>6.9028340080971654E-2</v>
      </c>
      <c r="R867" s="3">
        <v>0.9309716599190283</v>
      </c>
      <c r="S867" s="3">
        <v>0</v>
      </c>
      <c r="T867" s="3">
        <v>119</v>
      </c>
      <c r="U867" s="3">
        <v>2188</v>
      </c>
      <c r="V867" s="3">
        <v>150</v>
      </c>
      <c r="W867" s="3">
        <v>123</v>
      </c>
      <c r="X867" s="3">
        <v>121</v>
      </c>
      <c r="Y867" s="3">
        <v>0</v>
      </c>
      <c r="Z867" s="5">
        <f t="shared" si="143"/>
        <v>4.843304843304843E-2</v>
      </c>
      <c r="AA867" s="5">
        <f t="shared" si="144"/>
        <v>0.89051689051689054</v>
      </c>
      <c r="AB867" s="5">
        <f t="shared" si="145"/>
        <v>6.1050061050061048E-2</v>
      </c>
      <c r="AC867" s="3">
        <v>0</v>
      </c>
      <c r="AD867" s="3">
        <v>48</v>
      </c>
      <c r="AE867" s="3">
        <v>1925</v>
      </c>
      <c r="AF867" s="3">
        <v>285</v>
      </c>
      <c r="AG867" s="3">
        <v>53</v>
      </c>
      <c r="AH867" s="3">
        <v>87</v>
      </c>
      <c r="AI867" s="1">
        <v>0</v>
      </c>
      <c r="AJ867" s="1">
        <f t="shared" si="146"/>
        <v>4.2118432026688905E-2</v>
      </c>
      <c r="AK867" s="1">
        <f t="shared" si="147"/>
        <v>0.80275229357798161</v>
      </c>
      <c r="AL867" s="1">
        <f t="shared" si="148"/>
        <v>0.15512927439532945</v>
      </c>
    </row>
    <row r="868" spans="1:38">
      <c r="A868" s="2" t="s">
        <v>1447</v>
      </c>
      <c r="B868" s="2" t="s">
        <v>105</v>
      </c>
      <c r="C868" s="2" t="s">
        <v>164</v>
      </c>
      <c r="D868" s="2">
        <v>6977</v>
      </c>
      <c r="E868" s="2" t="s">
        <v>1449</v>
      </c>
      <c r="F868" s="2" t="s">
        <v>1436</v>
      </c>
      <c r="G868" s="2" t="s">
        <v>1446</v>
      </c>
      <c r="H868" s="2">
        <v>35</v>
      </c>
      <c r="I868" s="2">
        <v>115</v>
      </c>
      <c r="J868" s="2" t="str">
        <f t="shared" si="149"/>
        <v>ESTERIL</v>
      </c>
      <c r="K868" s="8">
        <v>0</v>
      </c>
      <c r="L868" s="11">
        <v>7.0000000000000007E-2</v>
      </c>
      <c r="M868" s="3">
        <v>52</v>
      </c>
      <c r="N868" s="3">
        <v>3667</v>
      </c>
      <c r="O868" s="3">
        <v>0</v>
      </c>
      <c r="P868" s="3">
        <v>754</v>
      </c>
      <c r="Q868" s="3">
        <v>1.1625307399955287E-2</v>
      </c>
      <c r="R868" s="3">
        <v>0.98837469260004474</v>
      </c>
      <c r="S868" s="3">
        <v>0</v>
      </c>
      <c r="T868" s="3">
        <v>104</v>
      </c>
      <c r="U868" s="3">
        <v>1965</v>
      </c>
      <c r="V868" s="3">
        <v>155</v>
      </c>
      <c r="W868" s="3">
        <v>109</v>
      </c>
      <c r="X868" s="3">
        <v>98</v>
      </c>
      <c r="Y868" s="3">
        <v>0</v>
      </c>
      <c r="Z868" s="5">
        <f t="shared" si="143"/>
        <v>4.6762589928057555E-2</v>
      </c>
      <c r="AA868" s="5">
        <f t="shared" si="144"/>
        <v>0.8835431654676259</v>
      </c>
      <c r="AB868" s="5">
        <f t="shared" si="145"/>
        <v>6.9694244604316544E-2</v>
      </c>
      <c r="AC868" s="3">
        <v>0</v>
      </c>
      <c r="AD868" s="3">
        <v>57</v>
      </c>
      <c r="AE868" s="3">
        <v>2276</v>
      </c>
      <c r="AF868" s="3">
        <v>203</v>
      </c>
      <c r="AG868" s="3">
        <v>60</v>
      </c>
      <c r="AH868" s="3">
        <v>82</v>
      </c>
      <c r="AI868" s="1">
        <v>0</v>
      </c>
      <c r="AJ868" s="1">
        <f t="shared" si="146"/>
        <v>4.3689320388349516E-2</v>
      </c>
      <c r="AK868" s="1">
        <f t="shared" si="147"/>
        <v>0.8498879761015683</v>
      </c>
      <c r="AL868" s="1">
        <f t="shared" si="148"/>
        <v>0.10642270351008215</v>
      </c>
    </row>
    <row r="869" spans="1:38">
      <c r="A869" s="2" t="s">
        <v>1447</v>
      </c>
      <c r="B869" s="2" t="s">
        <v>105</v>
      </c>
      <c r="C869" s="2" t="s">
        <v>164</v>
      </c>
      <c r="D869" s="2">
        <v>6978</v>
      </c>
      <c r="E869" s="2" t="s">
        <v>1449</v>
      </c>
      <c r="F869" s="2" t="s">
        <v>1436</v>
      </c>
      <c r="G869" s="2" t="s">
        <v>1446</v>
      </c>
      <c r="H869" s="2">
        <v>36</v>
      </c>
      <c r="I869" s="2">
        <v>80</v>
      </c>
      <c r="J869" s="2" t="str">
        <f t="shared" si="149"/>
        <v>ESTERIL</v>
      </c>
      <c r="K869" s="8">
        <v>0</v>
      </c>
      <c r="L869" s="11">
        <v>0.12</v>
      </c>
      <c r="M869" s="3">
        <v>72</v>
      </c>
      <c r="N869" s="3">
        <v>2588</v>
      </c>
      <c r="O869" s="3">
        <v>0</v>
      </c>
      <c r="P869" s="3">
        <v>519</v>
      </c>
      <c r="Q869" s="3">
        <v>2.2648631645171436E-2</v>
      </c>
      <c r="R869" s="3">
        <v>0.97735136835482861</v>
      </c>
      <c r="S869" s="3">
        <v>0</v>
      </c>
      <c r="T869" s="3">
        <v>103</v>
      </c>
      <c r="U869" s="3">
        <v>1355</v>
      </c>
      <c r="V869" s="3">
        <v>112</v>
      </c>
      <c r="W869" s="3">
        <v>111</v>
      </c>
      <c r="X869" s="3">
        <v>87</v>
      </c>
      <c r="Y869" s="3">
        <v>0</v>
      </c>
      <c r="Z869" s="5">
        <f t="shared" si="143"/>
        <v>6.5605095541401273E-2</v>
      </c>
      <c r="AA869" s="5">
        <f t="shared" si="144"/>
        <v>0.86305732484076436</v>
      </c>
      <c r="AB869" s="5">
        <f t="shared" si="145"/>
        <v>7.1337579617834393E-2</v>
      </c>
      <c r="AC869" s="3">
        <v>0</v>
      </c>
      <c r="AD869" s="3">
        <v>50</v>
      </c>
      <c r="AE869" s="3">
        <v>1999</v>
      </c>
      <c r="AF869" s="3">
        <v>253</v>
      </c>
      <c r="AG869" s="3">
        <v>46</v>
      </c>
      <c r="AH869" s="3">
        <v>72</v>
      </c>
      <c r="AI869" s="1">
        <v>0</v>
      </c>
      <c r="AJ869" s="1">
        <f t="shared" si="146"/>
        <v>3.9669421487603308E-2</v>
      </c>
      <c r="AK869" s="1">
        <f t="shared" si="147"/>
        <v>0.8260330578512397</v>
      </c>
      <c r="AL869" s="1">
        <f t="shared" si="148"/>
        <v>0.13429752066115702</v>
      </c>
    </row>
    <row r="870" spans="1:38">
      <c r="A870" s="2" t="s">
        <v>1447</v>
      </c>
      <c r="B870" s="2" t="s">
        <v>105</v>
      </c>
      <c r="C870" s="2" t="s">
        <v>164</v>
      </c>
      <c r="D870" s="2">
        <v>6979</v>
      </c>
      <c r="E870" s="2" t="s">
        <v>1449</v>
      </c>
      <c r="F870" s="2" t="s">
        <v>1436</v>
      </c>
      <c r="G870" s="2" t="s">
        <v>1446</v>
      </c>
      <c r="H870" s="2">
        <v>37</v>
      </c>
      <c r="I870" s="2">
        <v>60</v>
      </c>
      <c r="J870" s="2" t="str">
        <f t="shared" si="149"/>
        <v>ESTERIL</v>
      </c>
      <c r="K870" s="8">
        <v>0</v>
      </c>
      <c r="L870" s="11">
        <v>0.1</v>
      </c>
      <c r="M870" s="3">
        <v>127</v>
      </c>
      <c r="N870" s="3">
        <v>1790</v>
      </c>
      <c r="O870" s="3">
        <v>0</v>
      </c>
      <c r="P870" s="3">
        <v>486</v>
      </c>
      <c r="Q870" s="3">
        <v>5.2850603412401165E-2</v>
      </c>
      <c r="R870" s="3">
        <v>0.94714939658759878</v>
      </c>
      <c r="S870" s="3">
        <v>0</v>
      </c>
      <c r="T870" s="3">
        <v>71</v>
      </c>
      <c r="U870" s="3">
        <v>996</v>
      </c>
      <c r="V870" s="3">
        <v>107</v>
      </c>
      <c r="W870" s="3">
        <v>80</v>
      </c>
      <c r="X870" s="3">
        <v>85</v>
      </c>
      <c r="Y870" s="3">
        <v>0</v>
      </c>
      <c r="Z870" s="5">
        <f t="shared" si="143"/>
        <v>6.0477001703577511E-2</v>
      </c>
      <c r="AA870" s="5">
        <f t="shared" si="144"/>
        <v>0.848381601362862</v>
      </c>
      <c r="AB870" s="5">
        <f t="shared" si="145"/>
        <v>9.1141396933560478E-2</v>
      </c>
      <c r="AC870" s="3">
        <v>0</v>
      </c>
      <c r="AD870" s="3">
        <v>54</v>
      </c>
      <c r="AE870" s="3">
        <v>1424</v>
      </c>
      <c r="AF870" s="3">
        <v>166</v>
      </c>
      <c r="AG870" s="3">
        <v>53</v>
      </c>
      <c r="AH870" s="3">
        <v>66</v>
      </c>
      <c r="AI870" s="1">
        <v>0</v>
      </c>
      <c r="AJ870" s="1">
        <f t="shared" si="146"/>
        <v>6.0692002268859895E-2</v>
      </c>
      <c r="AK870" s="1">
        <f t="shared" si="147"/>
        <v>0.80771412365286444</v>
      </c>
      <c r="AL870" s="1">
        <f t="shared" si="148"/>
        <v>0.13159387407827566</v>
      </c>
    </row>
    <row r="871" spans="1:38">
      <c r="A871" s="2" t="s">
        <v>1447</v>
      </c>
      <c r="B871" s="2" t="s">
        <v>105</v>
      </c>
      <c r="C871" s="2" t="s">
        <v>164</v>
      </c>
      <c r="D871" s="2">
        <v>6980</v>
      </c>
      <c r="E871" s="2" t="s">
        <v>1449</v>
      </c>
      <c r="F871" s="2" t="s">
        <v>1436</v>
      </c>
      <c r="G871" s="2" t="s">
        <v>1446</v>
      </c>
      <c r="H871" s="2">
        <v>38</v>
      </c>
      <c r="I871" s="2">
        <v>225</v>
      </c>
      <c r="J871" s="2" t="str">
        <f t="shared" si="149"/>
        <v>ESTERIL</v>
      </c>
      <c r="K871" s="8">
        <v>0</v>
      </c>
      <c r="L871" s="11">
        <v>0.18</v>
      </c>
      <c r="M871" s="3">
        <v>184</v>
      </c>
      <c r="N871" s="3">
        <v>5951</v>
      </c>
      <c r="O871" s="3">
        <v>0</v>
      </c>
      <c r="P871" s="3">
        <v>1024</v>
      </c>
      <c r="Q871" s="3">
        <v>2.5701913675094286E-2</v>
      </c>
      <c r="R871" s="3">
        <v>0.97429808632490567</v>
      </c>
      <c r="S871" s="3">
        <v>0</v>
      </c>
      <c r="T871" s="3">
        <v>92</v>
      </c>
      <c r="U871" s="3">
        <v>3308</v>
      </c>
      <c r="V871" s="3">
        <v>179</v>
      </c>
      <c r="W871" s="3">
        <v>126</v>
      </c>
      <c r="X871" s="3">
        <v>44</v>
      </c>
      <c r="Y871" s="3">
        <v>0</v>
      </c>
      <c r="Z871" s="5">
        <f t="shared" si="143"/>
        <v>2.5705504330818665E-2</v>
      </c>
      <c r="AA871" s="5">
        <f t="shared" si="144"/>
        <v>0.92428052528639282</v>
      </c>
      <c r="AB871" s="5">
        <f t="shared" si="145"/>
        <v>5.0013970382788486E-2</v>
      </c>
      <c r="AC871" s="3">
        <v>0</v>
      </c>
      <c r="AD871" s="3">
        <v>31</v>
      </c>
      <c r="AE871" s="3">
        <v>1041</v>
      </c>
      <c r="AF871" s="3">
        <v>145</v>
      </c>
      <c r="AG871" s="3">
        <v>40</v>
      </c>
      <c r="AH871" s="3">
        <v>41</v>
      </c>
      <c r="AI871" s="1">
        <v>0</v>
      </c>
      <c r="AJ871" s="1">
        <f t="shared" si="146"/>
        <v>5.4699537750385205E-2</v>
      </c>
      <c r="AK871" s="1">
        <f t="shared" si="147"/>
        <v>0.80200308166409862</v>
      </c>
      <c r="AL871" s="1">
        <f t="shared" si="148"/>
        <v>0.14329738058551617</v>
      </c>
    </row>
    <row r="872" spans="1:38">
      <c r="A872" s="2" t="s">
        <v>1447</v>
      </c>
      <c r="B872" s="2" t="s">
        <v>105</v>
      </c>
      <c r="C872" s="2" t="s">
        <v>164</v>
      </c>
      <c r="D872" s="2">
        <v>6981</v>
      </c>
      <c r="E872" s="2" t="s">
        <v>1449</v>
      </c>
      <c r="F872" s="2" t="s">
        <v>1436</v>
      </c>
      <c r="G872" s="2" t="s">
        <v>1446</v>
      </c>
      <c r="H872" s="2">
        <v>39</v>
      </c>
      <c r="I872" s="2">
        <v>55</v>
      </c>
      <c r="J872" s="2" t="str">
        <f t="shared" si="149"/>
        <v>ESTERIL</v>
      </c>
      <c r="K872" s="8">
        <v>0</v>
      </c>
      <c r="L872" s="11">
        <v>0.05</v>
      </c>
      <c r="M872" s="3">
        <v>52</v>
      </c>
      <c r="N872" s="3">
        <v>2060</v>
      </c>
      <c r="O872" s="3">
        <v>0</v>
      </c>
      <c r="P872" s="3">
        <v>455</v>
      </c>
      <c r="Q872" s="3">
        <v>2.0257109466303078E-2</v>
      </c>
      <c r="R872" s="3">
        <v>0.9797428905336969</v>
      </c>
      <c r="S872" s="3">
        <v>0</v>
      </c>
      <c r="T872" s="3">
        <v>74</v>
      </c>
      <c r="U872" s="3">
        <v>1107</v>
      </c>
      <c r="V872" s="3">
        <v>116</v>
      </c>
      <c r="W872" s="3">
        <v>72</v>
      </c>
      <c r="X872" s="3">
        <v>154</v>
      </c>
      <c r="Y872" s="3">
        <v>0</v>
      </c>
      <c r="Z872" s="5">
        <f t="shared" si="143"/>
        <v>5.7054741711642251E-2</v>
      </c>
      <c r="AA872" s="5">
        <f t="shared" si="144"/>
        <v>0.85350809560524288</v>
      </c>
      <c r="AB872" s="5">
        <f t="shared" si="145"/>
        <v>8.9437162683114885E-2</v>
      </c>
      <c r="AC872" s="3">
        <v>0</v>
      </c>
      <c r="AD872" s="3">
        <v>43</v>
      </c>
      <c r="AE872" s="3">
        <v>3378</v>
      </c>
      <c r="AF872" s="3">
        <v>273</v>
      </c>
      <c r="AG872" s="3">
        <v>61</v>
      </c>
      <c r="AH872" s="3">
        <v>103</v>
      </c>
      <c r="AI872" s="1">
        <v>0</v>
      </c>
      <c r="AJ872" s="1">
        <f t="shared" si="146"/>
        <v>2.6956972524624159E-2</v>
      </c>
      <c r="AK872" s="1">
        <f t="shared" si="147"/>
        <v>0.87558320373250387</v>
      </c>
      <c r="AL872" s="1">
        <f t="shared" si="148"/>
        <v>9.7459823742871959E-2</v>
      </c>
    </row>
    <row r="873" spans="1:38">
      <c r="A873" s="2" t="s">
        <v>1447</v>
      </c>
      <c r="B873" s="2" t="s">
        <v>105</v>
      </c>
      <c r="C873" s="2" t="s">
        <v>164</v>
      </c>
      <c r="D873" s="2">
        <v>6982</v>
      </c>
      <c r="E873" s="2" t="s">
        <v>1449</v>
      </c>
      <c r="F873" s="2" t="s">
        <v>1436</v>
      </c>
      <c r="G873" s="2" t="s">
        <v>1446</v>
      </c>
      <c r="H873" s="2">
        <v>40</v>
      </c>
      <c r="I873" s="2">
        <v>85</v>
      </c>
      <c r="J873" s="2" t="str">
        <f t="shared" si="149"/>
        <v>ESTERIL</v>
      </c>
      <c r="K873" s="8">
        <v>0</v>
      </c>
      <c r="L873" s="11">
        <v>0.09</v>
      </c>
      <c r="M873" s="3">
        <v>0</v>
      </c>
      <c r="N873" s="3">
        <v>4408</v>
      </c>
      <c r="O873" s="3">
        <v>0</v>
      </c>
      <c r="P873" s="3">
        <v>613</v>
      </c>
      <c r="Q873" s="3">
        <v>0</v>
      </c>
      <c r="R873" s="3">
        <v>1</v>
      </c>
      <c r="S873" s="3">
        <v>0</v>
      </c>
      <c r="T873" s="3">
        <v>304</v>
      </c>
      <c r="U873" s="3">
        <v>1779</v>
      </c>
      <c r="V873" s="3">
        <v>134</v>
      </c>
      <c r="W873" s="3">
        <v>400</v>
      </c>
      <c r="X873" s="3">
        <v>49</v>
      </c>
      <c r="Y873" s="3">
        <v>0</v>
      </c>
      <c r="Z873" s="5">
        <f t="shared" si="143"/>
        <v>0.13712223725755526</v>
      </c>
      <c r="AA873" s="5">
        <f t="shared" si="144"/>
        <v>0.80243572395128548</v>
      </c>
      <c r="AB873" s="5">
        <f t="shared" si="145"/>
        <v>6.0442038791159225E-2</v>
      </c>
      <c r="AC873" s="3">
        <v>0</v>
      </c>
      <c r="AD873" s="3">
        <v>50</v>
      </c>
      <c r="AE873" s="3">
        <v>1100</v>
      </c>
      <c r="AF873" s="3">
        <v>172</v>
      </c>
      <c r="AG873" s="3">
        <v>54</v>
      </c>
      <c r="AH873" s="3">
        <v>39</v>
      </c>
      <c r="AI873" s="1">
        <v>0</v>
      </c>
      <c r="AJ873" s="1">
        <f t="shared" si="146"/>
        <v>7.3498233215547701E-2</v>
      </c>
      <c r="AK873" s="1">
        <f t="shared" si="147"/>
        <v>0.77738515901060068</v>
      </c>
      <c r="AL873" s="1">
        <f t="shared" si="148"/>
        <v>0.14911660777385158</v>
      </c>
    </row>
    <row r="874" spans="1:38">
      <c r="A874" s="2" t="s">
        <v>1447</v>
      </c>
      <c r="B874" s="2" t="s">
        <v>105</v>
      </c>
      <c r="C874" s="2" t="s">
        <v>164</v>
      </c>
      <c r="D874" s="2">
        <v>6983</v>
      </c>
      <c r="E874" s="2" t="s">
        <v>1449</v>
      </c>
      <c r="F874" s="2" t="s">
        <v>1436</v>
      </c>
      <c r="G874" s="2" t="s">
        <v>1446</v>
      </c>
      <c r="H874" s="2">
        <v>41</v>
      </c>
      <c r="I874" s="2">
        <v>65</v>
      </c>
      <c r="J874" s="2" t="str">
        <f t="shared" si="149"/>
        <v>ESTERIL</v>
      </c>
      <c r="K874" s="8">
        <v>0</v>
      </c>
      <c r="L874" s="11">
        <v>7.0000000000000007E-2</v>
      </c>
      <c r="M874" s="3">
        <v>128</v>
      </c>
      <c r="N874" s="3">
        <v>1851</v>
      </c>
      <c r="O874" s="3">
        <v>0</v>
      </c>
      <c r="P874" s="3">
        <v>570</v>
      </c>
      <c r="Q874" s="3">
        <v>5.0215770890545311E-2</v>
      </c>
      <c r="R874" s="3">
        <v>0.9497842291094547</v>
      </c>
      <c r="S874" s="3">
        <v>0</v>
      </c>
      <c r="T874" s="3">
        <v>27</v>
      </c>
      <c r="U874" s="3">
        <v>1056</v>
      </c>
      <c r="V874" s="3">
        <v>177</v>
      </c>
      <c r="W874" s="3">
        <v>41</v>
      </c>
      <c r="X874" s="3">
        <v>208</v>
      </c>
      <c r="Y874" s="3">
        <v>0</v>
      </c>
      <c r="Z874" s="5">
        <f t="shared" si="143"/>
        <v>2.1428571428571429E-2</v>
      </c>
      <c r="AA874" s="5">
        <f t="shared" si="144"/>
        <v>0.83809523809523812</v>
      </c>
      <c r="AB874" s="5">
        <f t="shared" si="145"/>
        <v>0.14047619047619048</v>
      </c>
      <c r="AC874" s="3">
        <v>0</v>
      </c>
      <c r="AD874" s="3">
        <v>166</v>
      </c>
      <c r="AE874" s="3">
        <v>1978</v>
      </c>
      <c r="AF874" s="3">
        <v>256</v>
      </c>
      <c r="AG874" s="3">
        <v>246</v>
      </c>
      <c r="AH874" s="3">
        <v>178</v>
      </c>
      <c r="AI874" s="1">
        <v>0</v>
      </c>
      <c r="AJ874" s="1">
        <f t="shared" si="146"/>
        <v>0.14589235127478753</v>
      </c>
      <c r="AK874" s="1">
        <f t="shared" si="147"/>
        <v>0.70042492917847021</v>
      </c>
      <c r="AL874" s="1">
        <f t="shared" si="148"/>
        <v>0.1536827195467422</v>
      </c>
    </row>
    <row r="875" spans="1:38">
      <c r="A875" s="2" t="s">
        <v>1447</v>
      </c>
      <c r="B875" s="2" t="s">
        <v>105</v>
      </c>
      <c r="C875" s="2" t="s">
        <v>164</v>
      </c>
      <c r="D875" s="2">
        <v>6984</v>
      </c>
      <c r="E875" s="2" t="s">
        <v>1451</v>
      </c>
      <c r="F875" s="2" t="s">
        <v>5</v>
      </c>
      <c r="G875" s="2" t="s">
        <v>1446</v>
      </c>
      <c r="H875" s="2">
        <v>42</v>
      </c>
      <c r="I875" s="2">
        <v>90</v>
      </c>
      <c r="J875" s="2" t="str">
        <f t="shared" si="149"/>
        <v>ESTERIL</v>
      </c>
      <c r="K875" s="8">
        <v>0</v>
      </c>
      <c r="L875" s="11">
        <v>0.14000000000000001</v>
      </c>
      <c r="M875" s="3">
        <v>13</v>
      </c>
      <c r="N875" s="3">
        <v>5182</v>
      </c>
      <c r="O875" s="3">
        <v>0</v>
      </c>
      <c r="P875" s="3">
        <v>757</v>
      </c>
      <c r="Q875" s="3">
        <v>2.1841397849462364E-3</v>
      </c>
      <c r="R875" s="3">
        <v>0.99781586021505375</v>
      </c>
      <c r="S875" s="3">
        <v>0</v>
      </c>
      <c r="T875" s="3">
        <v>16</v>
      </c>
      <c r="U875" s="3">
        <v>2338</v>
      </c>
      <c r="V875" s="3">
        <v>895</v>
      </c>
      <c r="W875" s="3">
        <v>23</v>
      </c>
      <c r="X875" s="3">
        <v>52</v>
      </c>
      <c r="Y875" s="3">
        <v>0</v>
      </c>
      <c r="Z875" s="5">
        <f t="shared" si="143"/>
        <v>4.9245921822099106E-3</v>
      </c>
      <c r="AA875" s="5">
        <f t="shared" si="144"/>
        <v>0.71960603262542322</v>
      </c>
      <c r="AB875" s="5">
        <f t="shared" si="145"/>
        <v>0.27546937519236686</v>
      </c>
      <c r="AC875" s="3">
        <v>0</v>
      </c>
      <c r="AD875" s="3">
        <v>11</v>
      </c>
      <c r="AE875" s="3">
        <v>1072</v>
      </c>
      <c r="AF875" s="3">
        <v>230</v>
      </c>
      <c r="AG875" s="3">
        <v>13</v>
      </c>
      <c r="AH875" s="3">
        <v>26</v>
      </c>
      <c r="AI875" s="1">
        <v>0</v>
      </c>
      <c r="AJ875" s="1">
        <f t="shared" si="146"/>
        <v>1.7751479289940829E-2</v>
      </c>
      <c r="AK875" s="1">
        <f t="shared" si="147"/>
        <v>0.79289940828402372</v>
      </c>
      <c r="AL875" s="1">
        <f t="shared" si="148"/>
        <v>0.1893491124260355</v>
      </c>
    </row>
    <row r="876" spans="1:38">
      <c r="A876" s="2" t="s">
        <v>1447</v>
      </c>
      <c r="B876" s="2" t="s">
        <v>105</v>
      </c>
      <c r="C876" s="2" t="s">
        <v>164</v>
      </c>
      <c r="D876" s="2">
        <v>6985</v>
      </c>
      <c r="E876" s="2" t="s">
        <v>1451</v>
      </c>
      <c r="F876" s="2" t="s">
        <v>5</v>
      </c>
      <c r="G876" s="2" t="s">
        <v>1446</v>
      </c>
      <c r="H876" s="2">
        <v>43</v>
      </c>
      <c r="I876" s="2">
        <v>150</v>
      </c>
      <c r="J876" s="2" t="str">
        <f t="shared" si="149"/>
        <v>ESTERIL</v>
      </c>
      <c r="K876" s="8">
        <v>0</v>
      </c>
      <c r="L876" s="11">
        <v>0.25</v>
      </c>
      <c r="M876" s="3">
        <v>0</v>
      </c>
      <c r="N876" s="3">
        <v>5496</v>
      </c>
      <c r="O876" s="3">
        <v>0</v>
      </c>
      <c r="P876" s="3">
        <v>859</v>
      </c>
      <c r="Q876" s="3">
        <v>0</v>
      </c>
      <c r="R876" s="3">
        <v>1</v>
      </c>
      <c r="S876" s="3">
        <v>0</v>
      </c>
      <c r="T876" s="3">
        <v>29</v>
      </c>
      <c r="U876" s="3">
        <v>2669</v>
      </c>
      <c r="V876" s="3">
        <v>799</v>
      </c>
      <c r="W876" s="3">
        <v>24</v>
      </c>
      <c r="X876" s="3">
        <v>81</v>
      </c>
      <c r="Y876" s="3">
        <v>0</v>
      </c>
      <c r="Z876" s="5">
        <f t="shared" si="143"/>
        <v>8.2928224192164706E-3</v>
      </c>
      <c r="AA876" s="5">
        <f t="shared" si="144"/>
        <v>0.76322562196168142</v>
      </c>
      <c r="AB876" s="5">
        <f t="shared" si="145"/>
        <v>0.22848155561910208</v>
      </c>
      <c r="AC876" s="3">
        <v>0</v>
      </c>
      <c r="AD876" s="3">
        <v>3</v>
      </c>
      <c r="AE876" s="3">
        <v>2040</v>
      </c>
      <c r="AF876" s="3">
        <v>1253</v>
      </c>
      <c r="AG876" s="3">
        <v>3</v>
      </c>
      <c r="AH876" s="3">
        <v>53</v>
      </c>
      <c r="AI876" s="1">
        <v>0</v>
      </c>
      <c r="AJ876" s="1">
        <f t="shared" si="146"/>
        <v>1.7899761336515514E-3</v>
      </c>
      <c r="AK876" s="1">
        <f t="shared" si="147"/>
        <v>0.60859188544152742</v>
      </c>
      <c r="AL876" s="1">
        <f t="shared" si="148"/>
        <v>0.38961813842482101</v>
      </c>
    </row>
    <row r="877" spans="1:38">
      <c r="A877" s="2" t="s">
        <v>1447</v>
      </c>
      <c r="B877" s="2" t="s">
        <v>105</v>
      </c>
      <c r="C877" s="2" t="s">
        <v>164</v>
      </c>
      <c r="D877" s="2">
        <v>6986</v>
      </c>
      <c r="E877" s="2" t="s">
        <v>1451</v>
      </c>
      <c r="F877" s="2" t="s">
        <v>5</v>
      </c>
      <c r="G877" s="2" t="s">
        <v>1446</v>
      </c>
      <c r="H877" s="2">
        <v>44</v>
      </c>
      <c r="I877" s="2">
        <v>65</v>
      </c>
      <c r="J877" s="2" t="str">
        <f t="shared" si="149"/>
        <v>ESTERIL</v>
      </c>
      <c r="K877" s="8">
        <v>0</v>
      </c>
      <c r="L877" s="11">
        <v>0.44</v>
      </c>
      <c r="M877" s="3">
        <v>56</v>
      </c>
      <c r="N877" s="3">
        <v>3441</v>
      </c>
      <c r="O877" s="3">
        <v>0</v>
      </c>
      <c r="P877" s="3">
        <v>593</v>
      </c>
      <c r="Q877" s="3">
        <v>1.3691931540342298E-2</v>
      </c>
      <c r="R877" s="3">
        <v>0.98630806845965768</v>
      </c>
      <c r="S877" s="3">
        <v>0</v>
      </c>
      <c r="T877" s="3">
        <v>41</v>
      </c>
      <c r="U877" s="3">
        <v>1749</v>
      </c>
      <c r="V877" s="3">
        <v>330</v>
      </c>
      <c r="W877" s="3">
        <v>55</v>
      </c>
      <c r="X877" s="3">
        <v>35</v>
      </c>
      <c r="Y877" s="3">
        <v>0</v>
      </c>
      <c r="Z877" s="5">
        <f t="shared" si="143"/>
        <v>1.9339622641509433E-2</v>
      </c>
      <c r="AA877" s="5">
        <f t="shared" si="144"/>
        <v>0.82499999999999996</v>
      </c>
      <c r="AB877" s="5">
        <f t="shared" si="145"/>
        <v>0.15566037735849056</v>
      </c>
      <c r="AC877" s="3">
        <v>0</v>
      </c>
      <c r="AD877" s="3">
        <v>11</v>
      </c>
      <c r="AE877" s="3">
        <v>2347</v>
      </c>
      <c r="AF877" s="3">
        <v>1163</v>
      </c>
      <c r="AG877" s="3">
        <v>9</v>
      </c>
      <c r="AH877" s="3">
        <v>25</v>
      </c>
      <c r="AI877" s="1">
        <v>0</v>
      </c>
      <c r="AJ877" s="1">
        <f t="shared" si="146"/>
        <v>5.6258790436005627E-3</v>
      </c>
      <c r="AK877" s="1">
        <f t="shared" si="147"/>
        <v>0.66019690576652601</v>
      </c>
      <c r="AL877" s="1">
        <f t="shared" si="148"/>
        <v>0.33417721518987342</v>
      </c>
    </row>
    <row r="878" spans="1:38">
      <c r="A878" s="2" t="s">
        <v>1447</v>
      </c>
      <c r="B878" s="2" t="s">
        <v>105</v>
      </c>
      <c r="C878" s="2" t="s">
        <v>164</v>
      </c>
      <c r="D878" s="2">
        <v>6987</v>
      </c>
      <c r="E878" s="2" t="s">
        <v>1451</v>
      </c>
      <c r="F878" s="2" t="s">
        <v>5</v>
      </c>
      <c r="G878" s="2" t="s">
        <v>1446</v>
      </c>
      <c r="H878" s="2">
        <v>45</v>
      </c>
      <c r="I878" s="2">
        <v>110</v>
      </c>
      <c r="J878" s="2" t="str">
        <f t="shared" si="149"/>
        <v>ESTERIL</v>
      </c>
      <c r="K878" s="8">
        <v>0</v>
      </c>
      <c r="L878" s="11">
        <v>0.23</v>
      </c>
      <c r="M878" s="3">
        <v>226</v>
      </c>
      <c r="N878" s="3">
        <v>3547</v>
      </c>
      <c r="O878" s="3">
        <v>0</v>
      </c>
      <c r="P878" s="3">
        <v>650</v>
      </c>
      <c r="Q878" s="3">
        <v>5.1096540809405379E-2</v>
      </c>
      <c r="R878" s="3">
        <v>0.9489034591905946</v>
      </c>
      <c r="S878" s="3">
        <v>0</v>
      </c>
      <c r="T878" s="3">
        <v>3</v>
      </c>
      <c r="U878" s="3">
        <v>1955</v>
      </c>
      <c r="V878" s="3">
        <v>423</v>
      </c>
      <c r="W878" s="3">
        <v>4</v>
      </c>
      <c r="X878" s="3">
        <v>105</v>
      </c>
      <c r="Y878" s="3">
        <v>0</v>
      </c>
      <c r="Z878" s="5">
        <f t="shared" si="143"/>
        <v>1.25997480050399E-3</v>
      </c>
      <c r="AA878" s="5">
        <f t="shared" si="144"/>
        <v>0.82108357832843348</v>
      </c>
      <c r="AB878" s="5">
        <f t="shared" si="145"/>
        <v>0.17765644687106258</v>
      </c>
      <c r="AC878" s="3">
        <v>0</v>
      </c>
      <c r="AD878" s="3">
        <v>5</v>
      </c>
      <c r="AE878" s="3">
        <v>1656</v>
      </c>
      <c r="AF878" s="3">
        <v>530</v>
      </c>
      <c r="AG878" s="3">
        <v>10</v>
      </c>
      <c r="AH878" s="3">
        <v>79</v>
      </c>
      <c r="AI878" s="1">
        <v>0</v>
      </c>
      <c r="AJ878" s="1">
        <f t="shared" si="146"/>
        <v>6.5789473684210523E-3</v>
      </c>
      <c r="AK878" s="1">
        <f t="shared" si="147"/>
        <v>0.72631578947368425</v>
      </c>
      <c r="AL878" s="1">
        <f t="shared" si="148"/>
        <v>0.26710526315789473</v>
      </c>
    </row>
    <row r="879" spans="1:38">
      <c r="A879" s="2" t="s">
        <v>1447</v>
      </c>
      <c r="B879" s="2" t="s">
        <v>105</v>
      </c>
      <c r="C879" s="2" t="s">
        <v>164</v>
      </c>
      <c r="D879" s="2">
        <v>6988</v>
      </c>
      <c r="E879" s="2" t="s">
        <v>1451</v>
      </c>
      <c r="F879" s="2" t="s">
        <v>5</v>
      </c>
      <c r="G879" s="2" t="s">
        <v>1446</v>
      </c>
      <c r="H879" s="2">
        <v>46</v>
      </c>
      <c r="I879" s="2">
        <v>70</v>
      </c>
      <c r="J879" s="2" t="str">
        <f t="shared" si="149"/>
        <v>ESTERIL</v>
      </c>
      <c r="K879" s="8">
        <v>0</v>
      </c>
      <c r="L879" s="11">
        <v>0.12</v>
      </c>
      <c r="M879" s="3">
        <v>0</v>
      </c>
      <c r="N879" s="3">
        <v>4286</v>
      </c>
      <c r="O879" s="3">
        <v>0</v>
      </c>
      <c r="P879" s="3">
        <v>782</v>
      </c>
      <c r="Q879" s="3">
        <v>0</v>
      </c>
      <c r="R879" s="3">
        <v>1</v>
      </c>
      <c r="S879" s="3">
        <v>0</v>
      </c>
      <c r="T879" s="3">
        <v>17</v>
      </c>
      <c r="U879" s="3">
        <v>1681</v>
      </c>
      <c r="V879" s="3">
        <v>1037</v>
      </c>
      <c r="W879" s="3">
        <v>24</v>
      </c>
      <c r="X879" s="3">
        <v>47</v>
      </c>
      <c r="Y879" s="3">
        <v>0</v>
      </c>
      <c r="Z879" s="5">
        <f t="shared" ref="Z879:Z942" si="150">T879/($S879+$T879+$U879+$V879)</f>
        <v>6.2157221206581353E-3</v>
      </c>
      <c r="AA879" s="5">
        <f t="shared" ref="AA879:AA942" si="151">U879/($S879+$T879+$U879+$V879)</f>
        <v>0.61462522851919565</v>
      </c>
      <c r="AB879" s="5">
        <f t="shared" ref="AB879:AB942" si="152">V879/($S879+$T879+$U879+$V879)</f>
        <v>0.37915904936014627</v>
      </c>
      <c r="AC879" s="3">
        <v>0</v>
      </c>
      <c r="AD879" s="3">
        <v>1</v>
      </c>
      <c r="AE879" s="3">
        <v>1772</v>
      </c>
      <c r="AF879" s="3">
        <v>633</v>
      </c>
      <c r="AG879" s="3">
        <v>2</v>
      </c>
      <c r="AH879" s="3">
        <v>24</v>
      </c>
      <c r="AI879" s="1">
        <v>0</v>
      </c>
      <c r="AJ879" s="1">
        <f t="shared" si="146"/>
        <v>1.2335526315789473E-3</v>
      </c>
      <c r="AK879" s="1">
        <f t="shared" si="147"/>
        <v>0.72861842105263153</v>
      </c>
      <c r="AL879" s="1">
        <f t="shared" si="148"/>
        <v>0.27014802631578949</v>
      </c>
    </row>
    <row r="880" spans="1:38">
      <c r="A880" s="2" t="s">
        <v>1447</v>
      </c>
      <c r="B880" s="2" t="s">
        <v>105</v>
      </c>
      <c r="C880" s="2" t="s">
        <v>164</v>
      </c>
      <c r="D880" s="2">
        <v>6989</v>
      </c>
      <c r="E880" s="2" t="s">
        <v>1451</v>
      </c>
      <c r="F880" s="2" t="s">
        <v>5</v>
      </c>
      <c r="G880" s="2" t="s">
        <v>1446</v>
      </c>
      <c r="H880" s="2">
        <v>47</v>
      </c>
      <c r="I880" s="2">
        <v>65</v>
      </c>
      <c r="J880" s="2" t="str">
        <f t="shared" si="149"/>
        <v>MINERIO</v>
      </c>
      <c r="K880" s="8">
        <v>0.72896666666666665</v>
      </c>
      <c r="L880" s="11">
        <v>2.19</v>
      </c>
      <c r="M880" s="3">
        <v>0</v>
      </c>
      <c r="N880" s="3">
        <v>3176</v>
      </c>
      <c r="O880" s="3">
        <v>0</v>
      </c>
      <c r="P880" s="3">
        <v>589</v>
      </c>
      <c r="Q880" s="3">
        <v>0</v>
      </c>
      <c r="R880" s="3">
        <v>1</v>
      </c>
      <c r="S880" s="3">
        <v>0</v>
      </c>
      <c r="T880" s="3">
        <v>12</v>
      </c>
      <c r="U880" s="3">
        <v>1413</v>
      </c>
      <c r="V880" s="3">
        <v>594</v>
      </c>
      <c r="W880" s="3">
        <v>10</v>
      </c>
      <c r="X880" s="3">
        <v>44</v>
      </c>
      <c r="Y880" s="3">
        <v>0</v>
      </c>
      <c r="Z880" s="5">
        <f t="shared" si="150"/>
        <v>5.9435364041604752E-3</v>
      </c>
      <c r="AA880" s="5">
        <f t="shared" si="151"/>
        <v>0.69985141158989594</v>
      </c>
      <c r="AB880" s="5">
        <f t="shared" si="152"/>
        <v>0.29420505200594355</v>
      </c>
      <c r="AC880" s="3">
        <v>0</v>
      </c>
      <c r="AD880" s="3">
        <v>8</v>
      </c>
      <c r="AE880" s="3">
        <v>1413</v>
      </c>
      <c r="AF880" s="3">
        <v>1347</v>
      </c>
      <c r="AG880" s="3">
        <v>8</v>
      </c>
      <c r="AH880" s="3">
        <v>27</v>
      </c>
      <c r="AI880" s="1">
        <v>0</v>
      </c>
      <c r="AJ880" s="1">
        <f t="shared" si="146"/>
        <v>5.7081698180520869E-3</v>
      </c>
      <c r="AK880" s="1">
        <f t="shared" si="147"/>
        <v>0.50410274705672498</v>
      </c>
      <c r="AL880" s="1">
        <f t="shared" si="148"/>
        <v>0.49018908312522297</v>
      </c>
    </row>
    <row r="881" spans="1:38">
      <c r="A881" s="2" t="s">
        <v>1447</v>
      </c>
      <c r="B881" s="2" t="s">
        <v>105</v>
      </c>
      <c r="C881" s="2" t="s">
        <v>164</v>
      </c>
      <c r="D881" s="2">
        <v>6990</v>
      </c>
      <c r="E881" s="2" t="s">
        <v>1451</v>
      </c>
      <c r="F881" s="2" t="s">
        <v>5</v>
      </c>
      <c r="G881" s="2" t="s">
        <v>1446</v>
      </c>
      <c r="H881" s="2">
        <v>48</v>
      </c>
      <c r="I881" s="2">
        <v>145</v>
      </c>
      <c r="J881" s="2" t="str">
        <f t="shared" si="149"/>
        <v>ESTERIL</v>
      </c>
      <c r="K881" s="8">
        <v>0</v>
      </c>
      <c r="L881" s="11">
        <v>7.0000000000000007E-2</v>
      </c>
      <c r="M881" s="3">
        <v>65</v>
      </c>
      <c r="N881" s="3">
        <v>4657</v>
      </c>
      <c r="O881" s="3">
        <v>0</v>
      </c>
      <c r="P881" s="3">
        <v>867</v>
      </c>
      <c r="Q881" s="3">
        <v>1.1629987475398104E-2</v>
      </c>
      <c r="R881" s="3">
        <v>0.98837001252460188</v>
      </c>
      <c r="S881" s="3">
        <v>0</v>
      </c>
      <c r="T881" s="3">
        <v>6</v>
      </c>
      <c r="U881" s="3">
        <v>1961</v>
      </c>
      <c r="V881" s="3">
        <v>1065</v>
      </c>
      <c r="W881" s="3">
        <v>10</v>
      </c>
      <c r="X881" s="3">
        <v>35</v>
      </c>
      <c r="Y881" s="3">
        <v>0</v>
      </c>
      <c r="Z881" s="5">
        <f t="shared" si="150"/>
        <v>1.9788918205804751E-3</v>
      </c>
      <c r="AA881" s="5">
        <f t="shared" si="151"/>
        <v>0.64676781002638517</v>
      </c>
      <c r="AB881" s="5">
        <f t="shared" si="152"/>
        <v>0.3512532981530343</v>
      </c>
      <c r="AC881" s="3">
        <v>0</v>
      </c>
      <c r="AD881" s="3">
        <v>0</v>
      </c>
      <c r="AE881" s="3">
        <v>1247</v>
      </c>
      <c r="AF881" s="3">
        <v>796</v>
      </c>
      <c r="AG881" s="3">
        <v>0</v>
      </c>
      <c r="AH881" s="3">
        <v>21</v>
      </c>
      <c r="AI881" s="1">
        <v>0</v>
      </c>
      <c r="AJ881" s="1">
        <f t="shared" si="146"/>
        <v>0</v>
      </c>
      <c r="AK881" s="1">
        <f t="shared" si="147"/>
        <v>0.60416666666666663</v>
      </c>
      <c r="AL881" s="1">
        <f t="shared" si="148"/>
        <v>0.39583333333333331</v>
      </c>
    </row>
    <row r="882" spans="1:38">
      <c r="A882" s="2" t="s">
        <v>1447</v>
      </c>
      <c r="B882" s="2" t="s">
        <v>105</v>
      </c>
      <c r="C882" s="2" t="s">
        <v>164</v>
      </c>
      <c r="D882" s="2">
        <v>6991</v>
      </c>
      <c r="E882" s="2" t="s">
        <v>1451</v>
      </c>
      <c r="F882" s="2" t="s">
        <v>5</v>
      </c>
      <c r="G882" s="2" t="s">
        <v>1446</v>
      </c>
      <c r="H882" s="2">
        <v>49</v>
      </c>
      <c r="I882" s="2">
        <v>70</v>
      </c>
      <c r="J882" s="2" t="str">
        <f t="shared" si="149"/>
        <v>ESTERIL</v>
      </c>
      <c r="K882" s="8">
        <v>0</v>
      </c>
      <c r="L882" s="11">
        <v>0.04</v>
      </c>
      <c r="M882" s="3">
        <v>0</v>
      </c>
      <c r="N882" s="3">
        <v>3011</v>
      </c>
      <c r="O882" s="3">
        <v>0</v>
      </c>
      <c r="P882" s="3">
        <v>589</v>
      </c>
      <c r="Q882" s="3">
        <v>0</v>
      </c>
      <c r="R882" s="3">
        <v>1</v>
      </c>
      <c r="S882" s="3">
        <v>0</v>
      </c>
      <c r="T882" s="3">
        <v>0</v>
      </c>
      <c r="U882" s="3">
        <v>1328</v>
      </c>
      <c r="V882" s="3">
        <v>629</v>
      </c>
      <c r="W882" s="3">
        <v>0</v>
      </c>
      <c r="X882" s="3">
        <v>26</v>
      </c>
      <c r="Y882" s="3">
        <v>0</v>
      </c>
      <c r="Z882" s="5">
        <f t="shared" si="150"/>
        <v>0</v>
      </c>
      <c r="AA882" s="5">
        <f t="shared" si="151"/>
        <v>0.67858967807869186</v>
      </c>
      <c r="AB882" s="5">
        <f t="shared" si="152"/>
        <v>0.32141032192130814</v>
      </c>
      <c r="AC882" s="3">
        <v>0</v>
      </c>
      <c r="AD882" s="3">
        <v>0</v>
      </c>
      <c r="AE882" s="3">
        <v>1614</v>
      </c>
      <c r="AF882" s="3">
        <v>1441</v>
      </c>
      <c r="AG882" s="3">
        <v>0</v>
      </c>
      <c r="AH882" s="3">
        <v>13</v>
      </c>
      <c r="AI882" s="1">
        <v>0</v>
      </c>
      <c r="AJ882" s="1">
        <f t="shared" si="146"/>
        <v>0</v>
      </c>
      <c r="AK882" s="1">
        <f t="shared" si="147"/>
        <v>0.52607561929595825</v>
      </c>
      <c r="AL882" s="1">
        <f t="shared" si="148"/>
        <v>0.47392438070404175</v>
      </c>
    </row>
    <row r="883" spans="1:38">
      <c r="A883" s="2" t="s">
        <v>1447</v>
      </c>
      <c r="B883" s="2" t="s">
        <v>105</v>
      </c>
      <c r="C883" s="2" t="s">
        <v>164</v>
      </c>
      <c r="D883" s="2">
        <v>6992</v>
      </c>
      <c r="E883" s="2" t="s">
        <v>1455</v>
      </c>
      <c r="F883" s="2" t="s">
        <v>1455</v>
      </c>
      <c r="G883" s="2" t="s">
        <v>1446</v>
      </c>
      <c r="H883" s="2">
        <v>50</v>
      </c>
      <c r="I883" s="2">
        <v>45</v>
      </c>
      <c r="J883" s="2" t="str">
        <f t="shared" si="149"/>
        <v>ESTERIL</v>
      </c>
      <c r="K883" s="8">
        <v>0</v>
      </c>
      <c r="L883" s="11">
        <v>0.19</v>
      </c>
      <c r="M883" s="3">
        <v>0</v>
      </c>
      <c r="N883" s="3">
        <v>3153</v>
      </c>
      <c r="O883" s="3">
        <v>0</v>
      </c>
      <c r="P883" s="3">
        <v>659</v>
      </c>
      <c r="Q883" s="3">
        <v>0</v>
      </c>
      <c r="R883" s="3">
        <v>1</v>
      </c>
      <c r="S883" s="3">
        <v>0</v>
      </c>
      <c r="T883" s="3">
        <v>18</v>
      </c>
      <c r="U883" s="3">
        <v>1652</v>
      </c>
      <c r="V883" s="3">
        <v>324</v>
      </c>
      <c r="W883" s="3">
        <v>20</v>
      </c>
      <c r="X883" s="3">
        <v>31</v>
      </c>
      <c r="Y883" s="3">
        <v>0</v>
      </c>
      <c r="Z883" s="5">
        <f t="shared" si="150"/>
        <v>9.0270812437311942E-3</v>
      </c>
      <c r="AA883" s="5">
        <f t="shared" si="151"/>
        <v>0.82848545636910731</v>
      </c>
      <c r="AB883" s="5">
        <f t="shared" si="152"/>
        <v>0.1624874623871615</v>
      </c>
      <c r="AC883" s="3">
        <v>0</v>
      </c>
      <c r="AD883" s="3">
        <v>0</v>
      </c>
      <c r="AE883" s="3">
        <v>1093</v>
      </c>
      <c r="AF883" s="3">
        <v>879</v>
      </c>
      <c r="AG883" s="3">
        <v>0</v>
      </c>
      <c r="AH883" s="3">
        <v>16</v>
      </c>
      <c r="AI883" s="1">
        <v>0</v>
      </c>
      <c r="AJ883" s="1">
        <f t="shared" si="146"/>
        <v>0</v>
      </c>
      <c r="AK883" s="1">
        <f t="shared" si="147"/>
        <v>0.5497987927565392</v>
      </c>
      <c r="AL883" s="1">
        <f t="shared" si="148"/>
        <v>0.45020120724346074</v>
      </c>
    </row>
    <row r="884" spans="1:38">
      <c r="A884" s="2" t="s">
        <v>1447</v>
      </c>
      <c r="B884" s="2" t="s">
        <v>105</v>
      </c>
      <c r="C884" s="2" t="s">
        <v>164</v>
      </c>
      <c r="D884" s="2">
        <v>6993</v>
      </c>
      <c r="E884" s="2" t="s">
        <v>1455</v>
      </c>
      <c r="F884" s="2" t="s">
        <v>1455</v>
      </c>
      <c r="G884" s="2" t="s">
        <v>1446</v>
      </c>
      <c r="H884" s="2">
        <v>51</v>
      </c>
      <c r="I884" s="2">
        <v>35</v>
      </c>
      <c r="J884" s="2" t="str">
        <f t="shared" si="149"/>
        <v>ESTERIL</v>
      </c>
      <c r="K884" s="8">
        <v>8.3633333333333351E-2</v>
      </c>
      <c r="M884" s="3">
        <v>0</v>
      </c>
      <c r="N884" s="3">
        <v>2397</v>
      </c>
      <c r="O884" s="3">
        <v>0</v>
      </c>
      <c r="P884" s="3">
        <v>623</v>
      </c>
      <c r="Q884" s="3">
        <v>0</v>
      </c>
      <c r="R884" s="3">
        <v>1</v>
      </c>
      <c r="S884" s="3">
        <v>0</v>
      </c>
      <c r="T884" s="3">
        <v>14</v>
      </c>
      <c r="U884" s="3">
        <v>1119</v>
      </c>
      <c r="V884" s="3">
        <v>430</v>
      </c>
      <c r="W884" s="3">
        <v>15</v>
      </c>
      <c r="X884" s="3">
        <v>63</v>
      </c>
      <c r="Y884" s="3">
        <v>0</v>
      </c>
      <c r="Z884" s="5">
        <f t="shared" si="150"/>
        <v>8.9571337172104932E-3</v>
      </c>
      <c r="AA884" s="5">
        <f t="shared" si="151"/>
        <v>0.71593090211132437</v>
      </c>
      <c r="AB884" s="5">
        <f t="shared" si="152"/>
        <v>0.27511196417146511</v>
      </c>
      <c r="AC884" s="3">
        <v>0</v>
      </c>
      <c r="AD884" s="3">
        <v>10</v>
      </c>
      <c r="AE884" s="3">
        <v>1524</v>
      </c>
      <c r="AF884" s="3">
        <v>496</v>
      </c>
      <c r="AG884" s="3">
        <v>10</v>
      </c>
      <c r="AH884" s="3">
        <v>35</v>
      </c>
      <c r="AI884" s="1">
        <v>0</v>
      </c>
      <c r="AJ884" s="1">
        <f t="shared" si="146"/>
        <v>9.6385542168674707E-3</v>
      </c>
      <c r="AK884" s="1">
        <f t="shared" si="147"/>
        <v>0.73445783132530118</v>
      </c>
      <c r="AL884" s="1">
        <f t="shared" si="148"/>
        <v>0.25590361445783133</v>
      </c>
    </row>
    <row r="885" spans="1:38">
      <c r="A885" s="2" t="s">
        <v>1447</v>
      </c>
      <c r="B885" s="2" t="s">
        <v>105</v>
      </c>
      <c r="C885" s="2" t="s">
        <v>164</v>
      </c>
      <c r="D885" s="2">
        <v>6994</v>
      </c>
      <c r="E885" s="2" t="s">
        <v>1455</v>
      </c>
      <c r="F885" s="2" t="s">
        <v>1455</v>
      </c>
      <c r="G885" s="2" t="s">
        <v>1446</v>
      </c>
      <c r="H885" s="2">
        <v>52</v>
      </c>
      <c r="I885" s="2">
        <v>35</v>
      </c>
      <c r="J885" s="2" t="str">
        <f t="shared" si="149"/>
        <v>ESTERIL</v>
      </c>
      <c r="K885" s="8">
        <v>0</v>
      </c>
      <c r="M885" s="3">
        <v>0</v>
      </c>
      <c r="N885" s="3">
        <v>2803</v>
      </c>
      <c r="O885" s="3">
        <v>0</v>
      </c>
      <c r="P885" s="3">
        <v>603</v>
      </c>
      <c r="Q885" s="3">
        <v>0</v>
      </c>
      <c r="R885" s="3">
        <v>1</v>
      </c>
      <c r="S885" s="3">
        <v>0</v>
      </c>
      <c r="T885" s="3">
        <v>5</v>
      </c>
      <c r="U885" s="3">
        <v>1234</v>
      </c>
      <c r="V885" s="3">
        <v>560</v>
      </c>
      <c r="W885" s="3">
        <v>7</v>
      </c>
      <c r="X885" s="3">
        <v>41</v>
      </c>
      <c r="Y885" s="3">
        <v>0</v>
      </c>
      <c r="Z885" s="5">
        <f t="shared" si="150"/>
        <v>2.7793218454697055E-3</v>
      </c>
      <c r="AA885" s="5">
        <f t="shared" si="151"/>
        <v>0.6859366314619233</v>
      </c>
      <c r="AB885" s="5">
        <f t="shared" si="152"/>
        <v>0.31128404669260701</v>
      </c>
      <c r="AC885" s="3">
        <v>0</v>
      </c>
      <c r="AD885" s="3">
        <v>8</v>
      </c>
      <c r="AE885" s="3">
        <v>955</v>
      </c>
      <c r="AF885" s="3">
        <v>627</v>
      </c>
      <c r="AG885" s="3">
        <v>5</v>
      </c>
      <c r="AH885" s="3">
        <v>24</v>
      </c>
      <c r="AI885" s="1">
        <v>0</v>
      </c>
      <c r="AJ885" s="1">
        <f t="shared" si="146"/>
        <v>8.0296479308214954E-3</v>
      </c>
      <c r="AK885" s="1">
        <f t="shared" si="147"/>
        <v>0.58987029030265592</v>
      </c>
      <c r="AL885" s="1">
        <f t="shared" si="148"/>
        <v>0.40210006176652252</v>
      </c>
    </row>
    <row r="886" spans="1:38">
      <c r="A886" s="2" t="s">
        <v>1447</v>
      </c>
      <c r="B886" s="2" t="s">
        <v>105</v>
      </c>
      <c r="C886" s="2" t="s">
        <v>164</v>
      </c>
      <c r="D886" s="2">
        <v>6995</v>
      </c>
      <c r="E886" s="2" t="s">
        <v>1455</v>
      </c>
      <c r="F886" s="2" t="s">
        <v>1455</v>
      </c>
      <c r="G886" s="2" t="s">
        <v>1446</v>
      </c>
      <c r="H886" s="2">
        <v>53</v>
      </c>
      <c r="I886" s="2">
        <v>105</v>
      </c>
      <c r="J886" s="2" t="str">
        <f t="shared" si="149"/>
        <v>ESTERIL</v>
      </c>
      <c r="K886" s="8">
        <v>0</v>
      </c>
      <c r="L886" s="11">
        <v>0.32</v>
      </c>
      <c r="M886" s="3">
        <v>110</v>
      </c>
      <c r="N886" s="3">
        <v>4735</v>
      </c>
      <c r="O886" s="3">
        <v>0</v>
      </c>
      <c r="P886" s="3">
        <v>668</v>
      </c>
      <c r="Q886" s="3">
        <v>1.9952838744785054E-2</v>
      </c>
      <c r="R886" s="3">
        <v>0.98004716125521496</v>
      </c>
      <c r="S886" s="3">
        <v>0</v>
      </c>
      <c r="T886" s="3">
        <v>1757</v>
      </c>
      <c r="U886" s="3">
        <v>184</v>
      </c>
      <c r="V886" s="3">
        <v>60</v>
      </c>
      <c r="W886" s="3">
        <v>1098</v>
      </c>
      <c r="X886" s="3">
        <v>48</v>
      </c>
      <c r="Y886" s="3">
        <v>0</v>
      </c>
      <c r="Z886" s="5">
        <f t="shared" si="150"/>
        <v>0.87806096951524237</v>
      </c>
      <c r="AA886" s="5">
        <f t="shared" si="151"/>
        <v>9.1954022988505746E-2</v>
      </c>
      <c r="AB886" s="5">
        <f t="shared" si="152"/>
        <v>2.9985007496251874E-2</v>
      </c>
      <c r="AC886" s="3">
        <v>0</v>
      </c>
      <c r="AD886" s="3">
        <v>4</v>
      </c>
      <c r="AE886" s="3">
        <v>1052</v>
      </c>
      <c r="AF886" s="3">
        <v>762</v>
      </c>
      <c r="AG886" s="3">
        <v>4</v>
      </c>
      <c r="AH886" s="3">
        <v>31</v>
      </c>
      <c r="AI886" s="1">
        <v>0</v>
      </c>
      <c r="AJ886" s="1">
        <f t="shared" si="146"/>
        <v>4.317323259579061E-3</v>
      </c>
      <c r="AK886" s="1">
        <f t="shared" si="147"/>
        <v>0.56772800863464656</v>
      </c>
      <c r="AL886" s="1">
        <f t="shared" si="148"/>
        <v>0.42795466810577443</v>
      </c>
    </row>
    <row r="887" spans="1:38">
      <c r="A887" s="2" t="s">
        <v>1447</v>
      </c>
      <c r="B887" s="2" t="s">
        <v>105</v>
      </c>
      <c r="C887" s="2" t="s">
        <v>164</v>
      </c>
      <c r="D887" s="2">
        <v>6996</v>
      </c>
      <c r="E887" s="2" t="s">
        <v>1455</v>
      </c>
      <c r="F887" s="2" t="s">
        <v>1455</v>
      </c>
      <c r="G887" s="2" t="s">
        <v>1446</v>
      </c>
      <c r="H887" s="2">
        <v>54</v>
      </c>
      <c r="I887" s="2">
        <v>60</v>
      </c>
      <c r="J887" s="2" t="str">
        <f t="shared" si="149"/>
        <v>MINERIO</v>
      </c>
      <c r="K887" s="8">
        <v>3.0093999999999999</v>
      </c>
      <c r="L887" s="11">
        <v>1.42</v>
      </c>
      <c r="M887" s="3">
        <v>153</v>
      </c>
      <c r="N887" s="3">
        <v>3032</v>
      </c>
      <c r="O887" s="3">
        <v>0</v>
      </c>
      <c r="P887" s="3">
        <v>668</v>
      </c>
      <c r="Q887" s="3">
        <v>3.9709317415001298E-2</v>
      </c>
      <c r="R887" s="3">
        <v>0.96029068258499872</v>
      </c>
      <c r="S887" s="3">
        <v>0</v>
      </c>
      <c r="T887" s="3">
        <v>38</v>
      </c>
      <c r="U887" s="3">
        <v>1489</v>
      </c>
      <c r="V887" s="3">
        <v>478</v>
      </c>
      <c r="W887" s="3">
        <v>42</v>
      </c>
      <c r="X887" s="3">
        <v>44</v>
      </c>
      <c r="Y887" s="3">
        <v>0</v>
      </c>
      <c r="Z887" s="5">
        <f t="shared" si="150"/>
        <v>1.8952618453865335E-2</v>
      </c>
      <c r="AA887" s="5">
        <f t="shared" si="151"/>
        <v>0.74264339152119696</v>
      </c>
      <c r="AB887" s="5">
        <f t="shared" si="152"/>
        <v>0.23840399002493765</v>
      </c>
      <c r="AC887" s="3">
        <v>0</v>
      </c>
      <c r="AD887" s="3">
        <v>1336</v>
      </c>
      <c r="AE887" s="3">
        <v>468</v>
      </c>
      <c r="AF887" s="3">
        <v>71</v>
      </c>
      <c r="AG887" s="3">
        <v>1163</v>
      </c>
      <c r="AH887" s="3">
        <v>99</v>
      </c>
      <c r="AI887" s="1">
        <v>0</v>
      </c>
      <c r="AJ887" s="1">
        <f t="shared" si="146"/>
        <v>0.7966209754542557</v>
      </c>
      <c r="AK887" s="1">
        <f t="shared" si="147"/>
        <v>0.14918712145361809</v>
      </c>
      <c r="AL887" s="1">
        <f t="shared" si="148"/>
        <v>5.4191903092126237E-2</v>
      </c>
    </row>
    <row r="888" spans="1:38">
      <c r="A888" s="2" t="s">
        <v>1447</v>
      </c>
      <c r="B888" s="2" t="s">
        <v>105</v>
      </c>
      <c r="C888" s="2" t="s">
        <v>164</v>
      </c>
      <c r="D888" s="2">
        <v>6997</v>
      </c>
      <c r="E888" s="2" t="s">
        <v>1455</v>
      </c>
      <c r="F888" s="2" t="s">
        <v>1455</v>
      </c>
      <c r="G888" s="2" t="s">
        <v>1446</v>
      </c>
      <c r="H888" s="2">
        <v>55</v>
      </c>
      <c r="I888" s="2">
        <v>40</v>
      </c>
      <c r="J888" s="2" t="str">
        <f t="shared" si="149"/>
        <v>ESTERIL</v>
      </c>
      <c r="K888" s="8">
        <v>0</v>
      </c>
      <c r="L888" s="11">
        <v>0.48</v>
      </c>
      <c r="M888" s="3">
        <v>0</v>
      </c>
      <c r="N888" s="3">
        <v>2616</v>
      </c>
      <c r="O888" s="3">
        <v>0</v>
      </c>
      <c r="P888" s="3">
        <v>524</v>
      </c>
      <c r="Q888" s="3">
        <v>0</v>
      </c>
      <c r="R888" s="3">
        <v>1</v>
      </c>
      <c r="S888" s="3">
        <v>0</v>
      </c>
      <c r="T888" s="3">
        <v>3</v>
      </c>
      <c r="U888" s="3">
        <v>1296</v>
      </c>
      <c r="V888" s="3">
        <v>344</v>
      </c>
      <c r="W888" s="3">
        <v>7</v>
      </c>
      <c r="X888" s="3">
        <v>56</v>
      </c>
      <c r="Y888" s="3">
        <v>0</v>
      </c>
      <c r="Z888" s="5">
        <f t="shared" si="150"/>
        <v>1.8259281801582471E-3</v>
      </c>
      <c r="AA888" s="5">
        <f t="shared" si="151"/>
        <v>0.78880097382836278</v>
      </c>
      <c r="AB888" s="5">
        <f t="shared" si="152"/>
        <v>0.20937309799147899</v>
      </c>
      <c r="AC888" s="3">
        <v>0</v>
      </c>
      <c r="AD888" s="3">
        <v>20</v>
      </c>
      <c r="AE888" s="3">
        <v>1365</v>
      </c>
      <c r="AF888" s="3">
        <v>655</v>
      </c>
      <c r="AG888" s="3">
        <v>23</v>
      </c>
      <c r="AH888" s="3">
        <v>40</v>
      </c>
      <c r="AI888" s="1">
        <v>0</v>
      </c>
      <c r="AJ888" s="1">
        <f t="shared" si="146"/>
        <v>2.0446980504041846E-2</v>
      </c>
      <c r="AK888" s="1">
        <f t="shared" si="147"/>
        <v>0.64907275320970048</v>
      </c>
      <c r="AL888" s="1">
        <f t="shared" si="148"/>
        <v>0.33048026628625771</v>
      </c>
    </row>
    <row r="889" spans="1:38">
      <c r="A889" s="2" t="s">
        <v>1447</v>
      </c>
      <c r="B889" s="2" t="s">
        <v>105</v>
      </c>
      <c r="C889" s="2" t="s">
        <v>164</v>
      </c>
      <c r="D889" s="2">
        <v>6998</v>
      </c>
      <c r="E889" s="2" t="s">
        <v>1455</v>
      </c>
      <c r="F889" s="2" t="s">
        <v>1455</v>
      </c>
      <c r="G889" s="2" t="s">
        <v>1446</v>
      </c>
      <c r="H889" s="2">
        <v>56</v>
      </c>
      <c r="I889" s="2">
        <v>130</v>
      </c>
      <c r="J889" s="2" t="str">
        <f t="shared" si="149"/>
        <v>ESTERIL</v>
      </c>
      <c r="K889" s="8">
        <v>0</v>
      </c>
      <c r="L889" s="11">
        <v>0.26</v>
      </c>
      <c r="M889" s="3">
        <v>31</v>
      </c>
      <c r="N889" s="3">
        <v>6312</v>
      </c>
      <c r="O889" s="3">
        <v>0</v>
      </c>
      <c r="P889" s="3">
        <v>1253</v>
      </c>
      <c r="Q889" s="3">
        <v>4.0810953133228016E-3</v>
      </c>
      <c r="R889" s="3">
        <v>0.99591890468667721</v>
      </c>
      <c r="S889" s="3">
        <v>0</v>
      </c>
      <c r="T889" s="3">
        <v>243</v>
      </c>
      <c r="U889" s="3">
        <v>2825</v>
      </c>
      <c r="V889" s="3">
        <v>283</v>
      </c>
      <c r="W889" s="3">
        <v>240</v>
      </c>
      <c r="X889" s="3">
        <v>67</v>
      </c>
      <c r="Y889" s="3">
        <v>0</v>
      </c>
      <c r="Z889" s="5">
        <f t="shared" si="150"/>
        <v>7.2515666965085046E-2</v>
      </c>
      <c r="AA889" s="5">
        <f t="shared" si="151"/>
        <v>0.84303193076693528</v>
      </c>
      <c r="AB889" s="5">
        <f t="shared" si="152"/>
        <v>8.4452402267979704E-2</v>
      </c>
      <c r="AC889" s="3">
        <v>0</v>
      </c>
      <c r="AD889" s="3">
        <v>1</v>
      </c>
      <c r="AE889" s="3">
        <v>1177</v>
      </c>
      <c r="AF889" s="3">
        <v>488</v>
      </c>
      <c r="AG889" s="3">
        <v>4</v>
      </c>
      <c r="AH889" s="3">
        <v>47</v>
      </c>
      <c r="AI889" s="1">
        <v>0</v>
      </c>
      <c r="AJ889" s="1">
        <f t="shared" si="146"/>
        <v>2.9120559114735002E-3</v>
      </c>
      <c r="AK889" s="1">
        <f t="shared" si="147"/>
        <v>0.68549796156086196</v>
      </c>
      <c r="AL889" s="1">
        <f t="shared" si="148"/>
        <v>0.31158998252766451</v>
      </c>
    </row>
    <row r="890" spans="1:38">
      <c r="A890" s="2" t="s">
        <v>1447</v>
      </c>
      <c r="B890" s="2" t="s">
        <v>105</v>
      </c>
      <c r="C890" s="2" t="s">
        <v>164</v>
      </c>
      <c r="D890" s="2">
        <v>6999</v>
      </c>
      <c r="E890" s="2" t="s">
        <v>1456</v>
      </c>
      <c r="F890" s="2" t="s">
        <v>1455</v>
      </c>
      <c r="G890" s="2" t="s">
        <v>1446</v>
      </c>
      <c r="H890" s="2">
        <v>57</v>
      </c>
      <c r="I890" s="2">
        <v>165</v>
      </c>
      <c r="J890" s="2" t="str">
        <f t="shared" si="149"/>
        <v>ESTERIL</v>
      </c>
      <c r="K890" s="8">
        <v>0.11393333333333334</v>
      </c>
      <c r="L890" s="11">
        <v>0.39</v>
      </c>
      <c r="M890" s="3">
        <v>0</v>
      </c>
      <c r="N890" s="3">
        <v>6151</v>
      </c>
      <c r="O890" s="3">
        <v>0</v>
      </c>
      <c r="P890" s="3">
        <v>919</v>
      </c>
      <c r="Q890" s="3">
        <v>0</v>
      </c>
      <c r="R890" s="3">
        <v>1</v>
      </c>
      <c r="S890" s="3">
        <v>0</v>
      </c>
      <c r="T890" s="3">
        <v>203</v>
      </c>
      <c r="U890" s="3">
        <v>3049</v>
      </c>
      <c r="V890" s="3">
        <v>254</v>
      </c>
      <c r="W890" s="3">
        <v>242</v>
      </c>
      <c r="X890" s="3">
        <v>196</v>
      </c>
      <c r="Y890" s="3">
        <v>0</v>
      </c>
      <c r="Z890" s="5">
        <f t="shared" si="150"/>
        <v>5.7900741585852823E-2</v>
      </c>
      <c r="AA890" s="5">
        <f t="shared" si="151"/>
        <v>0.86965202509982886</v>
      </c>
      <c r="AB890" s="5">
        <f t="shared" si="152"/>
        <v>7.2447233314318307E-2</v>
      </c>
      <c r="AC890" s="3">
        <v>0</v>
      </c>
      <c r="AD890" s="3">
        <v>152</v>
      </c>
      <c r="AE890" s="3">
        <v>2926</v>
      </c>
      <c r="AF890" s="3">
        <v>449</v>
      </c>
      <c r="AG890" s="3">
        <v>143</v>
      </c>
      <c r="AH890" s="3">
        <v>112</v>
      </c>
      <c r="AI890" s="1">
        <v>0</v>
      </c>
      <c r="AJ890" s="1">
        <f t="shared" si="146"/>
        <v>7.8001057641459551E-2</v>
      </c>
      <c r="AK890" s="1">
        <f t="shared" si="147"/>
        <v>0.77366472765732419</v>
      </c>
      <c r="AL890" s="1">
        <f t="shared" si="148"/>
        <v>0.1483342147012163</v>
      </c>
    </row>
    <row r="891" spans="1:38">
      <c r="A891" s="2" t="s">
        <v>1447</v>
      </c>
      <c r="B891" s="2" t="s">
        <v>105</v>
      </c>
      <c r="C891" s="2" t="s">
        <v>164</v>
      </c>
      <c r="D891" s="2">
        <v>7000</v>
      </c>
      <c r="E891" s="2" t="s">
        <v>1456</v>
      </c>
      <c r="F891" s="2" t="s">
        <v>1455</v>
      </c>
      <c r="G891" s="2" t="s">
        <v>1446</v>
      </c>
      <c r="H891" s="2">
        <v>58</v>
      </c>
      <c r="I891" s="2">
        <v>45</v>
      </c>
      <c r="J891" s="2" t="str">
        <f t="shared" si="149"/>
        <v>MINERIO</v>
      </c>
      <c r="K891" s="8">
        <v>13.477083333333333</v>
      </c>
      <c r="L891" s="11">
        <v>4.46</v>
      </c>
      <c r="M891" s="3">
        <v>283</v>
      </c>
      <c r="N891" s="3">
        <v>1216</v>
      </c>
      <c r="O891" s="3">
        <v>0</v>
      </c>
      <c r="P891" s="3">
        <v>542</v>
      </c>
      <c r="Q891" s="3">
        <v>0.13865752082312591</v>
      </c>
      <c r="R891" s="3">
        <v>0.86134247917687412</v>
      </c>
      <c r="S891" s="3">
        <v>7</v>
      </c>
      <c r="T891" s="3">
        <v>148</v>
      </c>
      <c r="U891" s="3">
        <v>510</v>
      </c>
      <c r="V891" s="3">
        <v>205</v>
      </c>
      <c r="W891" s="3">
        <v>99</v>
      </c>
      <c r="X891" s="3">
        <v>212</v>
      </c>
      <c r="Y891" s="3">
        <v>8.0459770114942528E-3</v>
      </c>
      <c r="Z891" s="5">
        <f t="shared" si="150"/>
        <v>0.17011494252873563</v>
      </c>
      <c r="AA891" s="5">
        <f t="shared" si="151"/>
        <v>0.58620689655172409</v>
      </c>
      <c r="AB891" s="5">
        <f t="shared" si="152"/>
        <v>0.23563218390804597</v>
      </c>
      <c r="AC891" s="3">
        <v>0</v>
      </c>
      <c r="AD891" s="3">
        <v>95</v>
      </c>
      <c r="AE891" s="3">
        <v>3221</v>
      </c>
      <c r="AF891" s="3">
        <v>350</v>
      </c>
      <c r="AG891" s="3">
        <v>129</v>
      </c>
      <c r="AH891" s="3">
        <v>163</v>
      </c>
      <c r="AI891" s="1">
        <v>0</v>
      </c>
      <c r="AJ891" s="1">
        <f t="shared" si="146"/>
        <v>5.6594239514906518E-2</v>
      </c>
      <c r="AK891" s="1">
        <f t="shared" si="147"/>
        <v>0.81379484588175843</v>
      </c>
      <c r="AL891" s="1">
        <f t="shared" si="148"/>
        <v>0.12961091460333501</v>
      </c>
    </row>
    <row r="892" spans="1:38">
      <c r="A892" s="2" t="s">
        <v>1447</v>
      </c>
      <c r="B892" s="2" t="s">
        <v>105</v>
      </c>
      <c r="C892" s="2" t="s">
        <v>164</v>
      </c>
      <c r="D892" s="2">
        <v>7026</v>
      </c>
      <c r="E892" s="2" t="s">
        <v>1456</v>
      </c>
      <c r="F892" s="2" t="s">
        <v>1455</v>
      </c>
      <c r="G892" s="2" t="s">
        <v>1446</v>
      </c>
      <c r="H892" s="2">
        <v>59</v>
      </c>
      <c r="I892" s="2">
        <v>105</v>
      </c>
      <c r="J892" s="2" t="str">
        <f t="shared" si="149"/>
        <v>ESTERIL</v>
      </c>
      <c r="K892" s="8">
        <v>0</v>
      </c>
      <c r="L892" s="11">
        <v>0.7</v>
      </c>
      <c r="M892" s="3">
        <v>14</v>
      </c>
      <c r="N892" s="3">
        <v>3316</v>
      </c>
      <c r="O892" s="3">
        <v>0</v>
      </c>
      <c r="P892" s="3">
        <v>706</v>
      </c>
      <c r="Q892" s="3">
        <v>3.4687809712586719E-3</v>
      </c>
      <c r="R892" s="3">
        <v>0.99653121902874131</v>
      </c>
      <c r="S892" s="3">
        <v>0</v>
      </c>
      <c r="T892" s="3">
        <v>0</v>
      </c>
      <c r="U892" s="3">
        <v>1566</v>
      </c>
      <c r="V892" s="3">
        <v>594</v>
      </c>
      <c r="W892" s="3">
        <v>0</v>
      </c>
      <c r="X892" s="3">
        <v>35</v>
      </c>
      <c r="Y892" s="3">
        <v>0</v>
      </c>
      <c r="Z892" s="5">
        <f t="shared" si="150"/>
        <v>0</v>
      </c>
      <c r="AA892" s="5">
        <f t="shared" si="151"/>
        <v>0.72499999999999998</v>
      </c>
      <c r="AB892" s="5">
        <f t="shared" si="152"/>
        <v>0.27500000000000002</v>
      </c>
      <c r="AC892" s="3">
        <v>6</v>
      </c>
      <c r="AD892" s="3">
        <v>124</v>
      </c>
      <c r="AE892" s="3">
        <v>521</v>
      </c>
      <c r="AF892" s="3">
        <v>237</v>
      </c>
      <c r="AG892" s="3">
        <v>85</v>
      </c>
      <c r="AH892" s="3">
        <v>28</v>
      </c>
      <c r="AI892" s="1">
        <v>6.7567567567567571E-3</v>
      </c>
      <c r="AJ892" s="1">
        <f t="shared" si="146"/>
        <v>0.2087912087912088</v>
      </c>
      <c r="AK892" s="1">
        <f t="shared" si="147"/>
        <v>0.52047952047952051</v>
      </c>
      <c r="AL892" s="1">
        <f t="shared" si="148"/>
        <v>0.26473526473526471</v>
      </c>
    </row>
    <row r="893" spans="1:38">
      <c r="A893" s="2" t="s">
        <v>1447</v>
      </c>
      <c r="B893" s="2" t="s">
        <v>105</v>
      </c>
      <c r="C893" s="2" t="s">
        <v>164</v>
      </c>
      <c r="D893" s="2">
        <v>7027</v>
      </c>
      <c r="E893" s="2" t="s">
        <v>1456</v>
      </c>
      <c r="F893" s="2" t="s">
        <v>1455</v>
      </c>
      <c r="G893" s="2" t="s">
        <v>1446</v>
      </c>
      <c r="H893" s="2">
        <v>60</v>
      </c>
      <c r="I893" s="2">
        <v>15</v>
      </c>
      <c r="J893" s="2" t="str">
        <f t="shared" si="149"/>
        <v>ESTERIL</v>
      </c>
      <c r="K893" s="8">
        <v>0</v>
      </c>
      <c r="L893" s="11">
        <v>0.36</v>
      </c>
      <c r="M893" s="3">
        <v>0</v>
      </c>
      <c r="N893" s="3">
        <v>1757</v>
      </c>
      <c r="O893" s="3">
        <v>0</v>
      </c>
      <c r="P893" s="3">
        <v>435</v>
      </c>
      <c r="Q893" s="3">
        <v>0</v>
      </c>
      <c r="R893" s="3">
        <v>1</v>
      </c>
      <c r="S893" s="3">
        <v>0</v>
      </c>
      <c r="T893" s="3">
        <v>893</v>
      </c>
      <c r="U893" s="3">
        <v>23</v>
      </c>
      <c r="V893" s="3">
        <v>19</v>
      </c>
      <c r="W893" s="3">
        <v>259</v>
      </c>
      <c r="X893" s="3">
        <v>15</v>
      </c>
      <c r="Y893" s="3">
        <v>0</v>
      </c>
      <c r="Z893" s="5">
        <f t="shared" si="150"/>
        <v>0.95508021390374331</v>
      </c>
      <c r="AA893" s="5">
        <f t="shared" si="151"/>
        <v>2.4598930481283421E-2</v>
      </c>
      <c r="AB893" s="5">
        <f t="shared" si="152"/>
        <v>2.0320855614973262E-2</v>
      </c>
      <c r="AC893" s="3">
        <v>0</v>
      </c>
      <c r="AD893" s="3">
        <v>0</v>
      </c>
      <c r="AE893" s="3">
        <v>1360</v>
      </c>
      <c r="AF893" s="3">
        <v>806</v>
      </c>
      <c r="AG893" s="3">
        <v>0</v>
      </c>
      <c r="AH893" s="3">
        <v>9</v>
      </c>
      <c r="AI893" s="1">
        <v>0</v>
      </c>
      <c r="AJ893" s="1">
        <f t="shared" si="146"/>
        <v>0</v>
      </c>
      <c r="AK893" s="1">
        <f t="shared" si="147"/>
        <v>0.62528735632183907</v>
      </c>
      <c r="AL893" s="1">
        <f t="shared" si="148"/>
        <v>0.37471264367816093</v>
      </c>
    </row>
    <row r="894" spans="1:38">
      <c r="A894" s="2" t="s">
        <v>1447</v>
      </c>
      <c r="B894" s="2" t="s">
        <v>105</v>
      </c>
      <c r="C894" s="2" t="s">
        <v>164</v>
      </c>
      <c r="D894" s="2">
        <v>7028</v>
      </c>
      <c r="E894" s="2" t="s">
        <v>1456</v>
      </c>
      <c r="F894" s="2" t="s">
        <v>1455</v>
      </c>
      <c r="G894" s="2" t="s">
        <v>1446</v>
      </c>
      <c r="H894" s="2">
        <v>61</v>
      </c>
      <c r="I894" s="2">
        <v>45</v>
      </c>
      <c r="J894" s="2" t="str">
        <f t="shared" si="149"/>
        <v>MINERIO</v>
      </c>
      <c r="K894" s="8">
        <v>9.6</v>
      </c>
      <c r="L894" s="11">
        <v>4.7300000000000004</v>
      </c>
      <c r="M894" s="3">
        <v>183</v>
      </c>
      <c r="N894" s="3">
        <v>2778</v>
      </c>
      <c r="O894" s="3">
        <v>0</v>
      </c>
      <c r="P894" s="3">
        <v>554</v>
      </c>
      <c r="Q894" s="3">
        <v>5.2062588904694167E-2</v>
      </c>
      <c r="R894" s="3">
        <v>0.94793741109530583</v>
      </c>
      <c r="S894" s="3">
        <v>0</v>
      </c>
      <c r="T894" s="3">
        <v>862</v>
      </c>
      <c r="U894" s="3">
        <v>402</v>
      </c>
      <c r="V894" s="3">
        <v>47</v>
      </c>
      <c r="W894" s="3">
        <v>588</v>
      </c>
      <c r="X894" s="3">
        <v>0</v>
      </c>
      <c r="Y894" s="3">
        <v>0</v>
      </c>
      <c r="Z894" s="5">
        <f t="shared" si="150"/>
        <v>0.65751334858886346</v>
      </c>
      <c r="AA894" s="5">
        <f t="shared" si="151"/>
        <v>0.30663615560640733</v>
      </c>
      <c r="AB894" s="5">
        <f t="shared" si="152"/>
        <v>3.5850495804729217E-2</v>
      </c>
      <c r="AC894" s="3">
        <v>0</v>
      </c>
      <c r="AD894" s="3">
        <v>813</v>
      </c>
      <c r="AE894" s="3">
        <v>27</v>
      </c>
      <c r="AF894" s="3">
        <v>26</v>
      </c>
      <c r="AG894" s="3">
        <v>322</v>
      </c>
      <c r="AH894" s="3">
        <v>2</v>
      </c>
      <c r="AI894" s="1">
        <v>0</v>
      </c>
      <c r="AJ894" s="1">
        <f t="shared" si="146"/>
        <v>0.95378151260504207</v>
      </c>
      <c r="AK894" s="1">
        <f t="shared" si="147"/>
        <v>2.26890756302521E-2</v>
      </c>
      <c r="AL894" s="1">
        <f t="shared" si="148"/>
        <v>2.3529411764705882E-2</v>
      </c>
    </row>
    <row r="895" spans="1:38">
      <c r="A895" s="2" t="s">
        <v>1447</v>
      </c>
      <c r="B895" s="2" t="s">
        <v>105</v>
      </c>
      <c r="C895" s="2" t="s">
        <v>164</v>
      </c>
      <c r="D895" s="2">
        <v>7029</v>
      </c>
      <c r="E895" s="2" t="s">
        <v>1456</v>
      </c>
      <c r="F895" s="2" t="s">
        <v>1455</v>
      </c>
      <c r="G895" s="2" t="s">
        <v>1446</v>
      </c>
      <c r="H895" s="2">
        <v>62</v>
      </c>
      <c r="I895" s="2">
        <v>15</v>
      </c>
      <c r="J895" s="2" t="str">
        <f t="shared" si="149"/>
        <v>ESTERIL</v>
      </c>
      <c r="K895" s="8">
        <v>0.06</v>
      </c>
      <c r="L895" s="11">
        <v>0.21</v>
      </c>
      <c r="M895" s="3">
        <v>0</v>
      </c>
      <c r="N895" s="3">
        <v>1085</v>
      </c>
      <c r="O895" s="3">
        <v>0</v>
      </c>
      <c r="P895" s="3">
        <v>366</v>
      </c>
      <c r="Q895" s="3">
        <v>0</v>
      </c>
      <c r="R895" s="3">
        <v>1</v>
      </c>
      <c r="S895" s="3">
        <v>0</v>
      </c>
      <c r="T895" s="3">
        <v>0</v>
      </c>
      <c r="U895" s="3">
        <v>525</v>
      </c>
      <c r="V895" s="3">
        <v>215</v>
      </c>
      <c r="W895" s="3">
        <v>1</v>
      </c>
      <c r="X895" s="3">
        <v>63</v>
      </c>
      <c r="Y895" s="3">
        <v>0</v>
      </c>
      <c r="Z895" s="5">
        <f t="shared" si="150"/>
        <v>0</v>
      </c>
      <c r="AA895" s="5">
        <f t="shared" si="151"/>
        <v>0.70945945945945943</v>
      </c>
      <c r="AB895" s="5">
        <f t="shared" si="152"/>
        <v>0.29054054054054052</v>
      </c>
      <c r="AC895" s="3">
        <v>0</v>
      </c>
      <c r="AD895" s="3">
        <v>671</v>
      </c>
      <c r="AE895" s="3">
        <v>637</v>
      </c>
      <c r="AF895" s="3">
        <v>68</v>
      </c>
      <c r="AG895" s="3">
        <v>506</v>
      </c>
      <c r="AH895" s="3">
        <v>78</v>
      </c>
      <c r="AI895" s="1">
        <v>0</v>
      </c>
      <c r="AJ895" s="1">
        <f t="shared" si="146"/>
        <v>0.60051020408163269</v>
      </c>
      <c r="AK895" s="1">
        <f t="shared" si="147"/>
        <v>0.32500000000000001</v>
      </c>
      <c r="AL895" s="1">
        <f t="shared" si="148"/>
        <v>7.4489795918367352E-2</v>
      </c>
    </row>
    <row r="896" spans="1:38">
      <c r="A896" s="2" t="s">
        <v>1447</v>
      </c>
      <c r="B896" s="2" t="s">
        <v>105</v>
      </c>
      <c r="C896" s="2" t="s">
        <v>164</v>
      </c>
      <c r="D896" s="2">
        <v>7030</v>
      </c>
      <c r="E896" s="2" t="s">
        <v>1456</v>
      </c>
      <c r="F896" s="2" t="s">
        <v>1455</v>
      </c>
      <c r="G896" s="2" t="s">
        <v>1446</v>
      </c>
      <c r="H896" s="2">
        <v>63</v>
      </c>
      <c r="I896" s="2">
        <v>25</v>
      </c>
      <c r="J896" s="2" t="str">
        <f t="shared" si="149"/>
        <v>ESTERIL</v>
      </c>
      <c r="K896" s="8">
        <v>0.05</v>
      </c>
      <c r="M896" s="3">
        <v>0</v>
      </c>
      <c r="N896" s="3">
        <v>1879</v>
      </c>
      <c r="O896" s="3">
        <v>0</v>
      </c>
      <c r="P896" s="3">
        <v>470</v>
      </c>
      <c r="Q896" s="3">
        <v>0</v>
      </c>
      <c r="R896" s="3">
        <v>1</v>
      </c>
      <c r="S896" s="3">
        <v>0</v>
      </c>
      <c r="T896" s="3">
        <v>0</v>
      </c>
      <c r="U896" s="3">
        <v>805</v>
      </c>
      <c r="V896" s="3">
        <v>424</v>
      </c>
      <c r="W896" s="3">
        <v>0</v>
      </c>
      <c r="X896" s="3">
        <v>21</v>
      </c>
      <c r="Y896" s="3">
        <v>0</v>
      </c>
      <c r="Z896" s="5">
        <f t="shared" si="150"/>
        <v>0</v>
      </c>
      <c r="AA896" s="5">
        <f t="shared" si="151"/>
        <v>0.65500406834825065</v>
      </c>
      <c r="AB896" s="5">
        <f t="shared" si="152"/>
        <v>0.34499593165174941</v>
      </c>
      <c r="AC896" s="3">
        <v>0</v>
      </c>
      <c r="AD896" s="3">
        <v>0</v>
      </c>
      <c r="AE896" s="3">
        <v>450</v>
      </c>
      <c r="AF896" s="3">
        <v>299</v>
      </c>
      <c r="AG896" s="3">
        <v>0</v>
      </c>
      <c r="AH896" s="3">
        <v>13</v>
      </c>
      <c r="AI896" s="1">
        <v>0</v>
      </c>
      <c r="AJ896" s="1">
        <f t="shared" si="146"/>
        <v>0</v>
      </c>
      <c r="AK896" s="1">
        <f t="shared" si="147"/>
        <v>0.59055118110236215</v>
      </c>
      <c r="AL896" s="1">
        <f t="shared" si="148"/>
        <v>0.40944881889763779</v>
      </c>
    </row>
    <row r="897" spans="1:38">
      <c r="A897" s="2" t="s">
        <v>1447</v>
      </c>
      <c r="B897" s="2" t="s">
        <v>105</v>
      </c>
      <c r="C897" s="2" t="s">
        <v>164</v>
      </c>
      <c r="D897" s="2">
        <v>7031</v>
      </c>
      <c r="E897" s="2" t="s">
        <v>1456</v>
      </c>
      <c r="F897" s="2" t="s">
        <v>1455</v>
      </c>
      <c r="G897" s="2" t="s">
        <v>1446</v>
      </c>
      <c r="H897" s="2">
        <v>64</v>
      </c>
      <c r="I897" s="2">
        <v>25</v>
      </c>
      <c r="J897" s="2" t="str">
        <f t="shared" si="149"/>
        <v>MINERIO</v>
      </c>
      <c r="K897" s="8">
        <v>2.0699999999999998</v>
      </c>
      <c r="L897" s="11">
        <v>2.4900000000000002</v>
      </c>
      <c r="M897" s="3">
        <v>0</v>
      </c>
      <c r="N897" s="3">
        <v>1824</v>
      </c>
      <c r="O897" s="3">
        <v>0</v>
      </c>
      <c r="P897" s="3">
        <v>475</v>
      </c>
      <c r="Q897" s="3">
        <v>0</v>
      </c>
      <c r="R897" s="3">
        <v>1</v>
      </c>
      <c r="S897" s="3">
        <v>0</v>
      </c>
      <c r="T897" s="3">
        <v>124</v>
      </c>
      <c r="U897" s="3">
        <v>612</v>
      </c>
      <c r="V897" s="3">
        <v>378</v>
      </c>
      <c r="W897" s="3">
        <v>95</v>
      </c>
      <c r="X897" s="3">
        <v>22</v>
      </c>
      <c r="Y897" s="3">
        <v>0</v>
      </c>
      <c r="Z897" s="5">
        <f t="shared" si="150"/>
        <v>0.11131059245960502</v>
      </c>
      <c r="AA897" s="5">
        <f t="shared" si="151"/>
        <v>0.54937163375224418</v>
      </c>
      <c r="AB897" s="5">
        <f t="shared" si="152"/>
        <v>0.33931777378815081</v>
      </c>
      <c r="AC897" s="3">
        <v>0</v>
      </c>
      <c r="AD897" s="3">
        <v>0</v>
      </c>
      <c r="AE897" s="3">
        <v>676</v>
      </c>
      <c r="AF897" s="3">
        <v>567</v>
      </c>
      <c r="AG897" s="3">
        <v>0</v>
      </c>
      <c r="AH897" s="3">
        <v>8</v>
      </c>
      <c r="AI897" s="1">
        <v>0</v>
      </c>
      <c r="AJ897" s="1">
        <f t="shared" si="146"/>
        <v>0</v>
      </c>
      <c r="AK897" s="1">
        <f t="shared" si="147"/>
        <v>0.54036770583533178</v>
      </c>
      <c r="AL897" s="1">
        <f t="shared" si="148"/>
        <v>0.45963229416466828</v>
      </c>
    </row>
    <row r="898" spans="1:38">
      <c r="A898" s="2" t="s">
        <v>1447</v>
      </c>
      <c r="B898" s="2" t="s">
        <v>105</v>
      </c>
      <c r="C898" s="2" t="s">
        <v>164</v>
      </c>
      <c r="D898" s="2">
        <v>7032</v>
      </c>
      <c r="E898" s="2" t="s">
        <v>1457</v>
      </c>
      <c r="F898" s="2" t="s">
        <v>1496</v>
      </c>
      <c r="G898" s="2" t="s">
        <v>1446</v>
      </c>
      <c r="H898" s="2">
        <v>65</v>
      </c>
      <c r="I898" s="2">
        <v>60</v>
      </c>
      <c r="J898" s="2" t="str">
        <f t="shared" si="149"/>
        <v>ESTERIL</v>
      </c>
      <c r="K898" s="8">
        <v>0</v>
      </c>
      <c r="L898" s="11">
        <v>0.06</v>
      </c>
      <c r="M898" s="3">
        <v>28</v>
      </c>
      <c r="N898" s="3">
        <v>2427</v>
      </c>
      <c r="O898" s="3">
        <v>0</v>
      </c>
      <c r="P898" s="3">
        <v>501</v>
      </c>
      <c r="Q898" s="3">
        <v>9.4722598105548041E-3</v>
      </c>
      <c r="R898" s="3">
        <v>0.99052774018944523</v>
      </c>
      <c r="S898" s="3">
        <v>0</v>
      </c>
      <c r="T898" s="3">
        <v>8</v>
      </c>
      <c r="U898" s="3">
        <v>650</v>
      </c>
      <c r="V898" s="3">
        <v>935</v>
      </c>
      <c r="W898" s="3">
        <v>10</v>
      </c>
      <c r="X898" s="3">
        <v>33</v>
      </c>
      <c r="Y898" s="3">
        <v>0</v>
      </c>
      <c r="Z898" s="5">
        <f t="shared" si="150"/>
        <v>5.0219711236660393E-3</v>
      </c>
      <c r="AA898" s="5">
        <f t="shared" si="151"/>
        <v>0.40803515379786565</v>
      </c>
      <c r="AB898" s="5">
        <f t="shared" si="152"/>
        <v>0.58694287507846832</v>
      </c>
      <c r="AC898" s="3">
        <v>0</v>
      </c>
      <c r="AD898" s="3">
        <v>113</v>
      </c>
      <c r="AE898" s="3">
        <v>547</v>
      </c>
      <c r="AF898" s="3">
        <v>475</v>
      </c>
      <c r="AG898" s="3">
        <v>86</v>
      </c>
      <c r="AH898" s="3">
        <v>21</v>
      </c>
      <c r="AI898" s="1">
        <v>0</v>
      </c>
      <c r="AJ898" s="1">
        <f t="shared" ref="AJ898:AJ961" si="153">(AD898+AG898)/($AC898+$AD898+$AE898+$AF898+AG898+AH898)</f>
        <v>0.16022544283413848</v>
      </c>
      <c r="AK898" s="1">
        <f t="shared" ref="AK898:AK961" si="154">AE898/($AC898+$AD898+$AE898+$AF898+AG898+AH898)</f>
        <v>0.44041867954911434</v>
      </c>
      <c r="AL898" s="1">
        <f t="shared" ref="AL898:AL961" si="155">(AH898+AF898)/($AC898+$AD898+$AE898+$AF898+AH898+AG898)</f>
        <v>0.39935587761674718</v>
      </c>
    </row>
    <row r="899" spans="1:38">
      <c r="A899" s="2" t="s">
        <v>1447</v>
      </c>
      <c r="B899" s="2" t="s">
        <v>105</v>
      </c>
      <c r="C899" s="2" t="s">
        <v>164</v>
      </c>
      <c r="D899" s="2">
        <v>7033</v>
      </c>
      <c r="E899" s="2" t="s">
        <v>1457</v>
      </c>
      <c r="F899" s="2" t="s">
        <v>1496</v>
      </c>
      <c r="G899" s="2" t="s">
        <v>1446</v>
      </c>
      <c r="H899" s="2">
        <v>66</v>
      </c>
      <c r="I899" s="2">
        <v>5</v>
      </c>
      <c r="J899" s="2" t="str">
        <f t="shared" ref="J899:J962" si="156">IF(OR(G899="MINERIO",K899 &gt;0.4),"MINERIO","ESTERIL")</f>
        <v>MINERIO</v>
      </c>
      <c r="K899" s="8">
        <v>0.95</v>
      </c>
      <c r="L899" s="11">
        <v>0.28000000000000003</v>
      </c>
      <c r="M899" s="3">
        <v>0</v>
      </c>
      <c r="N899" s="3">
        <v>841</v>
      </c>
      <c r="O899" s="3">
        <v>0</v>
      </c>
      <c r="P899" s="3">
        <v>387</v>
      </c>
      <c r="Q899" s="3">
        <v>0</v>
      </c>
      <c r="R899" s="3">
        <v>1</v>
      </c>
      <c r="S899" s="3">
        <v>0</v>
      </c>
      <c r="T899" s="3">
        <v>3</v>
      </c>
      <c r="U899" s="3">
        <v>152</v>
      </c>
      <c r="V899" s="3">
        <v>341</v>
      </c>
      <c r="W899" s="3">
        <v>5</v>
      </c>
      <c r="X899" s="3">
        <v>18</v>
      </c>
      <c r="Y899" s="3">
        <v>0</v>
      </c>
      <c r="Z899" s="5">
        <f t="shared" si="150"/>
        <v>6.0483870967741934E-3</v>
      </c>
      <c r="AA899" s="5">
        <f t="shared" si="151"/>
        <v>0.30645161290322581</v>
      </c>
      <c r="AB899" s="5">
        <f t="shared" si="152"/>
        <v>0.6875</v>
      </c>
      <c r="AC899" s="3">
        <v>0</v>
      </c>
      <c r="AD899" s="3">
        <v>5</v>
      </c>
      <c r="AE899" s="3">
        <v>481</v>
      </c>
      <c r="AF899" s="3">
        <v>1113</v>
      </c>
      <c r="AG899" s="3">
        <v>6</v>
      </c>
      <c r="AH899" s="3">
        <v>16</v>
      </c>
      <c r="AI899" s="1">
        <v>0</v>
      </c>
      <c r="AJ899" s="1">
        <f t="shared" si="153"/>
        <v>6.7859346082665018E-3</v>
      </c>
      <c r="AK899" s="1">
        <f t="shared" si="154"/>
        <v>0.29673041332510797</v>
      </c>
      <c r="AL899" s="1">
        <f t="shared" si="155"/>
        <v>0.69648365206662555</v>
      </c>
    </row>
    <row r="900" spans="1:38">
      <c r="A900" s="2" t="s">
        <v>1447</v>
      </c>
      <c r="B900" s="2" t="s">
        <v>105</v>
      </c>
      <c r="C900" s="2" t="s">
        <v>164</v>
      </c>
      <c r="D900" s="2">
        <v>7034</v>
      </c>
      <c r="E900" s="2" t="s">
        <v>1457</v>
      </c>
      <c r="F900" s="2" t="s">
        <v>1496</v>
      </c>
      <c r="G900" s="2" t="s">
        <v>1446</v>
      </c>
      <c r="H900" s="2">
        <v>67</v>
      </c>
      <c r="I900" s="2">
        <v>10</v>
      </c>
      <c r="J900" s="2" t="str">
        <f t="shared" si="156"/>
        <v>MINERIO</v>
      </c>
      <c r="K900" s="8">
        <v>0.44</v>
      </c>
      <c r="M900" s="3">
        <v>0</v>
      </c>
      <c r="N900" s="3">
        <v>706</v>
      </c>
      <c r="O900" s="3">
        <v>0</v>
      </c>
      <c r="P900" s="3">
        <v>306</v>
      </c>
      <c r="Q900" s="3">
        <v>0</v>
      </c>
      <c r="R900" s="3">
        <v>1</v>
      </c>
      <c r="S900" s="3">
        <v>0</v>
      </c>
      <c r="T900" s="3">
        <v>0</v>
      </c>
      <c r="U900" s="3">
        <v>214</v>
      </c>
      <c r="V900" s="3">
        <v>277</v>
      </c>
      <c r="W900" s="3">
        <v>0</v>
      </c>
      <c r="X900" s="3">
        <v>4</v>
      </c>
      <c r="Y900" s="3">
        <v>0</v>
      </c>
      <c r="Z900" s="5">
        <f t="shared" si="150"/>
        <v>0</v>
      </c>
      <c r="AA900" s="5">
        <f t="shared" si="151"/>
        <v>0.43584521384928715</v>
      </c>
      <c r="AB900" s="5">
        <f t="shared" si="152"/>
        <v>0.56415478615071279</v>
      </c>
      <c r="AC900" s="3">
        <v>0</v>
      </c>
      <c r="AD900" s="3">
        <v>3</v>
      </c>
      <c r="AE900" s="3">
        <v>103</v>
      </c>
      <c r="AF900" s="3">
        <v>391</v>
      </c>
      <c r="AG900" s="3">
        <v>5</v>
      </c>
      <c r="AH900" s="3">
        <v>3</v>
      </c>
      <c r="AI900" s="1">
        <v>0</v>
      </c>
      <c r="AJ900" s="1">
        <f t="shared" si="153"/>
        <v>1.5841584158415842E-2</v>
      </c>
      <c r="AK900" s="1">
        <f t="shared" si="154"/>
        <v>0.20396039603960395</v>
      </c>
      <c r="AL900" s="1">
        <f t="shared" si="155"/>
        <v>0.78019801980198022</v>
      </c>
    </row>
    <row r="901" spans="1:38">
      <c r="A901" s="2" t="s">
        <v>1447</v>
      </c>
      <c r="B901" s="2" t="s">
        <v>105</v>
      </c>
      <c r="C901" s="2" t="s">
        <v>164</v>
      </c>
      <c r="D901" s="2">
        <v>7035</v>
      </c>
      <c r="E901" s="2" t="s">
        <v>1457</v>
      </c>
      <c r="F901" s="2" t="s">
        <v>1496</v>
      </c>
      <c r="G901" s="2" t="s">
        <v>1446</v>
      </c>
      <c r="H901" s="2">
        <v>68</v>
      </c>
      <c r="I901" s="2">
        <v>15</v>
      </c>
      <c r="J901" s="2" t="str">
        <f t="shared" si="156"/>
        <v>ESTERIL</v>
      </c>
      <c r="K901" s="8">
        <v>0</v>
      </c>
      <c r="L901" s="11">
        <v>0.06</v>
      </c>
      <c r="M901" s="3">
        <v>28</v>
      </c>
      <c r="N901" s="3">
        <v>806</v>
      </c>
      <c r="O901" s="3">
        <v>0</v>
      </c>
      <c r="P901" s="3">
        <v>311</v>
      </c>
      <c r="Q901" s="3">
        <v>2.4454148471615721E-2</v>
      </c>
      <c r="R901" s="3">
        <v>0.97554585152838424</v>
      </c>
      <c r="S901" s="3">
        <v>0</v>
      </c>
      <c r="T901" s="3">
        <v>0</v>
      </c>
      <c r="U901" s="3">
        <v>149</v>
      </c>
      <c r="V901" s="3">
        <v>427</v>
      </c>
      <c r="W901" s="3">
        <v>0</v>
      </c>
      <c r="X901" s="3">
        <v>6</v>
      </c>
      <c r="Y901" s="3">
        <v>0</v>
      </c>
      <c r="Z901" s="5">
        <f t="shared" si="150"/>
        <v>0</v>
      </c>
      <c r="AA901" s="5">
        <f t="shared" si="151"/>
        <v>0.25868055555555558</v>
      </c>
      <c r="AB901" s="5">
        <f t="shared" si="152"/>
        <v>0.74131944444444442</v>
      </c>
      <c r="AC901" s="3">
        <v>0</v>
      </c>
      <c r="AD901" s="3">
        <v>0</v>
      </c>
      <c r="AE901" s="3">
        <v>166</v>
      </c>
      <c r="AF901" s="3">
        <v>327</v>
      </c>
      <c r="AG901" s="3">
        <v>0</v>
      </c>
      <c r="AH901" s="3">
        <v>4</v>
      </c>
      <c r="AI901" s="1">
        <v>0</v>
      </c>
      <c r="AJ901" s="1">
        <f t="shared" si="153"/>
        <v>0</v>
      </c>
      <c r="AK901" s="1">
        <f t="shared" si="154"/>
        <v>0.33400402414486924</v>
      </c>
      <c r="AL901" s="1">
        <f t="shared" si="155"/>
        <v>0.66599597585513082</v>
      </c>
    </row>
    <row r="902" spans="1:38">
      <c r="A902" s="2" t="s">
        <v>1447</v>
      </c>
      <c r="B902" s="2" t="s">
        <v>105</v>
      </c>
      <c r="C902" s="2" t="s">
        <v>164</v>
      </c>
      <c r="D902" s="2">
        <v>7036</v>
      </c>
      <c r="E902" s="2" t="s">
        <v>1457</v>
      </c>
      <c r="F902" s="2" t="s">
        <v>1496</v>
      </c>
      <c r="G902" s="2" t="s">
        <v>1446</v>
      </c>
      <c r="H902" s="2">
        <v>69</v>
      </c>
      <c r="I902" s="2">
        <v>55</v>
      </c>
      <c r="J902" s="2" t="str">
        <f t="shared" si="156"/>
        <v>ESTERIL</v>
      </c>
      <c r="K902" s="8">
        <v>0.06</v>
      </c>
      <c r="L902" s="11">
        <v>0.06</v>
      </c>
      <c r="M902" s="3">
        <v>0</v>
      </c>
      <c r="N902" s="3">
        <v>2222</v>
      </c>
      <c r="O902" s="3">
        <v>0</v>
      </c>
      <c r="P902" s="3">
        <v>440</v>
      </c>
      <c r="Q902" s="3">
        <v>0</v>
      </c>
      <c r="R902" s="3">
        <v>1</v>
      </c>
      <c r="S902" s="3">
        <v>0</v>
      </c>
      <c r="T902" s="3">
        <v>0</v>
      </c>
      <c r="U902" s="3">
        <v>700</v>
      </c>
      <c r="V902" s="3">
        <v>754</v>
      </c>
      <c r="W902" s="3">
        <v>0</v>
      </c>
      <c r="X902" s="3">
        <v>2</v>
      </c>
      <c r="Y902" s="3">
        <v>0</v>
      </c>
      <c r="Z902" s="5">
        <f t="shared" si="150"/>
        <v>0</v>
      </c>
      <c r="AA902" s="5">
        <f t="shared" si="151"/>
        <v>0.48143053645116918</v>
      </c>
      <c r="AB902" s="5">
        <f t="shared" si="152"/>
        <v>0.51856946354883082</v>
      </c>
      <c r="AC902" s="3">
        <v>0</v>
      </c>
      <c r="AD902" s="3">
        <v>0</v>
      </c>
      <c r="AE902" s="3">
        <v>98</v>
      </c>
      <c r="AF902" s="3">
        <v>478</v>
      </c>
      <c r="AG902" s="3">
        <v>0</v>
      </c>
      <c r="AH902" s="3">
        <v>2</v>
      </c>
      <c r="AI902" s="1">
        <v>0</v>
      </c>
      <c r="AJ902" s="1">
        <f t="shared" si="153"/>
        <v>0</v>
      </c>
      <c r="AK902" s="1">
        <f t="shared" si="154"/>
        <v>0.16955017301038061</v>
      </c>
      <c r="AL902" s="1">
        <f t="shared" si="155"/>
        <v>0.83044982698961933</v>
      </c>
    </row>
    <row r="903" spans="1:38">
      <c r="A903" s="2" t="s">
        <v>1447</v>
      </c>
      <c r="B903" s="2" t="s">
        <v>106</v>
      </c>
      <c r="C903" s="2" t="s">
        <v>164</v>
      </c>
      <c r="D903" s="2">
        <v>7037</v>
      </c>
      <c r="E903" s="2" t="s">
        <v>1452</v>
      </c>
      <c r="F903" s="2" t="s">
        <v>1495</v>
      </c>
      <c r="G903" s="2" t="s">
        <v>1445</v>
      </c>
      <c r="H903" s="2">
        <v>1</v>
      </c>
      <c r="I903" s="2">
        <v>10</v>
      </c>
      <c r="J903" s="2" t="str">
        <f t="shared" si="156"/>
        <v>MINERIO</v>
      </c>
      <c r="K903" s="8">
        <v>7.0000000000000007E-2</v>
      </c>
      <c r="M903" s="3">
        <v>379</v>
      </c>
      <c r="N903" s="3">
        <v>278</v>
      </c>
      <c r="O903" s="3">
        <v>280</v>
      </c>
      <c r="P903" s="3">
        <v>0</v>
      </c>
      <c r="Q903" s="3">
        <v>0.70330843116328712</v>
      </c>
      <c r="R903" s="3">
        <v>0.29669156883671294</v>
      </c>
      <c r="S903" s="3">
        <v>0</v>
      </c>
      <c r="T903" s="3">
        <v>227</v>
      </c>
      <c r="U903" s="3">
        <v>25</v>
      </c>
      <c r="V903" s="3">
        <v>53</v>
      </c>
      <c r="W903" s="3">
        <v>155</v>
      </c>
      <c r="X903" s="3">
        <v>9</v>
      </c>
      <c r="Y903" s="3">
        <v>0</v>
      </c>
      <c r="Z903" s="5">
        <f t="shared" si="150"/>
        <v>0.74426229508196717</v>
      </c>
      <c r="AA903" s="5">
        <f t="shared" si="151"/>
        <v>8.1967213114754092E-2</v>
      </c>
      <c r="AB903" s="5">
        <f t="shared" si="152"/>
        <v>0.17377049180327869</v>
      </c>
      <c r="AC903" s="3">
        <v>0</v>
      </c>
      <c r="AD903" s="3">
        <v>0</v>
      </c>
      <c r="AE903" s="3">
        <v>546</v>
      </c>
      <c r="AF903" s="3">
        <v>913</v>
      </c>
      <c r="AG903" s="3">
        <v>0</v>
      </c>
      <c r="AH903" s="3">
        <v>4</v>
      </c>
      <c r="AI903" s="1">
        <v>0</v>
      </c>
      <c r="AJ903" s="1">
        <f t="shared" si="153"/>
        <v>0</v>
      </c>
      <c r="AK903" s="1">
        <f t="shared" si="154"/>
        <v>0.37320574162679426</v>
      </c>
      <c r="AL903" s="1">
        <f t="shared" si="155"/>
        <v>0.62679425837320579</v>
      </c>
    </row>
    <row r="904" spans="1:38">
      <c r="A904" s="2" t="s">
        <v>1447</v>
      </c>
      <c r="B904" s="2" t="s">
        <v>106</v>
      </c>
      <c r="C904" s="2" t="s">
        <v>164</v>
      </c>
      <c r="D904" s="2">
        <v>7038</v>
      </c>
      <c r="E904" s="2" t="s">
        <v>1452</v>
      </c>
      <c r="F904" s="2" t="s">
        <v>1495</v>
      </c>
      <c r="G904" s="2" t="s">
        <v>1445</v>
      </c>
      <c r="H904" s="2">
        <v>2</v>
      </c>
      <c r="I904" s="2">
        <v>10</v>
      </c>
      <c r="J904" s="2" t="str">
        <f t="shared" si="156"/>
        <v>MINERIO</v>
      </c>
      <c r="K904" s="8">
        <v>0</v>
      </c>
      <c r="M904" s="3">
        <v>105</v>
      </c>
      <c r="N904" s="3">
        <v>948</v>
      </c>
      <c r="O904" s="3">
        <v>77</v>
      </c>
      <c r="P904" s="3">
        <v>0</v>
      </c>
      <c r="Q904" s="3">
        <v>0.16106194690265488</v>
      </c>
      <c r="R904" s="3">
        <v>0.83893805309734515</v>
      </c>
      <c r="S904" s="3">
        <v>0</v>
      </c>
      <c r="T904" s="3">
        <v>266</v>
      </c>
      <c r="U904" s="3">
        <v>104</v>
      </c>
      <c r="V904" s="3">
        <v>34</v>
      </c>
      <c r="W904" s="3">
        <v>156</v>
      </c>
      <c r="X904" s="3">
        <v>0</v>
      </c>
      <c r="Y904" s="3">
        <v>0</v>
      </c>
      <c r="Z904" s="5">
        <f t="shared" si="150"/>
        <v>0.65841584158415845</v>
      </c>
      <c r="AA904" s="5">
        <f t="shared" si="151"/>
        <v>0.25742574257425743</v>
      </c>
      <c r="AB904" s="5">
        <f t="shared" si="152"/>
        <v>8.4158415841584164E-2</v>
      </c>
      <c r="AC904" s="3">
        <v>0</v>
      </c>
      <c r="AD904" s="3">
        <v>185</v>
      </c>
      <c r="AE904" s="3">
        <v>60</v>
      </c>
      <c r="AF904" s="3">
        <v>42</v>
      </c>
      <c r="AG904" s="3">
        <v>152</v>
      </c>
      <c r="AH904" s="3">
        <v>0</v>
      </c>
      <c r="AI904" s="1">
        <v>0</v>
      </c>
      <c r="AJ904" s="1">
        <f t="shared" si="153"/>
        <v>0.76765375854214124</v>
      </c>
      <c r="AK904" s="1">
        <f t="shared" si="154"/>
        <v>0.1366742596810934</v>
      </c>
      <c r="AL904" s="1">
        <f t="shared" si="155"/>
        <v>9.5671981776765377E-2</v>
      </c>
    </row>
    <row r="905" spans="1:38">
      <c r="A905" s="2" t="s">
        <v>1447</v>
      </c>
      <c r="B905" s="2" t="s">
        <v>106</v>
      </c>
      <c r="C905" s="2" t="s">
        <v>164</v>
      </c>
      <c r="D905" s="2">
        <v>7039</v>
      </c>
      <c r="E905" s="2" t="s">
        <v>1452</v>
      </c>
      <c r="F905" s="2" t="s">
        <v>1495</v>
      </c>
      <c r="G905" s="2" t="s">
        <v>1445</v>
      </c>
      <c r="H905" s="2">
        <v>3</v>
      </c>
      <c r="I905" s="2">
        <v>10</v>
      </c>
      <c r="J905" s="2" t="str">
        <f t="shared" si="156"/>
        <v>MINERIO</v>
      </c>
      <c r="K905" s="8">
        <v>0</v>
      </c>
      <c r="M905" s="3">
        <v>188</v>
      </c>
      <c r="N905" s="3">
        <v>734</v>
      </c>
      <c r="O905" s="3">
        <v>181</v>
      </c>
      <c r="P905" s="3">
        <v>0</v>
      </c>
      <c r="Q905" s="3">
        <v>0.33454215775158658</v>
      </c>
      <c r="R905" s="3">
        <v>0.66545784224841342</v>
      </c>
      <c r="S905" s="3">
        <v>0</v>
      </c>
      <c r="T905" s="3">
        <v>222</v>
      </c>
      <c r="U905" s="3">
        <v>92</v>
      </c>
      <c r="V905" s="3">
        <v>50</v>
      </c>
      <c r="W905" s="3">
        <v>195</v>
      </c>
      <c r="X905" s="3">
        <v>0</v>
      </c>
      <c r="Y905" s="3">
        <v>0</v>
      </c>
      <c r="Z905" s="5">
        <f t="shared" si="150"/>
        <v>0.60989010989010994</v>
      </c>
      <c r="AA905" s="5">
        <f t="shared" si="151"/>
        <v>0.25274725274725274</v>
      </c>
      <c r="AB905" s="5">
        <f t="shared" si="152"/>
        <v>0.13736263736263737</v>
      </c>
      <c r="AC905" s="3">
        <v>0</v>
      </c>
      <c r="AD905" s="3">
        <v>223</v>
      </c>
      <c r="AE905" s="3">
        <v>136</v>
      </c>
      <c r="AF905" s="3">
        <v>23</v>
      </c>
      <c r="AG905" s="3">
        <v>150</v>
      </c>
      <c r="AH905" s="3">
        <v>0</v>
      </c>
      <c r="AI905" s="1">
        <v>0</v>
      </c>
      <c r="AJ905" s="1">
        <f t="shared" si="153"/>
        <v>0.70112781954887216</v>
      </c>
      <c r="AK905" s="1">
        <f t="shared" si="154"/>
        <v>0.25563909774436089</v>
      </c>
      <c r="AL905" s="1">
        <f t="shared" si="155"/>
        <v>4.3233082706766915E-2</v>
      </c>
    </row>
    <row r="906" spans="1:38">
      <c r="A906" s="2" t="s">
        <v>1447</v>
      </c>
      <c r="B906" s="2" t="s">
        <v>106</v>
      </c>
      <c r="C906" s="2" t="s">
        <v>164</v>
      </c>
      <c r="D906" s="2">
        <v>7040</v>
      </c>
      <c r="E906" s="2" t="s">
        <v>1452</v>
      </c>
      <c r="F906" s="2" t="s">
        <v>1495</v>
      </c>
      <c r="G906" s="2" t="s">
        <v>1445</v>
      </c>
      <c r="H906" s="2">
        <v>4</v>
      </c>
      <c r="I906" s="2">
        <v>10</v>
      </c>
      <c r="J906" s="2" t="str">
        <f t="shared" si="156"/>
        <v>MINERIO</v>
      </c>
      <c r="K906" s="8">
        <v>1.08</v>
      </c>
      <c r="L906" s="11">
        <v>1.01</v>
      </c>
      <c r="M906" s="3">
        <v>143</v>
      </c>
      <c r="N906" s="3">
        <v>782</v>
      </c>
      <c r="O906" s="3">
        <v>115</v>
      </c>
      <c r="P906" s="3">
        <v>0</v>
      </c>
      <c r="Q906" s="3">
        <v>0.24807692307692308</v>
      </c>
      <c r="R906" s="3">
        <v>0.75192307692307692</v>
      </c>
      <c r="S906" s="3">
        <v>0</v>
      </c>
      <c r="T906" s="3">
        <v>286</v>
      </c>
      <c r="U906" s="3">
        <v>62</v>
      </c>
      <c r="V906" s="3">
        <v>20</v>
      </c>
      <c r="W906" s="3">
        <v>145</v>
      </c>
      <c r="X906" s="3">
        <v>0</v>
      </c>
      <c r="Y906" s="3">
        <v>0</v>
      </c>
      <c r="Z906" s="5">
        <f t="shared" si="150"/>
        <v>0.77717391304347827</v>
      </c>
      <c r="AA906" s="5">
        <f t="shared" si="151"/>
        <v>0.16847826086956522</v>
      </c>
      <c r="AB906" s="5">
        <f t="shared" si="152"/>
        <v>5.434782608695652E-2</v>
      </c>
      <c r="AC906" s="3">
        <v>0</v>
      </c>
      <c r="AD906" s="3">
        <v>168</v>
      </c>
      <c r="AE906" s="3">
        <v>172</v>
      </c>
      <c r="AF906" s="3">
        <v>33</v>
      </c>
      <c r="AG906" s="3">
        <v>155</v>
      </c>
      <c r="AH906" s="3">
        <v>0</v>
      </c>
      <c r="AI906" s="1">
        <v>0</v>
      </c>
      <c r="AJ906" s="1">
        <f t="shared" si="153"/>
        <v>0.6117424242424242</v>
      </c>
      <c r="AK906" s="1">
        <f t="shared" si="154"/>
        <v>0.32575757575757575</v>
      </c>
      <c r="AL906" s="1">
        <f t="shared" si="155"/>
        <v>6.25E-2</v>
      </c>
    </row>
    <row r="907" spans="1:38">
      <c r="A907" s="2" t="s">
        <v>1447</v>
      </c>
      <c r="B907" s="2" t="s">
        <v>106</v>
      </c>
      <c r="C907" s="2" t="s">
        <v>164</v>
      </c>
      <c r="D907" s="2">
        <v>7041</v>
      </c>
      <c r="E907" s="2" t="s">
        <v>1452</v>
      </c>
      <c r="F907" s="2" t="s">
        <v>1495</v>
      </c>
      <c r="G907" s="2" t="s">
        <v>1445</v>
      </c>
      <c r="H907" s="2">
        <v>5</v>
      </c>
      <c r="I907" s="2">
        <v>10</v>
      </c>
      <c r="J907" s="2" t="str">
        <f t="shared" si="156"/>
        <v>MINERIO</v>
      </c>
      <c r="K907" s="8">
        <v>0</v>
      </c>
      <c r="M907" s="3">
        <v>242</v>
      </c>
      <c r="N907" s="3">
        <v>556</v>
      </c>
      <c r="O907" s="3">
        <v>230</v>
      </c>
      <c r="P907" s="3">
        <v>0</v>
      </c>
      <c r="Q907" s="3">
        <v>0.45914396887159531</v>
      </c>
      <c r="R907" s="3">
        <v>0.54085603112840464</v>
      </c>
      <c r="S907" s="3">
        <v>0</v>
      </c>
      <c r="T907" s="3">
        <v>150</v>
      </c>
      <c r="U907" s="3">
        <v>140</v>
      </c>
      <c r="V907" s="3">
        <v>44</v>
      </c>
      <c r="W907" s="3">
        <v>115</v>
      </c>
      <c r="X907" s="3">
        <v>0</v>
      </c>
      <c r="Y907" s="3">
        <v>0</v>
      </c>
      <c r="Z907" s="5">
        <f t="shared" si="150"/>
        <v>0.44910179640718562</v>
      </c>
      <c r="AA907" s="5">
        <f t="shared" si="151"/>
        <v>0.41916167664670656</v>
      </c>
      <c r="AB907" s="5">
        <f t="shared" si="152"/>
        <v>0.1317365269461078</v>
      </c>
      <c r="AC907" s="3">
        <v>0</v>
      </c>
      <c r="AD907" s="3">
        <v>243</v>
      </c>
      <c r="AE907" s="3">
        <v>79</v>
      </c>
      <c r="AF907" s="3">
        <v>17</v>
      </c>
      <c r="AG907" s="3">
        <v>159</v>
      </c>
      <c r="AH907" s="3">
        <v>0</v>
      </c>
      <c r="AI907" s="1">
        <v>0</v>
      </c>
      <c r="AJ907" s="1">
        <f t="shared" si="153"/>
        <v>0.80722891566265065</v>
      </c>
      <c r="AK907" s="1">
        <f t="shared" si="154"/>
        <v>0.15863453815261044</v>
      </c>
      <c r="AL907" s="1">
        <f t="shared" si="155"/>
        <v>3.4136546184738957E-2</v>
      </c>
    </row>
    <row r="908" spans="1:38">
      <c r="A908" s="2" t="s">
        <v>1447</v>
      </c>
      <c r="B908" s="2" t="s">
        <v>106</v>
      </c>
      <c r="C908" s="2" t="s">
        <v>164</v>
      </c>
      <c r="D908" s="2">
        <v>7042</v>
      </c>
      <c r="E908" s="2" t="s">
        <v>1452</v>
      </c>
      <c r="F908" s="2" t="s">
        <v>1495</v>
      </c>
      <c r="G908" s="2" t="s">
        <v>1445</v>
      </c>
      <c r="H908" s="2">
        <v>6</v>
      </c>
      <c r="I908" s="2">
        <v>10</v>
      </c>
      <c r="J908" s="2" t="str">
        <f t="shared" si="156"/>
        <v>MINERIO</v>
      </c>
      <c r="K908" s="8">
        <v>0.05</v>
      </c>
      <c r="M908" s="3">
        <v>303</v>
      </c>
      <c r="N908" s="3">
        <v>179</v>
      </c>
      <c r="O908" s="3">
        <v>277</v>
      </c>
      <c r="P908" s="3">
        <v>0</v>
      </c>
      <c r="Q908" s="3">
        <v>0.76416337285902503</v>
      </c>
      <c r="R908" s="3">
        <v>0.23583662714097497</v>
      </c>
      <c r="S908" s="3">
        <v>0</v>
      </c>
      <c r="T908" s="3">
        <v>162</v>
      </c>
      <c r="U908" s="3">
        <v>47</v>
      </c>
      <c r="V908" s="3">
        <v>24</v>
      </c>
      <c r="W908" s="3">
        <v>109</v>
      </c>
      <c r="X908" s="3">
        <v>0</v>
      </c>
      <c r="Y908" s="3">
        <v>0</v>
      </c>
      <c r="Z908" s="5">
        <f t="shared" si="150"/>
        <v>0.69527896995708149</v>
      </c>
      <c r="AA908" s="5">
        <f t="shared" si="151"/>
        <v>0.20171673819742489</v>
      </c>
      <c r="AB908" s="5">
        <f t="shared" si="152"/>
        <v>0.10300429184549356</v>
      </c>
      <c r="AC908" s="3">
        <v>0</v>
      </c>
      <c r="AD908" s="3">
        <v>117</v>
      </c>
      <c r="AE908" s="3">
        <v>187</v>
      </c>
      <c r="AF908" s="3">
        <v>34</v>
      </c>
      <c r="AG908" s="3">
        <v>89</v>
      </c>
      <c r="AH908" s="3">
        <v>0</v>
      </c>
      <c r="AI908" s="1">
        <v>0</v>
      </c>
      <c r="AJ908" s="1">
        <f t="shared" si="153"/>
        <v>0.48243559718969553</v>
      </c>
      <c r="AK908" s="1">
        <f t="shared" si="154"/>
        <v>0.4379391100702576</v>
      </c>
      <c r="AL908" s="1">
        <f t="shared" si="155"/>
        <v>7.9625292740046844E-2</v>
      </c>
    </row>
    <row r="909" spans="1:38">
      <c r="A909" s="2" t="s">
        <v>1447</v>
      </c>
      <c r="B909" s="2" t="s">
        <v>106</v>
      </c>
      <c r="C909" s="2" t="s">
        <v>164</v>
      </c>
      <c r="D909" s="2">
        <v>7043</v>
      </c>
      <c r="E909" s="2" t="s">
        <v>1452</v>
      </c>
      <c r="F909" s="2" t="s">
        <v>1495</v>
      </c>
      <c r="G909" s="2" t="s">
        <v>1445</v>
      </c>
      <c r="H909" s="2">
        <v>7</v>
      </c>
      <c r="I909" s="2">
        <v>10</v>
      </c>
      <c r="J909" s="2" t="str">
        <f t="shared" si="156"/>
        <v>MINERIO</v>
      </c>
      <c r="K909" s="8">
        <v>0.11</v>
      </c>
      <c r="L909" s="11">
        <v>0.1</v>
      </c>
      <c r="M909" s="3">
        <v>176</v>
      </c>
      <c r="N909" s="3">
        <v>706</v>
      </c>
      <c r="O909" s="3">
        <v>168</v>
      </c>
      <c r="P909" s="3">
        <v>0</v>
      </c>
      <c r="Q909" s="3">
        <v>0.32761904761904764</v>
      </c>
      <c r="R909" s="3">
        <v>0.67238095238095241</v>
      </c>
      <c r="S909" s="3">
        <v>0</v>
      </c>
      <c r="T909" s="3">
        <v>150</v>
      </c>
      <c r="U909" s="3">
        <v>133</v>
      </c>
      <c r="V909" s="3">
        <v>48</v>
      </c>
      <c r="W909" s="3">
        <v>97</v>
      </c>
      <c r="X909" s="3">
        <v>0</v>
      </c>
      <c r="Y909" s="3">
        <v>0</v>
      </c>
      <c r="Z909" s="5">
        <f t="shared" si="150"/>
        <v>0.45317220543806647</v>
      </c>
      <c r="AA909" s="5">
        <f t="shared" si="151"/>
        <v>0.40181268882175225</v>
      </c>
      <c r="AB909" s="5">
        <f t="shared" si="152"/>
        <v>0.14501510574018128</v>
      </c>
      <c r="AC909" s="3">
        <v>0</v>
      </c>
      <c r="AD909" s="3">
        <v>128</v>
      </c>
      <c r="AE909" s="3">
        <v>98</v>
      </c>
      <c r="AF909" s="3">
        <v>12</v>
      </c>
      <c r="AG909" s="3">
        <v>85</v>
      </c>
      <c r="AH909" s="3">
        <v>0</v>
      </c>
      <c r="AI909" s="1">
        <v>0</v>
      </c>
      <c r="AJ909" s="1">
        <f t="shared" si="153"/>
        <v>0.65944272445820429</v>
      </c>
      <c r="AK909" s="1">
        <f t="shared" si="154"/>
        <v>0.30340557275541796</v>
      </c>
      <c r="AL909" s="1">
        <f t="shared" si="155"/>
        <v>3.7151702786377708E-2</v>
      </c>
    </row>
    <row r="910" spans="1:38">
      <c r="A910" s="2" t="s">
        <v>1447</v>
      </c>
      <c r="B910" s="2" t="s">
        <v>106</v>
      </c>
      <c r="C910" s="2" t="s">
        <v>164</v>
      </c>
      <c r="D910" s="2">
        <v>7044</v>
      </c>
      <c r="E910" s="2" t="s">
        <v>1452</v>
      </c>
      <c r="F910" s="2" t="s">
        <v>1495</v>
      </c>
      <c r="G910" s="2" t="s">
        <v>1445</v>
      </c>
      <c r="H910" s="2">
        <v>8</v>
      </c>
      <c r="I910" s="2">
        <v>10</v>
      </c>
      <c r="J910" s="2" t="str">
        <f t="shared" si="156"/>
        <v>MINERIO</v>
      </c>
      <c r="K910" s="8">
        <v>7.0000000000000007E-2</v>
      </c>
      <c r="M910" s="3">
        <v>354</v>
      </c>
      <c r="N910" s="3">
        <v>379</v>
      </c>
      <c r="O910" s="3">
        <v>240</v>
      </c>
      <c r="P910" s="3">
        <v>0</v>
      </c>
      <c r="Q910" s="3">
        <v>0.61048304213771842</v>
      </c>
      <c r="R910" s="3">
        <v>0.38951695786228158</v>
      </c>
      <c r="S910" s="3">
        <v>0</v>
      </c>
      <c r="T910" s="3">
        <v>122</v>
      </c>
      <c r="U910" s="3">
        <v>102</v>
      </c>
      <c r="V910" s="3">
        <v>35</v>
      </c>
      <c r="W910" s="3">
        <v>86</v>
      </c>
      <c r="X910" s="3">
        <v>0</v>
      </c>
      <c r="Y910" s="3">
        <v>0</v>
      </c>
      <c r="Z910" s="5">
        <f t="shared" si="150"/>
        <v>0.47104247104247104</v>
      </c>
      <c r="AA910" s="5">
        <f t="shared" si="151"/>
        <v>0.39382239382239381</v>
      </c>
      <c r="AB910" s="5">
        <f t="shared" si="152"/>
        <v>0.13513513513513514</v>
      </c>
      <c r="AC910" s="3">
        <v>0</v>
      </c>
      <c r="AD910" s="3">
        <v>117</v>
      </c>
      <c r="AE910" s="3">
        <v>165</v>
      </c>
      <c r="AF910" s="3">
        <v>38</v>
      </c>
      <c r="AG910" s="3">
        <v>89</v>
      </c>
      <c r="AH910" s="3">
        <v>0</v>
      </c>
      <c r="AI910" s="1">
        <v>0</v>
      </c>
      <c r="AJ910" s="1">
        <f t="shared" si="153"/>
        <v>0.50366748166259168</v>
      </c>
      <c r="AK910" s="1">
        <f t="shared" si="154"/>
        <v>0.4034229828850856</v>
      </c>
      <c r="AL910" s="1">
        <f t="shared" si="155"/>
        <v>9.2909535452322736E-2</v>
      </c>
    </row>
    <row r="911" spans="1:38">
      <c r="A911" s="2" t="s">
        <v>1447</v>
      </c>
      <c r="B911" s="2" t="s">
        <v>106</v>
      </c>
      <c r="C911" s="2" t="s">
        <v>164</v>
      </c>
      <c r="D911" s="2">
        <v>7045</v>
      </c>
      <c r="E911" s="2" t="s">
        <v>1452</v>
      </c>
      <c r="F911" s="2" t="s">
        <v>1495</v>
      </c>
      <c r="G911" s="2" t="s">
        <v>1445</v>
      </c>
      <c r="H911" s="2">
        <v>9</v>
      </c>
      <c r="I911" s="2">
        <v>10</v>
      </c>
      <c r="J911" s="2" t="str">
        <f t="shared" si="156"/>
        <v>MINERIO</v>
      </c>
      <c r="K911" s="8">
        <v>0</v>
      </c>
      <c r="M911" s="3">
        <v>107</v>
      </c>
      <c r="N911" s="3">
        <v>806</v>
      </c>
      <c r="O911" s="3">
        <v>95</v>
      </c>
      <c r="P911" s="3">
        <v>0</v>
      </c>
      <c r="Q911" s="3">
        <v>0.20039682539682541</v>
      </c>
      <c r="R911" s="3">
        <v>0.79960317460317465</v>
      </c>
      <c r="S911" s="3">
        <v>0</v>
      </c>
      <c r="T911" s="3">
        <v>144</v>
      </c>
      <c r="U911" s="3">
        <v>165</v>
      </c>
      <c r="V911" s="3">
        <v>41</v>
      </c>
      <c r="W911" s="3">
        <v>109</v>
      </c>
      <c r="X911" s="3">
        <v>0</v>
      </c>
      <c r="Y911" s="3">
        <v>0</v>
      </c>
      <c r="Z911" s="5">
        <f t="shared" si="150"/>
        <v>0.41142857142857142</v>
      </c>
      <c r="AA911" s="5">
        <f t="shared" si="151"/>
        <v>0.47142857142857142</v>
      </c>
      <c r="AB911" s="5">
        <f t="shared" si="152"/>
        <v>0.11714285714285715</v>
      </c>
      <c r="AC911" s="3">
        <v>0</v>
      </c>
      <c r="AD911" s="3">
        <v>97</v>
      </c>
      <c r="AE911" s="3">
        <v>128</v>
      </c>
      <c r="AF911" s="3">
        <v>29</v>
      </c>
      <c r="AG911" s="3">
        <v>73</v>
      </c>
      <c r="AH911" s="3">
        <v>0</v>
      </c>
      <c r="AI911" s="1">
        <v>0</v>
      </c>
      <c r="AJ911" s="1">
        <f t="shared" si="153"/>
        <v>0.51987767584097855</v>
      </c>
      <c r="AK911" s="1">
        <f t="shared" si="154"/>
        <v>0.39143730886850153</v>
      </c>
      <c r="AL911" s="1">
        <f t="shared" si="155"/>
        <v>8.8685015290519878E-2</v>
      </c>
    </row>
    <row r="912" spans="1:38">
      <c r="A912" s="2" t="s">
        <v>1447</v>
      </c>
      <c r="B912" s="2" t="s">
        <v>106</v>
      </c>
      <c r="C912" s="2" t="s">
        <v>164</v>
      </c>
      <c r="D912" s="2">
        <v>7046</v>
      </c>
      <c r="E912" s="2" t="s">
        <v>1452</v>
      </c>
      <c r="F912" s="2" t="s">
        <v>1495</v>
      </c>
      <c r="G912" s="2" t="s">
        <v>1445</v>
      </c>
      <c r="H912" s="2">
        <v>10</v>
      </c>
      <c r="I912" s="2">
        <v>10</v>
      </c>
      <c r="J912" s="2" t="str">
        <f t="shared" si="156"/>
        <v>MINERIO</v>
      </c>
      <c r="K912" s="8">
        <v>0</v>
      </c>
      <c r="L912" s="11">
        <v>1.52</v>
      </c>
      <c r="M912" s="3">
        <v>102</v>
      </c>
      <c r="N912" s="3">
        <v>773</v>
      </c>
      <c r="O912" s="3">
        <v>94</v>
      </c>
      <c r="P912" s="3">
        <v>0</v>
      </c>
      <c r="Q912" s="3">
        <v>0.20227038183694532</v>
      </c>
      <c r="R912" s="3">
        <v>0.79772961816305465</v>
      </c>
      <c r="S912" s="3">
        <v>0</v>
      </c>
      <c r="T912" s="3">
        <v>174</v>
      </c>
      <c r="U912" s="3">
        <v>132</v>
      </c>
      <c r="V912" s="3">
        <v>40</v>
      </c>
      <c r="W912" s="3">
        <v>117</v>
      </c>
      <c r="X912" s="3">
        <v>0</v>
      </c>
      <c r="Y912" s="3">
        <v>0</v>
      </c>
      <c r="Z912" s="5">
        <f t="shared" si="150"/>
        <v>0.50289017341040465</v>
      </c>
      <c r="AA912" s="5">
        <f t="shared" si="151"/>
        <v>0.38150289017341038</v>
      </c>
      <c r="AB912" s="5">
        <f t="shared" si="152"/>
        <v>0.11560693641618497</v>
      </c>
      <c r="AC912" s="3">
        <v>0</v>
      </c>
      <c r="AD912" s="3">
        <v>108</v>
      </c>
      <c r="AE912" s="3">
        <v>217</v>
      </c>
      <c r="AF912" s="3">
        <v>35</v>
      </c>
      <c r="AG912" s="3">
        <v>79</v>
      </c>
      <c r="AH912" s="3">
        <v>0</v>
      </c>
      <c r="AI912" s="1">
        <v>0</v>
      </c>
      <c r="AJ912" s="1">
        <f t="shared" si="153"/>
        <v>0.42596810933940776</v>
      </c>
      <c r="AK912" s="1">
        <f t="shared" si="154"/>
        <v>0.49430523917995445</v>
      </c>
      <c r="AL912" s="1">
        <f t="shared" si="155"/>
        <v>7.9726651480637817E-2</v>
      </c>
    </row>
    <row r="913" spans="1:38">
      <c r="A913" s="2" t="s">
        <v>1447</v>
      </c>
      <c r="B913" s="2" t="s">
        <v>106</v>
      </c>
      <c r="C913" s="2" t="s">
        <v>164</v>
      </c>
      <c r="D913" s="2">
        <v>7047</v>
      </c>
      <c r="E913" s="2" t="s">
        <v>1452</v>
      </c>
      <c r="F913" s="2" t="s">
        <v>1495</v>
      </c>
      <c r="G913" s="2" t="s">
        <v>1445</v>
      </c>
      <c r="H913" s="2">
        <v>11</v>
      </c>
      <c r="I913" s="2">
        <v>5</v>
      </c>
      <c r="J913" s="2" t="str">
        <f t="shared" si="156"/>
        <v>MINERIO</v>
      </c>
      <c r="K913" s="8">
        <v>5.44</v>
      </c>
      <c r="L913" s="11">
        <v>3.35</v>
      </c>
      <c r="M913" s="3">
        <v>287</v>
      </c>
      <c r="N913" s="3">
        <v>306</v>
      </c>
      <c r="O913" s="3">
        <v>262</v>
      </c>
      <c r="P913" s="3">
        <v>0</v>
      </c>
      <c r="Q913" s="3">
        <v>0.64210526315789473</v>
      </c>
      <c r="R913" s="3">
        <v>0.35789473684210527</v>
      </c>
      <c r="S913" s="3">
        <v>0</v>
      </c>
      <c r="T913" s="3">
        <v>176</v>
      </c>
      <c r="U913" s="3">
        <v>65</v>
      </c>
      <c r="V913" s="3">
        <v>29</v>
      </c>
      <c r="W913" s="3">
        <v>124</v>
      </c>
      <c r="X913" s="3">
        <v>0</v>
      </c>
      <c r="Y913" s="3">
        <v>0</v>
      </c>
      <c r="Z913" s="5">
        <f t="shared" si="150"/>
        <v>0.6518518518518519</v>
      </c>
      <c r="AA913" s="5">
        <f t="shared" si="151"/>
        <v>0.24074074074074073</v>
      </c>
      <c r="AB913" s="5">
        <f t="shared" si="152"/>
        <v>0.10740740740740741</v>
      </c>
      <c r="AC913" s="3">
        <v>0</v>
      </c>
      <c r="AD913" s="3">
        <v>143</v>
      </c>
      <c r="AE913" s="3">
        <v>175</v>
      </c>
      <c r="AF913" s="3">
        <v>31</v>
      </c>
      <c r="AG913" s="3">
        <v>93</v>
      </c>
      <c r="AH913" s="3">
        <v>0</v>
      </c>
      <c r="AI913" s="1">
        <v>0</v>
      </c>
      <c r="AJ913" s="1">
        <f t="shared" si="153"/>
        <v>0.5339366515837104</v>
      </c>
      <c r="AK913" s="1">
        <f t="shared" si="154"/>
        <v>0.39592760180995473</v>
      </c>
      <c r="AL913" s="1">
        <f t="shared" si="155"/>
        <v>7.0135746606334842E-2</v>
      </c>
    </row>
    <row r="914" spans="1:38">
      <c r="A914" s="2" t="s">
        <v>1447</v>
      </c>
      <c r="B914" s="2" t="s">
        <v>106</v>
      </c>
      <c r="C914" s="2" t="s">
        <v>164</v>
      </c>
      <c r="D914" s="2">
        <v>7048</v>
      </c>
      <c r="E914" s="2" t="s">
        <v>1452</v>
      </c>
      <c r="F914" s="2" t="s">
        <v>1495</v>
      </c>
      <c r="G914" s="2" t="s">
        <v>1445</v>
      </c>
      <c r="H914" s="2">
        <v>12</v>
      </c>
      <c r="I914" s="2">
        <v>20</v>
      </c>
      <c r="J914" s="2" t="str">
        <f t="shared" si="156"/>
        <v>MINERIO</v>
      </c>
      <c r="K914" s="8">
        <v>0.85</v>
      </c>
      <c r="M914" s="3">
        <v>607</v>
      </c>
      <c r="N914" s="3">
        <v>254</v>
      </c>
      <c r="O914" s="3">
        <v>267</v>
      </c>
      <c r="P914" s="3">
        <v>0</v>
      </c>
      <c r="Q914" s="3">
        <v>0.77482269503546097</v>
      </c>
      <c r="R914" s="3">
        <v>0.225177304964539</v>
      </c>
      <c r="S914" s="3">
        <v>0</v>
      </c>
      <c r="T914" s="3">
        <v>164</v>
      </c>
      <c r="U914" s="3">
        <v>220</v>
      </c>
      <c r="V914" s="3">
        <v>44</v>
      </c>
      <c r="W914" s="3">
        <v>110</v>
      </c>
      <c r="X914" s="3">
        <v>0</v>
      </c>
      <c r="Y914" s="3">
        <v>0</v>
      </c>
      <c r="Z914" s="5">
        <f t="shared" si="150"/>
        <v>0.38317757009345793</v>
      </c>
      <c r="AA914" s="5">
        <f t="shared" si="151"/>
        <v>0.51401869158878499</v>
      </c>
      <c r="AB914" s="5">
        <f t="shared" si="152"/>
        <v>0.10280373831775701</v>
      </c>
      <c r="AC914" s="3">
        <v>0</v>
      </c>
      <c r="AD914" s="3">
        <v>139</v>
      </c>
      <c r="AE914" s="3">
        <v>83</v>
      </c>
      <c r="AF914" s="3">
        <v>24</v>
      </c>
      <c r="AG914" s="3">
        <v>129</v>
      </c>
      <c r="AH914" s="3">
        <v>0</v>
      </c>
      <c r="AI914" s="1">
        <v>0</v>
      </c>
      <c r="AJ914" s="1">
        <f t="shared" si="153"/>
        <v>0.71466666666666667</v>
      </c>
      <c r="AK914" s="1">
        <f t="shared" si="154"/>
        <v>0.22133333333333333</v>
      </c>
      <c r="AL914" s="1">
        <f t="shared" si="155"/>
        <v>6.4000000000000001E-2</v>
      </c>
    </row>
    <row r="915" spans="1:38">
      <c r="A915" s="2" t="s">
        <v>1447</v>
      </c>
      <c r="B915" s="2" t="s">
        <v>106</v>
      </c>
      <c r="C915" s="2" t="s">
        <v>164</v>
      </c>
      <c r="D915" s="2">
        <v>7049</v>
      </c>
      <c r="E915" s="2" t="s">
        <v>1452</v>
      </c>
      <c r="F915" s="2" t="s">
        <v>1495</v>
      </c>
      <c r="G915" s="2" t="s">
        <v>1445</v>
      </c>
      <c r="H915" s="2">
        <v>13</v>
      </c>
      <c r="I915" s="2">
        <v>15</v>
      </c>
      <c r="J915" s="2" t="str">
        <f t="shared" si="156"/>
        <v>MINERIO</v>
      </c>
      <c r="K915" s="8">
        <v>18.28</v>
      </c>
      <c r="L915" s="11">
        <v>6.9</v>
      </c>
      <c r="M915" s="3">
        <v>308</v>
      </c>
      <c r="N915" s="3">
        <v>526</v>
      </c>
      <c r="O915" s="3">
        <v>282</v>
      </c>
      <c r="P915" s="3">
        <v>0</v>
      </c>
      <c r="Q915" s="3">
        <v>0.52867383512544808</v>
      </c>
      <c r="R915" s="3">
        <v>0.47132616487455198</v>
      </c>
      <c r="S915" s="3">
        <v>0</v>
      </c>
      <c r="T915" s="3">
        <v>245</v>
      </c>
      <c r="U915" s="3">
        <v>94</v>
      </c>
      <c r="V915" s="3">
        <v>34</v>
      </c>
      <c r="W915" s="3">
        <v>155</v>
      </c>
      <c r="X915" s="3">
        <v>0</v>
      </c>
      <c r="Y915" s="3">
        <v>0</v>
      </c>
      <c r="Z915" s="5">
        <f t="shared" si="150"/>
        <v>0.65683646112600536</v>
      </c>
      <c r="AA915" s="5">
        <f t="shared" si="151"/>
        <v>0.25201072386058981</v>
      </c>
      <c r="AB915" s="5">
        <f t="shared" si="152"/>
        <v>9.1152815013404831E-2</v>
      </c>
      <c r="AC915" s="3">
        <v>0</v>
      </c>
      <c r="AD915" s="3">
        <v>128</v>
      </c>
      <c r="AE915" s="3">
        <v>257</v>
      </c>
      <c r="AF915" s="3">
        <v>36</v>
      </c>
      <c r="AG915" s="3">
        <v>93</v>
      </c>
      <c r="AH915" s="3">
        <v>0</v>
      </c>
      <c r="AI915" s="1">
        <v>0</v>
      </c>
      <c r="AJ915" s="1">
        <f t="shared" si="153"/>
        <v>0.42996108949416345</v>
      </c>
      <c r="AK915" s="1">
        <f t="shared" si="154"/>
        <v>0.5</v>
      </c>
      <c r="AL915" s="1">
        <f t="shared" si="155"/>
        <v>7.0038910505836577E-2</v>
      </c>
    </row>
    <row r="916" spans="1:38">
      <c r="A916" s="2" t="s">
        <v>1447</v>
      </c>
      <c r="B916" s="2" t="s">
        <v>106</v>
      </c>
      <c r="C916" s="2" t="s">
        <v>164</v>
      </c>
      <c r="D916" s="2">
        <v>7050</v>
      </c>
      <c r="E916" s="2" t="s">
        <v>1452</v>
      </c>
      <c r="F916" s="2" t="s">
        <v>1495</v>
      </c>
      <c r="G916" s="2" t="s">
        <v>1445</v>
      </c>
      <c r="H916" s="2">
        <v>14</v>
      </c>
      <c r="I916" s="2">
        <v>5</v>
      </c>
      <c r="J916" s="2" t="str">
        <f t="shared" si="156"/>
        <v>MINERIO</v>
      </c>
      <c r="K916" s="8">
        <v>1.19</v>
      </c>
      <c r="M916" s="3">
        <v>14</v>
      </c>
      <c r="N916" s="3">
        <v>917</v>
      </c>
      <c r="O916" s="3">
        <v>11</v>
      </c>
      <c r="P916" s="3">
        <v>0</v>
      </c>
      <c r="Q916" s="3">
        <v>2.6539278131634821E-2</v>
      </c>
      <c r="R916" s="3">
        <v>0.97346072186836519</v>
      </c>
      <c r="S916" s="3">
        <v>0</v>
      </c>
      <c r="T916" s="3">
        <v>242</v>
      </c>
      <c r="U916" s="3">
        <v>59</v>
      </c>
      <c r="V916" s="3">
        <v>28</v>
      </c>
      <c r="W916" s="3">
        <v>147</v>
      </c>
      <c r="X916" s="3">
        <v>0</v>
      </c>
      <c r="Y916" s="3">
        <v>0</v>
      </c>
      <c r="Z916" s="5">
        <f t="shared" si="150"/>
        <v>0.73556231003039518</v>
      </c>
      <c r="AA916" s="5">
        <f t="shared" si="151"/>
        <v>0.17933130699088146</v>
      </c>
      <c r="AB916" s="5">
        <f t="shared" si="152"/>
        <v>8.5106382978723402E-2</v>
      </c>
      <c r="AC916" s="3">
        <v>0</v>
      </c>
      <c r="AD916" s="3">
        <v>207</v>
      </c>
      <c r="AE916" s="3">
        <v>149</v>
      </c>
      <c r="AF916" s="3">
        <v>25</v>
      </c>
      <c r="AG916" s="3">
        <v>131</v>
      </c>
      <c r="AH916" s="3">
        <v>0</v>
      </c>
      <c r="AI916" s="1">
        <v>0</v>
      </c>
      <c r="AJ916" s="1">
        <f t="shared" si="153"/>
        <v>0.66015625</v>
      </c>
      <c r="AK916" s="1">
        <f t="shared" si="154"/>
        <v>0.291015625</v>
      </c>
      <c r="AL916" s="1">
        <f t="shared" si="155"/>
        <v>4.8828125E-2</v>
      </c>
    </row>
    <row r="917" spans="1:38">
      <c r="A917" s="2" t="s">
        <v>1447</v>
      </c>
      <c r="B917" s="2" t="s">
        <v>106</v>
      </c>
      <c r="C917" s="2" t="s">
        <v>164</v>
      </c>
      <c r="D917" s="2">
        <v>7051</v>
      </c>
      <c r="E917" s="2" t="s">
        <v>1452</v>
      </c>
      <c r="F917" s="2" t="s">
        <v>1495</v>
      </c>
      <c r="G917" s="2" t="s">
        <v>1445</v>
      </c>
      <c r="H917" s="2">
        <v>15</v>
      </c>
      <c r="I917" s="2">
        <v>5</v>
      </c>
      <c r="J917" s="2" t="str">
        <f t="shared" si="156"/>
        <v>MINERIO</v>
      </c>
      <c r="K917" s="8">
        <v>5.77</v>
      </c>
      <c r="L917" s="11">
        <v>1.18</v>
      </c>
      <c r="M917" s="3">
        <v>232</v>
      </c>
      <c r="N917" s="3">
        <v>235</v>
      </c>
      <c r="O917" s="3">
        <v>161</v>
      </c>
      <c r="P917" s="3">
        <v>0</v>
      </c>
      <c r="Q917" s="3">
        <v>0.62579617834394907</v>
      </c>
      <c r="R917" s="3">
        <v>0.37420382165605093</v>
      </c>
      <c r="S917" s="3">
        <v>0</v>
      </c>
      <c r="T917" s="3">
        <v>129</v>
      </c>
      <c r="U917" s="3">
        <v>44</v>
      </c>
      <c r="V917" s="3">
        <v>34</v>
      </c>
      <c r="W917" s="3">
        <v>74</v>
      </c>
      <c r="X917" s="3">
        <v>0</v>
      </c>
      <c r="Y917" s="3">
        <v>0</v>
      </c>
      <c r="Z917" s="5">
        <f t="shared" si="150"/>
        <v>0.62318840579710144</v>
      </c>
      <c r="AA917" s="5">
        <f t="shared" si="151"/>
        <v>0.21256038647342995</v>
      </c>
      <c r="AB917" s="5">
        <f t="shared" si="152"/>
        <v>0.16425120772946861</v>
      </c>
      <c r="AC917" s="3">
        <v>0</v>
      </c>
      <c r="AD917" s="3">
        <v>189</v>
      </c>
      <c r="AE917" s="3">
        <v>92</v>
      </c>
      <c r="AF917" s="3">
        <v>30</v>
      </c>
      <c r="AG917" s="3">
        <v>147</v>
      </c>
      <c r="AH917" s="3">
        <v>0</v>
      </c>
      <c r="AI917" s="1">
        <v>0</v>
      </c>
      <c r="AJ917" s="1">
        <f t="shared" si="153"/>
        <v>0.73362445414847166</v>
      </c>
      <c r="AK917" s="1">
        <f t="shared" si="154"/>
        <v>0.20087336244541484</v>
      </c>
      <c r="AL917" s="1">
        <f t="shared" si="155"/>
        <v>6.5502183406113537E-2</v>
      </c>
    </row>
    <row r="918" spans="1:38">
      <c r="A918" s="2" t="s">
        <v>1447</v>
      </c>
      <c r="B918" s="2" t="s">
        <v>106</v>
      </c>
      <c r="C918" s="2" t="s">
        <v>164</v>
      </c>
      <c r="D918" s="2">
        <v>7052</v>
      </c>
      <c r="E918" s="2" t="s">
        <v>1452</v>
      </c>
      <c r="F918" s="2" t="s">
        <v>1495</v>
      </c>
      <c r="G918" s="2" t="s">
        <v>1445</v>
      </c>
      <c r="H918" s="2">
        <v>16</v>
      </c>
      <c r="I918" s="2">
        <v>5</v>
      </c>
      <c r="J918" s="2" t="str">
        <f t="shared" si="156"/>
        <v>MINERIO</v>
      </c>
      <c r="K918" s="8">
        <v>26.54</v>
      </c>
      <c r="M918" s="3">
        <v>305</v>
      </c>
      <c r="N918" s="3">
        <v>283</v>
      </c>
      <c r="O918" s="3">
        <v>240</v>
      </c>
      <c r="P918" s="3">
        <v>0</v>
      </c>
      <c r="Q918" s="3">
        <v>0.65821256038647347</v>
      </c>
      <c r="R918" s="3">
        <v>0.34178743961352659</v>
      </c>
      <c r="S918" s="3">
        <v>0</v>
      </c>
      <c r="T918" s="3">
        <v>120</v>
      </c>
      <c r="U918" s="3">
        <v>97</v>
      </c>
      <c r="V918" s="3">
        <v>53</v>
      </c>
      <c r="W918" s="3">
        <v>77</v>
      </c>
      <c r="X918" s="3">
        <v>0</v>
      </c>
      <c r="Y918" s="3">
        <v>0</v>
      </c>
      <c r="Z918" s="5">
        <f t="shared" si="150"/>
        <v>0.44444444444444442</v>
      </c>
      <c r="AA918" s="5">
        <f t="shared" si="151"/>
        <v>0.35925925925925928</v>
      </c>
      <c r="AB918" s="5">
        <f t="shared" si="152"/>
        <v>0.1962962962962963</v>
      </c>
      <c r="AC918" s="3">
        <v>0</v>
      </c>
      <c r="AD918" s="3">
        <v>108</v>
      </c>
      <c r="AE918" s="3">
        <v>59</v>
      </c>
      <c r="AF918" s="3">
        <v>33</v>
      </c>
      <c r="AG918" s="3">
        <v>70</v>
      </c>
      <c r="AH918" s="3">
        <v>0</v>
      </c>
      <c r="AI918" s="1">
        <v>0</v>
      </c>
      <c r="AJ918" s="1">
        <f t="shared" si="153"/>
        <v>0.65925925925925921</v>
      </c>
      <c r="AK918" s="1">
        <f t="shared" si="154"/>
        <v>0.21851851851851853</v>
      </c>
      <c r="AL918" s="1">
        <f t="shared" si="155"/>
        <v>0.12222222222222222</v>
      </c>
    </row>
    <row r="919" spans="1:38">
      <c r="A919" s="2" t="s">
        <v>1447</v>
      </c>
      <c r="B919" s="2" t="s">
        <v>106</v>
      </c>
      <c r="C919" s="2" t="s">
        <v>164</v>
      </c>
      <c r="D919" s="2">
        <v>7053</v>
      </c>
      <c r="E919" s="2" t="s">
        <v>1452</v>
      </c>
      <c r="F919" s="2" t="s">
        <v>1495</v>
      </c>
      <c r="G919" s="2" t="s">
        <v>1445</v>
      </c>
      <c r="H919" s="2">
        <v>17</v>
      </c>
      <c r="I919" s="2">
        <v>5</v>
      </c>
      <c r="J919" s="2" t="str">
        <f t="shared" si="156"/>
        <v>MINERIO</v>
      </c>
      <c r="K919" s="8">
        <v>0.3</v>
      </c>
      <c r="L919" s="11">
        <v>0.25</v>
      </c>
      <c r="M919" s="3">
        <v>70</v>
      </c>
      <c r="N919" s="3">
        <v>600</v>
      </c>
      <c r="O919" s="3">
        <v>54</v>
      </c>
      <c r="P919" s="3">
        <v>0</v>
      </c>
      <c r="Q919" s="3">
        <v>0.17127071823204421</v>
      </c>
      <c r="R919" s="3">
        <v>0.82872928176795579</v>
      </c>
      <c r="S919" s="3">
        <v>0</v>
      </c>
      <c r="T919" s="3">
        <v>124</v>
      </c>
      <c r="U919" s="3">
        <v>56</v>
      </c>
      <c r="V919" s="3">
        <v>26</v>
      </c>
      <c r="W919" s="3">
        <v>104</v>
      </c>
      <c r="X919" s="3">
        <v>0</v>
      </c>
      <c r="Y919" s="3">
        <v>0</v>
      </c>
      <c r="Z919" s="5">
        <f t="shared" si="150"/>
        <v>0.60194174757281549</v>
      </c>
      <c r="AA919" s="5">
        <f t="shared" si="151"/>
        <v>0.27184466019417475</v>
      </c>
      <c r="AB919" s="5">
        <f t="shared" si="152"/>
        <v>0.12621359223300971</v>
      </c>
      <c r="AC919" s="3">
        <v>0</v>
      </c>
      <c r="AD919" s="3">
        <v>105</v>
      </c>
      <c r="AE919" s="3">
        <v>109</v>
      </c>
      <c r="AF919" s="3">
        <v>50</v>
      </c>
      <c r="AG919" s="3">
        <v>68</v>
      </c>
      <c r="AH919" s="3">
        <v>0</v>
      </c>
      <c r="AI919" s="1">
        <v>0</v>
      </c>
      <c r="AJ919" s="1">
        <f t="shared" si="153"/>
        <v>0.52108433734939763</v>
      </c>
      <c r="AK919" s="1">
        <f t="shared" si="154"/>
        <v>0.32831325301204817</v>
      </c>
      <c r="AL919" s="1">
        <f t="shared" si="155"/>
        <v>0.15060240963855423</v>
      </c>
    </row>
    <row r="920" spans="1:38">
      <c r="A920" s="2" t="s">
        <v>1447</v>
      </c>
      <c r="B920" s="2" t="s">
        <v>106</v>
      </c>
      <c r="C920" s="2" t="s">
        <v>164</v>
      </c>
      <c r="D920" s="2">
        <v>7054</v>
      </c>
      <c r="E920" s="2" t="s">
        <v>1452</v>
      </c>
      <c r="F920" s="2" t="s">
        <v>1495</v>
      </c>
      <c r="G920" s="2" t="s">
        <v>1445</v>
      </c>
      <c r="H920" s="2">
        <v>18</v>
      </c>
      <c r="I920" s="2">
        <v>5</v>
      </c>
      <c r="J920" s="2" t="str">
        <f t="shared" si="156"/>
        <v>MINERIO</v>
      </c>
      <c r="K920" s="8">
        <v>0.74</v>
      </c>
      <c r="L920" s="11">
        <v>0.63</v>
      </c>
      <c r="M920" s="3">
        <v>100</v>
      </c>
      <c r="N920" s="3">
        <v>529</v>
      </c>
      <c r="O920" s="3">
        <v>85</v>
      </c>
      <c r="P920" s="3">
        <v>0</v>
      </c>
      <c r="Q920" s="3">
        <v>0.25910364145658266</v>
      </c>
      <c r="R920" s="3">
        <v>0.7408963585434174</v>
      </c>
      <c r="S920" s="3">
        <v>0</v>
      </c>
      <c r="T920" s="3">
        <v>196</v>
      </c>
      <c r="U920" s="3">
        <v>21</v>
      </c>
      <c r="V920" s="3">
        <v>15</v>
      </c>
      <c r="W920" s="3">
        <v>109</v>
      </c>
      <c r="X920" s="3">
        <v>0</v>
      </c>
      <c r="Y920" s="3">
        <v>0</v>
      </c>
      <c r="Z920" s="5">
        <f t="shared" si="150"/>
        <v>0.84482758620689657</v>
      </c>
      <c r="AA920" s="5">
        <f t="shared" si="151"/>
        <v>9.0517241379310345E-2</v>
      </c>
      <c r="AB920" s="5">
        <f t="shared" si="152"/>
        <v>6.4655172413793108E-2</v>
      </c>
      <c r="AC920" s="3">
        <v>0</v>
      </c>
      <c r="AD920" s="3">
        <v>88</v>
      </c>
      <c r="AE920" s="3">
        <v>114</v>
      </c>
      <c r="AF920" s="3">
        <v>19</v>
      </c>
      <c r="AG920" s="3">
        <v>72</v>
      </c>
      <c r="AH920" s="3">
        <v>0</v>
      </c>
      <c r="AI920" s="1">
        <v>0</v>
      </c>
      <c r="AJ920" s="1">
        <f t="shared" si="153"/>
        <v>0.5460750853242321</v>
      </c>
      <c r="AK920" s="1">
        <f t="shared" si="154"/>
        <v>0.38907849829351537</v>
      </c>
      <c r="AL920" s="1">
        <f t="shared" si="155"/>
        <v>6.4846416382252553E-2</v>
      </c>
    </row>
    <row r="921" spans="1:38">
      <c r="A921" s="2" t="s">
        <v>1447</v>
      </c>
      <c r="B921" s="2" t="s">
        <v>106</v>
      </c>
      <c r="C921" s="2" t="s">
        <v>164</v>
      </c>
      <c r="D921" s="2">
        <v>7055</v>
      </c>
      <c r="E921" s="2" t="s">
        <v>1452</v>
      </c>
      <c r="F921" s="2" t="s">
        <v>1495</v>
      </c>
      <c r="G921" s="2" t="s">
        <v>1445</v>
      </c>
      <c r="H921" s="2">
        <v>19</v>
      </c>
      <c r="I921" s="2">
        <v>5</v>
      </c>
      <c r="J921" s="2" t="str">
        <f t="shared" si="156"/>
        <v>MINERIO</v>
      </c>
      <c r="K921" s="8">
        <v>2.33</v>
      </c>
      <c r="M921" s="3">
        <v>133</v>
      </c>
      <c r="N921" s="3">
        <v>501</v>
      </c>
      <c r="O921" s="3">
        <v>108</v>
      </c>
      <c r="P921" s="3">
        <v>0</v>
      </c>
      <c r="Q921" s="3">
        <v>0.32479784366576819</v>
      </c>
      <c r="R921" s="3">
        <v>0.67520215633423175</v>
      </c>
      <c r="S921" s="3">
        <v>0</v>
      </c>
      <c r="T921" s="3">
        <v>74</v>
      </c>
      <c r="U921" s="3">
        <v>151</v>
      </c>
      <c r="V921" s="3">
        <v>56</v>
      </c>
      <c r="W921" s="3">
        <v>51</v>
      </c>
      <c r="X921" s="3">
        <v>0</v>
      </c>
      <c r="Y921" s="3">
        <v>0</v>
      </c>
      <c r="Z921" s="5">
        <f t="shared" si="150"/>
        <v>0.26334519572953735</v>
      </c>
      <c r="AA921" s="5">
        <f t="shared" si="151"/>
        <v>0.53736654804270467</v>
      </c>
      <c r="AB921" s="5">
        <f t="shared" si="152"/>
        <v>0.199288256227758</v>
      </c>
      <c r="AC921" s="3">
        <v>0</v>
      </c>
      <c r="AD921" s="3">
        <v>158</v>
      </c>
      <c r="AE921" s="3">
        <v>40</v>
      </c>
      <c r="AF921" s="3">
        <v>10</v>
      </c>
      <c r="AG921" s="3">
        <v>117</v>
      </c>
      <c r="AH921" s="3">
        <v>0</v>
      </c>
      <c r="AI921" s="1">
        <v>0</v>
      </c>
      <c r="AJ921" s="1">
        <f t="shared" si="153"/>
        <v>0.84615384615384615</v>
      </c>
      <c r="AK921" s="1">
        <f t="shared" si="154"/>
        <v>0.12307692307692308</v>
      </c>
      <c r="AL921" s="1">
        <f t="shared" si="155"/>
        <v>3.0769230769230771E-2</v>
      </c>
    </row>
    <row r="922" spans="1:38">
      <c r="A922" s="2" t="s">
        <v>1447</v>
      </c>
      <c r="B922" s="2" t="s">
        <v>106</v>
      </c>
      <c r="C922" s="2" t="s">
        <v>164</v>
      </c>
      <c r="D922" s="2">
        <v>7056</v>
      </c>
      <c r="E922" s="2" t="s">
        <v>1452</v>
      </c>
      <c r="F922" s="2" t="s">
        <v>1495</v>
      </c>
      <c r="G922" s="2" t="s">
        <v>1445</v>
      </c>
      <c r="H922" s="2">
        <v>20</v>
      </c>
      <c r="I922" s="2">
        <v>5</v>
      </c>
      <c r="J922" s="2" t="str">
        <f t="shared" si="156"/>
        <v>MINERIO</v>
      </c>
      <c r="K922" s="8">
        <v>15.11</v>
      </c>
      <c r="M922" s="3">
        <v>318</v>
      </c>
      <c r="N922" s="3">
        <v>250</v>
      </c>
      <c r="O922" s="3">
        <v>229</v>
      </c>
      <c r="P922" s="3">
        <v>0</v>
      </c>
      <c r="Q922" s="3">
        <v>0.68632371392722713</v>
      </c>
      <c r="R922" s="3">
        <v>0.31367628607277293</v>
      </c>
      <c r="S922" s="3">
        <v>0</v>
      </c>
      <c r="T922" s="3">
        <v>128</v>
      </c>
      <c r="U922" s="3">
        <v>69</v>
      </c>
      <c r="V922" s="3">
        <v>41</v>
      </c>
      <c r="W922" s="3">
        <v>89</v>
      </c>
      <c r="X922" s="3">
        <v>0</v>
      </c>
      <c r="Y922" s="3">
        <v>0</v>
      </c>
      <c r="Z922" s="5">
        <f t="shared" si="150"/>
        <v>0.53781512605042014</v>
      </c>
      <c r="AA922" s="5">
        <f t="shared" si="151"/>
        <v>0.28991596638655465</v>
      </c>
      <c r="AB922" s="5">
        <f t="shared" si="152"/>
        <v>0.17226890756302521</v>
      </c>
      <c r="AC922" s="3">
        <v>0</v>
      </c>
      <c r="AD922" s="3">
        <v>57</v>
      </c>
      <c r="AE922" s="3">
        <v>158</v>
      </c>
      <c r="AF922" s="3">
        <v>48</v>
      </c>
      <c r="AG922" s="3">
        <v>46</v>
      </c>
      <c r="AH922" s="3">
        <v>0</v>
      </c>
      <c r="AI922" s="1">
        <v>0</v>
      </c>
      <c r="AJ922" s="1">
        <f t="shared" si="153"/>
        <v>0.33333333333333331</v>
      </c>
      <c r="AK922" s="1">
        <f t="shared" si="154"/>
        <v>0.51132686084142398</v>
      </c>
      <c r="AL922" s="1">
        <f t="shared" si="155"/>
        <v>0.1553398058252427</v>
      </c>
    </row>
    <row r="923" spans="1:38">
      <c r="A923" s="2" t="s">
        <v>1447</v>
      </c>
      <c r="B923" s="2" t="s">
        <v>106</v>
      </c>
      <c r="C923" s="2" t="s">
        <v>164</v>
      </c>
      <c r="D923" s="2">
        <v>7057</v>
      </c>
      <c r="E923" s="2" t="s">
        <v>1452</v>
      </c>
      <c r="F923" s="2" t="s">
        <v>1495</v>
      </c>
      <c r="G923" s="2" t="s">
        <v>1445</v>
      </c>
      <c r="H923" s="2">
        <v>21</v>
      </c>
      <c r="I923" s="2">
        <v>5</v>
      </c>
      <c r="J923" s="2" t="str">
        <f t="shared" si="156"/>
        <v>MINERIO</v>
      </c>
      <c r="K923" s="8">
        <v>0.92</v>
      </c>
      <c r="M923" s="3">
        <v>174</v>
      </c>
      <c r="N923" s="3">
        <v>552</v>
      </c>
      <c r="O923" s="3">
        <v>163</v>
      </c>
      <c r="P923" s="3">
        <v>0</v>
      </c>
      <c r="Q923" s="3">
        <v>0.37907761529808776</v>
      </c>
      <c r="R923" s="3">
        <v>0.6209223847019123</v>
      </c>
      <c r="S923" s="3">
        <v>0</v>
      </c>
      <c r="T923" s="3">
        <v>175</v>
      </c>
      <c r="U923" s="3">
        <v>66</v>
      </c>
      <c r="V923" s="3">
        <v>31</v>
      </c>
      <c r="W923" s="3">
        <v>134</v>
      </c>
      <c r="X923" s="3">
        <v>0</v>
      </c>
      <c r="Y923" s="3">
        <v>0</v>
      </c>
      <c r="Z923" s="5">
        <f t="shared" si="150"/>
        <v>0.64338235294117652</v>
      </c>
      <c r="AA923" s="5">
        <f t="shared" si="151"/>
        <v>0.24264705882352941</v>
      </c>
      <c r="AB923" s="5">
        <f t="shared" si="152"/>
        <v>0.11397058823529412</v>
      </c>
      <c r="AC923" s="3">
        <v>0</v>
      </c>
      <c r="AD923" s="3">
        <v>107</v>
      </c>
      <c r="AE923" s="3">
        <v>90</v>
      </c>
      <c r="AF923" s="3">
        <v>36</v>
      </c>
      <c r="AG923" s="3">
        <v>73</v>
      </c>
      <c r="AH923" s="3">
        <v>0</v>
      </c>
      <c r="AI923" s="1">
        <v>0</v>
      </c>
      <c r="AJ923" s="1">
        <f t="shared" si="153"/>
        <v>0.58823529411764708</v>
      </c>
      <c r="AK923" s="1">
        <f t="shared" si="154"/>
        <v>0.29411764705882354</v>
      </c>
      <c r="AL923" s="1">
        <f t="shared" si="155"/>
        <v>0.11764705882352941</v>
      </c>
    </row>
    <row r="924" spans="1:38">
      <c r="A924" s="2" t="s">
        <v>1447</v>
      </c>
      <c r="B924" s="2" t="s">
        <v>106</v>
      </c>
      <c r="C924" s="2" t="s">
        <v>164</v>
      </c>
      <c r="D924" s="2">
        <v>7058</v>
      </c>
      <c r="E924" s="2" t="s">
        <v>1452</v>
      </c>
      <c r="F924" s="2" t="s">
        <v>1495</v>
      </c>
      <c r="G924" s="2" t="s">
        <v>1445</v>
      </c>
      <c r="H924" s="2">
        <v>22</v>
      </c>
      <c r="I924" s="2">
        <v>15</v>
      </c>
      <c r="J924" s="2" t="str">
        <f t="shared" si="156"/>
        <v>MINERIO</v>
      </c>
      <c r="K924" s="8">
        <v>10.48</v>
      </c>
      <c r="L924" s="11">
        <v>2.38</v>
      </c>
      <c r="M924" s="3">
        <v>285</v>
      </c>
      <c r="N924" s="3">
        <v>895</v>
      </c>
      <c r="O924" s="3">
        <v>234</v>
      </c>
      <c r="P924" s="3">
        <v>0</v>
      </c>
      <c r="Q924" s="3">
        <v>0.36704384724186706</v>
      </c>
      <c r="R924" s="3">
        <v>0.63295615275813299</v>
      </c>
      <c r="S924" s="3">
        <v>0</v>
      </c>
      <c r="T924" s="3">
        <v>421</v>
      </c>
      <c r="U924" s="3">
        <v>35</v>
      </c>
      <c r="V924" s="3">
        <v>47</v>
      </c>
      <c r="W924" s="3">
        <v>224</v>
      </c>
      <c r="X924" s="3">
        <v>0</v>
      </c>
      <c r="Y924" s="3">
        <v>0</v>
      </c>
      <c r="Z924" s="5">
        <f t="shared" si="150"/>
        <v>0.83697813121272369</v>
      </c>
      <c r="AA924" s="5">
        <f t="shared" si="151"/>
        <v>6.9582504970178927E-2</v>
      </c>
      <c r="AB924" s="5">
        <f t="shared" si="152"/>
        <v>9.3439363817097415E-2</v>
      </c>
      <c r="AC924" s="3">
        <v>0</v>
      </c>
      <c r="AD924" s="3">
        <v>150</v>
      </c>
      <c r="AE924" s="3">
        <v>99</v>
      </c>
      <c r="AF924" s="3">
        <v>24</v>
      </c>
      <c r="AG924" s="3">
        <v>118</v>
      </c>
      <c r="AH924" s="3">
        <v>0</v>
      </c>
      <c r="AI924" s="1">
        <v>0</v>
      </c>
      <c r="AJ924" s="1">
        <f t="shared" si="153"/>
        <v>0.68542199488491051</v>
      </c>
      <c r="AK924" s="1">
        <f t="shared" si="154"/>
        <v>0.25319693094629159</v>
      </c>
      <c r="AL924" s="1">
        <f t="shared" si="155"/>
        <v>6.1381074168797956E-2</v>
      </c>
    </row>
    <row r="925" spans="1:38">
      <c r="A925" s="2" t="s">
        <v>1447</v>
      </c>
      <c r="B925" s="2" t="s">
        <v>106</v>
      </c>
      <c r="C925" s="2" t="s">
        <v>164</v>
      </c>
      <c r="D925" s="2">
        <v>7059</v>
      </c>
      <c r="E925" s="2" t="s">
        <v>1453</v>
      </c>
      <c r="F925" s="2" t="s">
        <v>1495</v>
      </c>
      <c r="G925" s="2" t="s">
        <v>1446</v>
      </c>
      <c r="H925" s="2">
        <v>23</v>
      </c>
      <c r="I925" s="2">
        <v>10</v>
      </c>
      <c r="J925" s="2" t="str">
        <f t="shared" si="156"/>
        <v>ESTERIL</v>
      </c>
      <c r="K925" s="8">
        <v>0.15</v>
      </c>
      <c r="L925" s="11">
        <v>0.63</v>
      </c>
      <c r="M925" s="3">
        <v>69</v>
      </c>
      <c r="N925" s="3">
        <v>915</v>
      </c>
      <c r="O925" s="3">
        <v>57</v>
      </c>
      <c r="P925" s="3">
        <v>0</v>
      </c>
      <c r="Q925" s="3">
        <v>0.12103746397694524</v>
      </c>
      <c r="R925" s="3">
        <v>0.87896253602305474</v>
      </c>
      <c r="S925" s="3">
        <v>0</v>
      </c>
      <c r="T925" s="3">
        <v>98</v>
      </c>
      <c r="U925" s="3">
        <v>236</v>
      </c>
      <c r="V925" s="3">
        <v>62</v>
      </c>
      <c r="W925" s="3">
        <v>69</v>
      </c>
      <c r="X925" s="3">
        <v>0</v>
      </c>
      <c r="Y925" s="3">
        <v>0</v>
      </c>
      <c r="Z925" s="5">
        <f t="shared" si="150"/>
        <v>0.24747474747474749</v>
      </c>
      <c r="AA925" s="5">
        <f t="shared" si="151"/>
        <v>0.59595959595959591</v>
      </c>
      <c r="AB925" s="5">
        <f t="shared" si="152"/>
        <v>0.15656565656565657</v>
      </c>
      <c r="AC925" s="3">
        <v>0</v>
      </c>
      <c r="AD925" s="3">
        <v>359</v>
      </c>
      <c r="AE925" s="3">
        <v>80</v>
      </c>
      <c r="AF925" s="3">
        <v>32</v>
      </c>
      <c r="AG925" s="3">
        <v>233</v>
      </c>
      <c r="AH925" s="3">
        <v>0</v>
      </c>
      <c r="AI925" s="1">
        <v>0</v>
      </c>
      <c r="AJ925" s="1">
        <f t="shared" si="153"/>
        <v>0.84090909090909094</v>
      </c>
      <c r="AK925" s="1">
        <f t="shared" si="154"/>
        <v>0.11363636363636363</v>
      </c>
      <c r="AL925" s="1">
        <f t="shared" si="155"/>
        <v>4.5454545454545456E-2</v>
      </c>
    </row>
    <row r="926" spans="1:38">
      <c r="A926" s="2" t="s">
        <v>1447</v>
      </c>
      <c r="B926" s="2" t="s">
        <v>106</v>
      </c>
      <c r="C926" s="2" t="s">
        <v>164</v>
      </c>
      <c r="D926" s="2">
        <v>7060</v>
      </c>
      <c r="E926" s="2" t="s">
        <v>1453</v>
      </c>
      <c r="F926" s="2" t="s">
        <v>1495</v>
      </c>
      <c r="G926" s="2" t="s">
        <v>1446</v>
      </c>
      <c r="H926" s="2">
        <v>24</v>
      </c>
      <c r="I926" s="2">
        <v>5</v>
      </c>
      <c r="J926" s="2" t="str">
        <f t="shared" si="156"/>
        <v>MINERIO</v>
      </c>
      <c r="K926" s="8">
        <v>0.66</v>
      </c>
      <c r="M926" s="3">
        <v>103</v>
      </c>
      <c r="N926" s="3">
        <v>749</v>
      </c>
      <c r="O926" s="3">
        <v>115</v>
      </c>
      <c r="P926" s="3">
        <v>0</v>
      </c>
      <c r="Q926" s="3">
        <v>0.22543950361944157</v>
      </c>
      <c r="R926" s="3">
        <v>0.77456049638055846</v>
      </c>
      <c r="S926" s="3">
        <v>0</v>
      </c>
      <c r="T926" s="3">
        <v>151</v>
      </c>
      <c r="U926" s="3">
        <v>161</v>
      </c>
      <c r="V926" s="3">
        <v>41</v>
      </c>
      <c r="W926" s="3">
        <v>110</v>
      </c>
      <c r="X926" s="3">
        <v>0</v>
      </c>
      <c r="Y926" s="3">
        <v>0</v>
      </c>
      <c r="Z926" s="5">
        <f t="shared" si="150"/>
        <v>0.42776203966005666</v>
      </c>
      <c r="AA926" s="5">
        <f t="shared" si="151"/>
        <v>0.45609065155807366</v>
      </c>
      <c r="AB926" s="5">
        <f t="shared" si="152"/>
        <v>0.11614730878186968</v>
      </c>
      <c r="AC926" s="3">
        <v>0</v>
      </c>
      <c r="AD926" s="3">
        <v>69</v>
      </c>
      <c r="AE926" s="3">
        <v>257</v>
      </c>
      <c r="AF926" s="3">
        <v>64</v>
      </c>
      <c r="AG926" s="3">
        <v>51</v>
      </c>
      <c r="AH926" s="3">
        <v>0</v>
      </c>
      <c r="AI926" s="1">
        <v>0</v>
      </c>
      <c r="AJ926" s="1">
        <f t="shared" si="153"/>
        <v>0.27210884353741499</v>
      </c>
      <c r="AK926" s="1">
        <f t="shared" si="154"/>
        <v>0.58276643990929711</v>
      </c>
      <c r="AL926" s="1">
        <f t="shared" si="155"/>
        <v>0.14512471655328799</v>
      </c>
    </row>
    <row r="927" spans="1:38">
      <c r="A927" s="2" t="s">
        <v>1447</v>
      </c>
      <c r="B927" s="2" t="s">
        <v>106</v>
      </c>
      <c r="C927" s="2" t="s">
        <v>164</v>
      </c>
      <c r="D927" s="2">
        <v>7061</v>
      </c>
      <c r="E927" s="2" t="s">
        <v>1453</v>
      </c>
      <c r="F927" s="2" t="s">
        <v>1495</v>
      </c>
      <c r="G927" s="2" t="s">
        <v>1446</v>
      </c>
      <c r="H927" s="2">
        <v>25</v>
      </c>
      <c r="I927" s="2">
        <v>10</v>
      </c>
      <c r="J927" s="2" t="str">
        <f t="shared" si="156"/>
        <v>MINERIO</v>
      </c>
      <c r="K927" s="8">
        <v>1.41</v>
      </c>
      <c r="M927" s="3">
        <v>273</v>
      </c>
      <c r="N927" s="3">
        <v>623</v>
      </c>
      <c r="O927" s="3">
        <v>201</v>
      </c>
      <c r="P927" s="3">
        <v>0</v>
      </c>
      <c r="Q927" s="3">
        <v>0.43208751139471285</v>
      </c>
      <c r="R927" s="3">
        <v>0.56791248860528709</v>
      </c>
      <c r="S927" s="3">
        <v>0</v>
      </c>
      <c r="T927" s="3">
        <v>87</v>
      </c>
      <c r="U927" s="3">
        <v>233</v>
      </c>
      <c r="V927" s="3">
        <v>110</v>
      </c>
      <c r="W927" s="3">
        <v>65</v>
      </c>
      <c r="X927" s="3">
        <v>0</v>
      </c>
      <c r="Y927" s="3">
        <v>0</v>
      </c>
      <c r="Z927" s="5">
        <f t="shared" si="150"/>
        <v>0.20232558139534884</v>
      </c>
      <c r="AA927" s="5">
        <f t="shared" si="151"/>
        <v>0.54186046511627906</v>
      </c>
      <c r="AB927" s="5">
        <f t="shared" si="152"/>
        <v>0.2558139534883721</v>
      </c>
      <c r="AC927" s="3">
        <v>0</v>
      </c>
      <c r="AD927" s="3">
        <v>117</v>
      </c>
      <c r="AE927" s="3">
        <v>206</v>
      </c>
      <c r="AF927" s="3">
        <v>42</v>
      </c>
      <c r="AG927" s="3">
        <v>76</v>
      </c>
      <c r="AH927" s="3">
        <v>0</v>
      </c>
      <c r="AI927" s="1">
        <v>0</v>
      </c>
      <c r="AJ927" s="1">
        <f t="shared" si="153"/>
        <v>0.43764172335600909</v>
      </c>
      <c r="AK927" s="1">
        <f t="shared" si="154"/>
        <v>0.46712018140589567</v>
      </c>
      <c r="AL927" s="1">
        <f t="shared" si="155"/>
        <v>9.5238095238095233E-2</v>
      </c>
    </row>
    <row r="928" spans="1:38">
      <c r="A928" s="2" t="s">
        <v>1447</v>
      </c>
      <c r="B928" s="2" t="s">
        <v>106</v>
      </c>
      <c r="C928" s="2" t="s">
        <v>164</v>
      </c>
      <c r="D928" s="2">
        <v>7062</v>
      </c>
      <c r="E928" s="2" t="s">
        <v>1453</v>
      </c>
      <c r="F928" s="2" t="s">
        <v>1495</v>
      </c>
      <c r="G928" s="2" t="s">
        <v>1446</v>
      </c>
      <c r="H928" s="2">
        <v>26</v>
      </c>
      <c r="I928" s="2">
        <v>5</v>
      </c>
      <c r="J928" s="2" t="str">
        <f t="shared" si="156"/>
        <v>ESTERIL</v>
      </c>
      <c r="K928" s="8">
        <v>0.11</v>
      </c>
      <c r="M928" s="3">
        <v>191</v>
      </c>
      <c r="N928" s="3">
        <v>527</v>
      </c>
      <c r="O928" s="3">
        <v>189</v>
      </c>
      <c r="P928" s="3">
        <v>0</v>
      </c>
      <c r="Q928" s="3">
        <v>0.41896361631753032</v>
      </c>
      <c r="R928" s="3">
        <v>0.58103638368246968</v>
      </c>
      <c r="S928" s="3">
        <v>0</v>
      </c>
      <c r="T928" s="3">
        <v>131</v>
      </c>
      <c r="U928" s="3">
        <v>177</v>
      </c>
      <c r="V928" s="3">
        <v>36</v>
      </c>
      <c r="W928" s="3">
        <v>95</v>
      </c>
      <c r="X928" s="3">
        <v>0</v>
      </c>
      <c r="Y928" s="3">
        <v>0</v>
      </c>
      <c r="Z928" s="5">
        <f t="shared" si="150"/>
        <v>0.3808139534883721</v>
      </c>
      <c r="AA928" s="5">
        <f t="shared" si="151"/>
        <v>0.51453488372093026</v>
      </c>
      <c r="AB928" s="5">
        <f t="shared" si="152"/>
        <v>0.10465116279069768</v>
      </c>
      <c r="AC928" s="3">
        <v>0</v>
      </c>
      <c r="AD928" s="3">
        <v>58</v>
      </c>
      <c r="AE928" s="3">
        <v>248</v>
      </c>
      <c r="AF928" s="3">
        <v>115</v>
      </c>
      <c r="AG928" s="3">
        <v>39</v>
      </c>
      <c r="AH928" s="3">
        <v>0</v>
      </c>
      <c r="AI928" s="1">
        <v>0</v>
      </c>
      <c r="AJ928" s="1">
        <f t="shared" si="153"/>
        <v>0.21086956521739131</v>
      </c>
      <c r="AK928" s="1">
        <f t="shared" si="154"/>
        <v>0.53913043478260869</v>
      </c>
      <c r="AL928" s="1">
        <f t="shared" si="155"/>
        <v>0.25</v>
      </c>
    </row>
    <row r="929" spans="1:38">
      <c r="A929" s="2" t="s">
        <v>1447</v>
      </c>
      <c r="B929" s="2" t="s">
        <v>106</v>
      </c>
      <c r="C929" s="2" t="s">
        <v>164</v>
      </c>
      <c r="D929" s="2">
        <v>7063</v>
      </c>
      <c r="E929" s="2" t="s">
        <v>1453</v>
      </c>
      <c r="F929" s="2" t="s">
        <v>1495</v>
      </c>
      <c r="G929" s="2" t="s">
        <v>1446</v>
      </c>
      <c r="H929" s="2">
        <v>27</v>
      </c>
      <c r="I929" s="2">
        <v>5</v>
      </c>
      <c r="J929" s="2" t="str">
        <f t="shared" si="156"/>
        <v>MINERIO</v>
      </c>
      <c r="K929" s="8">
        <v>0.72</v>
      </c>
      <c r="L929" s="11">
        <v>0.62</v>
      </c>
      <c r="M929" s="3">
        <v>98</v>
      </c>
      <c r="N929" s="3">
        <v>625</v>
      </c>
      <c r="O929" s="3">
        <v>92</v>
      </c>
      <c r="P929" s="3">
        <v>0</v>
      </c>
      <c r="Q929" s="3">
        <v>0.23312883435582821</v>
      </c>
      <c r="R929" s="3">
        <v>0.76687116564417179</v>
      </c>
      <c r="S929" s="3">
        <v>0</v>
      </c>
      <c r="T929" s="3">
        <v>93</v>
      </c>
      <c r="U929" s="3">
        <v>168</v>
      </c>
      <c r="V929" s="3">
        <v>46</v>
      </c>
      <c r="W929" s="3">
        <v>79</v>
      </c>
      <c r="X929" s="3">
        <v>0</v>
      </c>
      <c r="Y929" s="3">
        <v>0</v>
      </c>
      <c r="Z929" s="5">
        <f t="shared" si="150"/>
        <v>0.30293159609120524</v>
      </c>
      <c r="AA929" s="5">
        <f t="shared" si="151"/>
        <v>0.54723127035830621</v>
      </c>
      <c r="AB929" s="5">
        <f t="shared" si="152"/>
        <v>0.14983713355048861</v>
      </c>
      <c r="AC929" s="3">
        <v>0</v>
      </c>
      <c r="AD929" s="3">
        <v>98</v>
      </c>
      <c r="AE929" s="3">
        <v>205</v>
      </c>
      <c r="AF929" s="3">
        <v>37</v>
      </c>
      <c r="AG929" s="3">
        <v>76</v>
      </c>
      <c r="AH929" s="3">
        <v>0</v>
      </c>
      <c r="AI929" s="1">
        <v>0</v>
      </c>
      <c r="AJ929" s="1">
        <f t="shared" si="153"/>
        <v>0.41826923076923078</v>
      </c>
      <c r="AK929" s="1">
        <f t="shared" si="154"/>
        <v>0.49278846153846156</v>
      </c>
      <c r="AL929" s="1">
        <f t="shared" si="155"/>
        <v>8.8942307692307696E-2</v>
      </c>
    </row>
    <row r="930" spans="1:38">
      <c r="A930" s="2" t="s">
        <v>1447</v>
      </c>
      <c r="B930" s="2" t="s">
        <v>106</v>
      </c>
      <c r="C930" s="2" t="s">
        <v>164</v>
      </c>
      <c r="D930" s="2">
        <v>7064</v>
      </c>
      <c r="E930" s="2" t="s">
        <v>1453</v>
      </c>
      <c r="F930" s="2" t="s">
        <v>1495</v>
      </c>
      <c r="G930" s="2" t="s">
        <v>1446</v>
      </c>
      <c r="H930" s="2">
        <v>28</v>
      </c>
      <c r="I930" s="2">
        <v>5</v>
      </c>
      <c r="J930" s="2" t="str">
        <f t="shared" si="156"/>
        <v>ESTERIL</v>
      </c>
      <c r="K930" s="8">
        <v>0.08</v>
      </c>
      <c r="M930" s="3">
        <v>14</v>
      </c>
      <c r="N930" s="3">
        <v>800</v>
      </c>
      <c r="O930" s="3">
        <v>11</v>
      </c>
      <c r="P930" s="3">
        <v>0</v>
      </c>
      <c r="Q930" s="3">
        <v>3.0303030303030304E-2</v>
      </c>
      <c r="R930" s="3">
        <v>0.96969696969696972</v>
      </c>
      <c r="S930" s="3">
        <v>0</v>
      </c>
      <c r="T930" s="3">
        <v>99</v>
      </c>
      <c r="U930" s="3">
        <v>162</v>
      </c>
      <c r="V930" s="3">
        <v>67</v>
      </c>
      <c r="W930" s="3">
        <v>62</v>
      </c>
      <c r="X930" s="3">
        <v>0</v>
      </c>
      <c r="Y930" s="3">
        <v>0</v>
      </c>
      <c r="Z930" s="5">
        <f t="shared" si="150"/>
        <v>0.30182926829268292</v>
      </c>
      <c r="AA930" s="5">
        <f t="shared" si="151"/>
        <v>0.49390243902439024</v>
      </c>
      <c r="AB930" s="5">
        <f t="shared" si="152"/>
        <v>0.20426829268292682</v>
      </c>
      <c r="AC930" s="3">
        <v>0</v>
      </c>
      <c r="AD930" s="3">
        <v>65</v>
      </c>
      <c r="AE930" s="3">
        <v>220</v>
      </c>
      <c r="AF930" s="3">
        <v>40</v>
      </c>
      <c r="AG930" s="3">
        <v>49</v>
      </c>
      <c r="AH930" s="3">
        <v>0</v>
      </c>
      <c r="AI930" s="1">
        <v>0</v>
      </c>
      <c r="AJ930" s="1">
        <f t="shared" si="153"/>
        <v>0.30481283422459893</v>
      </c>
      <c r="AK930" s="1">
        <f t="shared" si="154"/>
        <v>0.58823529411764708</v>
      </c>
      <c r="AL930" s="1">
        <f t="shared" si="155"/>
        <v>0.10695187165775401</v>
      </c>
    </row>
    <row r="931" spans="1:38">
      <c r="A931" s="2" t="s">
        <v>1447</v>
      </c>
      <c r="B931" s="2" t="s">
        <v>106</v>
      </c>
      <c r="C931" s="2" t="s">
        <v>164</v>
      </c>
      <c r="D931" s="2">
        <v>7065</v>
      </c>
      <c r="E931" s="2" t="s">
        <v>1453</v>
      </c>
      <c r="F931" s="2" t="s">
        <v>1495</v>
      </c>
      <c r="G931" s="2" t="s">
        <v>1446</v>
      </c>
      <c r="H931" s="2">
        <v>29</v>
      </c>
      <c r="I931" s="2">
        <v>10</v>
      </c>
      <c r="J931" s="2" t="str">
        <f t="shared" si="156"/>
        <v>ESTERIL</v>
      </c>
      <c r="K931" s="8">
        <v>0.09</v>
      </c>
      <c r="M931" s="3">
        <v>74</v>
      </c>
      <c r="N931" s="3">
        <v>1074</v>
      </c>
      <c r="O931" s="3">
        <v>56</v>
      </c>
      <c r="P931" s="3">
        <v>0</v>
      </c>
      <c r="Q931" s="3">
        <v>0.1079734219269103</v>
      </c>
      <c r="R931" s="3">
        <v>0.89202657807308972</v>
      </c>
      <c r="S931" s="3">
        <v>0</v>
      </c>
      <c r="T931" s="3">
        <v>59</v>
      </c>
      <c r="U931" s="3">
        <v>284</v>
      </c>
      <c r="V931" s="3">
        <v>198</v>
      </c>
      <c r="W931" s="3">
        <v>38</v>
      </c>
      <c r="X931" s="3">
        <v>0</v>
      </c>
      <c r="Y931" s="3">
        <v>0</v>
      </c>
      <c r="Z931" s="5">
        <f t="shared" si="150"/>
        <v>0.10905730129390019</v>
      </c>
      <c r="AA931" s="5">
        <f t="shared" si="151"/>
        <v>0.52495378927911274</v>
      </c>
      <c r="AB931" s="5">
        <f t="shared" si="152"/>
        <v>0.36598890942698709</v>
      </c>
      <c r="AC931" s="3">
        <v>0</v>
      </c>
      <c r="AD931" s="3">
        <v>76</v>
      </c>
      <c r="AE931" s="3">
        <v>162</v>
      </c>
      <c r="AF931" s="3">
        <v>68</v>
      </c>
      <c r="AG931" s="3">
        <v>54</v>
      </c>
      <c r="AH931" s="3">
        <v>0</v>
      </c>
      <c r="AI931" s="1">
        <v>0</v>
      </c>
      <c r="AJ931" s="1">
        <f t="shared" si="153"/>
        <v>0.3611111111111111</v>
      </c>
      <c r="AK931" s="1">
        <f t="shared" si="154"/>
        <v>0.45</v>
      </c>
      <c r="AL931" s="1">
        <f t="shared" si="155"/>
        <v>0.18888888888888888</v>
      </c>
    </row>
    <row r="932" spans="1:38">
      <c r="A932" s="2" t="s">
        <v>1447</v>
      </c>
      <c r="B932" s="2" t="s">
        <v>106</v>
      </c>
      <c r="C932" s="2" t="s">
        <v>164</v>
      </c>
      <c r="D932" s="2">
        <v>7066</v>
      </c>
      <c r="E932" s="2" t="s">
        <v>1453</v>
      </c>
      <c r="F932" s="2" t="s">
        <v>1495</v>
      </c>
      <c r="G932" s="2" t="s">
        <v>1446</v>
      </c>
      <c r="H932" s="2">
        <v>30</v>
      </c>
      <c r="I932" s="2">
        <v>5</v>
      </c>
      <c r="J932" s="2" t="str">
        <f t="shared" si="156"/>
        <v>ESTERIL</v>
      </c>
      <c r="K932" s="8">
        <v>0</v>
      </c>
      <c r="M932" s="3">
        <v>0</v>
      </c>
      <c r="N932" s="3">
        <v>1159</v>
      </c>
      <c r="O932" s="3">
        <v>0</v>
      </c>
      <c r="P932" s="3">
        <v>0</v>
      </c>
      <c r="Q932" s="3">
        <v>0</v>
      </c>
      <c r="R932" s="3">
        <v>1</v>
      </c>
      <c r="S932" s="3">
        <v>0</v>
      </c>
      <c r="T932" s="3">
        <v>19</v>
      </c>
      <c r="U932" s="3">
        <v>356</v>
      </c>
      <c r="V932" s="3">
        <v>209</v>
      </c>
      <c r="W932" s="3">
        <v>5</v>
      </c>
      <c r="X932" s="3">
        <v>0</v>
      </c>
      <c r="Y932" s="3">
        <v>0</v>
      </c>
      <c r="Z932" s="5">
        <f t="shared" si="150"/>
        <v>3.2534246575342464E-2</v>
      </c>
      <c r="AA932" s="5">
        <f t="shared" si="151"/>
        <v>0.6095890410958904</v>
      </c>
      <c r="AB932" s="5">
        <f t="shared" si="152"/>
        <v>0.35787671232876711</v>
      </c>
      <c r="AC932" s="3">
        <v>0</v>
      </c>
      <c r="AD932" s="3">
        <v>47</v>
      </c>
      <c r="AE932" s="3">
        <v>258</v>
      </c>
      <c r="AF932" s="3">
        <v>223</v>
      </c>
      <c r="AG932" s="3">
        <v>27</v>
      </c>
      <c r="AH932" s="3">
        <v>0</v>
      </c>
      <c r="AI932" s="1">
        <v>0</v>
      </c>
      <c r="AJ932" s="1">
        <f t="shared" si="153"/>
        <v>0.13333333333333333</v>
      </c>
      <c r="AK932" s="1">
        <f t="shared" si="154"/>
        <v>0.46486486486486489</v>
      </c>
      <c r="AL932" s="1">
        <f t="shared" si="155"/>
        <v>0.40180180180180181</v>
      </c>
    </row>
    <row r="933" spans="1:38">
      <c r="A933" s="2" t="s">
        <v>1447</v>
      </c>
      <c r="B933" s="2" t="s">
        <v>106</v>
      </c>
      <c r="C933" s="2" t="s">
        <v>164</v>
      </c>
      <c r="D933" s="2">
        <v>7067</v>
      </c>
      <c r="E933" s="2" t="s">
        <v>1453</v>
      </c>
      <c r="F933" s="2" t="s">
        <v>1495</v>
      </c>
      <c r="G933" s="2" t="s">
        <v>1446</v>
      </c>
      <c r="H933" s="2">
        <v>31</v>
      </c>
      <c r="I933" s="2">
        <v>5</v>
      </c>
      <c r="J933" s="2" t="str">
        <f t="shared" si="156"/>
        <v>ESTERIL</v>
      </c>
      <c r="K933" s="8">
        <v>0.22</v>
      </c>
      <c r="M933" s="3">
        <v>125</v>
      </c>
      <c r="N933" s="3">
        <v>466</v>
      </c>
      <c r="O933" s="3">
        <v>118</v>
      </c>
      <c r="P933" s="3">
        <v>0</v>
      </c>
      <c r="Q933" s="3">
        <v>0.34273624823695348</v>
      </c>
      <c r="R933" s="3">
        <v>0.65726375176304652</v>
      </c>
      <c r="S933" s="3">
        <v>0</v>
      </c>
      <c r="T933" s="3">
        <v>159</v>
      </c>
      <c r="U933" s="3">
        <v>20</v>
      </c>
      <c r="V933" s="3">
        <v>21</v>
      </c>
      <c r="W933" s="3">
        <v>102</v>
      </c>
      <c r="X933" s="3">
        <v>0</v>
      </c>
      <c r="Y933" s="3">
        <v>0</v>
      </c>
      <c r="Z933" s="5">
        <f t="shared" si="150"/>
        <v>0.79500000000000004</v>
      </c>
      <c r="AA933" s="5">
        <f t="shared" si="151"/>
        <v>0.1</v>
      </c>
      <c r="AB933" s="5">
        <f t="shared" si="152"/>
        <v>0.105</v>
      </c>
      <c r="AC933" s="3">
        <v>0</v>
      </c>
      <c r="AD933" s="3">
        <v>9</v>
      </c>
      <c r="AE933" s="3">
        <v>280</v>
      </c>
      <c r="AF933" s="3">
        <v>241</v>
      </c>
      <c r="AG933" s="3">
        <v>1</v>
      </c>
      <c r="AH933" s="3">
        <v>0</v>
      </c>
      <c r="AI933" s="1">
        <v>0</v>
      </c>
      <c r="AJ933" s="1">
        <f t="shared" si="153"/>
        <v>1.8832391713747645E-2</v>
      </c>
      <c r="AK933" s="1">
        <f t="shared" si="154"/>
        <v>0.52730696798493404</v>
      </c>
      <c r="AL933" s="1">
        <f t="shared" si="155"/>
        <v>0.45386064030131829</v>
      </c>
    </row>
    <row r="934" spans="1:38">
      <c r="A934" s="2" t="s">
        <v>1447</v>
      </c>
      <c r="B934" s="2" t="s">
        <v>106</v>
      </c>
      <c r="C934" s="2" t="s">
        <v>164</v>
      </c>
      <c r="D934" s="2">
        <v>7068</v>
      </c>
      <c r="E934" s="2" t="s">
        <v>1453</v>
      </c>
      <c r="F934" s="2" t="s">
        <v>1495</v>
      </c>
      <c r="G934" s="2" t="s">
        <v>1446</v>
      </c>
      <c r="H934" s="2">
        <v>32</v>
      </c>
      <c r="I934" s="2">
        <v>10</v>
      </c>
      <c r="J934" s="2" t="str">
        <f t="shared" si="156"/>
        <v>ESTERIL</v>
      </c>
      <c r="K934" s="8">
        <v>0.17</v>
      </c>
      <c r="L934" s="11">
        <v>0.26</v>
      </c>
      <c r="M934" s="3">
        <v>74</v>
      </c>
      <c r="N934" s="3">
        <v>927</v>
      </c>
      <c r="O934" s="3">
        <v>59</v>
      </c>
      <c r="P934" s="3">
        <v>0</v>
      </c>
      <c r="Q934" s="3">
        <v>0.12547169811320755</v>
      </c>
      <c r="R934" s="3">
        <v>0.87452830188679243</v>
      </c>
      <c r="S934" s="3">
        <v>0</v>
      </c>
      <c r="T934" s="3">
        <v>150</v>
      </c>
      <c r="U934" s="3">
        <v>211</v>
      </c>
      <c r="V934" s="3">
        <v>40</v>
      </c>
      <c r="W934" s="3">
        <v>108</v>
      </c>
      <c r="X934" s="3">
        <v>0</v>
      </c>
      <c r="Y934" s="3">
        <v>0</v>
      </c>
      <c r="Z934" s="5">
        <f t="shared" si="150"/>
        <v>0.37406483790523692</v>
      </c>
      <c r="AA934" s="5">
        <f t="shared" si="151"/>
        <v>0.52618453865336656</v>
      </c>
      <c r="AB934" s="5">
        <f t="shared" si="152"/>
        <v>9.9750623441396513E-2</v>
      </c>
      <c r="AC934" s="3">
        <v>0</v>
      </c>
      <c r="AD934" s="3">
        <v>130</v>
      </c>
      <c r="AE934" s="3">
        <v>40</v>
      </c>
      <c r="AF934" s="3">
        <v>20</v>
      </c>
      <c r="AG934" s="3">
        <v>100</v>
      </c>
      <c r="AH934" s="3">
        <v>0</v>
      </c>
      <c r="AI934" s="1">
        <v>0</v>
      </c>
      <c r="AJ934" s="1">
        <f t="shared" si="153"/>
        <v>0.7931034482758621</v>
      </c>
      <c r="AK934" s="1">
        <f t="shared" si="154"/>
        <v>0.13793103448275862</v>
      </c>
      <c r="AL934" s="1">
        <f t="shared" si="155"/>
        <v>6.8965517241379309E-2</v>
      </c>
    </row>
    <row r="935" spans="1:38">
      <c r="A935" s="2" t="s">
        <v>1447</v>
      </c>
      <c r="B935" s="2" t="s">
        <v>106</v>
      </c>
      <c r="C935" s="2" t="s">
        <v>164</v>
      </c>
      <c r="D935" s="2">
        <v>7069</v>
      </c>
      <c r="E935" s="2" t="s">
        <v>1453</v>
      </c>
      <c r="F935" s="2" t="s">
        <v>1495</v>
      </c>
      <c r="G935" s="2" t="s">
        <v>1446</v>
      </c>
      <c r="H935" s="2">
        <v>33</v>
      </c>
      <c r="I935" s="2">
        <v>5</v>
      </c>
      <c r="J935" s="2" t="str">
        <f t="shared" si="156"/>
        <v>ESTERIL</v>
      </c>
      <c r="K935" s="8">
        <v>0.08</v>
      </c>
      <c r="M935" s="3">
        <v>160</v>
      </c>
      <c r="N935" s="3">
        <v>600</v>
      </c>
      <c r="O935" s="3">
        <v>150</v>
      </c>
      <c r="P935" s="3">
        <v>0</v>
      </c>
      <c r="Q935" s="3">
        <v>0.34065934065934067</v>
      </c>
      <c r="R935" s="3">
        <v>0.65934065934065933</v>
      </c>
      <c r="S935" s="3">
        <v>0</v>
      </c>
      <c r="T935" s="3">
        <v>169</v>
      </c>
      <c r="U935" s="3">
        <v>83</v>
      </c>
      <c r="V935" s="3">
        <v>23</v>
      </c>
      <c r="W935" s="3">
        <v>145</v>
      </c>
      <c r="X935" s="3">
        <v>0</v>
      </c>
      <c r="Y935" s="3">
        <v>0</v>
      </c>
      <c r="Z935" s="5">
        <f t="shared" si="150"/>
        <v>0.61454545454545451</v>
      </c>
      <c r="AA935" s="5">
        <f t="shared" si="151"/>
        <v>0.30181818181818182</v>
      </c>
      <c r="AB935" s="5">
        <f t="shared" si="152"/>
        <v>8.3636363636363634E-2</v>
      </c>
      <c r="AC935" s="3">
        <v>0</v>
      </c>
      <c r="AD935" s="3">
        <v>114</v>
      </c>
      <c r="AE935" s="3">
        <v>252</v>
      </c>
      <c r="AF935" s="3">
        <v>29</v>
      </c>
      <c r="AG935" s="3">
        <v>86</v>
      </c>
      <c r="AH935" s="3">
        <v>0</v>
      </c>
      <c r="AI935" s="1">
        <v>0</v>
      </c>
      <c r="AJ935" s="1">
        <f t="shared" si="153"/>
        <v>0.41580041580041582</v>
      </c>
      <c r="AK935" s="1">
        <f t="shared" si="154"/>
        <v>0.52390852390852394</v>
      </c>
      <c r="AL935" s="1">
        <f t="shared" si="155"/>
        <v>6.0291060291060294E-2</v>
      </c>
    </row>
    <row r="936" spans="1:38">
      <c r="A936" s="2" t="s">
        <v>1447</v>
      </c>
      <c r="B936" s="2" t="s">
        <v>106</v>
      </c>
      <c r="C936" s="2" t="s">
        <v>164</v>
      </c>
      <c r="D936" s="2">
        <v>7070</v>
      </c>
      <c r="E936" s="2" t="s">
        <v>1453</v>
      </c>
      <c r="F936" s="2" t="s">
        <v>1495</v>
      </c>
      <c r="G936" s="2" t="s">
        <v>1446</v>
      </c>
      <c r="H936" s="2">
        <v>34</v>
      </c>
      <c r="I936" s="2">
        <v>10</v>
      </c>
      <c r="J936" s="2" t="str">
        <f t="shared" si="156"/>
        <v>ESTERIL</v>
      </c>
      <c r="K936" s="8">
        <v>0</v>
      </c>
      <c r="L936" s="11">
        <v>0.2</v>
      </c>
      <c r="M936" s="3">
        <v>273</v>
      </c>
      <c r="N936" s="3">
        <v>435</v>
      </c>
      <c r="O936" s="3">
        <v>237</v>
      </c>
      <c r="P936" s="3">
        <v>0</v>
      </c>
      <c r="Q936" s="3">
        <v>0.53968253968253965</v>
      </c>
      <c r="R936" s="3">
        <v>0.46031746031746029</v>
      </c>
      <c r="S936" s="3">
        <v>0</v>
      </c>
      <c r="T936" s="3">
        <v>209</v>
      </c>
      <c r="U936" s="3">
        <v>28</v>
      </c>
      <c r="V936" s="3">
        <v>37</v>
      </c>
      <c r="W936" s="3">
        <v>172</v>
      </c>
      <c r="X936" s="3">
        <v>0</v>
      </c>
      <c r="Y936" s="3">
        <v>0</v>
      </c>
      <c r="Z936" s="5">
        <f t="shared" si="150"/>
        <v>0.76277372262773724</v>
      </c>
      <c r="AA936" s="5">
        <f t="shared" si="151"/>
        <v>0.10218978102189781</v>
      </c>
      <c r="AB936" s="5">
        <f t="shared" si="152"/>
        <v>0.13503649635036497</v>
      </c>
      <c r="AC936" s="3">
        <v>0</v>
      </c>
      <c r="AD936" s="3">
        <v>133</v>
      </c>
      <c r="AE936" s="3">
        <v>121</v>
      </c>
      <c r="AF936" s="3">
        <v>26</v>
      </c>
      <c r="AG936" s="3">
        <v>116</v>
      </c>
      <c r="AH936" s="3">
        <v>0</v>
      </c>
      <c r="AI936" s="1">
        <v>0</v>
      </c>
      <c r="AJ936" s="1">
        <f t="shared" si="153"/>
        <v>0.62878787878787878</v>
      </c>
      <c r="AK936" s="1">
        <f t="shared" si="154"/>
        <v>0.30555555555555558</v>
      </c>
      <c r="AL936" s="1">
        <f t="shared" si="155"/>
        <v>6.5656565656565663E-2</v>
      </c>
    </row>
    <row r="937" spans="1:38">
      <c r="A937" s="2" t="s">
        <v>1447</v>
      </c>
      <c r="B937" s="2" t="s">
        <v>106</v>
      </c>
      <c r="C937" s="2" t="s">
        <v>164</v>
      </c>
      <c r="D937" s="2">
        <v>7071</v>
      </c>
      <c r="E937" s="2" t="s">
        <v>1453</v>
      </c>
      <c r="F937" s="2" t="s">
        <v>1495</v>
      </c>
      <c r="G937" s="2" t="s">
        <v>1446</v>
      </c>
      <c r="H937" s="2">
        <v>35</v>
      </c>
      <c r="I937" s="2">
        <v>10</v>
      </c>
      <c r="J937" s="2" t="str">
        <f t="shared" si="156"/>
        <v>ESTERIL</v>
      </c>
      <c r="K937" s="8">
        <v>0.17</v>
      </c>
      <c r="L937" s="11">
        <v>0.31</v>
      </c>
      <c r="M937" s="3">
        <v>97</v>
      </c>
      <c r="N937" s="3">
        <v>841</v>
      </c>
      <c r="O937" s="3">
        <v>92</v>
      </c>
      <c r="P937" s="3">
        <v>0</v>
      </c>
      <c r="Q937" s="3">
        <v>0.18349514563106797</v>
      </c>
      <c r="R937" s="3">
        <v>0.81650485436893205</v>
      </c>
      <c r="S937" s="3">
        <v>0</v>
      </c>
      <c r="T937" s="3">
        <v>303</v>
      </c>
      <c r="U937" s="3">
        <v>30</v>
      </c>
      <c r="V937" s="3">
        <v>23</v>
      </c>
      <c r="W937" s="3">
        <v>166</v>
      </c>
      <c r="X937" s="3">
        <v>0</v>
      </c>
      <c r="Y937" s="3">
        <v>0</v>
      </c>
      <c r="Z937" s="5">
        <f t="shared" si="150"/>
        <v>0.851123595505618</v>
      </c>
      <c r="AA937" s="5">
        <f t="shared" si="151"/>
        <v>8.4269662921348312E-2</v>
      </c>
      <c r="AB937" s="5">
        <f t="shared" si="152"/>
        <v>6.4606741573033713E-2</v>
      </c>
      <c r="AC937" s="3">
        <v>0</v>
      </c>
      <c r="AD937" s="3">
        <v>163</v>
      </c>
      <c r="AE937" s="3">
        <v>86</v>
      </c>
      <c r="AF937" s="3">
        <v>27</v>
      </c>
      <c r="AG937" s="3">
        <v>150</v>
      </c>
      <c r="AH937" s="3">
        <v>0</v>
      </c>
      <c r="AI937" s="1">
        <v>0</v>
      </c>
      <c r="AJ937" s="1">
        <f t="shared" si="153"/>
        <v>0.73474178403755863</v>
      </c>
      <c r="AK937" s="1">
        <f t="shared" si="154"/>
        <v>0.20187793427230047</v>
      </c>
      <c r="AL937" s="1">
        <f t="shared" si="155"/>
        <v>6.3380281690140844E-2</v>
      </c>
    </row>
    <row r="938" spans="1:38">
      <c r="A938" s="2" t="s">
        <v>1447</v>
      </c>
      <c r="B938" s="2" t="s">
        <v>106</v>
      </c>
      <c r="C938" s="2" t="s">
        <v>164</v>
      </c>
      <c r="D938" s="2">
        <v>7072</v>
      </c>
      <c r="E938" s="2" t="s">
        <v>1453</v>
      </c>
      <c r="F938" s="2" t="s">
        <v>1495</v>
      </c>
      <c r="G938" s="2" t="s">
        <v>1446</v>
      </c>
      <c r="H938" s="2">
        <v>36</v>
      </c>
      <c r="I938" s="2">
        <v>10</v>
      </c>
      <c r="J938" s="2" t="str">
        <f t="shared" si="156"/>
        <v>ESTERIL</v>
      </c>
      <c r="K938" s="8">
        <v>0.06</v>
      </c>
      <c r="L938" s="11">
        <v>0.92</v>
      </c>
      <c r="M938" s="3">
        <v>226</v>
      </c>
      <c r="N938" s="3">
        <v>457</v>
      </c>
      <c r="O938" s="3">
        <v>181</v>
      </c>
      <c r="P938" s="3">
        <v>0</v>
      </c>
      <c r="Q938" s="3">
        <v>0.47106481481481483</v>
      </c>
      <c r="R938" s="3">
        <v>0.52893518518518523</v>
      </c>
      <c r="S938" s="3">
        <v>0</v>
      </c>
      <c r="T938" s="3">
        <v>93</v>
      </c>
      <c r="U938" s="3">
        <v>142</v>
      </c>
      <c r="V938" s="3">
        <v>43</v>
      </c>
      <c r="W938" s="3">
        <v>68</v>
      </c>
      <c r="X938" s="3">
        <v>0</v>
      </c>
      <c r="Y938" s="3">
        <v>0</v>
      </c>
      <c r="Z938" s="5">
        <f t="shared" si="150"/>
        <v>0.3345323741007194</v>
      </c>
      <c r="AA938" s="5">
        <f t="shared" si="151"/>
        <v>0.51079136690647486</v>
      </c>
      <c r="AB938" s="5">
        <f t="shared" si="152"/>
        <v>0.15467625899280577</v>
      </c>
      <c r="AC938" s="3">
        <v>0</v>
      </c>
      <c r="AD938" s="3">
        <v>237</v>
      </c>
      <c r="AE938" s="3">
        <v>68</v>
      </c>
      <c r="AF938" s="3">
        <v>23</v>
      </c>
      <c r="AG938" s="3">
        <v>176</v>
      </c>
      <c r="AH938" s="3">
        <v>0</v>
      </c>
      <c r="AI938" s="1">
        <v>0</v>
      </c>
      <c r="AJ938" s="1">
        <f t="shared" si="153"/>
        <v>0.81944444444444442</v>
      </c>
      <c r="AK938" s="1">
        <f t="shared" si="154"/>
        <v>0.13492063492063491</v>
      </c>
      <c r="AL938" s="1">
        <f t="shared" si="155"/>
        <v>4.5634920634920632E-2</v>
      </c>
    </row>
    <row r="939" spans="1:38">
      <c r="A939" s="2" t="s">
        <v>1447</v>
      </c>
      <c r="B939" s="2" t="s">
        <v>106</v>
      </c>
      <c r="C939" s="2" t="s">
        <v>164</v>
      </c>
      <c r="D939" s="2">
        <v>7073</v>
      </c>
      <c r="E939" s="2" t="s">
        <v>1453</v>
      </c>
      <c r="F939" s="2" t="s">
        <v>1495</v>
      </c>
      <c r="G939" s="2" t="s">
        <v>1446</v>
      </c>
      <c r="H939" s="2">
        <v>37</v>
      </c>
      <c r="I939" s="2">
        <v>10</v>
      </c>
      <c r="J939" s="2" t="str">
        <f t="shared" si="156"/>
        <v>ESTERIL</v>
      </c>
      <c r="K939" s="8">
        <v>0.09</v>
      </c>
      <c r="L939" s="11">
        <v>0.09</v>
      </c>
      <c r="M939" s="3">
        <v>51</v>
      </c>
      <c r="N939" s="3">
        <v>886</v>
      </c>
      <c r="O939" s="3">
        <v>54</v>
      </c>
      <c r="P939" s="3">
        <v>0</v>
      </c>
      <c r="Q939" s="3">
        <v>0.10595358224016145</v>
      </c>
      <c r="R939" s="3">
        <v>0.89404641775983851</v>
      </c>
      <c r="S939" s="3">
        <v>0</v>
      </c>
      <c r="T939" s="3">
        <v>130</v>
      </c>
      <c r="U939" s="3">
        <v>188</v>
      </c>
      <c r="V939" s="3">
        <v>38</v>
      </c>
      <c r="W939" s="3">
        <v>118</v>
      </c>
      <c r="X939" s="3">
        <v>0</v>
      </c>
      <c r="Y939" s="3">
        <v>0</v>
      </c>
      <c r="Z939" s="5">
        <f t="shared" si="150"/>
        <v>0.3651685393258427</v>
      </c>
      <c r="AA939" s="5">
        <f t="shared" si="151"/>
        <v>0.5280898876404494</v>
      </c>
      <c r="AB939" s="5">
        <f t="shared" si="152"/>
        <v>0.10674157303370786</v>
      </c>
      <c r="AC939" s="3">
        <v>0</v>
      </c>
      <c r="AD939" s="3">
        <v>73</v>
      </c>
      <c r="AE939" s="3">
        <v>163</v>
      </c>
      <c r="AF939" s="3">
        <v>32</v>
      </c>
      <c r="AG939" s="3">
        <v>59</v>
      </c>
      <c r="AH939" s="3">
        <v>0</v>
      </c>
      <c r="AI939" s="1">
        <v>0</v>
      </c>
      <c r="AJ939" s="1">
        <f t="shared" si="153"/>
        <v>0.40366972477064222</v>
      </c>
      <c r="AK939" s="1">
        <f t="shared" si="154"/>
        <v>0.49847094801223241</v>
      </c>
      <c r="AL939" s="1">
        <f t="shared" si="155"/>
        <v>9.7859327217125383E-2</v>
      </c>
    </row>
    <row r="940" spans="1:38">
      <c r="A940" s="2" t="s">
        <v>1447</v>
      </c>
      <c r="B940" s="2" t="s">
        <v>106</v>
      </c>
      <c r="C940" s="2" t="s">
        <v>164</v>
      </c>
      <c r="D940" s="2">
        <v>7074</v>
      </c>
      <c r="E940" s="2" t="s">
        <v>1453</v>
      </c>
      <c r="F940" s="2" t="s">
        <v>1495</v>
      </c>
      <c r="G940" s="2" t="s">
        <v>1446</v>
      </c>
      <c r="H940" s="2">
        <v>38</v>
      </c>
      <c r="I940" s="2">
        <v>5</v>
      </c>
      <c r="J940" s="2" t="str">
        <f t="shared" si="156"/>
        <v>ESTERIL</v>
      </c>
      <c r="K940" s="8">
        <v>0.06</v>
      </c>
      <c r="M940" s="3">
        <v>70</v>
      </c>
      <c r="N940" s="3">
        <v>686</v>
      </c>
      <c r="O940" s="3">
        <v>67</v>
      </c>
      <c r="P940" s="3">
        <v>0</v>
      </c>
      <c r="Q940" s="3">
        <v>0.16646415552855406</v>
      </c>
      <c r="R940" s="3">
        <v>0.83353584447144591</v>
      </c>
      <c r="S940" s="3">
        <v>0</v>
      </c>
      <c r="T940" s="3">
        <v>157</v>
      </c>
      <c r="U940" s="3">
        <v>82</v>
      </c>
      <c r="V940" s="3">
        <v>37</v>
      </c>
      <c r="W940" s="3">
        <v>114</v>
      </c>
      <c r="X940" s="3">
        <v>0</v>
      </c>
      <c r="Y940" s="3">
        <v>0</v>
      </c>
      <c r="Z940" s="5">
        <f t="shared" si="150"/>
        <v>0.5688405797101449</v>
      </c>
      <c r="AA940" s="5">
        <f t="shared" si="151"/>
        <v>0.29710144927536231</v>
      </c>
      <c r="AB940" s="5">
        <f t="shared" si="152"/>
        <v>0.13405797101449277</v>
      </c>
      <c r="AC940" s="3">
        <v>0</v>
      </c>
      <c r="AD940" s="3">
        <v>91</v>
      </c>
      <c r="AE940" s="3">
        <v>261</v>
      </c>
      <c r="AF940" s="3">
        <v>40</v>
      </c>
      <c r="AG940" s="3">
        <v>60</v>
      </c>
      <c r="AH940" s="3">
        <v>0</v>
      </c>
      <c r="AI940" s="1">
        <v>0</v>
      </c>
      <c r="AJ940" s="1">
        <f t="shared" si="153"/>
        <v>0.33407079646017701</v>
      </c>
      <c r="AK940" s="1">
        <f t="shared" si="154"/>
        <v>0.57743362831858402</v>
      </c>
      <c r="AL940" s="1">
        <f t="shared" si="155"/>
        <v>8.8495575221238937E-2</v>
      </c>
    </row>
    <row r="941" spans="1:38">
      <c r="A941" s="2" t="s">
        <v>1447</v>
      </c>
      <c r="B941" s="2" t="s">
        <v>106</v>
      </c>
      <c r="C941" s="2" t="s">
        <v>164</v>
      </c>
      <c r="D941" s="2">
        <v>7075</v>
      </c>
      <c r="E941" s="2" t="s">
        <v>1453</v>
      </c>
      <c r="F941" s="2" t="s">
        <v>1495</v>
      </c>
      <c r="G941" s="2" t="s">
        <v>1446</v>
      </c>
      <c r="H941" s="2">
        <v>39</v>
      </c>
      <c r="I941" s="2">
        <v>10</v>
      </c>
      <c r="J941" s="2" t="str">
        <f t="shared" si="156"/>
        <v>MINERIO</v>
      </c>
      <c r="K941" s="8">
        <v>55.12</v>
      </c>
      <c r="M941" s="3">
        <v>597</v>
      </c>
      <c r="N941" s="3">
        <v>178</v>
      </c>
      <c r="O941" s="3">
        <v>268</v>
      </c>
      <c r="P941" s="3">
        <v>0</v>
      </c>
      <c r="Q941" s="3">
        <v>0.82933844678811119</v>
      </c>
      <c r="R941" s="3">
        <v>0.17066155321188878</v>
      </c>
      <c r="S941" s="3">
        <v>0</v>
      </c>
      <c r="T941" s="3">
        <v>182</v>
      </c>
      <c r="U941" s="3">
        <v>92</v>
      </c>
      <c r="V941" s="3">
        <v>39</v>
      </c>
      <c r="W941" s="3">
        <v>114</v>
      </c>
      <c r="X941" s="3">
        <v>0</v>
      </c>
      <c r="Y941" s="3">
        <v>0</v>
      </c>
      <c r="Z941" s="5">
        <f t="shared" si="150"/>
        <v>0.58146964856230032</v>
      </c>
      <c r="AA941" s="5">
        <f t="shared" si="151"/>
        <v>0.29392971246006389</v>
      </c>
      <c r="AB941" s="5">
        <f t="shared" si="152"/>
        <v>0.12460063897763578</v>
      </c>
      <c r="AC941" s="3">
        <v>0</v>
      </c>
      <c r="AD941" s="3">
        <v>131</v>
      </c>
      <c r="AE941" s="3">
        <v>107</v>
      </c>
      <c r="AF941" s="3">
        <v>26</v>
      </c>
      <c r="AG941" s="3">
        <v>102</v>
      </c>
      <c r="AH941" s="3">
        <v>0</v>
      </c>
      <c r="AI941" s="1">
        <v>0</v>
      </c>
      <c r="AJ941" s="1">
        <f t="shared" si="153"/>
        <v>0.63661202185792354</v>
      </c>
      <c r="AK941" s="1">
        <f t="shared" si="154"/>
        <v>0.29234972677595628</v>
      </c>
      <c r="AL941" s="1">
        <f t="shared" si="155"/>
        <v>7.1038251366120214E-2</v>
      </c>
    </row>
    <row r="942" spans="1:38">
      <c r="A942" s="2" t="s">
        <v>1447</v>
      </c>
      <c r="B942" s="2" t="s">
        <v>106</v>
      </c>
      <c r="C942" s="2" t="s">
        <v>164</v>
      </c>
      <c r="D942" s="2">
        <v>7076</v>
      </c>
      <c r="E942" s="2" t="s">
        <v>1453</v>
      </c>
      <c r="F942" s="2" t="s">
        <v>1495</v>
      </c>
      <c r="G942" s="2" t="s">
        <v>1446</v>
      </c>
      <c r="H942" s="2">
        <v>40</v>
      </c>
      <c r="I942" s="2">
        <v>5</v>
      </c>
      <c r="J942" s="2" t="str">
        <f t="shared" si="156"/>
        <v>MINERIO</v>
      </c>
      <c r="K942" s="8">
        <v>4.4800000000000004</v>
      </c>
      <c r="M942" s="3">
        <v>0</v>
      </c>
      <c r="N942" s="3">
        <v>988</v>
      </c>
      <c r="O942" s="3">
        <v>0</v>
      </c>
      <c r="P942" s="3">
        <v>0</v>
      </c>
      <c r="Q942" s="3">
        <v>0</v>
      </c>
      <c r="R942" s="3">
        <v>1</v>
      </c>
      <c r="S942" s="3">
        <v>0</v>
      </c>
      <c r="T942" s="3">
        <v>56</v>
      </c>
      <c r="U942" s="3">
        <v>307</v>
      </c>
      <c r="V942" s="3">
        <v>96</v>
      </c>
      <c r="W942" s="3">
        <v>33</v>
      </c>
      <c r="X942" s="3">
        <v>0</v>
      </c>
      <c r="Y942" s="3">
        <v>0</v>
      </c>
      <c r="Z942" s="5">
        <f t="shared" si="150"/>
        <v>0.12200435729847495</v>
      </c>
      <c r="AA942" s="5">
        <f t="shared" si="151"/>
        <v>0.66884531590413943</v>
      </c>
      <c r="AB942" s="5">
        <f t="shared" si="152"/>
        <v>0.20915032679738563</v>
      </c>
      <c r="AC942" s="3">
        <v>0</v>
      </c>
      <c r="AD942" s="3">
        <v>148</v>
      </c>
      <c r="AE942" s="3">
        <v>134</v>
      </c>
      <c r="AF942" s="3">
        <v>28</v>
      </c>
      <c r="AG942" s="3">
        <v>97</v>
      </c>
      <c r="AH942" s="3">
        <v>0</v>
      </c>
      <c r="AI942" s="1">
        <v>0</v>
      </c>
      <c r="AJ942" s="1">
        <f t="shared" si="153"/>
        <v>0.601965601965602</v>
      </c>
      <c r="AK942" s="1">
        <f t="shared" si="154"/>
        <v>0.32923832923832924</v>
      </c>
      <c r="AL942" s="1">
        <f t="shared" si="155"/>
        <v>6.8796068796068796E-2</v>
      </c>
    </row>
    <row r="943" spans="1:38">
      <c r="A943" s="2" t="s">
        <v>1447</v>
      </c>
      <c r="B943" s="2" t="s">
        <v>106</v>
      </c>
      <c r="C943" s="2" t="s">
        <v>164</v>
      </c>
      <c r="D943" s="2">
        <v>7077</v>
      </c>
      <c r="E943" s="2" t="s">
        <v>1453</v>
      </c>
      <c r="F943" s="2" t="s">
        <v>1495</v>
      </c>
      <c r="G943" s="2" t="s">
        <v>1446</v>
      </c>
      <c r="H943" s="2">
        <v>41</v>
      </c>
      <c r="I943" s="2">
        <v>10</v>
      </c>
      <c r="J943" s="2" t="str">
        <f t="shared" si="156"/>
        <v>MINERIO</v>
      </c>
      <c r="K943" s="8">
        <v>1.35</v>
      </c>
      <c r="M943" s="3">
        <v>130</v>
      </c>
      <c r="N943" s="3">
        <v>871</v>
      </c>
      <c r="O943" s="3">
        <v>123</v>
      </c>
      <c r="P943" s="3">
        <v>0</v>
      </c>
      <c r="Q943" s="3">
        <v>0.22508896797153025</v>
      </c>
      <c r="R943" s="3">
        <v>0.77491103202846978</v>
      </c>
      <c r="S943" s="3">
        <v>0</v>
      </c>
      <c r="T943" s="3">
        <v>206</v>
      </c>
      <c r="U943" s="3">
        <v>105</v>
      </c>
      <c r="V943" s="3">
        <v>24</v>
      </c>
      <c r="W943" s="3">
        <v>148</v>
      </c>
      <c r="X943" s="3">
        <v>0</v>
      </c>
      <c r="Y943" s="3">
        <v>0</v>
      </c>
      <c r="Z943" s="5">
        <f t="shared" ref="Z943:Z1006" si="157">T943/($S943+$T943+$U943+$V943)</f>
        <v>0.61492537313432838</v>
      </c>
      <c r="AA943" s="5">
        <f t="shared" ref="AA943:AA1006" si="158">U943/($S943+$T943+$U943+$V943)</f>
        <v>0.31343283582089554</v>
      </c>
      <c r="AB943" s="5">
        <f t="shared" ref="AB943:AB1006" si="159">V943/($S943+$T943+$U943+$V943)</f>
        <v>7.1641791044776124E-2</v>
      </c>
      <c r="AC943" s="3">
        <v>0</v>
      </c>
      <c r="AD943" s="3">
        <v>37</v>
      </c>
      <c r="AE943" s="3">
        <v>297</v>
      </c>
      <c r="AF943" s="3">
        <v>106</v>
      </c>
      <c r="AG943" s="3">
        <v>18</v>
      </c>
      <c r="AH943" s="3">
        <v>0</v>
      </c>
      <c r="AI943" s="1">
        <v>0</v>
      </c>
      <c r="AJ943" s="1">
        <f t="shared" si="153"/>
        <v>0.12008733624454149</v>
      </c>
      <c r="AK943" s="1">
        <f t="shared" si="154"/>
        <v>0.64847161572052403</v>
      </c>
      <c r="AL943" s="1">
        <f t="shared" si="155"/>
        <v>0.23144104803493451</v>
      </c>
    </row>
    <row r="944" spans="1:38">
      <c r="A944" s="2" t="s">
        <v>1447</v>
      </c>
      <c r="B944" s="2" t="s">
        <v>106</v>
      </c>
      <c r="C944" s="2" t="s">
        <v>164</v>
      </c>
      <c r="D944" s="2">
        <v>7078</v>
      </c>
      <c r="E944" s="2" t="s">
        <v>5</v>
      </c>
      <c r="F944" s="2" t="s">
        <v>5</v>
      </c>
      <c r="G944" s="2" t="s">
        <v>1446</v>
      </c>
      <c r="H944" s="2">
        <v>42</v>
      </c>
      <c r="I944" s="2">
        <v>10</v>
      </c>
      <c r="J944" s="2" t="str">
        <f t="shared" si="156"/>
        <v>MINERIO</v>
      </c>
      <c r="K944" s="8">
        <v>1.8</v>
      </c>
      <c r="L944" s="11">
        <v>0.38</v>
      </c>
      <c r="M944" s="3">
        <v>19</v>
      </c>
      <c r="N944" s="3">
        <v>1097</v>
      </c>
      <c r="O944" s="3">
        <v>13</v>
      </c>
      <c r="P944" s="3">
        <v>0</v>
      </c>
      <c r="Q944" s="3">
        <v>2.8343666961913198E-2</v>
      </c>
      <c r="R944" s="3">
        <v>0.97165633303808685</v>
      </c>
      <c r="S944" s="3">
        <v>0</v>
      </c>
      <c r="T944" s="3">
        <v>34</v>
      </c>
      <c r="U944" s="3">
        <v>362</v>
      </c>
      <c r="V944" s="3">
        <v>145</v>
      </c>
      <c r="W944" s="3">
        <v>9</v>
      </c>
      <c r="X944" s="3">
        <v>0</v>
      </c>
      <c r="Y944" s="3">
        <v>0</v>
      </c>
      <c r="Z944" s="5">
        <f t="shared" si="157"/>
        <v>6.2846580406654348E-2</v>
      </c>
      <c r="AA944" s="5">
        <f t="shared" si="158"/>
        <v>0.66913123844731981</v>
      </c>
      <c r="AB944" s="5">
        <f t="shared" si="159"/>
        <v>0.26802218114602588</v>
      </c>
      <c r="AC944" s="3">
        <v>0</v>
      </c>
      <c r="AD944" s="3">
        <v>164</v>
      </c>
      <c r="AE944" s="3">
        <v>164</v>
      </c>
      <c r="AF944" s="3">
        <v>18</v>
      </c>
      <c r="AG944" s="3">
        <v>117</v>
      </c>
      <c r="AH944" s="3">
        <v>0</v>
      </c>
      <c r="AI944" s="1">
        <v>0</v>
      </c>
      <c r="AJ944" s="1">
        <f t="shared" si="153"/>
        <v>0.60691144708423328</v>
      </c>
      <c r="AK944" s="1">
        <f t="shared" si="154"/>
        <v>0.35421166306695462</v>
      </c>
      <c r="AL944" s="1">
        <f t="shared" si="155"/>
        <v>3.8876889848812095E-2</v>
      </c>
    </row>
    <row r="945" spans="1:38">
      <c r="A945" s="2" t="s">
        <v>1447</v>
      </c>
      <c r="B945" s="2" t="s">
        <v>106</v>
      </c>
      <c r="C945" s="2" t="s">
        <v>164</v>
      </c>
      <c r="D945" s="2">
        <v>7079</v>
      </c>
      <c r="E945" s="2" t="s">
        <v>5</v>
      </c>
      <c r="F945" s="2" t="s">
        <v>5</v>
      </c>
      <c r="G945" s="2" t="s">
        <v>1446</v>
      </c>
      <c r="H945" s="2">
        <v>43</v>
      </c>
      <c r="I945" s="2">
        <v>10</v>
      </c>
      <c r="J945" s="2" t="str">
        <f t="shared" si="156"/>
        <v>ESTERIL</v>
      </c>
      <c r="K945" s="8">
        <v>0.11</v>
      </c>
      <c r="M945" s="3">
        <v>0</v>
      </c>
      <c r="N945" s="3">
        <v>1087</v>
      </c>
      <c r="O945" s="3">
        <v>0</v>
      </c>
      <c r="P945" s="3">
        <v>0</v>
      </c>
      <c r="Q945" s="3">
        <v>0</v>
      </c>
      <c r="R945" s="3">
        <v>1</v>
      </c>
      <c r="S945" s="3">
        <v>0</v>
      </c>
      <c r="T945" s="3">
        <v>7</v>
      </c>
      <c r="U945" s="3">
        <v>344</v>
      </c>
      <c r="V945" s="3">
        <v>193</v>
      </c>
      <c r="W945" s="3">
        <v>0</v>
      </c>
      <c r="X945" s="3">
        <v>0</v>
      </c>
      <c r="Y945" s="3">
        <v>0</v>
      </c>
      <c r="Z945" s="5">
        <f t="shared" si="157"/>
        <v>1.2867647058823529E-2</v>
      </c>
      <c r="AA945" s="5">
        <f t="shared" si="158"/>
        <v>0.63235294117647056</v>
      </c>
      <c r="AB945" s="5">
        <f t="shared" si="159"/>
        <v>0.3547794117647059</v>
      </c>
      <c r="AC945" s="3">
        <v>0</v>
      </c>
      <c r="AD945" s="3">
        <v>17</v>
      </c>
      <c r="AE945" s="3">
        <v>340</v>
      </c>
      <c r="AF945" s="3">
        <v>155</v>
      </c>
      <c r="AG945" s="3">
        <v>1</v>
      </c>
      <c r="AH945" s="3">
        <v>0</v>
      </c>
      <c r="AI945" s="1">
        <v>0</v>
      </c>
      <c r="AJ945" s="1">
        <f t="shared" si="153"/>
        <v>3.5087719298245612E-2</v>
      </c>
      <c r="AK945" s="1">
        <f t="shared" si="154"/>
        <v>0.66276803118908378</v>
      </c>
      <c r="AL945" s="1">
        <f t="shared" si="155"/>
        <v>0.30214424951267055</v>
      </c>
    </row>
    <row r="946" spans="1:38">
      <c r="A946" s="2" t="s">
        <v>1447</v>
      </c>
      <c r="B946" s="2" t="s">
        <v>106</v>
      </c>
      <c r="C946" s="2" t="s">
        <v>164</v>
      </c>
      <c r="D946" s="2">
        <v>7080</v>
      </c>
      <c r="E946" s="2" t="s">
        <v>5</v>
      </c>
      <c r="F946" s="2" t="s">
        <v>5</v>
      </c>
      <c r="G946" s="2" t="s">
        <v>1446</v>
      </c>
      <c r="H946" s="2">
        <v>44</v>
      </c>
      <c r="I946" s="2">
        <v>10</v>
      </c>
      <c r="J946" s="2" t="str">
        <f t="shared" si="156"/>
        <v>ESTERIL</v>
      </c>
      <c r="K946" s="8">
        <v>0</v>
      </c>
      <c r="L946" s="11">
        <v>0.11</v>
      </c>
      <c r="M946" s="3">
        <v>0</v>
      </c>
      <c r="N946" s="3">
        <v>1301</v>
      </c>
      <c r="O946" s="3">
        <v>0</v>
      </c>
      <c r="P946" s="3">
        <v>0</v>
      </c>
      <c r="Q946" s="3">
        <v>0</v>
      </c>
      <c r="R946" s="3">
        <v>1</v>
      </c>
      <c r="S946" s="3">
        <v>0</v>
      </c>
      <c r="T946" s="3">
        <v>62</v>
      </c>
      <c r="U946" s="3">
        <v>402</v>
      </c>
      <c r="V946" s="3">
        <v>111</v>
      </c>
      <c r="W946" s="3">
        <v>31</v>
      </c>
      <c r="X946" s="3">
        <v>0</v>
      </c>
      <c r="Y946" s="3">
        <v>0</v>
      </c>
      <c r="Z946" s="5">
        <f t="shared" si="157"/>
        <v>0.10782608695652174</v>
      </c>
      <c r="AA946" s="5">
        <f t="shared" si="158"/>
        <v>0.69913043478260872</v>
      </c>
      <c r="AB946" s="5">
        <f t="shared" si="159"/>
        <v>0.19304347826086957</v>
      </c>
      <c r="AC946" s="3">
        <v>0</v>
      </c>
      <c r="AD946" s="3">
        <v>3</v>
      </c>
      <c r="AE946" s="3">
        <v>286</v>
      </c>
      <c r="AF946" s="3">
        <v>227</v>
      </c>
      <c r="AG946" s="3">
        <v>0</v>
      </c>
      <c r="AH946" s="3">
        <v>0</v>
      </c>
      <c r="AI946" s="1">
        <v>0</v>
      </c>
      <c r="AJ946" s="1">
        <f t="shared" si="153"/>
        <v>5.8139534883720929E-3</v>
      </c>
      <c r="AK946" s="1">
        <f t="shared" si="154"/>
        <v>0.55426356589147285</v>
      </c>
      <c r="AL946" s="1">
        <f t="shared" si="155"/>
        <v>0.43992248062015504</v>
      </c>
    </row>
    <row r="947" spans="1:38">
      <c r="A947" s="2" t="s">
        <v>1447</v>
      </c>
      <c r="B947" s="2" t="s">
        <v>106</v>
      </c>
      <c r="C947" s="2" t="s">
        <v>164</v>
      </c>
      <c r="D947" s="2">
        <v>7081</v>
      </c>
      <c r="E947" s="2" t="s">
        <v>5</v>
      </c>
      <c r="F947" s="2" t="s">
        <v>5</v>
      </c>
      <c r="G947" s="2" t="s">
        <v>1446</v>
      </c>
      <c r="H947" s="2">
        <v>45</v>
      </c>
      <c r="I947" s="2">
        <v>5</v>
      </c>
      <c r="J947" s="2" t="str">
        <f t="shared" si="156"/>
        <v>ESTERIL</v>
      </c>
      <c r="K947" s="8">
        <v>0.18</v>
      </c>
      <c r="M947" s="3">
        <v>0</v>
      </c>
      <c r="N947" s="3">
        <v>895</v>
      </c>
      <c r="O947" s="3">
        <v>0</v>
      </c>
      <c r="P947" s="3">
        <v>0</v>
      </c>
      <c r="Q947" s="3">
        <v>0</v>
      </c>
      <c r="R947" s="3">
        <v>1</v>
      </c>
      <c r="S947" s="3">
        <v>0</v>
      </c>
      <c r="T947" s="3">
        <v>38</v>
      </c>
      <c r="U947" s="3">
        <v>299</v>
      </c>
      <c r="V947" s="3">
        <v>92</v>
      </c>
      <c r="W947" s="3">
        <v>18</v>
      </c>
      <c r="X947" s="3">
        <v>0</v>
      </c>
      <c r="Y947" s="3">
        <v>0</v>
      </c>
      <c r="Z947" s="5">
        <f t="shared" si="157"/>
        <v>8.8578088578088576E-2</v>
      </c>
      <c r="AA947" s="5">
        <f t="shared" si="158"/>
        <v>0.69696969696969702</v>
      </c>
      <c r="AB947" s="5">
        <f t="shared" si="159"/>
        <v>0.21445221445221446</v>
      </c>
      <c r="AC947" s="3">
        <v>0</v>
      </c>
      <c r="AD947" s="3">
        <v>41</v>
      </c>
      <c r="AE947" s="3">
        <v>392</v>
      </c>
      <c r="AF947" s="3">
        <v>126</v>
      </c>
      <c r="AG947" s="3">
        <v>12</v>
      </c>
      <c r="AH947" s="3">
        <v>0</v>
      </c>
      <c r="AI947" s="1">
        <v>0</v>
      </c>
      <c r="AJ947" s="1">
        <f t="shared" si="153"/>
        <v>9.2819614711033269E-2</v>
      </c>
      <c r="AK947" s="1">
        <f t="shared" si="154"/>
        <v>0.68651488616462342</v>
      </c>
      <c r="AL947" s="1">
        <f t="shared" si="155"/>
        <v>0.22066549912434325</v>
      </c>
    </row>
    <row r="948" spans="1:38">
      <c r="A948" s="2" t="s">
        <v>1447</v>
      </c>
      <c r="B948" s="2" t="s">
        <v>106</v>
      </c>
      <c r="C948" s="2" t="s">
        <v>164</v>
      </c>
      <c r="D948" s="2">
        <v>7082</v>
      </c>
      <c r="E948" s="2" t="s">
        <v>5</v>
      </c>
      <c r="F948" s="2" t="s">
        <v>5</v>
      </c>
      <c r="G948" s="2" t="s">
        <v>1446</v>
      </c>
      <c r="H948" s="2">
        <v>46</v>
      </c>
      <c r="I948" s="2">
        <v>10</v>
      </c>
      <c r="J948" s="2" t="str">
        <f t="shared" si="156"/>
        <v>ESTERIL</v>
      </c>
      <c r="K948" s="8">
        <v>0</v>
      </c>
      <c r="M948" s="3">
        <v>0</v>
      </c>
      <c r="N948" s="3">
        <v>1280</v>
      </c>
      <c r="O948" s="3">
        <v>0</v>
      </c>
      <c r="P948" s="3">
        <v>0</v>
      </c>
      <c r="Q948" s="3">
        <v>0</v>
      </c>
      <c r="R948" s="3">
        <v>1</v>
      </c>
      <c r="S948" s="3">
        <v>0</v>
      </c>
      <c r="T948" s="3">
        <v>43</v>
      </c>
      <c r="U948" s="3">
        <v>438</v>
      </c>
      <c r="V948" s="3">
        <v>158</v>
      </c>
      <c r="W948" s="3">
        <v>13</v>
      </c>
      <c r="X948" s="3">
        <v>0</v>
      </c>
      <c r="Y948" s="3">
        <v>0</v>
      </c>
      <c r="Z948" s="5">
        <f t="shared" si="157"/>
        <v>6.729264475743349E-2</v>
      </c>
      <c r="AA948" s="5">
        <f t="shared" si="158"/>
        <v>0.68544600938967137</v>
      </c>
      <c r="AB948" s="5">
        <f t="shared" si="159"/>
        <v>0.24726134585289514</v>
      </c>
      <c r="AC948" s="3">
        <v>0</v>
      </c>
      <c r="AD948" s="3">
        <v>20</v>
      </c>
      <c r="AE948" s="3">
        <v>284</v>
      </c>
      <c r="AF948" s="3">
        <v>104</v>
      </c>
      <c r="AG948" s="3">
        <v>4</v>
      </c>
      <c r="AH948" s="3">
        <v>0</v>
      </c>
      <c r="AI948" s="1">
        <v>0</v>
      </c>
      <c r="AJ948" s="1">
        <f t="shared" si="153"/>
        <v>5.8252427184466021E-2</v>
      </c>
      <c r="AK948" s="1">
        <f t="shared" si="154"/>
        <v>0.68932038834951459</v>
      </c>
      <c r="AL948" s="1">
        <f t="shared" si="155"/>
        <v>0.25242718446601942</v>
      </c>
    </row>
    <row r="949" spans="1:38">
      <c r="A949" s="2" t="s">
        <v>1447</v>
      </c>
      <c r="B949" s="2" t="s">
        <v>106</v>
      </c>
      <c r="C949" s="2" t="s">
        <v>164</v>
      </c>
      <c r="D949" s="2">
        <v>7083</v>
      </c>
      <c r="E949" s="2" t="s">
        <v>5</v>
      </c>
      <c r="F949" s="2" t="s">
        <v>5</v>
      </c>
      <c r="G949" s="2" t="s">
        <v>1446</v>
      </c>
      <c r="H949" s="2">
        <v>47</v>
      </c>
      <c r="I949" s="2">
        <v>5</v>
      </c>
      <c r="J949" s="2" t="str">
        <f t="shared" si="156"/>
        <v>ESTERIL</v>
      </c>
      <c r="K949" s="8">
        <v>0</v>
      </c>
      <c r="M949" s="3">
        <v>14</v>
      </c>
      <c r="N949" s="3">
        <v>890</v>
      </c>
      <c r="O949" s="3">
        <v>11</v>
      </c>
      <c r="P949" s="3">
        <v>0</v>
      </c>
      <c r="Q949" s="3">
        <v>2.7322404371584699E-2</v>
      </c>
      <c r="R949" s="3">
        <v>0.97267759562841527</v>
      </c>
      <c r="S949" s="3">
        <v>0</v>
      </c>
      <c r="T949" s="3">
        <v>26</v>
      </c>
      <c r="U949" s="3">
        <v>285</v>
      </c>
      <c r="V949" s="3">
        <v>121</v>
      </c>
      <c r="W949" s="3">
        <v>9</v>
      </c>
      <c r="X949" s="3">
        <v>0</v>
      </c>
      <c r="Y949" s="3">
        <v>0</v>
      </c>
      <c r="Z949" s="5">
        <f t="shared" si="157"/>
        <v>6.0185185185185182E-2</v>
      </c>
      <c r="AA949" s="5">
        <f t="shared" si="158"/>
        <v>0.65972222222222221</v>
      </c>
      <c r="AB949" s="5">
        <f t="shared" si="159"/>
        <v>0.28009259259259262</v>
      </c>
      <c r="AC949" s="3">
        <v>0</v>
      </c>
      <c r="AD949" s="3">
        <v>26</v>
      </c>
      <c r="AE949" s="3">
        <v>401</v>
      </c>
      <c r="AF949" s="3">
        <v>173</v>
      </c>
      <c r="AG949" s="3">
        <v>2</v>
      </c>
      <c r="AH949" s="3">
        <v>0</v>
      </c>
      <c r="AI949" s="1">
        <v>0</v>
      </c>
      <c r="AJ949" s="1">
        <f t="shared" si="153"/>
        <v>4.6511627906976744E-2</v>
      </c>
      <c r="AK949" s="1">
        <f t="shared" si="154"/>
        <v>0.66611295681063121</v>
      </c>
      <c r="AL949" s="1">
        <f t="shared" si="155"/>
        <v>0.28737541528239202</v>
      </c>
    </row>
    <row r="950" spans="1:38">
      <c r="A950" s="2" t="s">
        <v>1447</v>
      </c>
      <c r="B950" s="2" t="s">
        <v>106</v>
      </c>
      <c r="C950" s="2" t="s">
        <v>164</v>
      </c>
      <c r="D950" s="2">
        <v>7084</v>
      </c>
      <c r="E950" s="2" t="s">
        <v>5</v>
      </c>
      <c r="F950" s="2" t="s">
        <v>5</v>
      </c>
      <c r="G950" s="2" t="s">
        <v>1446</v>
      </c>
      <c r="H950" s="2">
        <v>48</v>
      </c>
      <c r="I950" s="2">
        <v>10</v>
      </c>
      <c r="J950" s="2" t="str">
        <f t="shared" si="156"/>
        <v>ESTERIL</v>
      </c>
      <c r="K950" s="8">
        <v>0</v>
      </c>
      <c r="L950" s="11">
        <v>0.27</v>
      </c>
      <c r="M950" s="3">
        <v>72</v>
      </c>
      <c r="N950" s="3">
        <v>775</v>
      </c>
      <c r="O950" s="3">
        <v>75</v>
      </c>
      <c r="P950" s="3">
        <v>0</v>
      </c>
      <c r="Q950" s="3">
        <v>0.15943600867678959</v>
      </c>
      <c r="R950" s="3">
        <v>0.84056399132321036</v>
      </c>
      <c r="S950" s="3">
        <v>0</v>
      </c>
      <c r="T950" s="3">
        <v>28</v>
      </c>
      <c r="U950" s="3">
        <v>326</v>
      </c>
      <c r="V950" s="3">
        <v>100</v>
      </c>
      <c r="W950" s="3">
        <v>4</v>
      </c>
      <c r="X950" s="3">
        <v>0</v>
      </c>
      <c r="Y950" s="3">
        <v>0</v>
      </c>
      <c r="Z950" s="5">
        <f t="shared" si="157"/>
        <v>6.1674008810572688E-2</v>
      </c>
      <c r="AA950" s="5">
        <f t="shared" si="158"/>
        <v>0.7180616740088106</v>
      </c>
      <c r="AB950" s="5">
        <f t="shared" si="159"/>
        <v>0.22026431718061673</v>
      </c>
      <c r="AC950" s="3">
        <v>0</v>
      </c>
      <c r="AD950" s="3">
        <v>21</v>
      </c>
      <c r="AE950" s="3">
        <v>245</v>
      </c>
      <c r="AF950" s="3">
        <v>149</v>
      </c>
      <c r="AG950" s="3">
        <v>6</v>
      </c>
      <c r="AH950" s="3">
        <v>0</v>
      </c>
      <c r="AI950" s="1">
        <v>0</v>
      </c>
      <c r="AJ950" s="1">
        <f t="shared" si="153"/>
        <v>6.413301662707839E-2</v>
      </c>
      <c r="AK950" s="1">
        <f t="shared" si="154"/>
        <v>0.58194774346793354</v>
      </c>
      <c r="AL950" s="1">
        <f t="shared" si="155"/>
        <v>0.35391923990498814</v>
      </c>
    </row>
    <row r="951" spans="1:38">
      <c r="A951" s="2" t="s">
        <v>1447</v>
      </c>
      <c r="B951" s="2" t="s">
        <v>106</v>
      </c>
      <c r="C951" s="2" t="s">
        <v>164</v>
      </c>
      <c r="D951" s="2">
        <v>7085</v>
      </c>
      <c r="E951" s="2" t="s">
        <v>5</v>
      </c>
      <c r="F951" s="2" t="s">
        <v>5</v>
      </c>
      <c r="G951" s="2" t="s">
        <v>1446</v>
      </c>
      <c r="H951" s="2">
        <v>49</v>
      </c>
      <c r="I951" s="2">
        <v>20</v>
      </c>
      <c r="J951" s="2" t="str">
        <f t="shared" si="156"/>
        <v>ESTERIL</v>
      </c>
      <c r="K951" s="8">
        <v>0</v>
      </c>
      <c r="L951" s="11">
        <v>0.3</v>
      </c>
      <c r="M951" s="3">
        <v>59</v>
      </c>
      <c r="N951" s="3">
        <v>1785</v>
      </c>
      <c r="O951" s="3">
        <v>56</v>
      </c>
      <c r="P951" s="3">
        <v>0</v>
      </c>
      <c r="Q951" s="3">
        <v>6.0526315789473685E-2</v>
      </c>
      <c r="R951" s="3">
        <v>0.93947368421052635</v>
      </c>
      <c r="S951" s="3">
        <v>0</v>
      </c>
      <c r="T951" s="3">
        <v>61</v>
      </c>
      <c r="U951" s="3">
        <v>600</v>
      </c>
      <c r="V951" s="3">
        <v>197</v>
      </c>
      <c r="W951" s="3">
        <v>26</v>
      </c>
      <c r="X951" s="3">
        <v>0</v>
      </c>
      <c r="Y951" s="3">
        <v>0</v>
      </c>
      <c r="Z951" s="5">
        <f t="shared" si="157"/>
        <v>7.1095571095571089E-2</v>
      </c>
      <c r="AA951" s="5">
        <f t="shared" si="158"/>
        <v>0.69930069930069927</v>
      </c>
      <c r="AB951" s="5">
        <f t="shared" si="159"/>
        <v>0.2296037296037296</v>
      </c>
      <c r="AC951" s="3">
        <v>0</v>
      </c>
      <c r="AD951" s="3">
        <v>14</v>
      </c>
      <c r="AE951" s="3">
        <v>298</v>
      </c>
      <c r="AF951" s="3">
        <v>119</v>
      </c>
      <c r="AG951" s="3">
        <v>1</v>
      </c>
      <c r="AH951" s="3">
        <v>0</v>
      </c>
      <c r="AI951" s="1">
        <v>0</v>
      </c>
      <c r="AJ951" s="1">
        <f t="shared" si="153"/>
        <v>3.4722222222222224E-2</v>
      </c>
      <c r="AK951" s="1">
        <f t="shared" si="154"/>
        <v>0.68981481481481477</v>
      </c>
      <c r="AL951" s="1">
        <f t="shared" si="155"/>
        <v>0.27546296296296297</v>
      </c>
    </row>
    <row r="952" spans="1:38">
      <c r="A952" s="2" t="s">
        <v>1447</v>
      </c>
      <c r="B952" s="2" t="s">
        <v>106</v>
      </c>
      <c r="C952" s="2" t="s">
        <v>164</v>
      </c>
      <c r="D952" s="2">
        <v>7086</v>
      </c>
      <c r="E952" s="2" t="s">
        <v>5</v>
      </c>
      <c r="F952" s="2" t="s">
        <v>5</v>
      </c>
      <c r="G952" s="2" t="s">
        <v>1446</v>
      </c>
      <c r="H952" s="2">
        <v>50</v>
      </c>
      <c r="I952" s="2">
        <v>10</v>
      </c>
      <c r="J952" s="2" t="str">
        <f t="shared" si="156"/>
        <v>ESTERIL</v>
      </c>
      <c r="K952" s="8">
        <v>0.1</v>
      </c>
      <c r="M952" s="3">
        <v>0</v>
      </c>
      <c r="N952" s="3">
        <v>1331</v>
      </c>
      <c r="O952" s="3">
        <v>0</v>
      </c>
      <c r="P952" s="3">
        <v>0</v>
      </c>
      <c r="Q952" s="3">
        <v>0</v>
      </c>
      <c r="R952" s="3">
        <v>1</v>
      </c>
      <c r="S952" s="3">
        <v>0</v>
      </c>
      <c r="T952" s="3">
        <v>20</v>
      </c>
      <c r="U952" s="3">
        <v>422</v>
      </c>
      <c r="V952" s="3">
        <v>219</v>
      </c>
      <c r="W952" s="3">
        <v>1</v>
      </c>
      <c r="X952" s="3">
        <v>0</v>
      </c>
      <c r="Y952" s="3">
        <v>0</v>
      </c>
      <c r="Z952" s="5">
        <f t="shared" si="157"/>
        <v>3.0257186081694403E-2</v>
      </c>
      <c r="AA952" s="5">
        <f t="shared" si="158"/>
        <v>0.63842662632375191</v>
      </c>
      <c r="AB952" s="5">
        <f t="shared" si="159"/>
        <v>0.33131618759455372</v>
      </c>
      <c r="AC952" s="3">
        <v>0</v>
      </c>
      <c r="AD952" s="3">
        <v>38</v>
      </c>
      <c r="AE952" s="3">
        <v>561</v>
      </c>
      <c r="AF952" s="3">
        <v>227</v>
      </c>
      <c r="AG952" s="3">
        <v>10</v>
      </c>
      <c r="AH952" s="3">
        <v>0</v>
      </c>
      <c r="AI952" s="1">
        <v>0</v>
      </c>
      <c r="AJ952" s="1">
        <f t="shared" si="153"/>
        <v>5.7416267942583733E-2</v>
      </c>
      <c r="AK952" s="1">
        <f t="shared" si="154"/>
        <v>0.67105263157894735</v>
      </c>
      <c r="AL952" s="1">
        <f t="shared" si="155"/>
        <v>0.2715311004784689</v>
      </c>
    </row>
    <row r="953" spans="1:38">
      <c r="A953" s="2" t="s">
        <v>1447</v>
      </c>
      <c r="B953" s="2" t="s">
        <v>106</v>
      </c>
      <c r="C953" s="2" t="s">
        <v>164</v>
      </c>
      <c r="D953" s="2">
        <v>7087</v>
      </c>
      <c r="E953" s="2" t="s">
        <v>5</v>
      </c>
      <c r="F953" s="2" t="s">
        <v>5</v>
      </c>
      <c r="G953" s="2" t="s">
        <v>1446</v>
      </c>
      <c r="H953" s="2">
        <v>51</v>
      </c>
      <c r="I953" s="2">
        <v>10</v>
      </c>
      <c r="J953" s="2" t="str">
        <f t="shared" si="156"/>
        <v>ESTERIL</v>
      </c>
      <c r="K953" s="8">
        <v>0.06</v>
      </c>
      <c r="M953" s="3">
        <v>0</v>
      </c>
      <c r="N953" s="3">
        <v>1164</v>
      </c>
      <c r="O953" s="3">
        <v>0</v>
      </c>
      <c r="P953" s="3">
        <v>0</v>
      </c>
      <c r="Q953" s="3">
        <v>0</v>
      </c>
      <c r="R953" s="3">
        <v>1</v>
      </c>
      <c r="S953" s="3">
        <v>0</v>
      </c>
      <c r="T953" s="3">
        <v>15</v>
      </c>
      <c r="U953" s="3">
        <v>374</v>
      </c>
      <c r="V953" s="3">
        <v>176</v>
      </c>
      <c r="W953" s="3">
        <v>0</v>
      </c>
      <c r="X953" s="3">
        <v>0</v>
      </c>
      <c r="Y953" s="3">
        <v>0</v>
      </c>
      <c r="Z953" s="5">
        <f t="shared" si="157"/>
        <v>2.6548672566371681E-2</v>
      </c>
      <c r="AA953" s="5">
        <f t="shared" si="158"/>
        <v>0.66194690265486722</v>
      </c>
      <c r="AB953" s="5">
        <f t="shared" si="159"/>
        <v>0.31150442477876106</v>
      </c>
      <c r="AC953" s="3">
        <v>0</v>
      </c>
      <c r="AD953" s="3">
        <v>8</v>
      </c>
      <c r="AE953" s="3">
        <v>333</v>
      </c>
      <c r="AF953" s="3">
        <v>239</v>
      </c>
      <c r="AG953" s="3">
        <v>0</v>
      </c>
      <c r="AH953" s="3">
        <v>0</v>
      </c>
      <c r="AI953" s="1">
        <v>0</v>
      </c>
      <c r="AJ953" s="1">
        <f t="shared" si="153"/>
        <v>1.3793103448275862E-2</v>
      </c>
      <c r="AK953" s="1">
        <f t="shared" si="154"/>
        <v>0.57413793103448274</v>
      </c>
      <c r="AL953" s="1">
        <f t="shared" si="155"/>
        <v>0.41206896551724137</v>
      </c>
    </row>
    <row r="954" spans="1:38">
      <c r="A954" s="2" t="s">
        <v>1447</v>
      </c>
      <c r="B954" s="2" t="s">
        <v>106</v>
      </c>
      <c r="C954" s="2" t="s">
        <v>164</v>
      </c>
      <c r="D954" s="2">
        <v>7088</v>
      </c>
      <c r="E954" s="2" t="s">
        <v>5</v>
      </c>
      <c r="F954" s="2" t="s">
        <v>5</v>
      </c>
      <c r="G954" s="2" t="s">
        <v>1446</v>
      </c>
      <c r="H954" s="2">
        <v>52</v>
      </c>
      <c r="I954" s="2">
        <v>5</v>
      </c>
      <c r="J954" s="2" t="str">
        <f t="shared" si="156"/>
        <v>ESTERIL</v>
      </c>
      <c r="K954" s="8">
        <v>0</v>
      </c>
      <c r="M954" s="3">
        <v>0</v>
      </c>
      <c r="N954" s="3">
        <v>940</v>
      </c>
      <c r="O954" s="3">
        <v>0</v>
      </c>
      <c r="P954" s="3">
        <v>0</v>
      </c>
      <c r="Q954" s="3">
        <v>0</v>
      </c>
      <c r="R954" s="3">
        <v>1</v>
      </c>
      <c r="S954" s="3">
        <v>0</v>
      </c>
      <c r="T954" s="3">
        <v>56</v>
      </c>
      <c r="U954" s="3">
        <v>269</v>
      </c>
      <c r="V954" s="3">
        <v>88</v>
      </c>
      <c r="W954" s="3">
        <v>34</v>
      </c>
      <c r="X954" s="3">
        <v>0</v>
      </c>
      <c r="Y954" s="3">
        <v>0</v>
      </c>
      <c r="Z954" s="5">
        <f t="shared" si="157"/>
        <v>0.13559322033898305</v>
      </c>
      <c r="AA954" s="5">
        <f t="shared" si="158"/>
        <v>0.65133171912832932</v>
      </c>
      <c r="AB954" s="5">
        <f t="shared" si="159"/>
        <v>0.21307506053268765</v>
      </c>
      <c r="AC954" s="3">
        <v>0</v>
      </c>
      <c r="AD954" s="3">
        <v>7</v>
      </c>
      <c r="AE954" s="3">
        <v>322</v>
      </c>
      <c r="AF954" s="3">
        <v>199</v>
      </c>
      <c r="AG954" s="3">
        <v>0</v>
      </c>
      <c r="AH954" s="3">
        <v>0</v>
      </c>
      <c r="AI954" s="1">
        <v>0</v>
      </c>
      <c r="AJ954" s="1">
        <f t="shared" si="153"/>
        <v>1.3257575757575758E-2</v>
      </c>
      <c r="AK954" s="1">
        <f t="shared" si="154"/>
        <v>0.60984848484848486</v>
      </c>
      <c r="AL954" s="1">
        <f t="shared" si="155"/>
        <v>0.37689393939393939</v>
      </c>
    </row>
    <row r="955" spans="1:38">
      <c r="A955" s="2" t="s">
        <v>1447</v>
      </c>
      <c r="B955" s="2" t="s">
        <v>106</v>
      </c>
      <c r="C955" s="2" t="s">
        <v>164</v>
      </c>
      <c r="D955" s="2">
        <v>7089</v>
      </c>
      <c r="E955" s="2" t="s">
        <v>5</v>
      </c>
      <c r="F955" s="2" t="s">
        <v>5</v>
      </c>
      <c r="G955" s="2" t="s">
        <v>1446</v>
      </c>
      <c r="H955" s="2">
        <v>53</v>
      </c>
      <c r="I955" s="2">
        <v>5</v>
      </c>
      <c r="J955" s="2" t="str">
        <f t="shared" si="156"/>
        <v>ESTERIL</v>
      </c>
      <c r="K955" s="8">
        <v>0.06</v>
      </c>
      <c r="M955" s="3">
        <v>0</v>
      </c>
      <c r="N955" s="3">
        <v>749</v>
      </c>
      <c r="O955" s="3">
        <v>0</v>
      </c>
      <c r="P955" s="3">
        <v>0</v>
      </c>
      <c r="Q955" s="3">
        <v>0</v>
      </c>
      <c r="R955" s="3">
        <v>1</v>
      </c>
      <c r="S955" s="3">
        <v>0</v>
      </c>
      <c r="T955" s="3">
        <v>25</v>
      </c>
      <c r="U955" s="3">
        <v>176</v>
      </c>
      <c r="V955" s="3">
        <v>127</v>
      </c>
      <c r="W955" s="3">
        <v>18</v>
      </c>
      <c r="X955" s="3">
        <v>0</v>
      </c>
      <c r="Y955" s="3">
        <v>0</v>
      </c>
      <c r="Z955" s="5">
        <f t="shared" si="157"/>
        <v>7.621951219512195E-2</v>
      </c>
      <c r="AA955" s="5">
        <f t="shared" si="158"/>
        <v>0.53658536585365857</v>
      </c>
      <c r="AB955" s="5">
        <f t="shared" si="159"/>
        <v>0.38719512195121952</v>
      </c>
      <c r="AC955" s="3">
        <v>0</v>
      </c>
      <c r="AD955" s="3">
        <v>31</v>
      </c>
      <c r="AE955" s="3">
        <v>256</v>
      </c>
      <c r="AF955" s="3">
        <v>102</v>
      </c>
      <c r="AG955" s="3">
        <v>18</v>
      </c>
      <c r="AH955" s="3">
        <v>0</v>
      </c>
      <c r="AI955" s="1">
        <v>0</v>
      </c>
      <c r="AJ955" s="1">
        <f t="shared" si="153"/>
        <v>0.12039312039312039</v>
      </c>
      <c r="AK955" s="1">
        <f t="shared" si="154"/>
        <v>0.62899262899262898</v>
      </c>
      <c r="AL955" s="1">
        <f t="shared" si="155"/>
        <v>0.25061425061425063</v>
      </c>
    </row>
    <row r="956" spans="1:38">
      <c r="A956" s="2" t="s">
        <v>1447</v>
      </c>
      <c r="B956" s="2" t="s">
        <v>106</v>
      </c>
      <c r="C956" s="2" t="s">
        <v>164</v>
      </c>
      <c r="D956" s="2">
        <v>7090</v>
      </c>
      <c r="E956" s="2" t="s">
        <v>5</v>
      </c>
      <c r="F956" s="2" t="s">
        <v>5</v>
      </c>
      <c r="G956" s="2" t="s">
        <v>1446</v>
      </c>
      <c r="H956" s="2">
        <v>54</v>
      </c>
      <c r="I956" s="2">
        <v>5</v>
      </c>
      <c r="J956" s="2" t="str">
        <f t="shared" si="156"/>
        <v>ESTERIL</v>
      </c>
      <c r="K956" s="8">
        <v>7.0000000000000007E-2</v>
      </c>
      <c r="M956" s="3">
        <v>0</v>
      </c>
      <c r="N956" s="3">
        <v>823</v>
      </c>
      <c r="O956" s="3">
        <v>0</v>
      </c>
      <c r="P956" s="3">
        <v>0</v>
      </c>
      <c r="Q956" s="3">
        <v>0</v>
      </c>
      <c r="R956" s="3">
        <v>1</v>
      </c>
      <c r="S956" s="3">
        <v>0</v>
      </c>
      <c r="T956" s="3">
        <v>5</v>
      </c>
      <c r="U956" s="3">
        <v>214</v>
      </c>
      <c r="V956" s="3">
        <v>179</v>
      </c>
      <c r="W956" s="3">
        <v>0</v>
      </c>
      <c r="X956" s="3">
        <v>0</v>
      </c>
      <c r="Y956" s="3">
        <v>0</v>
      </c>
      <c r="Z956" s="5">
        <f t="shared" si="157"/>
        <v>1.2562814070351759E-2</v>
      </c>
      <c r="AA956" s="5">
        <f t="shared" si="158"/>
        <v>0.53768844221105527</v>
      </c>
      <c r="AB956" s="5">
        <f t="shared" si="159"/>
        <v>0.44974874371859297</v>
      </c>
      <c r="AC956" s="3">
        <v>0</v>
      </c>
      <c r="AD956" s="3">
        <v>20</v>
      </c>
      <c r="AE956" s="3">
        <v>144</v>
      </c>
      <c r="AF956" s="3">
        <v>147</v>
      </c>
      <c r="AG956" s="3">
        <v>14</v>
      </c>
      <c r="AH956" s="3">
        <v>0</v>
      </c>
      <c r="AI956" s="1">
        <v>0</v>
      </c>
      <c r="AJ956" s="1">
        <f t="shared" si="153"/>
        <v>0.10461538461538461</v>
      </c>
      <c r="AK956" s="1">
        <f t="shared" si="154"/>
        <v>0.44307692307692309</v>
      </c>
      <c r="AL956" s="1">
        <f t="shared" si="155"/>
        <v>0.4523076923076923</v>
      </c>
    </row>
    <row r="957" spans="1:38">
      <c r="A957" s="2" t="s">
        <v>1447</v>
      </c>
      <c r="B957" s="2" t="s">
        <v>106</v>
      </c>
      <c r="C957" s="2" t="s">
        <v>164</v>
      </c>
      <c r="D957" s="2">
        <v>7091</v>
      </c>
      <c r="E957" s="2" t="s">
        <v>5</v>
      </c>
      <c r="F957" s="2" t="s">
        <v>5</v>
      </c>
      <c r="G957" s="2" t="s">
        <v>1446</v>
      </c>
      <c r="H957" s="2">
        <v>55</v>
      </c>
      <c r="I957" s="2">
        <v>5</v>
      </c>
      <c r="J957" s="2" t="str">
        <f t="shared" si="156"/>
        <v>ESTERIL</v>
      </c>
      <c r="K957" s="8">
        <v>0.11</v>
      </c>
      <c r="M957" s="3">
        <v>0</v>
      </c>
      <c r="N957" s="3">
        <v>1171</v>
      </c>
      <c r="O957" s="3">
        <v>0</v>
      </c>
      <c r="P957" s="3">
        <v>0</v>
      </c>
      <c r="Q957" s="3">
        <v>0</v>
      </c>
      <c r="R957" s="3">
        <v>1</v>
      </c>
      <c r="S957" s="3">
        <v>0</v>
      </c>
      <c r="T957" s="3">
        <v>25</v>
      </c>
      <c r="U957" s="3">
        <v>391</v>
      </c>
      <c r="V957" s="3">
        <v>146</v>
      </c>
      <c r="W957" s="3">
        <v>7</v>
      </c>
      <c r="X957" s="3">
        <v>0</v>
      </c>
      <c r="Y957" s="3">
        <v>0</v>
      </c>
      <c r="Z957" s="5">
        <f t="shared" si="157"/>
        <v>4.4483985765124558E-2</v>
      </c>
      <c r="AA957" s="5">
        <f t="shared" si="158"/>
        <v>0.69572953736654808</v>
      </c>
      <c r="AB957" s="5">
        <f t="shared" si="159"/>
        <v>0.2597864768683274</v>
      </c>
      <c r="AC957" s="3">
        <v>0</v>
      </c>
      <c r="AD957" s="3">
        <v>2</v>
      </c>
      <c r="AE957" s="3">
        <v>153</v>
      </c>
      <c r="AF957" s="3">
        <v>207</v>
      </c>
      <c r="AG957" s="3">
        <v>0</v>
      </c>
      <c r="AH957" s="3">
        <v>0</v>
      </c>
      <c r="AI957" s="1">
        <v>0</v>
      </c>
      <c r="AJ957" s="1">
        <f t="shared" si="153"/>
        <v>5.5248618784530384E-3</v>
      </c>
      <c r="AK957" s="1">
        <f t="shared" si="154"/>
        <v>0.42265193370165743</v>
      </c>
      <c r="AL957" s="1">
        <f t="shared" si="155"/>
        <v>0.57182320441988954</v>
      </c>
    </row>
    <row r="958" spans="1:38">
      <c r="A958" s="2" t="s">
        <v>1447</v>
      </c>
      <c r="B958" s="2" t="s">
        <v>106</v>
      </c>
      <c r="C958" s="2" t="s">
        <v>164</v>
      </c>
      <c r="D958" s="2">
        <v>7092</v>
      </c>
      <c r="E958" s="2" t="s">
        <v>5</v>
      </c>
      <c r="F958" s="2" t="s">
        <v>5</v>
      </c>
      <c r="G958" s="2" t="s">
        <v>1446</v>
      </c>
      <c r="H958" s="2">
        <v>56</v>
      </c>
      <c r="I958" s="2">
        <v>10</v>
      </c>
      <c r="J958" s="2" t="str">
        <f t="shared" si="156"/>
        <v>ESTERIL</v>
      </c>
      <c r="K958" s="8">
        <v>0.2</v>
      </c>
      <c r="M958" s="3">
        <v>14</v>
      </c>
      <c r="N958" s="3">
        <v>1164</v>
      </c>
      <c r="O958" s="3">
        <v>11</v>
      </c>
      <c r="P958" s="3">
        <v>0</v>
      </c>
      <c r="Q958" s="3">
        <v>2.1026072329688814E-2</v>
      </c>
      <c r="R958" s="3">
        <v>0.97897392767031122</v>
      </c>
      <c r="S958" s="3">
        <v>0</v>
      </c>
      <c r="T958" s="3">
        <v>77</v>
      </c>
      <c r="U958" s="3">
        <v>346</v>
      </c>
      <c r="V958" s="3">
        <v>89</v>
      </c>
      <c r="W958" s="3">
        <v>46</v>
      </c>
      <c r="X958" s="3">
        <v>0</v>
      </c>
      <c r="Y958" s="3">
        <v>0</v>
      </c>
      <c r="Z958" s="5">
        <f t="shared" si="157"/>
        <v>0.150390625</v>
      </c>
      <c r="AA958" s="5">
        <f t="shared" si="158"/>
        <v>0.67578125</v>
      </c>
      <c r="AB958" s="5">
        <f t="shared" si="159"/>
        <v>0.173828125</v>
      </c>
      <c r="AC958" s="3">
        <v>0</v>
      </c>
      <c r="AD958" s="3">
        <v>11</v>
      </c>
      <c r="AE958" s="3">
        <v>322</v>
      </c>
      <c r="AF958" s="3">
        <v>195</v>
      </c>
      <c r="AG958" s="3">
        <v>2</v>
      </c>
      <c r="AH958" s="3">
        <v>0</v>
      </c>
      <c r="AI958" s="1">
        <v>0</v>
      </c>
      <c r="AJ958" s="1">
        <f t="shared" si="153"/>
        <v>2.4528301886792454E-2</v>
      </c>
      <c r="AK958" s="1">
        <f t="shared" si="154"/>
        <v>0.60754716981132073</v>
      </c>
      <c r="AL958" s="1">
        <f t="shared" si="155"/>
        <v>0.36792452830188677</v>
      </c>
    </row>
    <row r="959" spans="1:38">
      <c r="A959" s="2" t="s">
        <v>1447</v>
      </c>
      <c r="B959" s="2" t="s">
        <v>106</v>
      </c>
      <c r="C959" s="2" t="s">
        <v>164</v>
      </c>
      <c r="D959" s="2">
        <v>7093</v>
      </c>
      <c r="E959" s="2" t="s">
        <v>5</v>
      </c>
      <c r="F959" s="2" t="s">
        <v>5</v>
      </c>
      <c r="G959" s="2" t="s">
        <v>1446</v>
      </c>
      <c r="H959" s="2">
        <v>57</v>
      </c>
      <c r="I959" s="2">
        <v>5</v>
      </c>
      <c r="J959" s="2" t="str">
        <f t="shared" si="156"/>
        <v>ESTERIL</v>
      </c>
      <c r="K959" s="8">
        <v>0.21</v>
      </c>
      <c r="M959" s="3">
        <v>0</v>
      </c>
      <c r="N959" s="3">
        <v>897</v>
      </c>
      <c r="O959" s="3">
        <v>0</v>
      </c>
      <c r="P959" s="3">
        <v>0</v>
      </c>
      <c r="Q959" s="3">
        <v>0</v>
      </c>
      <c r="R959" s="3">
        <v>1</v>
      </c>
      <c r="S959" s="3">
        <v>0</v>
      </c>
      <c r="T959" s="3">
        <v>22</v>
      </c>
      <c r="U959" s="3">
        <v>297</v>
      </c>
      <c r="V959" s="3">
        <v>122</v>
      </c>
      <c r="W959" s="3">
        <v>3</v>
      </c>
      <c r="X959" s="3">
        <v>0</v>
      </c>
      <c r="Y959" s="3">
        <v>0</v>
      </c>
      <c r="Z959" s="5">
        <f t="shared" si="157"/>
        <v>4.9886621315192746E-2</v>
      </c>
      <c r="AA959" s="5">
        <f t="shared" si="158"/>
        <v>0.67346938775510201</v>
      </c>
      <c r="AB959" s="5">
        <f t="shared" si="159"/>
        <v>0.27664399092970521</v>
      </c>
      <c r="AC959" s="3">
        <v>0</v>
      </c>
      <c r="AD959" s="3">
        <v>53</v>
      </c>
      <c r="AE959" s="3">
        <v>334</v>
      </c>
      <c r="AF959" s="3">
        <v>112</v>
      </c>
      <c r="AG959" s="3">
        <v>20</v>
      </c>
      <c r="AH959" s="3">
        <v>0</v>
      </c>
      <c r="AI959" s="1">
        <v>0</v>
      </c>
      <c r="AJ959" s="1">
        <f t="shared" si="153"/>
        <v>0.14065510597302505</v>
      </c>
      <c r="AK959" s="1">
        <f t="shared" si="154"/>
        <v>0.64354527938342965</v>
      </c>
      <c r="AL959" s="1">
        <f t="shared" si="155"/>
        <v>0.21579961464354527</v>
      </c>
    </row>
    <row r="960" spans="1:38">
      <c r="A960" s="2" t="s">
        <v>1447</v>
      </c>
      <c r="B960" s="2" t="s">
        <v>106</v>
      </c>
      <c r="C960" s="2" t="s">
        <v>164</v>
      </c>
      <c r="D960" s="2">
        <v>7094</v>
      </c>
      <c r="E960" s="2" t="s">
        <v>5</v>
      </c>
      <c r="F960" s="2" t="s">
        <v>5</v>
      </c>
      <c r="G960" s="2" t="s">
        <v>1446</v>
      </c>
      <c r="H960" s="2">
        <v>58</v>
      </c>
      <c r="I960" s="2">
        <v>5</v>
      </c>
      <c r="J960" s="2" t="str">
        <f t="shared" si="156"/>
        <v>ESTERIL</v>
      </c>
      <c r="K960" s="8">
        <v>0</v>
      </c>
      <c r="L960" s="11">
        <v>7.0000000000000007E-2</v>
      </c>
      <c r="M960" s="3">
        <v>0</v>
      </c>
      <c r="N960" s="3">
        <v>884</v>
      </c>
      <c r="O960" s="3">
        <v>0</v>
      </c>
      <c r="P960" s="3">
        <v>0</v>
      </c>
      <c r="Q960" s="3">
        <v>0</v>
      </c>
      <c r="R960" s="3">
        <v>1</v>
      </c>
      <c r="S960" s="3">
        <v>0</v>
      </c>
      <c r="T960" s="3">
        <v>8</v>
      </c>
      <c r="U960" s="3">
        <v>261</v>
      </c>
      <c r="V960" s="3">
        <v>175</v>
      </c>
      <c r="W960" s="3">
        <v>0</v>
      </c>
      <c r="X960" s="3">
        <v>0</v>
      </c>
      <c r="Y960" s="3">
        <v>0</v>
      </c>
      <c r="Z960" s="5">
        <f t="shared" si="157"/>
        <v>1.8018018018018018E-2</v>
      </c>
      <c r="AA960" s="5">
        <f t="shared" si="158"/>
        <v>0.58783783783783783</v>
      </c>
      <c r="AB960" s="5">
        <f t="shared" si="159"/>
        <v>0.39414414414414417</v>
      </c>
      <c r="AC960" s="3">
        <v>0</v>
      </c>
      <c r="AD960" s="3">
        <v>9</v>
      </c>
      <c r="AE960" s="3">
        <v>250</v>
      </c>
      <c r="AF960" s="3">
        <v>138</v>
      </c>
      <c r="AG960" s="3">
        <v>2</v>
      </c>
      <c r="AH960" s="3">
        <v>0</v>
      </c>
      <c r="AI960" s="1">
        <v>0</v>
      </c>
      <c r="AJ960" s="1">
        <f t="shared" si="153"/>
        <v>2.7568922305764409E-2</v>
      </c>
      <c r="AK960" s="1">
        <f t="shared" si="154"/>
        <v>0.62656641604010022</v>
      </c>
      <c r="AL960" s="1">
        <f t="shared" si="155"/>
        <v>0.34586466165413532</v>
      </c>
    </row>
    <row r="961" spans="1:38">
      <c r="A961" s="2" t="s">
        <v>1447</v>
      </c>
      <c r="B961" s="2" t="s">
        <v>106</v>
      </c>
      <c r="C961" s="2" t="s">
        <v>164</v>
      </c>
      <c r="D961" s="2">
        <v>7095</v>
      </c>
      <c r="E961" s="2" t="s">
        <v>5</v>
      </c>
      <c r="F961" s="2" t="s">
        <v>5</v>
      </c>
      <c r="G961" s="2" t="s">
        <v>1446</v>
      </c>
      <c r="H961" s="2">
        <v>59</v>
      </c>
      <c r="I961" s="2">
        <v>10</v>
      </c>
      <c r="J961" s="2" t="str">
        <f t="shared" si="156"/>
        <v>ESTERIL</v>
      </c>
      <c r="K961" s="8">
        <v>0</v>
      </c>
      <c r="M961" s="3">
        <v>0</v>
      </c>
      <c r="N961" s="3">
        <v>1024</v>
      </c>
      <c r="O961" s="3">
        <v>0</v>
      </c>
      <c r="P961" s="3">
        <v>0</v>
      </c>
      <c r="Q961" s="3">
        <v>0</v>
      </c>
      <c r="R961" s="3">
        <v>1</v>
      </c>
      <c r="S961" s="3">
        <v>0</v>
      </c>
      <c r="T961" s="3">
        <v>20</v>
      </c>
      <c r="U961" s="3">
        <v>378</v>
      </c>
      <c r="V961" s="3">
        <v>112</v>
      </c>
      <c r="W961" s="3">
        <v>4</v>
      </c>
      <c r="X961" s="3">
        <v>0</v>
      </c>
      <c r="Y961" s="3">
        <v>0</v>
      </c>
      <c r="Z961" s="5">
        <f t="shared" si="157"/>
        <v>3.9215686274509803E-2</v>
      </c>
      <c r="AA961" s="5">
        <f t="shared" si="158"/>
        <v>0.74117647058823533</v>
      </c>
      <c r="AB961" s="5">
        <f t="shared" si="159"/>
        <v>0.2196078431372549</v>
      </c>
      <c r="AC961" s="3">
        <v>0</v>
      </c>
      <c r="AD961" s="3">
        <v>4</v>
      </c>
      <c r="AE961" s="3">
        <v>205</v>
      </c>
      <c r="AF961" s="3">
        <v>199</v>
      </c>
      <c r="AG961" s="3">
        <v>0</v>
      </c>
      <c r="AH961" s="3">
        <v>0</v>
      </c>
      <c r="AI961" s="1">
        <v>0</v>
      </c>
      <c r="AJ961" s="1">
        <f t="shared" si="153"/>
        <v>9.8039215686274508E-3</v>
      </c>
      <c r="AK961" s="1">
        <f t="shared" si="154"/>
        <v>0.50245098039215685</v>
      </c>
      <c r="AL961" s="1">
        <f t="shared" si="155"/>
        <v>0.48774509803921567</v>
      </c>
    </row>
    <row r="962" spans="1:38">
      <c r="A962" s="2" t="s">
        <v>1447</v>
      </c>
      <c r="B962" s="2" t="s">
        <v>106</v>
      </c>
      <c r="C962" s="2" t="s">
        <v>164</v>
      </c>
      <c r="D962" s="2">
        <v>7096</v>
      </c>
      <c r="E962" s="2" t="s">
        <v>1449</v>
      </c>
      <c r="F962" s="2" t="s">
        <v>1436</v>
      </c>
      <c r="G962" s="2" t="s">
        <v>1446</v>
      </c>
      <c r="H962" s="2">
        <v>60</v>
      </c>
      <c r="I962" s="2">
        <v>5</v>
      </c>
      <c r="J962" s="2" t="str">
        <f t="shared" si="156"/>
        <v>ESTERIL</v>
      </c>
      <c r="K962" s="8">
        <v>0</v>
      </c>
      <c r="M962" s="3">
        <v>0</v>
      </c>
      <c r="N962" s="3">
        <v>1263</v>
      </c>
      <c r="O962" s="3">
        <v>0</v>
      </c>
      <c r="P962" s="3">
        <v>0</v>
      </c>
      <c r="Q962" s="3">
        <v>0</v>
      </c>
      <c r="R962" s="3">
        <v>1</v>
      </c>
      <c r="S962" s="3">
        <v>0</v>
      </c>
      <c r="T962" s="3">
        <v>61</v>
      </c>
      <c r="U962" s="3">
        <v>408</v>
      </c>
      <c r="V962" s="3">
        <v>138</v>
      </c>
      <c r="W962" s="3">
        <v>31</v>
      </c>
      <c r="X962" s="3">
        <v>0</v>
      </c>
      <c r="Y962" s="3">
        <v>0</v>
      </c>
      <c r="Z962" s="5">
        <f t="shared" si="157"/>
        <v>0.10049423393739704</v>
      </c>
      <c r="AA962" s="5">
        <f t="shared" si="158"/>
        <v>0.67215815485996711</v>
      </c>
      <c r="AB962" s="5">
        <f t="shared" si="159"/>
        <v>0.22734761120263591</v>
      </c>
      <c r="AC962" s="3">
        <v>0</v>
      </c>
      <c r="AD962" s="3">
        <v>14</v>
      </c>
      <c r="AE962" s="3">
        <v>336</v>
      </c>
      <c r="AF962" s="3">
        <v>132</v>
      </c>
      <c r="AG962" s="3">
        <v>0</v>
      </c>
      <c r="AH962" s="3">
        <v>0</v>
      </c>
      <c r="AI962" s="1">
        <v>0</v>
      </c>
      <c r="AJ962" s="1">
        <f t="shared" ref="AJ962:AJ1025" si="160">(AD962+AG962)/($AC962+$AD962+$AE962+$AF962+AG962+AH962)</f>
        <v>2.9045643153526972E-2</v>
      </c>
      <c r="AK962" s="1">
        <f t="shared" ref="AK962:AK1025" si="161">AE962/($AC962+$AD962+$AE962+$AF962+AG962+AH962)</f>
        <v>0.69709543568464727</v>
      </c>
      <c r="AL962" s="1">
        <f t="shared" ref="AL962:AL1025" si="162">(AH962+AF962)/($AC962+$AD962+$AE962+$AF962+AH962+AG962)</f>
        <v>0.27385892116182575</v>
      </c>
    </row>
    <row r="963" spans="1:38">
      <c r="A963" s="2" t="s">
        <v>1447</v>
      </c>
      <c r="B963" s="2" t="s">
        <v>106</v>
      </c>
      <c r="C963" s="2" t="s">
        <v>164</v>
      </c>
      <c r="D963" s="2">
        <v>7097</v>
      </c>
      <c r="E963" s="2" t="s">
        <v>1449</v>
      </c>
      <c r="F963" s="2" t="s">
        <v>1436</v>
      </c>
      <c r="G963" s="2" t="s">
        <v>1446</v>
      </c>
      <c r="H963" s="2">
        <v>61</v>
      </c>
      <c r="I963" s="2">
        <v>5</v>
      </c>
      <c r="J963" s="2" t="str">
        <f t="shared" ref="J963:J1026" si="163">IF(OR(G963="MINERIO",K963 &gt;0.4),"MINERIO","ESTERIL")</f>
        <v>ESTERIL</v>
      </c>
      <c r="K963" s="8">
        <v>0.09</v>
      </c>
      <c r="L963" s="11">
        <v>0.09</v>
      </c>
      <c r="M963" s="3">
        <v>14</v>
      </c>
      <c r="N963" s="3">
        <v>808</v>
      </c>
      <c r="O963" s="3">
        <v>11</v>
      </c>
      <c r="P963" s="3">
        <v>0</v>
      </c>
      <c r="Q963" s="3">
        <v>3.0012004801920768E-2</v>
      </c>
      <c r="R963" s="3">
        <v>0.96998799519807921</v>
      </c>
      <c r="S963" s="3">
        <v>0</v>
      </c>
      <c r="T963" s="3">
        <v>73</v>
      </c>
      <c r="U963" s="3">
        <v>228</v>
      </c>
      <c r="V963" s="3">
        <v>46</v>
      </c>
      <c r="W963" s="3">
        <v>42</v>
      </c>
      <c r="X963" s="3">
        <v>0</v>
      </c>
      <c r="Y963" s="3">
        <v>0</v>
      </c>
      <c r="Z963" s="5">
        <f t="shared" si="157"/>
        <v>0.21037463976945245</v>
      </c>
      <c r="AA963" s="5">
        <f t="shared" si="158"/>
        <v>0.65706051873198845</v>
      </c>
      <c r="AB963" s="5">
        <f t="shared" si="159"/>
        <v>0.13256484149855907</v>
      </c>
      <c r="AC963" s="3">
        <v>0</v>
      </c>
      <c r="AD963" s="3">
        <v>39</v>
      </c>
      <c r="AE963" s="3">
        <v>355</v>
      </c>
      <c r="AF963" s="3">
        <v>169</v>
      </c>
      <c r="AG963" s="3">
        <v>17</v>
      </c>
      <c r="AH963" s="3">
        <v>0</v>
      </c>
      <c r="AI963" s="1">
        <v>0</v>
      </c>
      <c r="AJ963" s="1">
        <f t="shared" si="160"/>
        <v>9.6551724137931033E-2</v>
      </c>
      <c r="AK963" s="1">
        <f t="shared" si="161"/>
        <v>0.61206896551724133</v>
      </c>
      <c r="AL963" s="1">
        <f t="shared" si="162"/>
        <v>0.29137931034482761</v>
      </c>
    </row>
    <row r="964" spans="1:38">
      <c r="A964" s="2" t="s">
        <v>1447</v>
      </c>
      <c r="B964" s="2" t="s">
        <v>106</v>
      </c>
      <c r="C964" s="2" t="s">
        <v>164</v>
      </c>
      <c r="D964" s="2">
        <v>7098</v>
      </c>
      <c r="E964" s="2" t="s">
        <v>1449</v>
      </c>
      <c r="F964" s="2" t="s">
        <v>1436</v>
      </c>
      <c r="G964" s="2" t="s">
        <v>1446</v>
      </c>
      <c r="H964" s="2">
        <v>62</v>
      </c>
      <c r="I964" s="2">
        <v>10</v>
      </c>
      <c r="J964" s="2" t="str">
        <f t="shared" si="163"/>
        <v>ESTERIL</v>
      </c>
      <c r="K964" s="8">
        <v>0.08</v>
      </c>
      <c r="M964" s="3">
        <v>0</v>
      </c>
      <c r="N964" s="3">
        <v>958</v>
      </c>
      <c r="O964" s="3">
        <v>0</v>
      </c>
      <c r="P964" s="3">
        <v>0</v>
      </c>
      <c r="Q964" s="3">
        <v>0</v>
      </c>
      <c r="R964" s="3">
        <v>1</v>
      </c>
      <c r="S964" s="3">
        <v>0</v>
      </c>
      <c r="T964" s="3">
        <v>103</v>
      </c>
      <c r="U964" s="3">
        <v>226</v>
      </c>
      <c r="V964" s="3">
        <v>60</v>
      </c>
      <c r="W964" s="3">
        <v>79</v>
      </c>
      <c r="X964" s="3">
        <v>0</v>
      </c>
      <c r="Y964" s="3">
        <v>0</v>
      </c>
      <c r="Z964" s="5">
        <f t="shared" si="157"/>
        <v>0.2647814910025707</v>
      </c>
      <c r="AA964" s="5">
        <f t="shared" si="158"/>
        <v>0.58097686375321334</v>
      </c>
      <c r="AB964" s="5">
        <f t="shared" si="159"/>
        <v>0.15424164524421594</v>
      </c>
      <c r="AC964" s="3">
        <v>0</v>
      </c>
      <c r="AD964" s="3">
        <v>44</v>
      </c>
      <c r="AE964" s="3">
        <v>247</v>
      </c>
      <c r="AF964" s="3">
        <v>50</v>
      </c>
      <c r="AG964" s="3">
        <v>22</v>
      </c>
      <c r="AH964" s="3">
        <v>0</v>
      </c>
      <c r="AI964" s="1">
        <v>0</v>
      </c>
      <c r="AJ964" s="1">
        <f t="shared" si="160"/>
        <v>0.18181818181818182</v>
      </c>
      <c r="AK964" s="1">
        <f t="shared" si="161"/>
        <v>0.68044077134986225</v>
      </c>
      <c r="AL964" s="1">
        <f t="shared" si="162"/>
        <v>0.13774104683195593</v>
      </c>
    </row>
    <row r="965" spans="1:38">
      <c r="A965" s="2" t="s">
        <v>1447</v>
      </c>
      <c r="B965" s="2" t="s">
        <v>106</v>
      </c>
      <c r="C965" s="2" t="s">
        <v>164</v>
      </c>
      <c r="D965" s="2">
        <v>7099</v>
      </c>
      <c r="E965" s="2" t="s">
        <v>1449</v>
      </c>
      <c r="F965" s="2" t="s">
        <v>1436</v>
      </c>
      <c r="G965" s="2" t="s">
        <v>1446</v>
      </c>
      <c r="H965" s="2">
        <v>63</v>
      </c>
      <c r="I965" s="2">
        <v>10</v>
      </c>
      <c r="J965" s="2" t="str">
        <f t="shared" si="163"/>
        <v>ESTERIL</v>
      </c>
      <c r="K965" s="8">
        <v>0</v>
      </c>
      <c r="M965" s="3">
        <v>160</v>
      </c>
      <c r="N965" s="3">
        <v>420</v>
      </c>
      <c r="O965" s="3">
        <v>160</v>
      </c>
      <c r="P965" s="3">
        <v>0</v>
      </c>
      <c r="Q965" s="3">
        <v>0.43243243243243246</v>
      </c>
      <c r="R965" s="3">
        <v>0.56756756756756754</v>
      </c>
      <c r="S965" s="3">
        <v>0</v>
      </c>
      <c r="T965" s="3">
        <v>51</v>
      </c>
      <c r="U965" s="3">
        <v>180</v>
      </c>
      <c r="V965" s="3">
        <v>57</v>
      </c>
      <c r="W965" s="3">
        <v>37</v>
      </c>
      <c r="X965" s="3">
        <v>0</v>
      </c>
      <c r="Y965" s="3">
        <v>0</v>
      </c>
      <c r="Z965" s="5">
        <f t="shared" si="157"/>
        <v>0.17708333333333334</v>
      </c>
      <c r="AA965" s="5">
        <f t="shared" si="158"/>
        <v>0.625</v>
      </c>
      <c r="AB965" s="5">
        <f t="shared" si="159"/>
        <v>0.19791666666666666</v>
      </c>
      <c r="AC965" s="3">
        <v>0</v>
      </c>
      <c r="AD965" s="3">
        <v>65</v>
      </c>
      <c r="AE965" s="3">
        <v>273</v>
      </c>
      <c r="AF965" s="3">
        <v>63</v>
      </c>
      <c r="AG965" s="3">
        <v>36</v>
      </c>
      <c r="AH965" s="3">
        <v>0</v>
      </c>
      <c r="AI965" s="1">
        <v>0</v>
      </c>
      <c r="AJ965" s="1">
        <f t="shared" si="160"/>
        <v>0.2311212814645309</v>
      </c>
      <c r="AK965" s="1">
        <f t="shared" si="161"/>
        <v>0.62471395881006864</v>
      </c>
      <c r="AL965" s="1">
        <f t="shared" si="162"/>
        <v>0.14416475972540047</v>
      </c>
    </row>
    <row r="966" spans="1:38">
      <c r="A966" s="2" t="s">
        <v>1447</v>
      </c>
      <c r="B966" s="2" t="s">
        <v>106</v>
      </c>
      <c r="C966" s="2" t="s">
        <v>164</v>
      </c>
      <c r="D966" s="2">
        <v>7100</v>
      </c>
      <c r="E966" s="2" t="s">
        <v>1449</v>
      </c>
      <c r="F966" s="2" t="s">
        <v>1436</v>
      </c>
      <c r="G966" s="2" t="s">
        <v>1446</v>
      </c>
      <c r="H966" s="2">
        <v>64</v>
      </c>
      <c r="I966" s="2">
        <v>5</v>
      </c>
      <c r="J966" s="2" t="str">
        <f t="shared" si="163"/>
        <v>ESTERIL</v>
      </c>
      <c r="K966" s="8">
        <v>0</v>
      </c>
      <c r="L966" s="11">
        <v>0.31</v>
      </c>
      <c r="M966" s="3">
        <v>14</v>
      </c>
      <c r="N966" s="3">
        <v>783</v>
      </c>
      <c r="O966" s="3">
        <v>11</v>
      </c>
      <c r="P966" s="3">
        <v>0</v>
      </c>
      <c r="Q966" s="3">
        <v>3.094059405940594E-2</v>
      </c>
      <c r="R966" s="3">
        <v>0.96905940594059403</v>
      </c>
      <c r="S966" s="3">
        <v>0</v>
      </c>
      <c r="T966" s="3">
        <v>65</v>
      </c>
      <c r="U966" s="3">
        <v>222</v>
      </c>
      <c r="V966" s="3">
        <v>55</v>
      </c>
      <c r="W966" s="3">
        <v>46</v>
      </c>
      <c r="X966" s="3">
        <v>0</v>
      </c>
      <c r="Y966" s="3">
        <v>0</v>
      </c>
      <c r="Z966" s="5">
        <f t="shared" si="157"/>
        <v>0.19005847953216373</v>
      </c>
      <c r="AA966" s="5">
        <f t="shared" si="158"/>
        <v>0.64912280701754388</v>
      </c>
      <c r="AB966" s="5">
        <f t="shared" si="159"/>
        <v>0.16081871345029239</v>
      </c>
      <c r="AC966" s="3">
        <v>0</v>
      </c>
      <c r="AD966" s="3">
        <v>38</v>
      </c>
      <c r="AE966" s="3">
        <v>190</v>
      </c>
      <c r="AF966" s="3">
        <v>61</v>
      </c>
      <c r="AG966" s="3">
        <v>22</v>
      </c>
      <c r="AH966" s="3">
        <v>0</v>
      </c>
      <c r="AI966" s="1">
        <v>0</v>
      </c>
      <c r="AJ966" s="1">
        <f t="shared" si="160"/>
        <v>0.19292604501607716</v>
      </c>
      <c r="AK966" s="1">
        <f t="shared" si="161"/>
        <v>0.61093247588424437</v>
      </c>
      <c r="AL966" s="1">
        <f t="shared" si="162"/>
        <v>0.19614147909967847</v>
      </c>
    </row>
    <row r="967" spans="1:38">
      <c r="A967" s="2" t="s">
        <v>1447</v>
      </c>
      <c r="B967" s="2" t="s">
        <v>106</v>
      </c>
      <c r="C967" s="2" t="s">
        <v>164</v>
      </c>
      <c r="D967" s="2">
        <v>7101</v>
      </c>
      <c r="E967" s="2" t="s">
        <v>1449</v>
      </c>
      <c r="F967" s="2" t="s">
        <v>1436</v>
      </c>
      <c r="G967" s="2" t="s">
        <v>1446</v>
      </c>
      <c r="H967" s="2">
        <v>65</v>
      </c>
      <c r="I967" s="2">
        <v>10</v>
      </c>
      <c r="J967" s="2" t="str">
        <f t="shared" si="163"/>
        <v>ESTERIL</v>
      </c>
      <c r="K967" s="8">
        <v>0</v>
      </c>
      <c r="M967" s="3">
        <v>14</v>
      </c>
      <c r="N967" s="3">
        <v>1913</v>
      </c>
      <c r="O967" s="3">
        <v>11</v>
      </c>
      <c r="P967" s="3">
        <v>0</v>
      </c>
      <c r="Q967" s="3">
        <v>1.2899896800825593E-2</v>
      </c>
      <c r="R967" s="3">
        <v>0.98710010319917441</v>
      </c>
      <c r="S967" s="3">
        <v>0</v>
      </c>
      <c r="T967" s="3">
        <v>83</v>
      </c>
      <c r="U967" s="3">
        <v>397</v>
      </c>
      <c r="V967" s="3">
        <v>152</v>
      </c>
      <c r="W967" s="3">
        <v>50</v>
      </c>
      <c r="X967" s="3">
        <v>0</v>
      </c>
      <c r="Y967" s="3">
        <v>0</v>
      </c>
      <c r="Z967" s="5">
        <f t="shared" si="157"/>
        <v>0.13132911392405064</v>
      </c>
      <c r="AA967" s="5">
        <f t="shared" si="158"/>
        <v>0.62816455696202533</v>
      </c>
      <c r="AB967" s="5">
        <f t="shared" si="159"/>
        <v>0.24050632911392406</v>
      </c>
      <c r="AC967" s="3">
        <v>0</v>
      </c>
      <c r="AD967" s="3">
        <v>42</v>
      </c>
      <c r="AE967" s="3">
        <v>236</v>
      </c>
      <c r="AF967" s="3">
        <v>62</v>
      </c>
      <c r="AG967" s="3">
        <v>24</v>
      </c>
      <c r="AH967" s="3">
        <v>0</v>
      </c>
      <c r="AI967" s="1">
        <v>0</v>
      </c>
      <c r="AJ967" s="1">
        <f t="shared" si="160"/>
        <v>0.18131868131868131</v>
      </c>
      <c r="AK967" s="1">
        <f t="shared" si="161"/>
        <v>0.64835164835164838</v>
      </c>
      <c r="AL967" s="1">
        <f t="shared" si="162"/>
        <v>0.17032967032967034</v>
      </c>
    </row>
    <row r="968" spans="1:38">
      <c r="A968" s="2" t="s">
        <v>1447</v>
      </c>
      <c r="B968" s="2" t="s">
        <v>106</v>
      </c>
      <c r="C968" s="2" t="s">
        <v>164</v>
      </c>
      <c r="D968" s="2">
        <v>7102</v>
      </c>
      <c r="E968" s="2" t="s">
        <v>1449</v>
      </c>
      <c r="F968" s="2" t="s">
        <v>1436</v>
      </c>
      <c r="G968" s="2" t="s">
        <v>1446</v>
      </c>
      <c r="H968" s="2">
        <v>66</v>
      </c>
      <c r="I968" s="2">
        <v>10</v>
      </c>
      <c r="J968" s="2" t="str">
        <f t="shared" si="163"/>
        <v>ESTERIL</v>
      </c>
      <c r="K968" s="8">
        <v>0</v>
      </c>
      <c r="M968" s="3">
        <v>0</v>
      </c>
      <c r="N968" s="3">
        <v>1255</v>
      </c>
      <c r="O968" s="3">
        <v>0</v>
      </c>
      <c r="P968" s="3">
        <v>0</v>
      </c>
      <c r="Q968" s="3">
        <v>0</v>
      </c>
      <c r="R968" s="3">
        <v>1</v>
      </c>
      <c r="S968" s="3">
        <v>0</v>
      </c>
      <c r="T968" s="3">
        <v>124</v>
      </c>
      <c r="U968" s="3">
        <v>333</v>
      </c>
      <c r="V968" s="3">
        <v>78</v>
      </c>
      <c r="W968" s="3">
        <v>92</v>
      </c>
      <c r="X968" s="3">
        <v>0</v>
      </c>
      <c r="Y968" s="3">
        <v>0</v>
      </c>
      <c r="Z968" s="5">
        <f t="shared" si="157"/>
        <v>0.23177570093457944</v>
      </c>
      <c r="AA968" s="5">
        <f t="shared" si="158"/>
        <v>0.6224299065420561</v>
      </c>
      <c r="AB968" s="5">
        <f t="shared" si="159"/>
        <v>0.14579439252336449</v>
      </c>
      <c r="AC968" s="3">
        <v>0</v>
      </c>
      <c r="AD968" s="3">
        <v>52</v>
      </c>
      <c r="AE968" s="3">
        <v>384</v>
      </c>
      <c r="AF968" s="3">
        <v>148</v>
      </c>
      <c r="AG968" s="3">
        <v>29</v>
      </c>
      <c r="AH968" s="3">
        <v>0</v>
      </c>
      <c r="AI968" s="1">
        <v>0</v>
      </c>
      <c r="AJ968" s="1">
        <f t="shared" si="160"/>
        <v>0.13213703099510604</v>
      </c>
      <c r="AK968" s="1">
        <f t="shared" si="161"/>
        <v>0.62642740619902115</v>
      </c>
      <c r="AL968" s="1">
        <f t="shared" si="162"/>
        <v>0.24143556280587275</v>
      </c>
    </row>
    <row r="969" spans="1:38">
      <c r="A969" s="2" t="s">
        <v>1447</v>
      </c>
      <c r="B969" s="2" t="s">
        <v>106</v>
      </c>
      <c r="C969" s="2" t="s">
        <v>164</v>
      </c>
      <c r="D969" s="2">
        <v>7103</v>
      </c>
      <c r="E969" s="2" t="s">
        <v>1449</v>
      </c>
      <c r="F969" s="2" t="s">
        <v>1436</v>
      </c>
      <c r="G969" s="2" t="s">
        <v>1446</v>
      </c>
      <c r="H969" s="2">
        <v>67</v>
      </c>
      <c r="I969" s="2">
        <v>10</v>
      </c>
      <c r="J969" s="2" t="str">
        <f t="shared" si="163"/>
        <v>ESTERIL</v>
      </c>
      <c r="K969" s="8">
        <v>0.05</v>
      </c>
      <c r="M969" s="3">
        <v>0</v>
      </c>
      <c r="N969" s="3">
        <v>1049</v>
      </c>
      <c r="O969" s="3">
        <v>0</v>
      </c>
      <c r="P969" s="3">
        <v>0</v>
      </c>
      <c r="Q969" s="3">
        <v>0</v>
      </c>
      <c r="R969" s="3">
        <v>1</v>
      </c>
      <c r="S969" s="3">
        <v>0</v>
      </c>
      <c r="T969" s="3">
        <v>104</v>
      </c>
      <c r="U969" s="3">
        <v>278</v>
      </c>
      <c r="V969" s="3">
        <v>63</v>
      </c>
      <c r="W969" s="3">
        <v>84</v>
      </c>
      <c r="X969" s="3">
        <v>0</v>
      </c>
      <c r="Y969" s="3">
        <v>0</v>
      </c>
      <c r="Z969" s="5">
        <f t="shared" si="157"/>
        <v>0.23370786516853934</v>
      </c>
      <c r="AA969" s="5">
        <f t="shared" si="158"/>
        <v>0.62471910112359552</v>
      </c>
      <c r="AB969" s="5">
        <f t="shared" si="159"/>
        <v>0.14157303370786517</v>
      </c>
      <c r="AC969" s="3">
        <v>0</v>
      </c>
      <c r="AD969" s="3">
        <v>83</v>
      </c>
      <c r="AE969" s="3">
        <v>363</v>
      </c>
      <c r="AF969" s="3">
        <v>77</v>
      </c>
      <c r="AG969" s="3">
        <v>60</v>
      </c>
      <c r="AH969" s="3">
        <v>0</v>
      </c>
      <c r="AI969" s="1">
        <v>0</v>
      </c>
      <c r="AJ969" s="1">
        <f t="shared" si="160"/>
        <v>0.24528301886792453</v>
      </c>
      <c r="AK969" s="1">
        <f t="shared" si="161"/>
        <v>0.62264150943396224</v>
      </c>
      <c r="AL969" s="1">
        <f t="shared" si="162"/>
        <v>0.13207547169811321</v>
      </c>
    </row>
    <row r="970" spans="1:38">
      <c r="A970" s="2" t="s">
        <v>1447</v>
      </c>
      <c r="B970" s="2" t="s">
        <v>106</v>
      </c>
      <c r="C970" s="2" t="s">
        <v>164</v>
      </c>
      <c r="D970" s="2">
        <v>7104</v>
      </c>
      <c r="E970" s="2" t="s">
        <v>1449</v>
      </c>
      <c r="F970" s="2" t="s">
        <v>1436</v>
      </c>
      <c r="G970" s="2" t="s">
        <v>1446</v>
      </c>
      <c r="H970" s="2">
        <v>68</v>
      </c>
      <c r="I970" s="2">
        <v>10</v>
      </c>
      <c r="J970" s="2" t="str">
        <f t="shared" si="163"/>
        <v>ESTERIL</v>
      </c>
      <c r="K970" s="8">
        <v>0.13</v>
      </c>
      <c r="M970" s="3">
        <v>14</v>
      </c>
      <c r="N970" s="3">
        <v>1021</v>
      </c>
      <c r="O970" s="3">
        <v>11</v>
      </c>
      <c r="P970" s="3">
        <v>0</v>
      </c>
      <c r="Q970" s="3">
        <v>2.390057361376673E-2</v>
      </c>
      <c r="R970" s="3">
        <v>0.97609942638623326</v>
      </c>
      <c r="S970" s="3">
        <v>0</v>
      </c>
      <c r="T970" s="3">
        <v>87</v>
      </c>
      <c r="U970" s="3">
        <v>272</v>
      </c>
      <c r="V970" s="3">
        <v>80</v>
      </c>
      <c r="W970" s="3">
        <v>64</v>
      </c>
      <c r="X970" s="3">
        <v>0</v>
      </c>
      <c r="Y970" s="3">
        <v>0</v>
      </c>
      <c r="Z970" s="5">
        <f t="shared" si="157"/>
        <v>0.19817767653758542</v>
      </c>
      <c r="AA970" s="5">
        <f t="shared" si="158"/>
        <v>0.61958997722095677</v>
      </c>
      <c r="AB970" s="5">
        <f t="shared" si="159"/>
        <v>0.18223234624145787</v>
      </c>
      <c r="AC970" s="3">
        <v>0</v>
      </c>
      <c r="AD970" s="3">
        <v>72</v>
      </c>
      <c r="AE970" s="3">
        <v>318</v>
      </c>
      <c r="AF970" s="3">
        <v>64</v>
      </c>
      <c r="AG970" s="3">
        <v>46</v>
      </c>
      <c r="AH970" s="3">
        <v>0</v>
      </c>
      <c r="AI970" s="1">
        <v>0</v>
      </c>
      <c r="AJ970" s="1">
        <f t="shared" si="160"/>
        <v>0.23599999999999999</v>
      </c>
      <c r="AK970" s="1">
        <f t="shared" si="161"/>
        <v>0.63600000000000001</v>
      </c>
      <c r="AL970" s="1">
        <f t="shared" si="162"/>
        <v>0.128</v>
      </c>
    </row>
    <row r="971" spans="1:38">
      <c r="A971" s="2" t="s">
        <v>1447</v>
      </c>
      <c r="B971" s="2" t="s">
        <v>106</v>
      </c>
      <c r="C971" s="2" t="s">
        <v>164</v>
      </c>
      <c r="D971" s="2">
        <v>7105</v>
      </c>
      <c r="E971" s="2" t="s">
        <v>1458</v>
      </c>
      <c r="F971" s="2" t="s">
        <v>6</v>
      </c>
      <c r="G971" s="2" t="s">
        <v>1445</v>
      </c>
      <c r="H971" s="2">
        <v>69</v>
      </c>
      <c r="I971" s="2">
        <v>5</v>
      </c>
      <c r="J971" s="2" t="str">
        <f t="shared" si="163"/>
        <v>MINERIO</v>
      </c>
      <c r="K971" s="8">
        <v>0</v>
      </c>
      <c r="M971" s="3">
        <v>0</v>
      </c>
      <c r="N971" s="3">
        <v>1036</v>
      </c>
      <c r="O971" s="3">
        <v>0</v>
      </c>
      <c r="P971" s="3">
        <v>0</v>
      </c>
      <c r="Q971" s="3">
        <v>0</v>
      </c>
      <c r="R971" s="3">
        <v>1</v>
      </c>
      <c r="S971" s="3">
        <v>0</v>
      </c>
      <c r="T971" s="3">
        <v>92</v>
      </c>
      <c r="U971" s="3">
        <v>233</v>
      </c>
      <c r="V971" s="3">
        <v>74</v>
      </c>
      <c r="W971" s="3">
        <v>75</v>
      </c>
      <c r="X971" s="3">
        <v>0</v>
      </c>
      <c r="Y971" s="3">
        <v>0</v>
      </c>
      <c r="Z971" s="5">
        <f t="shared" si="157"/>
        <v>0.23057644110275688</v>
      </c>
      <c r="AA971" s="5">
        <f t="shared" si="158"/>
        <v>0.58395989974937346</v>
      </c>
      <c r="AB971" s="5">
        <f t="shared" si="159"/>
        <v>0.18546365914786966</v>
      </c>
      <c r="AC971" s="3">
        <v>0</v>
      </c>
      <c r="AD971" s="3">
        <v>62</v>
      </c>
      <c r="AE971" s="3">
        <v>291</v>
      </c>
      <c r="AF971" s="3">
        <v>79</v>
      </c>
      <c r="AG971" s="3">
        <v>41</v>
      </c>
      <c r="AH971" s="3">
        <v>0</v>
      </c>
      <c r="AI971" s="1">
        <v>0</v>
      </c>
      <c r="AJ971" s="1">
        <f t="shared" si="160"/>
        <v>0.21775898520084566</v>
      </c>
      <c r="AK971" s="1">
        <f t="shared" si="161"/>
        <v>0.61522198731501054</v>
      </c>
      <c r="AL971" s="1">
        <f t="shared" si="162"/>
        <v>0.16701902748414377</v>
      </c>
    </row>
    <row r="972" spans="1:38">
      <c r="A972" s="2" t="s">
        <v>1447</v>
      </c>
      <c r="B972" s="2" t="s">
        <v>106</v>
      </c>
      <c r="C972" s="2" t="s">
        <v>164</v>
      </c>
      <c r="D972" s="2">
        <v>7106</v>
      </c>
      <c r="E972" s="2" t="s">
        <v>1458</v>
      </c>
      <c r="F972" s="2" t="s">
        <v>6</v>
      </c>
      <c r="G972" s="2" t="s">
        <v>1445</v>
      </c>
      <c r="H972" s="2">
        <v>70</v>
      </c>
      <c r="I972" s="2">
        <v>10</v>
      </c>
      <c r="J972" s="2" t="str">
        <f t="shared" si="163"/>
        <v>MINERIO</v>
      </c>
      <c r="K972" s="8">
        <v>0</v>
      </c>
      <c r="M972" s="3">
        <v>29</v>
      </c>
      <c r="N972" s="3">
        <v>882</v>
      </c>
      <c r="O972" s="3">
        <v>29</v>
      </c>
      <c r="P972" s="3">
        <v>0</v>
      </c>
      <c r="Q972" s="3">
        <v>6.1702127659574467E-2</v>
      </c>
      <c r="R972" s="3">
        <v>0.9382978723404255</v>
      </c>
      <c r="S972" s="3">
        <v>0</v>
      </c>
      <c r="T972" s="3">
        <v>53</v>
      </c>
      <c r="U972" s="3">
        <v>316</v>
      </c>
      <c r="V972" s="3">
        <v>72</v>
      </c>
      <c r="W972" s="3">
        <v>26</v>
      </c>
      <c r="X972" s="3">
        <v>0</v>
      </c>
      <c r="Y972" s="3">
        <v>0</v>
      </c>
      <c r="Z972" s="5">
        <f t="shared" si="157"/>
        <v>0.12018140589569161</v>
      </c>
      <c r="AA972" s="5">
        <f t="shared" si="158"/>
        <v>0.71655328798185947</v>
      </c>
      <c r="AB972" s="5">
        <f t="shared" si="159"/>
        <v>0.16326530612244897</v>
      </c>
      <c r="AC972" s="3">
        <v>0</v>
      </c>
      <c r="AD972" s="3">
        <v>53</v>
      </c>
      <c r="AE972" s="3">
        <v>282</v>
      </c>
      <c r="AF972" s="3">
        <v>87</v>
      </c>
      <c r="AG972" s="3">
        <v>25</v>
      </c>
      <c r="AH972" s="3">
        <v>0</v>
      </c>
      <c r="AI972" s="1">
        <v>0</v>
      </c>
      <c r="AJ972" s="1">
        <f t="shared" si="160"/>
        <v>0.17449664429530201</v>
      </c>
      <c r="AK972" s="1">
        <f t="shared" si="161"/>
        <v>0.63087248322147649</v>
      </c>
      <c r="AL972" s="1">
        <f t="shared" si="162"/>
        <v>0.19463087248322147</v>
      </c>
    </row>
    <row r="973" spans="1:38">
      <c r="A973" s="2" t="s">
        <v>1447</v>
      </c>
      <c r="B973" s="2" t="s">
        <v>106</v>
      </c>
      <c r="C973" s="2" t="s">
        <v>164</v>
      </c>
      <c r="D973" s="2">
        <v>7107</v>
      </c>
      <c r="E973" s="2" t="s">
        <v>1458</v>
      </c>
      <c r="F973" s="2" t="s">
        <v>6</v>
      </c>
      <c r="G973" s="2" t="s">
        <v>1445</v>
      </c>
      <c r="H973" s="2">
        <v>71</v>
      </c>
      <c r="I973" s="2">
        <v>25</v>
      </c>
      <c r="J973" s="2" t="str">
        <f t="shared" si="163"/>
        <v>MINERIO</v>
      </c>
      <c r="K973" s="8">
        <v>0.2</v>
      </c>
      <c r="M973" s="3">
        <v>0</v>
      </c>
      <c r="N973" s="3">
        <v>882</v>
      </c>
      <c r="O973" s="3">
        <v>0</v>
      </c>
      <c r="P973" s="3">
        <v>0</v>
      </c>
      <c r="Q973" s="3">
        <v>0</v>
      </c>
      <c r="R973" s="3">
        <v>1</v>
      </c>
      <c r="S973" s="3">
        <v>0</v>
      </c>
      <c r="T973" s="3">
        <v>2</v>
      </c>
      <c r="U973" s="3">
        <v>200</v>
      </c>
      <c r="V973" s="3">
        <v>254</v>
      </c>
      <c r="W973" s="3">
        <v>0</v>
      </c>
      <c r="X973" s="3">
        <v>0</v>
      </c>
      <c r="Y973" s="3">
        <v>0</v>
      </c>
      <c r="Z973" s="5">
        <f t="shared" si="157"/>
        <v>4.3859649122807015E-3</v>
      </c>
      <c r="AA973" s="5">
        <f t="shared" si="158"/>
        <v>0.43859649122807015</v>
      </c>
      <c r="AB973" s="5">
        <f t="shared" si="159"/>
        <v>0.55701754385964908</v>
      </c>
      <c r="AC973" s="3">
        <v>0</v>
      </c>
      <c r="AD973" s="3">
        <v>31</v>
      </c>
      <c r="AE973" s="3">
        <v>323</v>
      </c>
      <c r="AF973" s="3">
        <v>81</v>
      </c>
      <c r="AG973" s="3">
        <v>8</v>
      </c>
      <c r="AH973" s="3">
        <v>0</v>
      </c>
      <c r="AI973" s="1">
        <v>0</v>
      </c>
      <c r="AJ973" s="1">
        <f t="shared" si="160"/>
        <v>8.8036117381489837E-2</v>
      </c>
      <c r="AK973" s="1">
        <f t="shared" si="161"/>
        <v>0.72911963882618513</v>
      </c>
      <c r="AL973" s="1">
        <f t="shared" si="162"/>
        <v>0.18284424379232506</v>
      </c>
    </row>
    <row r="974" spans="1:38">
      <c r="A974" s="2" t="s">
        <v>1447</v>
      </c>
      <c r="B974" s="2" t="s">
        <v>106</v>
      </c>
      <c r="C974" s="2" t="s">
        <v>164</v>
      </c>
      <c r="D974" s="2">
        <v>7108</v>
      </c>
      <c r="E974" s="2" t="s">
        <v>1458</v>
      </c>
      <c r="F974" s="2" t="s">
        <v>6</v>
      </c>
      <c r="G974" s="2" t="s">
        <v>1445</v>
      </c>
      <c r="H974" s="2">
        <v>72</v>
      </c>
      <c r="I974" s="2">
        <v>10</v>
      </c>
      <c r="J974" s="2" t="str">
        <f t="shared" si="163"/>
        <v>MINERIO</v>
      </c>
      <c r="K974" s="8">
        <v>0.06</v>
      </c>
      <c r="M974" s="3">
        <v>36</v>
      </c>
      <c r="N974" s="3">
        <v>696</v>
      </c>
      <c r="O974" s="3">
        <v>31</v>
      </c>
      <c r="P974" s="3">
        <v>0</v>
      </c>
      <c r="Q974" s="3">
        <v>8.7811271297509833E-2</v>
      </c>
      <c r="R974" s="3">
        <v>0.91218872870249013</v>
      </c>
      <c r="S974" s="3">
        <v>0</v>
      </c>
      <c r="T974" s="3">
        <v>27</v>
      </c>
      <c r="U974" s="3">
        <v>205</v>
      </c>
      <c r="V974" s="3">
        <v>109</v>
      </c>
      <c r="W974" s="3">
        <v>24</v>
      </c>
      <c r="X974" s="3">
        <v>0</v>
      </c>
      <c r="Y974" s="3">
        <v>0</v>
      </c>
      <c r="Z974" s="5">
        <f t="shared" si="157"/>
        <v>7.9178885630498533E-2</v>
      </c>
      <c r="AA974" s="5">
        <f t="shared" si="158"/>
        <v>0.60117302052785926</v>
      </c>
      <c r="AB974" s="5">
        <f t="shared" si="159"/>
        <v>0.31964809384164222</v>
      </c>
      <c r="AC974" s="3">
        <v>0</v>
      </c>
      <c r="AD974" s="3">
        <v>1</v>
      </c>
      <c r="AE974" s="3">
        <v>145</v>
      </c>
      <c r="AF974" s="3">
        <v>282</v>
      </c>
      <c r="AG974" s="3">
        <v>0</v>
      </c>
      <c r="AH974" s="3">
        <v>0</v>
      </c>
      <c r="AI974" s="1">
        <v>0</v>
      </c>
      <c r="AJ974" s="1">
        <f t="shared" si="160"/>
        <v>2.3364485981308409E-3</v>
      </c>
      <c r="AK974" s="1">
        <f t="shared" si="161"/>
        <v>0.33878504672897197</v>
      </c>
      <c r="AL974" s="1">
        <f t="shared" si="162"/>
        <v>0.65887850467289721</v>
      </c>
    </row>
    <row r="975" spans="1:38">
      <c r="A975" s="2" t="s">
        <v>1447</v>
      </c>
      <c r="B975" s="2" t="s">
        <v>106</v>
      </c>
      <c r="C975" s="2" t="s">
        <v>164</v>
      </c>
      <c r="D975" s="2">
        <v>7109</v>
      </c>
      <c r="E975" s="2" t="s">
        <v>1458</v>
      </c>
      <c r="F975" s="2" t="s">
        <v>6</v>
      </c>
      <c r="G975" s="2" t="s">
        <v>1445</v>
      </c>
      <c r="H975" s="2">
        <v>73</v>
      </c>
      <c r="I975" s="2">
        <v>5</v>
      </c>
      <c r="J975" s="2" t="str">
        <f t="shared" si="163"/>
        <v>MINERIO</v>
      </c>
      <c r="K975" s="8">
        <v>0.08</v>
      </c>
      <c r="M975" s="3">
        <v>0</v>
      </c>
      <c r="N975" s="3">
        <v>727</v>
      </c>
      <c r="O975" s="3">
        <v>0</v>
      </c>
      <c r="P975" s="3">
        <v>0</v>
      </c>
      <c r="Q975" s="3">
        <v>0</v>
      </c>
      <c r="R975" s="3">
        <v>1</v>
      </c>
      <c r="S975" s="3">
        <v>0</v>
      </c>
      <c r="T975" s="3">
        <v>30</v>
      </c>
      <c r="U975" s="3">
        <v>215</v>
      </c>
      <c r="V975" s="3">
        <v>76</v>
      </c>
      <c r="W975" s="3">
        <v>16</v>
      </c>
      <c r="X975" s="3">
        <v>0</v>
      </c>
      <c r="Y975" s="3">
        <v>0</v>
      </c>
      <c r="Z975" s="5">
        <f t="shared" si="157"/>
        <v>9.3457943925233641E-2</v>
      </c>
      <c r="AA975" s="5">
        <f t="shared" si="158"/>
        <v>0.66978193146417442</v>
      </c>
      <c r="AB975" s="5">
        <f t="shared" si="159"/>
        <v>0.2367601246105919</v>
      </c>
      <c r="AC975" s="3">
        <v>0</v>
      </c>
      <c r="AD975" s="3">
        <v>24</v>
      </c>
      <c r="AE975" s="3">
        <v>180</v>
      </c>
      <c r="AF975" s="3">
        <v>122</v>
      </c>
      <c r="AG975" s="3">
        <v>19</v>
      </c>
      <c r="AH975" s="3">
        <v>0</v>
      </c>
      <c r="AI975" s="1">
        <v>0</v>
      </c>
      <c r="AJ975" s="1">
        <f t="shared" si="160"/>
        <v>0.1246376811594203</v>
      </c>
      <c r="AK975" s="1">
        <f t="shared" si="161"/>
        <v>0.52173913043478259</v>
      </c>
      <c r="AL975" s="1">
        <f t="shared" si="162"/>
        <v>0.3536231884057971</v>
      </c>
    </row>
    <row r="976" spans="1:38">
      <c r="A976" s="2" t="s">
        <v>1447</v>
      </c>
      <c r="B976" s="2" t="s">
        <v>106</v>
      </c>
      <c r="C976" s="2" t="s">
        <v>164</v>
      </c>
      <c r="D976" s="2">
        <v>7110</v>
      </c>
      <c r="E976" s="2" t="s">
        <v>1458</v>
      </c>
      <c r="F976" s="2" t="s">
        <v>6</v>
      </c>
      <c r="G976" s="2" t="s">
        <v>1445</v>
      </c>
      <c r="H976" s="2">
        <v>74</v>
      </c>
      <c r="I976" s="2">
        <v>5</v>
      </c>
      <c r="J976" s="2" t="str">
        <f t="shared" si="163"/>
        <v>MINERIO</v>
      </c>
      <c r="K976" s="8">
        <v>0.09</v>
      </c>
      <c r="L976" s="11">
        <v>0.08</v>
      </c>
      <c r="M976" s="3">
        <v>0</v>
      </c>
      <c r="N976" s="3">
        <v>625</v>
      </c>
      <c r="O976" s="3">
        <v>0</v>
      </c>
      <c r="P976" s="3">
        <v>0</v>
      </c>
      <c r="Q976" s="3">
        <v>0</v>
      </c>
      <c r="R976" s="3">
        <v>1</v>
      </c>
      <c r="S976" s="3">
        <v>0</v>
      </c>
      <c r="T976" s="3">
        <v>2</v>
      </c>
      <c r="U976" s="3">
        <v>102</v>
      </c>
      <c r="V976" s="3">
        <v>200</v>
      </c>
      <c r="W976" s="3">
        <v>0</v>
      </c>
      <c r="X976" s="3">
        <v>0</v>
      </c>
      <c r="Y976" s="3">
        <v>0</v>
      </c>
      <c r="Z976" s="5">
        <f t="shared" si="157"/>
        <v>6.5789473684210523E-3</v>
      </c>
      <c r="AA976" s="5">
        <f t="shared" si="158"/>
        <v>0.33552631578947367</v>
      </c>
      <c r="AB976" s="5">
        <f t="shared" si="159"/>
        <v>0.65789473684210531</v>
      </c>
      <c r="AC976" s="3">
        <v>0</v>
      </c>
      <c r="AD976" s="3">
        <v>21</v>
      </c>
      <c r="AE976" s="3">
        <v>192</v>
      </c>
      <c r="AF976" s="3">
        <v>90</v>
      </c>
      <c r="AG976" s="3">
        <v>9</v>
      </c>
      <c r="AH976" s="3">
        <v>0</v>
      </c>
      <c r="AI976" s="1">
        <v>0</v>
      </c>
      <c r="AJ976" s="1">
        <f t="shared" si="160"/>
        <v>9.6153846153846159E-2</v>
      </c>
      <c r="AK976" s="1">
        <f t="shared" si="161"/>
        <v>0.61538461538461542</v>
      </c>
      <c r="AL976" s="1">
        <f t="shared" si="162"/>
        <v>0.28846153846153844</v>
      </c>
    </row>
    <row r="977" spans="1:38">
      <c r="A977" s="2" t="s">
        <v>1447</v>
      </c>
      <c r="B977" s="2" t="s">
        <v>106</v>
      </c>
      <c r="C977" s="2" t="s">
        <v>164</v>
      </c>
      <c r="D977" s="2">
        <v>7111</v>
      </c>
      <c r="E977" s="2" t="s">
        <v>1458</v>
      </c>
      <c r="F977" s="2" t="s">
        <v>6</v>
      </c>
      <c r="G977" s="2" t="s">
        <v>1445</v>
      </c>
      <c r="H977" s="2">
        <v>75</v>
      </c>
      <c r="I977" s="2">
        <v>5</v>
      </c>
      <c r="J977" s="2" t="str">
        <f t="shared" si="163"/>
        <v>MINERIO</v>
      </c>
      <c r="K977" s="8">
        <v>0.21</v>
      </c>
      <c r="M977" s="3">
        <v>0</v>
      </c>
      <c r="N977" s="3">
        <v>666</v>
      </c>
      <c r="O977" s="3">
        <v>0</v>
      </c>
      <c r="P977" s="3">
        <v>0</v>
      </c>
      <c r="Q977" s="3">
        <v>0</v>
      </c>
      <c r="R977" s="3">
        <v>1</v>
      </c>
      <c r="S977" s="3">
        <v>0</v>
      </c>
      <c r="T977" s="3">
        <v>113</v>
      </c>
      <c r="U977" s="3">
        <v>103</v>
      </c>
      <c r="V977" s="3">
        <v>26</v>
      </c>
      <c r="W977" s="3">
        <v>74</v>
      </c>
      <c r="X977" s="3">
        <v>0</v>
      </c>
      <c r="Y977" s="3">
        <v>0</v>
      </c>
      <c r="Z977" s="5">
        <f t="shared" si="157"/>
        <v>0.46694214876033058</v>
      </c>
      <c r="AA977" s="5">
        <f t="shared" si="158"/>
        <v>0.42561983471074383</v>
      </c>
      <c r="AB977" s="5">
        <f t="shared" si="159"/>
        <v>0.10743801652892562</v>
      </c>
      <c r="AC977" s="3">
        <v>0</v>
      </c>
      <c r="AD977" s="3">
        <v>1</v>
      </c>
      <c r="AE977" s="3">
        <v>80</v>
      </c>
      <c r="AF977" s="3">
        <v>200</v>
      </c>
      <c r="AG977" s="3">
        <v>0</v>
      </c>
      <c r="AH977" s="3">
        <v>0</v>
      </c>
      <c r="AI977" s="1">
        <v>0</v>
      </c>
      <c r="AJ977" s="1">
        <f t="shared" si="160"/>
        <v>3.5587188612099642E-3</v>
      </c>
      <c r="AK977" s="1">
        <f t="shared" si="161"/>
        <v>0.28469750889679718</v>
      </c>
      <c r="AL977" s="1">
        <f t="shared" si="162"/>
        <v>0.71174377224199292</v>
      </c>
    </row>
    <row r="978" spans="1:38">
      <c r="A978" s="2" t="s">
        <v>1447</v>
      </c>
      <c r="B978" s="2" t="s">
        <v>106</v>
      </c>
      <c r="C978" s="2" t="s">
        <v>164</v>
      </c>
      <c r="D978" s="2">
        <v>7112</v>
      </c>
      <c r="E978" s="2" t="s">
        <v>1458</v>
      </c>
      <c r="F978" s="2" t="s">
        <v>6</v>
      </c>
      <c r="G978" s="2" t="s">
        <v>1445</v>
      </c>
      <c r="H978" s="2">
        <v>76</v>
      </c>
      <c r="I978" s="2">
        <v>10</v>
      </c>
      <c r="J978" s="2" t="str">
        <f t="shared" si="163"/>
        <v>MINERIO</v>
      </c>
      <c r="K978" s="8">
        <v>0.51</v>
      </c>
      <c r="M978" s="3">
        <v>0</v>
      </c>
      <c r="N978" s="3">
        <v>4052</v>
      </c>
      <c r="O978" s="3">
        <v>0</v>
      </c>
      <c r="P978" s="3">
        <v>0</v>
      </c>
      <c r="Q978" s="3">
        <v>0</v>
      </c>
      <c r="R978" s="3">
        <v>1</v>
      </c>
      <c r="S978" s="3">
        <v>0</v>
      </c>
      <c r="T978" s="3">
        <v>300</v>
      </c>
      <c r="U978" s="3">
        <v>662</v>
      </c>
      <c r="V978" s="3">
        <v>985</v>
      </c>
      <c r="W978" s="3">
        <v>227</v>
      </c>
      <c r="X978" s="3">
        <v>0</v>
      </c>
      <c r="Y978" s="3">
        <v>0</v>
      </c>
      <c r="Z978" s="5">
        <f t="shared" si="157"/>
        <v>0.15408320493066255</v>
      </c>
      <c r="AA978" s="5">
        <f t="shared" si="158"/>
        <v>0.34001027221366203</v>
      </c>
      <c r="AB978" s="5">
        <f t="shared" si="159"/>
        <v>0.50590652285567539</v>
      </c>
      <c r="AC978" s="3">
        <v>0</v>
      </c>
      <c r="AD978" s="3">
        <v>90</v>
      </c>
      <c r="AE978" s="3">
        <v>117</v>
      </c>
      <c r="AF978" s="3">
        <v>25</v>
      </c>
      <c r="AG978" s="3">
        <v>65</v>
      </c>
      <c r="AH978" s="3">
        <v>0</v>
      </c>
      <c r="AI978" s="1">
        <v>0</v>
      </c>
      <c r="AJ978" s="1">
        <f t="shared" si="160"/>
        <v>0.52188552188552184</v>
      </c>
      <c r="AK978" s="1">
        <f t="shared" si="161"/>
        <v>0.39393939393939392</v>
      </c>
      <c r="AL978" s="1">
        <f t="shared" si="162"/>
        <v>8.4175084175084181E-2</v>
      </c>
    </row>
    <row r="979" spans="1:38">
      <c r="A979" s="2" t="s">
        <v>1447</v>
      </c>
      <c r="B979" s="2" t="s">
        <v>106</v>
      </c>
      <c r="C979" s="2" t="s">
        <v>164</v>
      </c>
      <c r="D979" s="2">
        <v>7113</v>
      </c>
      <c r="E979" s="2" t="s">
        <v>1458</v>
      </c>
      <c r="F979" s="2" t="s">
        <v>6</v>
      </c>
      <c r="G979" s="2" t="s">
        <v>1445</v>
      </c>
      <c r="H979" s="2">
        <v>77</v>
      </c>
      <c r="I979" s="2">
        <v>10</v>
      </c>
      <c r="J979" s="2" t="str">
        <f t="shared" si="163"/>
        <v>MINERIO</v>
      </c>
      <c r="K979" s="8">
        <v>0.06</v>
      </c>
      <c r="M979" s="3">
        <v>14</v>
      </c>
      <c r="N979" s="3">
        <v>838</v>
      </c>
      <c r="O979" s="3">
        <v>11</v>
      </c>
      <c r="P979" s="3">
        <v>0</v>
      </c>
      <c r="Q979" s="3">
        <v>2.8968713789107765E-2</v>
      </c>
      <c r="R979" s="3">
        <v>0.97103128621089219</v>
      </c>
      <c r="S979" s="3">
        <v>0</v>
      </c>
      <c r="T979" s="3">
        <v>16</v>
      </c>
      <c r="U979" s="3">
        <v>228</v>
      </c>
      <c r="V979" s="3">
        <v>186</v>
      </c>
      <c r="W979" s="3">
        <v>1</v>
      </c>
      <c r="X979" s="3">
        <v>0</v>
      </c>
      <c r="Y979" s="3">
        <v>0</v>
      </c>
      <c r="Z979" s="5">
        <f t="shared" si="157"/>
        <v>3.7209302325581395E-2</v>
      </c>
      <c r="AA979" s="5">
        <f t="shared" si="158"/>
        <v>0.53023255813953485</v>
      </c>
      <c r="AB979" s="5">
        <f t="shared" si="159"/>
        <v>0.4325581395348837</v>
      </c>
      <c r="AC979" s="3">
        <v>0</v>
      </c>
      <c r="AD979" s="3">
        <v>215</v>
      </c>
      <c r="AE979" s="3">
        <v>593</v>
      </c>
      <c r="AF979" s="3">
        <v>974</v>
      </c>
      <c r="AG979" s="3">
        <v>165</v>
      </c>
      <c r="AH979" s="3">
        <v>0</v>
      </c>
      <c r="AI979" s="1">
        <v>0</v>
      </c>
      <c r="AJ979" s="1">
        <f t="shared" si="160"/>
        <v>0.19517205957883924</v>
      </c>
      <c r="AK979" s="1">
        <f t="shared" si="161"/>
        <v>0.30457113507960965</v>
      </c>
      <c r="AL979" s="1">
        <f t="shared" si="162"/>
        <v>0.50025680534155115</v>
      </c>
    </row>
    <row r="980" spans="1:38">
      <c r="A980" s="2" t="s">
        <v>1447</v>
      </c>
      <c r="B980" s="2" t="s">
        <v>106</v>
      </c>
      <c r="C980" s="2" t="s">
        <v>164</v>
      </c>
      <c r="D980" s="2">
        <v>7114</v>
      </c>
      <c r="E980" s="2" t="s">
        <v>1458</v>
      </c>
      <c r="F980" s="2" t="s">
        <v>6</v>
      </c>
      <c r="G980" s="2" t="s">
        <v>1445</v>
      </c>
      <c r="H980" s="2">
        <v>78</v>
      </c>
      <c r="I980" s="2">
        <v>10</v>
      </c>
      <c r="J980" s="2" t="str">
        <f t="shared" si="163"/>
        <v>MINERIO</v>
      </c>
      <c r="K980" s="8">
        <v>0.13</v>
      </c>
      <c r="M980" s="3">
        <v>0</v>
      </c>
      <c r="N980" s="3">
        <v>851</v>
      </c>
      <c r="O980" s="3">
        <v>0</v>
      </c>
      <c r="P980" s="3">
        <v>0</v>
      </c>
      <c r="Q980" s="3">
        <v>0</v>
      </c>
      <c r="R980" s="3">
        <v>1</v>
      </c>
      <c r="S980" s="3">
        <v>0</v>
      </c>
      <c r="T980" s="3">
        <v>6</v>
      </c>
      <c r="U980" s="3">
        <v>223</v>
      </c>
      <c r="V980" s="3">
        <v>208</v>
      </c>
      <c r="W980" s="3">
        <v>0</v>
      </c>
      <c r="X980" s="3">
        <v>0</v>
      </c>
      <c r="Y980" s="3">
        <v>0</v>
      </c>
      <c r="Z980" s="5">
        <f t="shared" si="157"/>
        <v>1.3729977116704805E-2</v>
      </c>
      <c r="AA980" s="5">
        <f t="shared" si="158"/>
        <v>0.51029748283752863</v>
      </c>
      <c r="AB980" s="5">
        <f t="shared" si="159"/>
        <v>0.47597254004576661</v>
      </c>
      <c r="AC980" s="3">
        <v>0</v>
      </c>
      <c r="AD980" s="3">
        <v>8</v>
      </c>
      <c r="AE980" s="3">
        <v>193</v>
      </c>
      <c r="AF980" s="3">
        <v>208</v>
      </c>
      <c r="AG980" s="3">
        <v>0</v>
      </c>
      <c r="AH980" s="3">
        <v>0</v>
      </c>
      <c r="AI980" s="1">
        <v>0</v>
      </c>
      <c r="AJ980" s="1">
        <f t="shared" si="160"/>
        <v>1.9559902200488997E-2</v>
      </c>
      <c r="AK980" s="1">
        <f t="shared" si="161"/>
        <v>0.47188264058679708</v>
      </c>
      <c r="AL980" s="1">
        <f t="shared" si="162"/>
        <v>0.50855745721271395</v>
      </c>
    </row>
    <row r="981" spans="1:38">
      <c r="A981" s="2" t="s">
        <v>1447</v>
      </c>
      <c r="B981" s="2" t="s">
        <v>106</v>
      </c>
      <c r="C981" s="2" t="s">
        <v>164</v>
      </c>
      <c r="D981" s="2">
        <v>7115</v>
      </c>
      <c r="E981" s="2" t="s">
        <v>1455</v>
      </c>
      <c r="F981" s="2" t="s">
        <v>1455</v>
      </c>
      <c r="G981" s="2" t="s">
        <v>1446</v>
      </c>
      <c r="H981" s="2">
        <v>79</v>
      </c>
      <c r="I981" s="2">
        <v>15</v>
      </c>
      <c r="J981" s="2" t="str">
        <f t="shared" si="163"/>
        <v>ESTERIL</v>
      </c>
      <c r="K981" s="8">
        <v>0</v>
      </c>
      <c r="M981" s="3">
        <v>14</v>
      </c>
      <c r="N981" s="3">
        <v>1613</v>
      </c>
      <c r="O981" s="3">
        <v>11</v>
      </c>
      <c r="P981" s="3">
        <v>0</v>
      </c>
      <c r="Q981" s="3">
        <v>1.5262515262515262E-2</v>
      </c>
      <c r="R981" s="3">
        <v>0.98473748473748479</v>
      </c>
      <c r="S981" s="3">
        <v>0</v>
      </c>
      <c r="T981" s="3">
        <v>34</v>
      </c>
      <c r="U981" s="3">
        <v>496</v>
      </c>
      <c r="V981" s="3">
        <v>297</v>
      </c>
      <c r="W981" s="3">
        <v>12</v>
      </c>
      <c r="X981" s="3">
        <v>0</v>
      </c>
      <c r="Y981" s="3">
        <v>0</v>
      </c>
      <c r="Z981" s="5">
        <f t="shared" si="157"/>
        <v>4.1112454655380895E-2</v>
      </c>
      <c r="AA981" s="5">
        <f t="shared" si="158"/>
        <v>0.59975816203143895</v>
      </c>
      <c r="AB981" s="5">
        <f t="shared" si="159"/>
        <v>0.35912938331318017</v>
      </c>
      <c r="AC981" s="3">
        <v>0</v>
      </c>
      <c r="AD981" s="3">
        <v>3</v>
      </c>
      <c r="AE981" s="3">
        <v>166</v>
      </c>
      <c r="AF981" s="3">
        <v>236</v>
      </c>
      <c r="AG981" s="3">
        <v>0</v>
      </c>
      <c r="AH981" s="3">
        <v>0</v>
      </c>
      <c r="AI981" s="1">
        <v>0</v>
      </c>
      <c r="AJ981" s="1">
        <f t="shared" si="160"/>
        <v>7.4074074074074077E-3</v>
      </c>
      <c r="AK981" s="1">
        <f t="shared" si="161"/>
        <v>0.40987654320987654</v>
      </c>
      <c r="AL981" s="1">
        <f t="shared" si="162"/>
        <v>0.58271604938271604</v>
      </c>
    </row>
    <row r="982" spans="1:38">
      <c r="A982" s="2" t="s">
        <v>1447</v>
      </c>
      <c r="B982" s="2" t="s">
        <v>106</v>
      </c>
      <c r="C982" s="2" t="s">
        <v>164</v>
      </c>
      <c r="D982" s="2">
        <v>7116</v>
      </c>
      <c r="E982" s="2" t="s">
        <v>1455</v>
      </c>
      <c r="F982" s="2" t="s">
        <v>1455</v>
      </c>
      <c r="G982" s="2" t="s">
        <v>1446</v>
      </c>
      <c r="H982" s="2">
        <v>80</v>
      </c>
      <c r="I982" s="2">
        <v>10</v>
      </c>
      <c r="J982" s="2" t="str">
        <f t="shared" si="163"/>
        <v>ESTERIL</v>
      </c>
      <c r="K982" s="8">
        <v>0</v>
      </c>
      <c r="L982" s="11">
        <v>0.27</v>
      </c>
      <c r="M982" s="3">
        <v>0</v>
      </c>
      <c r="N982" s="3">
        <v>1616</v>
      </c>
      <c r="O982" s="3">
        <v>0</v>
      </c>
      <c r="P982" s="3">
        <v>0</v>
      </c>
      <c r="Q982" s="3">
        <v>0</v>
      </c>
      <c r="R982" s="3">
        <v>1</v>
      </c>
      <c r="S982" s="3">
        <v>0</v>
      </c>
      <c r="T982" s="3">
        <v>189</v>
      </c>
      <c r="U982" s="3">
        <v>403</v>
      </c>
      <c r="V982" s="3">
        <v>87</v>
      </c>
      <c r="W982" s="3">
        <v>157</v>
      </c>
      <c r="X982" s="3">
        <v>0</v>
      </c>
      <c r="Y982" s="3">
        <v>0</v>
      </c>
      <c r="Z982" s="5">
        <f t="shared" si="157"/>
        <v>0.27835051546391754</v>
      </c>
      <c r="AA982" s="5">
        <f t="shared" si="158"/>
        <v>0.59351988217967599</v>
      </c>
      <c r="AB982" s="5">
        <f t="shared" si="159"/>
        <v>0.12812960235640647</v>
      </c>
      <c r="AC982" s="3">
        <v>0</v>
      </c>
      <c r="AD982" s="3">
        <v>27</v>
      </c>
      <c r="AE982" s="3">
        <v>406</v>
      </c>
      <c r="AF982" s="3">
        <v>369</v>
      </c>
      <c r="AG982" s="3">
        <v>8</v>
      </c>
      <c r="AH982" s="3">
        <v>0</v>
      </c>
      <c r="AI982" s="1">
        <v>0</v>
      </c>
      <c r="AJ982" s="1">
        <f t="shared" si="160"/>
        <v>4.3209876543209874E-2</v>
      </c>
      <c r="AK982" s="1">
        <f t="shared" si="161"/>
        <v>0.50123456790123455</v>
      </c>
      <c r="AL982" s="1">
        <f t="shared" si="162"/>
        <v>0.45555555555555555</v>
      </c>
    </row>
    <row r="983" spans="1:38">
      <c r="A983" s="2" t="s">
        <v>1447</v>
      </c>
      <c r="B983" s="2" t="s">
        <v>106</v>
      </c>
      <c r="C983" s="2" t="s">
        <v>164</v>
      </c>
      <c r="D983" s="2">
        <v>7117</v>
      </c>
      <c r="E983" s="2" t="s">
        <v>1455</v>
      </c>
      <c r="F983" s="2" t="s">
        <v>1455</v>
      </c>
      <c r="G983" s="2" t="s">
        <v>1446</v>
      </c>
      <c r="H983" s="2">
        <v>81</v>
      </c>
      <c r="I983" s="2">
        <v>5</v>
      </c>
      <c r="J983" s="2" t="str">
        <f t="shared" si="163"/>
        <v>ESTERIL</v>
      </c>
      <c r="K983" s="8">
        <v>0</v>
      </c>
      <c r="M983" s="3">
        <v>0</v>
      </c>
      <c r="N983" s="3">
        <v>843</v>
      </c>
      <c r="O983" s="3">
        <v>0</v>
      </c>
      <c r="P983" s="3">
        <v>0</v>
      </c>
      <c r="Q983" s="3">
        <v>0</v>
      </c>
      <c r="R983" s="3">
        <v>1</v>
      </c>
      <c r="S983" s="3">
        <v>0</v>
      </c>
      <c r="T983" s="3">
        <v>71</v>
      </c>
      <c r="U983" s="3">
        <v>228</v>
      </c>
      <c r="V983" s="3">
        <v>102</v>
      </c>
      <c r="W983" s="3">
        <v>61</v>
      </c>
      <c r="X983" s="3">
        <v>0</v>
      </c>
      <c r="Y983" s="3">
        <v>0</v>
      </c>
      <c r="Z983" s="5">
        <f t="shared" si="157"/>
        <v>0.17705735660847879</v>
      </c>
      <c r="AA983" s="5">
        <f t="shared" si="158"/>
        <v>0.5685785536159601</v>
      </c>
      <c r="AB983" s="5">
        <f t="shared" si="159"/>
        <v>0.25436408977556108</v>
      </c>
      <c r="AC983" s="3">
        <v>0</v>
      </c>
      <c r="AD983" s="3">
        <v>125</v>
      </c>
      <c r="AE983" s="3">
        <v>455</v>
      </c>
      <c r="AF983" s="3">
        <v>110</v>
      </c>
      <c r="AG983" s="3">
        <v>92</v>
      </c>
      <c r="AH983" s="3">
        <v>0</v>
      </c>
      <c r="AI983" s="1">
        <v>0</v>
      </c>
      <c r="AJ983" s="1">
        <f t="shared" si="160"/>
        <v>0.27749360613810742</v>
      </c>
      <c r="AK983" s="1">
        <f t="shared" si="161"/>
        <v>0.5818414322250639</v>
      </c>
      <c r="AL983" s="1">
        <f t="shared" si="162"/>
        <v>0.14066496163682865</v>
      </c>
    </row>
    <row r="984" spans="1:38">
      <c r="A984" s="2" t="s">
        <v>1447</v>
      </c>
      <c r="B984" s="2" t="s">
        <v>106</v>
      </c>
      <c r="C984" s="2" t="s">
        <v>164</v>
      </c>
      <c r="D984" s="2">
        <v>7118</v>
      </c>
      <c r="E984" s="2" t="s">
        <v>1455</v>
      </c>
      <c r="F984" s="2" t="s">
        <v>1455</v>
      </c>
      <c r="G984" s="2" t="s">
        <v>1446</v>
      </c>
      <c r="H984" s="2">
        <v>82</v>
      </c>
      <c r="I984" s="2">
        <v>15</v>
      </c>
      <c r="J984" s="2" t="str">
        <f t="shared" si="163"/>
        <v>ESTERIL</v>
      </c>
      <c r="K984" s="8">
        <v>0</v>
      </c>
      <c r="L984" s="11">
        <v>0.09</v>
      </c>
      <c r="M984" s="3">
        <v>0</v>
      </c>
      <c r="N984" s="3">
        <v>1953</v>
      </c>
      <c r="O984" s="3">
        <v>0</v>
      </c>
      <c r="P984" s="3">
        <v>0</v>
      </c>
      <c r="Q984" s="3">
        <v>0</v>
      </c>
      <c r="R984" s="3">
        <v>1</v>
      </c>
      <c r="S984" s="3">
        <v>0</v>
      </c>
      <c r="T984" s="3">
        <v>114</v>
      </c>
      <c r="U984" s="3">
        <v>466</v>
      </c>
      <c r="V984" s="3">
        <v>338</v>
      </c>
      <c r="W984" s="3">
        <v>84</v>
      </c>
      <c r="X984" s="3">
        <v>0</v>
      </c>
      <c r="Y984" s="3">
        <v>0</v>
      </c>
      <c r="Z984" s="5">
        <f t="shared" si="157"/>
        <v>0.12418300653594772</v>
      </c>
      <c r="AA984" s="5">
        <f t="shared" si="158"/>
        <v>0.50762527233115473</v>
      </c>
      <c r="AB984" s="5">
        <f t="shared" si="159"/>
        <v>0.36819172113289761</v>
      </c>
      <c r="AC984" s="3">
        <v>0</v>
      </c>
      <c r="AD984" s="3">
        <v>51</v>
      </c>
      <c r="AE984" s="3">
        <v>227</v>
      </c>
      <c r="AF984" s="3">
        <v>99</v>
      </c>
      <c r="AG984" s="3">
        <v>48</v>
      </c>
      <c r="AH984" s="3">
        <v>0</v>
      </c>
      <c r="AI984" s="1">
        <v>0</v>
      </c>
      <c r="AJ984" s="1">
        <f t="shared" si="160"/>
        <v>0.23294117647058823</v>
      </c>
      <c r="AK984" s="1">
        <f t="shared" si="161"/>
        <v>0.53411764705882347</v>
      </c>
      <c r="AL984" s="1">
        <f t="shared" si="162"/>
        <v>0.23294117647058823</v>
      </c>
    </row>
    <row r="985" spans="1:38">
      <c r="A985" s="2" t="s">
        <v>1447</v>
      </c>
      <c r="B985" s="2" t="s">
        <v>106</v>
      </c>
      <c r="C985" s="2" t="s">
        <v>164</v>
      </c>
      <c r="D985" s="2">
        <v>7119</v>
      </c>
      <c r="E985" s="2" t="s">
        <v>1455</v>
      </c>
      <c r="F985" s="2" t="s">
        <v>1455</v>
      </c>
      <c r="G985" s="2" t="s">
        <v>1446</v>
      </c>
      <c r="H985" s="2">
        <v>83</v>
      </c>
      <c r="I985" s="2">
        <v>10</v>
      </c>
      <c r="J985" s="2" t="str">
        <f t="shared" si="163"/>
        <v>ESTERIL</v>
      </c>
      <c r="K985" s="8">
        <v>0</v>
      </c>
      <c r="M985" s="3">
        <v>14</v>
      </c>
      <c r="N985" s="3">
        <v>1163</v>
      </c>
      <c r="O985" s="3">
        <v>11</v>
      </c>
      <c r="P985" s="3">
        <v>0</v>
      </c>
      <c r="Q985" s="3">
        <v>2.1043771043771045E-2</v>
      </c>
      <c r="R985" s="3">
        <v>0.97895622895622891</v>
      </c>
      <c r="S985" s="3">
        <v>0</v>
      </c>
      <c r="T985" s="3">
        <v>45</v>
      </c>
      <c r="U985" s="3">
        <v>407</v>
      </c>
      <c r="V985" s="3">
        <v>157</v>
      </c>
      <c r="W985" s="3">
        <v>29</v>
      </c>
      <c r="X985" s="3">
        <v>0</v>
      </c>
      <c r="Y985" s="3">
        <v>0</v>
      </c>
      <c r="Z985" s="5">
        <f t="shared" si="157"/>
        <v>7.3891625615763554E-2</v>
      </c>
      <c r="AA985" s="5">
        <f t="shared" si="158"/>
        <v>0.66830870279146137</v>
      </c>
      <c r="AB985" s="5">
        <f t="shared" si="159"/>
        <v>0.25779967159277506</v>
      </c>
      <c r="AC985" s="3">
        <v>0</v>
      </c>
      <c r="AD985" s="3">
        <v>74</v>
      </c>
      <c r="AE985" s="3">
        <v>429</v>
      </c>
      <c r="AF985" s="3">
        <v>356</v>
      </c>
      <c r="AG985" s="3">
        <v>53</v>
      </c>
      <c r="AH985" s="3">
        <v>0</v>
      </c>
      <c r="AI985" s="1">
        <v>0</v>
      </c>
      <c r="AJ985" s="1">
        <f t="shared" si="160"/>
        <v>0.13925438596491227</v>
      </c>
      <c r="AK985" s="1">
        <f t="shared" si="161"/>
        <v>0.47039473684210525</v>
      </c>
      <c r="AL985" s="1">
        <f t="shared" si="162"/>
        <v>0.39035087719298245</v>
      </c>
    </row>
    <row r="986" spans="1:38">
      <c r="A986" s="2" t="s">
        <v>1447</v>
      </c>
      <c r="B986" s="2" t="s">
        <v>106</v>
      </c>
      <c r="C986" s="2" t="s">
        <v>164</v>
      </c>
      <c r="D986" s="2">
        <v>7120</v>
      </c>
      <c r="E986" s="2" t="s">
        <v>1455</v>
      </c>
      <c r="F986" s="2" t="s">
        <v>1455</v>
      </c>
      <c r="G986" s="2" t="s">
        <v>1446</v>
      </c>
      <c r="H986" s="2">
        <v>84</v>
      </c>
      <c r="I986" s="2">
        <v>10</v>
      </c>
      <c r="J986" s="2" t="str">
        <f t="shared" si="163"/>
        <v>ESTERIL</v>
      </c>
      <c r="K986" s="8">
        <v>0</v>
      </c>
      <c r="M986" s="3">
        <v>0</v>
      </c>
      <c r="N986" s="3">
        <v>1075</v>
      </c>
      <c r="O986" s="3">
        <v>0</v>
      </c>
      <c r="P986" s="3">
        <v>0</v>
      </c>
      <c r="Q986" s="3">
        <v>0</v>
      </c>
      <c r="R986" s="3">
        <v>1</v>
      </c>
      <c r="S986" s="3">
        <v>0</v>
      </c>
      <c r="T986" s="3">
        <v>48</v>
      </c>
      <c r="U986" s="3">
        <v>337</v>
      </c>
      <c r="V986" s="3">
        <v>128</v>
      </c>
      <c r="W986" s="3">
        <v>28</v>
      </c>
      <c r="X986" s="3">
        <v>0</v>
      </c>
      <c r="Y986" s="3">
        <v>0</v>
      </c>
      <c r="Z986" s="5">
        <f t="shared" si="157"/>
        <v>9.3567251461988299E-2</v>
      </c>
      <c r="AA986" s="5">
        <f t="shared" si="158"/>
        <v>0.65692007797270957</v>
      </c>
      <c r="AB986" s="5">
        <f t="shared" si="159"/>
        <v>0.24951267056530213</v>
      </c>
      <c r="AC986" s="3">
        <v>0</v>
      </c>
      <c r="AD986" s="3">
        <v>34</v>
      </c>
      <c r="AE986" s="3">
        <v>373</v>
      </c>
      <c r="AF986" s="3">
        <v>181</v>
      </c>
      <c r="AG986" s="3">
        <v>25</v>
      </c>
      <c r="AH986" s="3">
        <v>0</v>
      </c>
      <c r="AI986" s="1">
        <v>0</v>
      </c>
      <c r="AJ986" s="1">
        <f t="shared" si="160"/>
        <v>9.6247960848287115E-2</v>
      </c>
      <c r="AK986" s="1">
        <f t="shared" si="161"/>
        <v>0.60848287112561172</v>
      </c>
      <c r="AL986" s="1">
        <f t="shared" si="162"/>
        <v>0.29526916802610115</v>
      </c>
    </row>
    <row r="987" spans="1:38">
      <c r="A987" s="2" t="s">
        <v>1447</v>
      </c>
      <c r="B987" s="2" t="s">
        <v>106</v>
      </c>
      <c r="C987" s="2" t="s">
        <v>164</v>
      </c>
      <c r="D987" s="2">
        <v>7121</v>
      </c>
      <c r="E987" s="2" t="s">
        <v>1455</v>
      </c>
      <c r="F987" s="2" t="s">
        <v>1455</v>
      </c>
      <c r="G987" s="2" t="s">
        <v>1446</v>
      </c>
      <c r="H987" s="2">
        <v>85</v>
      </c>
      <c r="I987" s="2">
        <v>5</v>
      </c>
      <c r="J987" s="2" t="str">
        <f t="shared" si="163"/>
        <v>ESTERIL</v>
      </c>
      <c r="K987" s="8">
        <v>0</v>
      </c>
      <c r="M987" s="3">
        <v>0</v>
      </c>
      <c r="N987" s="3">
        <v>909</v>
      </c>
      <c r="O987" s="3">
        <v>0</v>
      </c>
      <c r="P987" s="3">
        <v>0</v>
      </c>
      <c r="Q987" s="3">
        <v>0</v>
      </c>
      <c r="R987" s="3">
        <v>1</v>
      </c>
      <c r="S987" s="3">
        <v>0</v>
      </c>
      <c r="T987" s="3">
        <v>18</v>
      </c>
      <c r="U987" s="3">
        <v>274</v>
      </c>
      <c r="V987" s="3">
        <v>152</v>
      </c>
      <c r="W987" s="3">
        <v>6</v>
      </c>
      <c r="X987" s="3">
        <v>0</v>
      </c>
      <c r="Y987" s="3">
        <v>0</v>
      </c>
      <c r="Z987" s="5">
        <f t="shared" si="157"/>
        <v>4.0540540540540543E-2</v>
      </c>
      <c r="AA987" s="5">
        <f t="shared" si="158"/>
        <v>0.61711711711711714</v>
      </c>
      <c r="AB987" s="5">
        <f t="shared" si="159"/>
        <v>0.34234234234234234</v>
      </c>
      <c r="AC987" s="3">
        <v>0</v>
      </c>
      <c r="AD987" s="3">
        <v>28</v>
      </c>
      <c r="AE987" s="3">
        <v>333</v>
      </c>
      <c r="AF987" s="3">
        <v>140</v>
      </c>
      <c r="AG987" s="3">
        <v>5</v>
      </c>
      <c r="AH987" s="3">
        <v>0</v>
      </c>
      <c r="AI987" s="1">
        <v>0</v>
      </c>
      <c r="AJ987" s="1">
        <f t="shared" si="160"/>
        <v>6.5217391304347824E-2</v>
      </c>
      <c r="AK987" s="1">
        <f t="shared" si="161"/>
        <v>0.65810276679841895</v>
      </c>
      <c r="AL987" s="1">
        <f t="shared" si="162"/>
        <v>0.27667984189723321</v>
      </c>
    </row>
    <row r="988" spans="1:38">
      <c r="A988" s="2" t="s">
        <v>1447</v>
      </c>
      <c r="B988" s="2" t="s">
        <v>106</v>
      </c>
      <c r="C988" s="2" t="s">
        <v>164</v>
      </c>
      <c r="D988" s="2">
        <v>7122</v>
      </c>
      <c r="E988" s="2" t="s">
        <v>1455</v>
      </c>
      <c r="F988" s="2" t="s">
        <v>1455</v>
      </c>
      <c r="G988" s="2" t="s">
        <v>1446</v>
      </c>
      <c r="H988" s="2">
        <v>86</v>
      </c>
      <c r="I988" s="2">
        <v>5</v>
      </c>
      <c r="J988" s="2" t="str">
        <f t="shared" si="163"/>
        <v>ESTERIL</v>
      </c>
      <c r="K988" s="8">
        <v>0</v>
      </c>
      <c r="L988" s="11">
        <v>0.11</v>
      </c>
      <c r="M988" s="3">
        <v>0</v>
      </c>
      <c r="N988" s="3">
        <v>834</v>
      </c>
      <c r="O988" s="3">
        <v>0</v>
      </c>
      <c r="P988" s="3">
        <v>0</v>
      </c>
      <c r="Q988" s="3">
        <v>0</v>
      </c>
      <c r="R988" s="3">
        <v>1</v>
      </c>
      <c r="S988" s="3">
        <v>0</v>
      </c>
      <c r="T988" s="3">
        <v>52</v>
      </c>
      <c r="U988" s="3">
        <v>199</v>
      </c>
      <c r="V988" s="3">
        <v>142</v>
      </c>
      <c r="W988" s="3">
        <v>34</v>
      </c>
      <c r="X988" s="3">
        <v>0</v>
      </c>
      <c r="Y988" s="3">
        <v>0</v>
      </c>
      <c r="Z988" s="5">
        <f t="shared" si="157"/>
        <v>0.13231552162849872</v>
      </c>
      <c r="AA988" s="5">
        <f t="shared" si="158"/>
        <v>0.50636132315521631</v>
      </c>
      <c r="AB988" s="5">
        <f t="shared" si="159"/>
        <v>0.361323155216285</v>
      </c>
      <c r="AC988" s="3">
        <v>0</v>
      </c>
      <c r="AD988" s="3">
        <v>7</v>
      </c>
      <c r="AE988" s="3">
        <v>220</v>
      </c>
      <c r="AF988" s="3">
        <v>175</v>
      </c>
      <c r="AG988" s="3">
        <v>1</v>
      </c>
      <c r="AH988" s="3">
        <v>0</v>
      </c>
      <c r="AI988" s="1">
        <v>0</v>
      </c>
      <c r="AJ988" s="1">
        <f t="shared" si="160"/>
        <v>1.9851116625310174E-2</v>
      </c>
      <c r="AK988" s="1">
        <f t="shared" si="161"/>
        <v>0.54590570719602982</v>
      </c>
      <c r="AL988" s="1">
        <f t="shared" si="162"/>
        <v>0.43424317617866004</v>
      </c>
    </row>
    <row r="989" spans="1:38">
      <c r="A989" s="2" t="s">
        <v>1447</v>
      </c>
      <c r="B989" s="2" t="s">
        <v>106</v>
      </c>
      <c r="C989" s="2" t="s">
        <v>164</v>
      </c>
      <c r="D989" s="2">
        <v>7123</v>
      </c>
      <c r="E989" s="2" t="s">
        <v>1455</v>
      </c>
      <c r="F989" s="2" t="s">
        <v>1455</v>
      </c>
      <c r="G989" s="2" t="s">
        <v>1446</v>
      </c>
      <c r="H989" s="2">
        <v>87</v>
      </c>
      <c r="I989" s="2">
        <v>5</v>
      </c>
      <c r="J989" s="2" t="str">
        <f t="shared" si="163"/>
        <v>ESTERIL</v>
      </c>
      <c r="K989" s="8">
        <v>0</v>
      </c>
      <c r="M989" s="3">
        <v>0</v>
      </c>
      <c r="N989" s="3">
        <v>1381</v>
      </c>
      <c r="O989" s="3">
        <v>0</v>
      </c>
      <c r="P989" s="3">
        <v>0</v>
      </c>
      <c r="Q989" s="3">
        <v>0</v>
      </c>
      <c r="R989" s="3">
        <v>1</v>
      </c>
      <c r="S989" s="3">
        <v>0</v>
      </c>
      <c r="T989" s="3">
        <v>254</v>
      </c>
      <c r="U989" s="3">
        <v>206</v>
      </c>
      <c r="V989" s="3">
        <v>112</v>
      </c>
      <c r="W989" s="3">
        <v>140</v>
      </c>
      <c r="X989" s="3">
        <v>0</v>
      </c>
      <c r="Y989" s="3">
        <v>0</v>
      </c>
      <c r="Z989" s="5">
        <f t="shared" si="157"/>
        <v>0.44405594405594406</v>
      </c>
      <c r="AA989" s="5">
        <f t="shared" si="158"/>
        <v>0.36013986013986016</v>
      </c>
      <c r="AB989" s="5">
        <f t="shared" si="159"/>
        <v>0.19580419580419581</v>
      </c>
      <c r="AC989" s="3">
        <v>0</v>
      </c>
      <c r="AD989" s="3">
        <v>40</v>
      </c>
      <c r="AE989" s="3">
        <v>138</v>
      </c>
      <c r="AF989" s="3">
        <v>165</v>
      </c>
      <c r="AG989" s="3">
        <v>31</v>
      </c>
      <c r="AH989" s="3">
        <v>0</v>
      </c>
      <c r="AI989" s="1">
        <v>0</v>
      </c>
      <c r="AJ989" s="1">
        <f t="shared" si="160"/>
        <v>0.18983957219251338</v>
      </c>
      <c r="AK989" s="1">
        <f t="shared" si="161"/>
        <v>0.36898395721925131</v>
      </c>
      <c r="AL989" s="1">
        <f t="shared" si="162"/>
        <v>0.44117647058823528</v>
      </c>
    </row>
    <row r="990" spans="1:38">
      <c r="A990" s="2" t="s">
        <v>1447</v>
      </c>
      <c r="B990" s="2" t="s">
        <v>105</v>
      </c>
      <c r="C990" s="2" t="s">
        <v>164</v>
      </c>
      <c r="D990" s="2">
        <v>12308</v>
      </c>
      <c r="E990" s="2" t="s">
        <v>1459</v>
      </c>
      <c r="F990" s="2" t="s">
        <v>5</v>
      </c>
      <c r="G990" s="2" t="s">
        <v>1446</v>
      </c>
      <c r="H990" s="2">
        <v>1</v>
      </c>
      <c r="I990" s="2">
        <v>62</v>
      </c>
      <c r="J990" s="2" t="str">
        <f t="shared" si="163"/>
        <v>ESTERIL</v>
      </c>
      <c r="K990" s="8">
        <v>2.5000000000000001E-2</v>
      </c>
      <c r="M990" s="3">
        <v>0</v>
      </c>
      <c r="N990" s="3">
        <v>4250</v>
      </c>
      <c r="O990" s="3">
        <v>0</v>
      </c>
      <c r="P990" s="3">
        <v>857</v>
      </c>
      <c r="Q990" s="3">
        <v>0</v>
      </c>
      <c r="R990" s="3">
        <v>1</v>
      </c>
      <c r="S990" s="3">
        <v>0</v>
      </c>
      <c r="T990" s="3">
        <v>63</v>
      </c>
      <c r="U990" s="3">
        <v>2261</v>
      </c>
      <c r="V990" s="3">
        <v>425</v>
      </c>
      <c r="W990" s="3">
        <v>91</v>
      </c>
      <c r="X990" s="3">
        <v>0</v>
      </c>
      <c r="Y990" s="3">
        <v>0</v>
      </c>
      <c r="Z990" s="5">
        <f t="shared" si="157"/>
        <v>2.2917424518006546E-2</v>
      </c>
      <c r="AA990" s="5">
        <f t="shared" si="158"/>
        <v>0.82248090214623504</v>
      </c>
      <c r="AB990" s="5">
        <f t="shared" si="159"/>
        <v>0.15460167333575844</v>
      </c>
      <c r="AC990" s="3">
        <v>0</v>
      </c>
      <c r="AD990" s="3">
        <v>196</v>
      </c>
      <c r="AE990" s="3">
        <v>240</v>
      </c>
      <c r="AF990" s="3">
        <v>102</v>
      </c>
      <c r="AG990" s="3">
        <v>120</v>
      </c>
      <c r="AH990" s="3">
        <v>0</v>
      </c>
      <c r="AI990" s="1">
        <v>0</v>
      </c>
      <c r="AJ990" s="1">
        <f t="shared" si="160"/>
        <v>0.48024316109422494</v>
      </c>
      <c r="AK990" s="1">
        <f t="shared" si="161"/>
        <v>0.36474164133738601</v>
      </c>
      <c r="AL990" s="1">
        <f t="shared" si="162"/>
        <v>0.15501519756838905</v>
      </c>
    </row>
    <row r="991" spans="1:38">
      <c r="A991" s="2" t="s">
        <v>1447</v>
      </c>
      <c r="B991" s="2" t="s">
        <v>105</v>
      </c>
      <c r="C991" s="2" t="s">
        <v>164</v>
      </c>
      <c r="D991" s="2">
        <v>12309</v>
      </c>
      <c r="E991" s="2" t="s">
        <v>1459</v>
      </c>
      <c r="F991" s="2" t="s">
        <v>5</v>
      </c>
      <c r="G991" s="2" t="s">
        <v>1446</v>
      </c>
      <c r="H991" s="2">
        <v>2</v>
      </c>
      <c r="I991" s="2">
        <v>52</v>
      </c>
      <c r="J991" s="2" t="str">
        <f t="shared" si="163"/>
        <v>ESTERIL</v>
      </c>
      <c r="K991" s="8">
        <v>2.5000000000000001E-2</v>
      </c>
      <c r="M991" s="3">
        <v>0</v>
      </c>
      <c r="N991" s="3">
        <v>3153</v>
      </c>
      <c r="O991" s="3">
        <v>0</v>
      </c>
      <c r="P991" s="3">
        <v>549</v>
      </c>
      <c r="Q991" s="3">
        <v>0</v>
      </c>
      <c r="R991" s="3">
        <v>1</v>
      </c>
      <c r="S991" s="3">
        <v>0</v>
      </c>
      <c r="T991" s="3">
        <v>50</v>
      </c>
      <c r="U991" s="3">
        <v>1596</v>
      </c>
      <c r="V991" s="3">
        <v>333</v>
      </c>
      <c r="W991" s="3">
        <v>59</v>
      </c>
      <c r="X991" s="3">
        <v>167</v>
      </c>
      <c r="Y991" s="3">
        <v>0</v>
      </c>
      <c r="Z991" s="5">
        <f t="shared" si="157"/>
        <v>2.5265285497726123E-2</v>
      </c>
      <c r="AA991" s="5">
        <f t="shared" si="158"/>
        <v>0.80646791308741794</v>
      </c>
      <c r="AB991" s="5">
        <f t="shared" si="159"/>
        <v>0.16826680141485598</v>
      </c>
      <c r="AC991" s="3">
        <v>0</v>
      </c>
      <c r="AD991" s="3">
        <v>22</v>
      </c>
      <c r="AE991" s="3">
        <v>2168</v>
      </c>
      <c r="AF991" s="3">
        <v>682</v>
      </c>
      <c r="AG991" s="3">
        <v>25</v>
      </c>
      <c r="AH991" s="3">
        <v>110</v>
      </c>
      <c r="AI991" s="1">
        <v>0</v>
      </c>
      <c r="AJ991" s="1">
        <f t="shared" si="160"/>
        <v>1.5630196208846026E-2</v>
      </c>
      <c r="AK991" s="1">
        <f t="shared" si="161"/>
        <v>0.7209843698037911</v>
      </c>
      <c r="AL991" s="1">
        <f t="shared" si="162"/>
        <v>0.2633854339873628</v>
      </c>
    </row>
    <row r="992" spans="1:38">
      <c r="A992" s="2" t="s">
        <v>1447</v>
      </c>
      <c r="B992" s="2" t="s">
        <v>105</v>
      </c>
      <c r="C992" s="2" t="s">
        <v>164</v>
      </c>
      <c r="D992" s="2">
        <v>12310</v>
      </c>
      <c r="E992" s="2" t="s">
        <v>1459</v>
      </c>
      <c r="F992" s="2" t="s">
        <v>5</v>
      </c>
      <c r="G992" s="2" t="s">
        <v>1446</v>
      </c>
      <c r="H992" s="2">
        <v>3</v>
      </c>
      <c r="I992" s="2">
        <v>70</v>
      </c>
      <c r="J992" s="2" t="str">
        <f t="shared" si="163"/>
        <v>ESTERIL</v>
      </c>
      <c r="K992" s="8">
        <v>2.5000000000000001E-2</v>
      </c>
      <c r="M992" s="3">
        <v>0</v>
      </c>
      <c r="N992" s="3">
        <v>4712</v>
      </c>
      <c r="O992" s="3">
        <v>0</v>
      </c>
      <c r="P992" s="3">
        <v>768</v>
      </c>
      <c r="Q992" s="3">
        <v>0</v>
      </c>
      <c r="R992" s="3">
        <v>1</v>
      </c>
      <c r="S992" s="3">
        <v>0</v>
      </c>
      <c r="T992" s="3">
        <v>55</v>
      </c>
      <c r="U992" s="3">
        <v>2488</v>
      </c>
      <c r="V992" s="3">
        <v>383</v>
      </c>
      <c r="W992" s="3">
        <v>72</v>
      </c>
      <c r="X992" s="3">
        <v>87</v>
      </c>
      <c r="Y992" s="3">
        <v>0</v>
      </c>
      <c r="Z992" s="5">
        <f t="shared" si="157"/>
        <v>1.8796992481203006E-2</v>
      </c>
      <c r="AA992" s="5">
        <f t="shared" si="158"/>
        <v>0.85030758714969246</v>
      </c>
      <c r="AB992" s="5">
        <f t="shared" si="159"/>
        <v>0.13089542036910459</v>
      </c>
      <c r="AC992" s="3">
        <v>0</v>
      </c>
      <c r="AD992" s="3">
        <v>22</v>
      </c>
      <c r="AE992" s="3">
        <v>1489</v>
      </c>
      <c r="AF992" s="3">
        <v>515</v>
      </c>
      <c r="AG992" s="3">
        <v>32</v>
      </c>
      <c r="AH992" s="3">
        <v>67</v>
      </c>
      <c r="AI992" s="1">
        <v>0</v>
      </c>
      <c r="AJ992" s="1">
        <f t="shared" si="160"/>
        <v>2.5411764705882352E-2</v>
      </c>
      <c r="AK992" s="1">
        <f t="shared" si="161"/>
        <v>0.70070588235294118</v>
      </c>
      <c r="AL992" s="1">
        <f t="shared" si="162"/>
        <v>0.27388235294117647</v>
      </c>
    </row>
    <row r="993" spans="1:38">
      <c r="A993" s="2" t="s">
        <v>1447</v>
      </c>
      <c r="B993" s="2" t="s">
        <v>105</v>
      </c>
      <c r="C993" s="2" t="s">
        <v>164</v>
      </c>
      <c r="D993" s="2">
        <v>12311</v>
      </c>
      <c r="E993" s="2" t="s">
        <v>1459</v>
      </c>
      <c r="F993" s="2" t="s">
        <v>5</v>
      </c>
      <c r="G993" s="2" t="s">
        <v>1446</v>
      </c>
      <c r="H993" s="2">
        <v>4</v>
      </c>
      <c r="I993" s="2">
        <v>28</v>
      </c>
      <c r="J993" s="2" t="str">
        <f t="shared" si="163"/>
        <v>ESTERIL</v>
      </c>
      <c r="K993" s="8">
        <v>2.5000000000000001E-2</v>
      </c>
      <c r="M993" s="3">
        <v>0</v>
      </c>
      <c r="N993" s="3">
        <v>2344</v>
      </c>
      <c r="O993" s="3">
        <v>0</v>
      </c>
      <c r="P993" s="3">
        <v>560</v>
      </c>
      <c r="Q993" s="3">
        <v>0</v>
      </c>
      <c r="R993" s="3">
        <v>1</v>
      </c>
      <c r="S993" s="3">
        <v>0</v>
      </c>
      <c r="T993" s="3">
        <v>29</v>
      </c>
      <c r="U993" s="3">
        <v>1311</v>
      </c>
      <c r="V993" s="3">
        <v>208</v>
      </c>
      <c r="W993" s="3">
        <v>35</v>
      </c>
      <c r="X993" s="3">
        <v>166</v>
      </c>
      <c r="Y993" s="3">
        <v>0</v>
      </c>
      <c r="Z993" s="5">
        <f t="shared" si="157"/>
        <v>1.8733850129198967E-2</v>
      </c>
      <c r="AA993" s="5">
        <f t="shared" si="158"/>
        <v>0.8468992248062015</v>
      </c>
      <c r="AB993" s="5">
        <f t="shared" si="159"/>
        <v>0.13436692506459949</v>
      </c>
      <c r="AC993" s="3">
        <v>0</v>
      </c>
      <c r="AD993" s="3">
        <v>11</v>
      </c>
      <c r="AE993" s="3">
        <v>2412</v>
      </c>
      <c r="AF993" s="3">
        <v>628</v>
      </c>
      <c r="AG993" s="3">
        <v>8</v>
      </c>
      <c r="AH993" s="3">
        <v>104</v>
      </c>
      <c r="AI993" s="1">
        <v>0</v>
      </c>
      <c r="AJ993" s="1">
        <f t="shared" si="160"/>
        <v>6.0069554220676573E-3</v>
      </c>
      <c r="AK993" s="1">
        <f t="shared" si="161"/>
        <v>0.76256718305406257</v>
      </c>
      <c r="AL993" s="1">
        <f t="shared" si="162"/>
        <v>0.23142586152386974</v>
      </c>
    </row>
    <row r="994" spans="1:38">
      <c r="A994" s="2" t="s">
        <v>1447</v>
      </c>
      <c r="B994" s="2" t="s">
        <v>105</v>
      </c>
      <c r="C994" s="2" t="s">
        <v>164</v>
      </c>
      <c r="D994" s="2">
        <v>12312</v>
      </c>
      <c r="E994" s="2" t="s">
        <v>1459</v>
      </c>
      <c r="F994" s="2" t="s">
        <v>5</v>
      </c>
      <c r="G994" s="2" t="s">
        <v>1446</v>
      </c>
      <c r="H994" s="2">
        <v>5</v>
      </c>
      <c r="I994" s="2">
        <v>30</v>
      </c>
      <c r="J994" s="2" t="str">
        <f t="shared" si="163"/>
        <v>ESTERIL</v>
      </c>
      <c r="K994" s="8">
        <v>2.5000000000000001E-2</v>
      </c>
      <c r="M994" s="3">
        <v>0</v>
      </c>
      <c r="N994" s="3">
        <v>2384</v>
      </c>
      <c r="O994" s="3">
        <v>0</v>
      </c>
      <c r="P994" s="3">
        <v>582</v>
      </c>
      <c r="Q994" s="3">
        <v>0</v>
      </c>
      <c r="R994" s="3">
        <v>1</v>
      </c>
      <c r="S994" s="3">
        <v>0</v>
      </c>
      <c r="T994" s="3">
        <v>109</v>
      </c>
      <c r="U994" s="3">
        <v>1188</v>
      </c>
      <c r="V994" s="3">
        <v>202</v>
      </c>
      <c r="W994" s="3">
        <v>132</v>
      </c>
      <c r="X994" s="3">
        <v>88</v>
      </c>
      <c r="Y994" s="3">
        <v>0</v>
      </c>
      <c r="Z994" s="5">
        <f t="shared" si="157"/>
        <v>7.2715143428952633E-2</v>
      </c>
      <c r="AA994" s="5">
        <f t="shared" si="158"/>
        <v>0.79252835223482321</v>
      </c>
      <c r="AB994" s="5">
        <f t="shared" si="159"/>
        <v>0.13475650433622416</v>
      </c>
      <c r="AC994" s="3">
        <v>0</v>
      </c>
      <c r="AD994" s="3">
        <v>14</v>
      </c>
      <c r="AE994" s="3">
        <v>1269</v>
      </c>
      <c r="AF994" s="3">
        <v>326</v>
      </c>
      <c r="AG994" s="3">
        <v>12</v>
      </c>
      <c r="AH994" s="3">
        <v>50</v>
      </c>
      <c r="AI994" s="1">
        <v>0</v>
      </c>
      <c r="AJ994" s="1">
        <f t="shared" si="160"/>
        <v>1.5559545182525433E-2</v>
      </c>
      <c r="AK994" s="1">
        <f t="shared" si="161"/>
        <v>0.7594254937163375</v>
      </c>
      <c r="AL994" s="1">
        <f t="shared" si="162"/>
        <v>0.22501496110113706</v>
      </c>
    </row>
    <row r="995" spans="1:38">
      <c r="A995" s="2" t="s">
        <v>1447</v>
      </c>
      <c r="B995" s="2" t="s">
        <v>105</v>
      </c>
      <c r="C995" s="2" t="s">
        <v>164</v>
      </c>
      <c r="D995" s="2">
        <v>12313</v>
      </c>
      <c r="E995" s="2" t="s">
        <v>13</v>
      </c>
      <c r="F995" s="2" t="s">
        <v>5</v>
      </c>
      <c r="G995" s="2" t="s">
        <v>1446</v>
      </c>
      <c r="H995" s="2">
        <v>6</v>
      </c>
      <c r="I995" s="2">
        <v>86</v>
      </c>
      <c r="J995" s="2" t="str">
        <f t="shared" si="163"/>
        <v>ESTERIL</v>
      </c>
      <c r="K995" s="8">
        <v>7.0000000000000007E-2</v>
      </c>
      <c r="M995" s="3">
        <v>0</v>
      </c>
      <c r="N995" s="3">
        <v>5266</v>
      </c>
      <c r="O995" s="3">
        <v>0</v>
      </c>
      <c r="P995" s="3">
        <v>666</v>
      </c>
      <c r="Q995" s="3">
        <v>0</v>
      </c>
      <c r="R995" s="3">
        <v>1</v>
      </c>
      <c r="S995" s="3">
        <v>0</v>
      </c>
      <c r="T995" s="3">
        <v>163</v>
      </c>
      <c r="U995" s="3">
        <v>2546</v>
      </c>
      <c r="V995" s="3">
        <v>349</v>
      </c>
      <c r="W995" s="3">
        <v>192</v>
      </c>
      <c r="X995" s="3">
        <v>119</v>
      </c>
      <c r="Y995" s="3">
        <v>0</v>
      </c>
      <c r="Z995" s="5">
        <f t="shared" si="157"/>
        <v>5.3302812295618049E-2</v>
      </c>
      <c r="AA995" s="5">
        <f t="shared" si="158"/>
        <v>0.83257030739045124</v>
      </c>
      <c r="AB995" s="5">
        <f t="shared" si="159"/>
        <v>0.11412688031393067</v>
      </c>
      <c r="AC995" s="3">
        <v>0</v>
      </c>
      <c r="AD995" s="3">
        <v>43</v>
      </c>
      <c r="AE995" s="3">
        <v>1237</v>
      </c>
      <c r="AF995" s="3">
        <v>313</v>
      </c>
      <c r="AG995" s="3">
        <v>64</v>
      </c>
      <c r="AH995" s="3">
        <v>93</v>
      </c>
      <c r="AI995" s="1">
        <v>0</v>
      </c>
      <c r="AJ995" s="1">
        <f t="shared" si="160"/>
        <v>6.1142857142857145E-2</v>
      </c>
      <c r="AK995" s="1">
        <f t="shared" si="161"/>
        <v>0.70685714285714285</v>
      </c>
      <c r="AL995" s="1">
        <f t="shared" si="162"/>
        <v>0.23200000000000001</v>
      </c>
    </row>
    <row r="996" spans="1:38">
      <c r="A996" s="2" t="s">
        <v>1447</v>
      </c>
      <c r="B996" s="2" t="s">
        <v>105</v>
      </c>
      <c r="C996" s="2" t="s">
        <v>164</v>
      </c>
      <c r="D996" s="2">
        <v>12314</v>
      </c>
      <c r="E996" s="2" t="s">
        <v>13</v>
      </c>
      <c r="F996" s="2" t="s">
        <v>5</v>
      </c>
      <c r="G996" s="2" t="s">
        <v>1446</v>
      </c>
      <c r="H996" s="2">
        <v>7</v>
      </c>
      <c r="I996" s="2">
        <v>80</v>
      </c>
      <c r="J996" s="2" t="str">
        <f t="shared" si="163"/>
        <v>ESTERIL</v>
      </c>
      <c r="K996" s="8">
        <v>2.5000000000000001E-2</v>
      </c>
      <c r="M996" s="3">
        <v>0</v>
      </c>
      <c r="N996" s="3">
        <v>5182</v>
      </c>
      <c r="O996" s="3">
        <v>0</v>
      </c>
      <c r="P996" s="3">
        <v>782</v>
      </c>
      <c r="Q996" s="3">
        <v>0</v>
      </c>
      <c r="R996" s="3">
        <v>1</v>
      </c>
      <c r="S996" s="3">
        <v>0</v>
      </c>
      <c r="T996" s="3">
        <v>153</v>
      </c>
      <c r="U996" s="3">
        <v>2623</v>
      </c>
      <c r="V996" s="3">
        <v>332</v>
      </c>
      <c r="W996" s="3">
        <v>143</v>
      </c>
      <c r="X996" s="3">
        <v>203</v>
      </c>
      <c r="Y996" s="3">
        <v>0</v>
      </c>
      <c r="Z996" s="5">
        <f t="shared" si="157"/>
        <v>4.9227799227799227E-2</v>
      </c>
      <c r="AA996" s="5">
        <f t="shared" si="158"/>
        <v>0.84395109395109391</v>
      </c>
      <c r="AB996" s="5">
        <f t="shared" si="159"/>
        <v>0.10682110682110682</v>
      </c>
      <c r="AC996" s="3">
        <v>0</v>
      </c>
      <c r="AD996" s="3">
        <v>74</v>
      </c>
      <c r="AE996" s="3">
        <v>2586</v>
      </c>
      <c r="AF996" s="3">
        <v>574</v>
      </c>
      <c r="AG996" s="3">
        <v>87</v>
      </c>
      <c r="AH996" s="3">
        <v>131</v>
      </c>
      <c r="AI996" s="1">
        <v>0</v>
      </c>
      <c r="AJ996" s="1">
        <f t="shared" si="160"/>
        <v>4.6639629200463502E-2</v>
      </c>
      <c r="AK996" s="1">
        <f t="shared" si="161"/>
        <v>0.74913093858632673</v>
      </c>
      <c r="AL996" s="1">
        <f t="shared" si="162"/>
        <v>0.20422943221320974</v>
      </c>
    </row>
    <row r="997" spans="1:38">
      <c r="A997" s="2" t="s">
        <v>1447</v>
      </c>
      <c r="B997" s="2" t="s">
        <v>105</v>
      </c>
      <c r="C997" s="2" t="s">
        <v>164</v>
      </c>
      <c r="D997" s="2">
        <v>12315</v>
      </c>
      <c r="E997" s="2" t="s">
        <v>13</v>
      </c>
      <c r="F997" s="2" t="s">
        <v>5</v>
      </c>
      <c r="G997" s="2" t="s">
        <v>1446</v>
      </c>
      <c r="H997" s="2">
        <v>8</v>
      </c>
      <c r="I997" s="2">
        <v>30</v>
      </c>
      <c r="J997" s="2" t="str">
        <f t="shared" si="163"/>
        <v>ESTERIL</v>
      </c>
      <c r="K997" s="8">
        <v>2.5000000000000001E-2</v>
      </c>
      <c r="M997" s="3">
        <v>0</v>
      </c>
      <c r="N997" s="3">
        <v>1862</v>
      </c>
      <c r="O997" s="3">
        <v>0</v>
      </c>
      <c r="P997" s="3">
        <v>514</v>
      </c>
      <c r="Q997" s="3">
        <v>0</v>
      </c>
      <c r="R997" s="3">
        <v>1</v>
      </c>
      <c r="S997" s="3">
        <v>0</v>
      </c>
      <c r="T997" s="3">
        <v>37</v>
      </c>
      <c r="U997" s="3">
        <v>974</v>
      </c>
      <c r="V997" s="3">
        <v>176</v>
      </c>
      <c r="W997" s="3">
        <v>62</v>
      </c>
      <c r="X997" s="3">
        <v>220</v>
      </c>
      <c r="Y997" s="3">
        <v>0</v>
      </c>
      <c r="Z997" s="5">
        <f t="shared" si="157"/>
        <v>3.1171019376579612E-2</v>
      </c>
      <c r="AA997" s="5">
        <f t="shared" si="158"/>
        <v>0.82055602358887958</v>
      </c>
      <c r="AB997" s="5">
        <f t="shared" si="159"/>
        <v>0.14827295703454085</v>
      </c>
      <c r="AC997" s="3">
        <v>0</v>
      </c>
      <c r="AD997" s="3">
        <v>80</v>
      </c>
      <c r="AE997" s="3">
        <v>2645</v>
      </c>
      <c r="AF997" s="3">
        <v>536</v>
      </c>
      <c r="AG997" s="3">
        <v>70</v>
      </c>
      <c r="AH997" s="3">
        <v>138</v>
      </c>
      <c r="AI997" s="1">
        <v>0</v>
      </c>
      <c r="AJ997" s="1">
        <f t="shared" si="160"/>
        <v>4.3240126837705388E-2</v>
      </c>
      <c r="AK997" s="1">
        <f t="shared" si="161"/>
        <v>0.76246756990487174</v>
      </c>
      <c r="AL997" s="1">
        <f t="shared" si="162"/>
        <v>0.19429230325742289</v>
      </c>
    </row>
    <row r="998" spans="1:38">
      <c r="A998" s="2" t="s">
        <v>1447</v>
      </c>
      <c r="B998" s="2" t="s">
        <v>105</v>
      </c>
      <c r="C998" s="2" t="s">
        <v>164</v>
      </c>
      <c r="D998" s="2">
        <v>12316</v>
      </c>
      <c r="E998" s="2" t="s">
        <v>13</v>
      </c>
      <c r="F998" s="2" t="s">
        <v>5</v>
      </c>
      <c r="G998" s="2" t="s">
        <v>1446</v>
      </c>
      <c r="H998" s="2">
        <v>9</v>
      </c>
      <c r="I998" s="2">
        <v>70</v>
      </c>
      <c r="J998" s="2" t="str">
        <f t="shared" si="163"/>
        <v>ESTERIL</v>
      </c>
      <c r="K998" s="8">
        <v>2.5000000000000001E-2</v>
      </c>
      <c r="M998" s="3">
        <v>0</v>
      </c>
      <c r="N998" s="3">
        <v>3484</v>
      </c>
      <c r="O998" s="3">
        <v>0</v>
      </c>
      <c r="P998" s="3">
        <v>613</v>
      </c>
      <c r="Q998" s="3">
        <v>0</v>
      </c>
      <c r="R998" s="3">
        <v>1</v>
      </c>
      <c r="S998" s="3">
        <v>0</v>
      </c>
      <c r="T998" s="3">
        <v>54</v>
      </c>
      <c r="U998" s="3">
        <v>1879</v>
      </c>
      <c r="V998" s="3">
        <v>243</v>
      </c>
      <c r="W998" s="3">
        <v>84</v>
      </c>
      <c r="X998" s="3">
        <v>80</v>
      </c>
      <c r="Y998" s="3">
        <v>0</v>
      </c>
      <c r="Z998" s="5">
        <f t="shared" si="157"/>
        <v>2.4816176470588234E-2</v>
      </c>
      <c r="AA998" s="5">
        <f t="shared" si="158"/>
        <v>0.86351102941176472</v>
      </c>
      <c r="AB998" s="5">
        <f t="shared" si="159"/>
        <v>0.11167279411764706</v>
      </c>
      <c r="AC998" s="3">
        <v>0</v>
      </c>
      <c r="AD998" s="3">
        <v>8</v>
      </c>
      <c r="AE998" s="3">
        <v>970</v>
      </c>
      <c r="AF998" s="3">
        <v>274</v>
      </c>
      <c r="AG998" s="3">
        <v>21</v>
      </c>
      <c r="AH998" s="3">
        <v>55</v>
      </c>
      <c r="AI998" s="1">
        <v>0</v>
      </c>
      <c r="AJ998" s="1">
        <f t="shared" si="160"/>
        <v>2.1837349397590362E-2</v>
      </c>
      <c r="AK998" s="1">
        <f t="shared" si="161"/>
        <v>0.73042168674698793</v>
      </c>
      <c r="AL998" s="1">
        <f t="shared" si="162"/>
        <v>0.24774096385542169</v>
      </c>
    </row>
    <row r="999" spans="1:38">
      <c r="A999" s="2" t="s">
        <v>1447</v>
      </c>
      <c r="B999" s="2" t="s">
        <v>105</v>
      </c>
      <c r="C999" s="2" t="s">
        <v>164</v>
      </c>
      <c r="D999" s="2">
        <v>12317</v>
      </c>
      <c r="E999" s="2" t="s">
        <v>13</v>
      </c>
      <c r="F999" s="2" t="s">
        <v>5</v>
      </c>
      <c r="G999" s="2" t="s">
        <v>1446</v>
      </c>
      <c r="H999" s="2">
        <v>10</v>
      </c>
      <c r="I999" s="2">
        <v>60</v>
      </c>
      <c r="J999" s="2" t="str">
        <f t="shared" si="163"/>
        <v>ESTERIL</v>
      </c>
      <c r="K999" s="8">
        <v>2.5000000000000001E-2</v>
      </c>
      <c r="M999" s="3">
        <v>0</v>
      </c>
      <c r="N999" s="3">
        <v>3691</v>
      </c>
      <c r="O999" s="3">
        <v>0</v>
      </c>
      <c r="P999" s="3">
        <v>628</v>
      </c>
      <c r="Q999" s="3">
        <v>0</v>
      </c>
      <c r="R999" s="3">
        <v>1</v>
      </c>
      <c r="S999" s="3">
        <v>0</v>
      </c>
      <c r="T999" s="3">
        <v>28</v>
      </c>
      <c r="U999" s="3">
        <v>1962</v>
      </c>
      <c r="V999" s="3">
        <v>366</v>
      </c>
      <c r="W999" s="3">
        <v>54</v>
      </c>
      <c r="X999" s="3">
        <v>113</v>
      </c>
      <c r="Y999" s="3">
        <v>0</v>
      </c>
      <c r="Z999" s="5">
        <f t="shared" si="157"/>
        <v>1.1884550084889643E-2</v>
      </c>
      <c r="AA999" s="5">
        <f t="shared" si="158"/>
        <v>0.83276740237691005</v>
      </c>
      <c r="AB999" s="5">
        <f t="shared" si="159"/>
        <v>0.15534804753820033</v>
      </c>
      <c r="AC999" s="3">
        <v>0</v>
      </c>
      <c r="AD999" s="3">
        <v>10</v>
      </c>
      <c r="AE999" s="3">
        <v>1870</v>
      </c>
      <c r="AF999" s="3">
        <v>399</v>
      </c>
      <c r="AG999" s="3">
        <v>16</v>
      </c>
      <c r="AH999" s="3">
        <v>73</v>
      </c>
      <c r="AI999" s="1">
        <v>0</v>
      </c>
      <c r="AJ999" s="1">
        <f t="shared" si="160"/>
        <v>1.097972972972973E-2</v>
      </c>
      <c r="AK999" s="1">
        <f t="shared" si="161"/>
        <v>0.78969594594594594</v>
      </c>
      <c r="AL999" s="1">
        <f t="shared" si="162"/>
        <v>0.19932432432432431</v>
      </c>
    </row>
    <row r="1000" spans="1:38">
      <c r="A1000" s="2" t="s">
        <v>1447</v>
      </c>
      <c r="B1000" s="2" t="s">
        <v>105</v>
      </c>
      <c r="C1000" s="2" t="s">
        <v>164</v>
      </c>
      <c r="D1000" s="2">
        <v>12318</v>
      </c>
      <c r="E1000" s="2" t="s">
        <v>13</v>
      </c>
      <c r="F1000" s="2" t="s">
        <v>5</v>
      </c>
      <c r="G1000" s="2" t="s">
        <v>1446</v>
      </c>
      <c r="H1000" s="2">
        <v>11</v>
      </c>
      <c r="I1000" s="2">
        <v>40</v>
      </c>
      <c r="J1000" s="2" t="str">
        <f t="shared" si="163"/>
        <v>ESTERIL</v>
      </c>
      <c r="K1000" s="8">
        <v>2.5000000000000001E-2</v>
      </c>
      <c r="M1000" s="3">
        <v>0</v>
      </c>
      <c r="N1000" s="3">
        <v>2438</v>
      </c>
      <c r="O1000" s="3">
        <v>0</v>
      </c>
      <c r="P1000" s="3">
        <v>542</v>
      </c>
      <c r="Q1000" s="3">
        <v>0</v>
      </c>
      <c r="R1000" s="3">
        <v>1</v>
      </c>
      <c r="S1000" s="3">
        <v>0</v>
      </c>
      <c r="T1000" s="3">
        <v>104</v>
      </c>
      <c r="U1000" s="3">
        <v>1252</v>
      </c>
      <c r="V1000" s="3">
        <v>214</v>
      </c>
      <c r="W1000" s="3">
        <v>85</v>
      </c>
      <c r="X1000" s="3">
        <v>134</v>
      </c>
      <c r="Y1000" s="3">
        <v>0</v>
      </c>
      <c r="Z1000" s="5">
        <f t="shared" si="157"/>
        <v>6.6242038216560509E-2</v>
      </c>
      <c r="AA1000" s="5">
        <f t="shared" si="158"/>
        <v>0.7974522292993631</v>
      </c>
      <c r="AB1000" s="5">
        <f t="shared" si="159"/>
        <v>0.13630573248407643</v>
      </c>
      <c r="AC1000" s="3">
        <v>0</v>
      </c>
      <c r="AD1000" s="3">
        <v>5</v>
      </c>
      <c r="AE1000" s="3">
        <v>1873</v>
      </c>
      <c r="AF1000" s="3">
        <v>574</v>
      </c>
      <c r="AG1000" s="3">
        <v>15</v>
      </c>
      <c r="AH1000" s="3">
        <v>77</v>
      </c>
      <c r="AI1000" s="1">
        <v>0</v>
      </c>
      <c r="AJ1000" s="1">
        <f t="shared" si="160"/>
        <v>7.8616352201257862E-3</v>
      </c>
      <c r="AK1000" s="1">
        <f t="shared" si="161"/>
        <v>0.73624213836477992</v>
      </c>
      <c r="AL1000" s="1">
        <f t="shared" si="162"/>
        <v>0.25589622641509435</v>
      </c>
    </row>
    <row r="1001" spans="1:38">
      <c r="A1001" s="2" t="s">
        <v>1447</v>
      </c>
      <c r="B1001" s="2" t="s">
        <v>105</v>
      </c>
      <c r="C1001" s="2" t="s">
        <v>164</v>
      </c>
      <c r="D1001" s="2">
        <v>12319</v>
      </c>
      <c r="E1001" s="2" t="s">
        <v>13</v>
      </c>
      <c r="F1001" s="2" t="s">
        <v>5</v>
      </c>
      <c r="G1001" s="2" t="s">
        <v>1446</v>
      </c>
      <c r="H1001" s="2">
        <v>12</v>
      </c>
      <c r="I1001" s="2">
        <v>82</v>
      </c>
      <c r="J1001" s="2" t="str">
        <f t="shared" si="163"/>
        <v>ESTERIL</v>
      </c>
      <c r="K1001" s="8">
        <v>2.5000000000000001E-2</v>
      </c>
      <c r="M1001" s="3">
        <v>0</v>
      </c>
      <c r="N1001" s="3">
        <v>4580</v>
      </c>
      <c r="O1001" s="3">
        <v>0</v>
      </c>
      <c r="P1001" s="3">
        <v>758</v>
      </c>
      <c r="Q1001" s="3">
        <v>0</v>
      </c>
      <c r="R1001" s="3">
        <v>1</v>
      </c>
      <c r="S1001" s="3">
        <v>0</v>
      </c>
      <c r="T1001" s="3">
        <v>71</v>
      </c>
      <c r="U1001" s="3">
        <v>2429</v>
      </c>
      <c r="V1001" s="3">
        <v>406</v>
      </c>
      <c r="W1001" s="3">
        <v>107</v>
      </c>
      <c r="X1001" s="3">
        <v>84</v>
      </c>
      <c r="Y1001" s="3">
        <v>0</v>
      </c>
      <c r="Z1001" s="5">
        <f t="shared" si="157"/>
        <v>2.4432209222298693E-2</v>
      </c>
      <c r="AA1001" s="5">
        <f t="shared" si="158"/>
        <v>0.83585684790089465</v>
      </c>
      <c r="AB1001" s="5">
        <f t="shared" si="159"/>
        <v>0.1397109428768066</v>
      </c>
      <c r="AC1001" s="3">
        <v>0</v>
      </c>
      <c r="AD1001" s="3">
        <v>73</v>
      </c>
      <c r="AE1001" s="3">
        <v>1209</v>
      </c>
      <c r="AF1001" s="3">
        <v>343</v>
      </c>
      <c r="AG1001" s="3">
        <v>58</v>
      </c>
      <c r="AH1001" s="3">
        <v>56</v>
      </c>
      <c r="AI1001" s="1">
        <v>0</v>
      </c>
      <c r="AJ1001" s="1">
        <f t="shared" si="160"/>
        <v>7.5330649798734911E-2</v>
      </c>
      <c r="AK1001" s="1">
        <f t="shared" si="161"/>
        <v>0.69522714203565272</v>
      </c>
      <c r="AL1001" s="1">
        <f t="shared" si="162"/>
        <v>0.22944220816561242</v>
      </c>
    </row>
    <row r="1002" spans="1:38">
      <c r="A1002" s="2" t="s">
        <v>1447</v>
      </c>
      <c r="B1002" s="2" t="s">
        <v>105</v>
      </c>
      <c r="C1002" s="2" t="s">
        <v>164</v>
      </c>
      <c r="D1002" s="2">
        <v>12320</v>
      </c>
      <c r="E1002" s="2" t="s">
        <v>13</v>
      </c>
      <c r="F1002" s="2" t="s">
        <v>5</v>
      </c>
      <c r="G1002" s="2" t="s">
        <v>1446</v>
      </c>
      <c r="H1002" s="2">
        <v>13</v>
      </c>
      <c r="I1002" s="2">
        <v>24</v>
      </c>
      <c r="J1002" s="2" t="str">
        <f t="shared" si="163"/>
        <v>ESTERIL</v>
      </c>
      <c r="K1002" s="8">
        <v>0.17</v>
      </c>
      <c r="M1002" s="3">
        <v>0</v>
      </c>
      <c r="N1002" s="3">
        <v>2402</v>
      </c>
      <c r="O1002" s="3">
        <v>0</v>
      </c>
      <c r="P1002" s="3">
        <v>547</v>
      </c>
      <c r="Q1002" s="3">
        <v>0</v>
      </c>
      <c r="R1002" s="3">
        <v>1</v>
      </c>
      <c r="S1002" s="3">
        <v>0</v>
      </c>
      <c r="T1002" s="3">
        <v>83</v>
      </c>
      <c r="U1002" s="3">
        <v>1317</v>
      </c>
      <c r="V1002" s="3">
        <v>248</v>
      </c>
      <c r="W1002" s="3">
        <v>76</v>
      </c>
      <c r="X1002" s="3">
        <v>139</v>
      </c>
      <c r="Y1002" s="3">
        <v>0</v>
      </c>
      <c r="Z1002" s="5">
        <f t="shared" si="157"/>
        <v>5.0364077669902911E-2</v>
      </c>
      <c r="AA1002" s="5">
        <f t="shared" si="158"/>
        <v>0.79915048543689315</v>
      </c>
      <c r="AB1002" s="5">
        <f t="shared" si="159"/>
        <v>0.15048543689320387</v>
      </c>
      <c r="AC1002" s="3">
        <v>0</v>
      </c>
      <c r="AD1002" s="3">
        <v>19</v>
      </c>
      <c r="AE1002" s="3">
        <v>2383</v>
      </c>
      <c r="AF1002" s="3">
        <v>634</v>
      </c>
      <c r="AG1002" s="3">
        <v>28</v>
      </c>
      <c r="AH1002" s="3">
        <v>88</v>
      </c>
      <c r="AI1002" s="1">
        <v>0</v>
      </c>
      <c r="AJ1002" s="1">
        <f t="shared" si="160"/>
        <v>1.4911167512690355E-2</v>
      </c>
      <c r="AK1002" s="1">
        <f t="shared" si="161"/>
        <v>0.75602791878172593</v>
      </c>
      <c r="AL1002" s="1">
        <f t="shared" si="162"/>
        <v>0.22906091370558376</v>
      </c>
    </row>
    <row r="1003" spans="1:38">
      <c r="A1003" s="2" t="s">
        <v>1447</v>
      </c>
      <c r="B1003" s="2" t="s">
        <v>105</v>
      </c>
      <c r="C1003" s="2" t="s">
        <v>164</v>
      </c>
      <c r="D1003" s="2">
        <v>12321</v>
      </c>
      <c r="E1003" s="2" t="s">
        <v>1451</v>
      </c>
      <c r="F1003" s="2" t="s">
        <v>5</v>
      </c>
      <c r="G1003" s="2" t="s">
        <v>1446</v>
      </c>
      <c r="H1003" s="2">
        <v>14</v>
      </c>
      <c r="I1003" s="2">
        <v>48</v>
      </c>
      <c r="J1003" s="2" t="str">
        <f t="shared" si="163"/>
        <v>ESTERIL</v>
      </c>
      <c r="K1003" s="8">
        <v>2.5000000000000001E-2</v>
      </c>
      <c r="M1003" s="3">
        <v>0</v>
      </c>
      <c r="N1003" s="3">
        <v>4027</v>
      </c>
      <c r="O1003" s="3">
        <v>0</v>
      </c>
      <c r="P1003" s="3">
        <v>674</v>
      </c>
      <c r="Q1003" s="3">
        <v>0</v>
      </c>
      <c r="R1003" s="3">
        <v>1</v>
      </c>
      <c r="S1003" s="3">
        <v>0</v>
      </c>
      <c r="T1003" s="3">
        <v>41</v>
      </c>
      <c r="U1003" s="3">
        <v>2138</v>
      </c>
      <c r="V1003" s="3">
        <v>360</v>
      </c>
      <c r="W1003" s="3">
        <v>65</v>
      </c>
      <c r="X1003" s="3">
        <v>100</v>
      </c>
      <c r="Y1003" s="3">
        <v>0</v>
      </c>
      <c r="Z1003" s="5">
        <f t="shared" si="157"/>
        <v>1.6148089799133517E-2</v>
      </c>
      <c r="AA1003" s="5">
        <f t="shared" si="158"/>
        <v>0.84206380464749897</v>
      </c>
      <c r="AB1003" s="5">
        <f t="shared" si="159"/>
        <v>0.14178810555336746</v>
      </c>
      <c r="AC1003" s="3">
        <v>0</v>
      </c>
      <c r="AD1003" s="3">
        <v>67</v>
      </c>
      <c r="AE1003" s="3">
        <v>1222</v>
      </c>
      <c r="AF1003" s="3">
        <v>433</v>
      </c>
      <c r="AG1003" s="3">
        <v>49</v>
      </c>
      <c r="AH1003" s="3">
        <v>53</v>
      </c>
      <c r="AI1003" s="1">
        <v>0</v>
      </c>
      <c r="AJ1003" s="1">
        <f t="shared" si="160"/>
        <v>6.3596491228070179E-2</v>
      </c>
      <c r="AK1003" s="1">
        <f t="shared" si="161"/>
        <v>0.66995614035087714</v>
      </c>
      <c r="AL1003" s="1">
        <f t="shared" si="162"/>
        <v>0.26644736842105265</v>
      </c>
    </row>
    <row r="1004" spans="1:38">
      <c r="A1004" s="2" t="s">
        <v>1447</v>
      </c>
      <c r="B1004" s="2" t="s">
        <v>105</v>
      </c>
      <c r="C1004" s="2" t="s">
        <v>164</v>
      </c>
      <c r="D1004" s="2">
        <v>12322</v>
      </c>
      <c r="E1004" s="2" t="s">
        <v>1451</v>
      </c>
      <c r="F1004" s="2" t="s">
        <v>5</v>
      </c>
      <c r="G1004" s="2" t="s">
        <v>1446</v>
      </c>
      <c r="H1004" s="2">
        <v>15</v>
      </c>
      <c r="I1004" s="2">
        <v>54</v>
      </c>
      <c r="J1004" s="2" t="str">
        <f t="shared" si="163"/>
        <v>ESTERIL</v>
      </c>
      <c r="K1004" s="8">
        <v>2.5000000000000001E-2</v>
      </c>
      <c r="M1004" s="3">
        <v>0</v>
      </c>
      <c r="N1004" s="3">
        <v>3143</v>
      </c>
      <c r="O1004" s="3">
        <v>0</v>
      </c>
      <c r="P1004" s="3">
        <v>506</v>
      </c>
      <c r="Q1004" s="3">
        <v>0</v>
      </c>
      <c r="R1004" s="3">
        <v>1</v>
      </c>
      <c r="S1004" s="3">
        <v>0</v>
      </c>
      <c r="T1004" s="3">
        <v>16</v>
      </c>
      <c r="U1004" s="3">
        <v>1680</v>
      </c>
      <c r="V1004" s="3">
        <v>336</v>
      </c>
      <c r="W1004" s="3">
        <v>24</v>
      </c>
      <c r="X1004" s="3">
        <v>166</v>
      </c>
      <c r="Y1004" s="3">
        <v>0</v>
      </c>
      <c r="Z1004" s="5">
        <f t="shared" si="157"/>
        <v>7.874015748031496E-3</v>
      </c>
      <c r="AA1004" s="5">
        <f t="shared" si="158"/>
        <v>0.82677165354330706</v>
      </c>
      <c r="AB1004" s="5">
        <f t="shared" si="159"/>
        <v>0.16535433070866143</v>
      </c>
      <c r="AC1004" s="3">
        <v>0</v>
      </c>
      <c r="AD1004" s="3">
        <v>25</v>
      </c>
      <c r="AE1004" s="3">
        <v>2038</v>
      </c>
      <c r="AF1004" s="3">
        <v>573</v>
      </c>
      <c r="AG1004" s="3">
        <v>31</v>
      </c>
      <c r="AH1004" s="3">
        <v>103</v>
      </c>
      <c r="AI1004" s="1">
        <v>0</v>
      </c>
      <c r="AJ1004" s="1">
        <f t="shared" si="160"/>
        <v>2.0216606498194945E-2</v>
      </c>
      <c r="AK1004" s="1">
        <f t="shared" si="161"/>
        <v>0.73574007220216608</v>
      </c>
      <c r="AL1004" s="1">
        <f t="shared" si="162"/>
        <v>0.24404332129963899</v>
      </c>
    </row>
    <row r="1005" spans="1:38">
      <c r="A1005" s="2" t="s">
        <v>1447</v>
      </c>
      <c r="B1005" s="2" t="s">
        <v>105</v>
      </c>
      <c r="C1005" s="2" t="s">
        <v>164</v>
      </c>
      <c r="D1005" s="2">
        <v>12323</v>
      </c>
      <c r="E1005" s="2" t="s">
        <v>1451</v>
      </c>
      <c r="F1005" s="2" t="s">
        <v>5</v>
      </c>
      <c r="G1005" s="2" t="s">
        <v>1446</v>
      </c>
      <c r="H1005" s="2">
        <v>16</v>
      </c>
      <c r="I1005" s="2">
        <v>36</v>
      </c>
      <c r="J1005" s="2" t="str">
        <f t="shared" si="163"/>
        <v>ESTERIL</v>
      </c>
      <c r="K1005" s="8">
        <v>2.5000000000000001E-2</v>
      </c>
      <c r="M1005" s="3">
        <v>0</v>
      </c>
      <c r="N1005" s="3">
        <v>1816</v>
      </c>
      <c r="O1005" s="3">
        <v>0</v>
      </c>
      <c r="P1005" s="3">
        <v>613</v>
      </c>
      <c r="Q1005" s="3">
        <v>0</v>
      </c>
      <c r="R1005" s="3">
        <v>1</v>
      </c>
      <c r="S1005" s="3">
        <v>0</v>
      </c>
      <c r="T1005" s="3">
        <v>10</v>
      </c>
      <c r="U1005" s="3">
        <v>949</v>
      </c>
      <c r="V1005" s="3">
        <v>298</v>
      </c>
      <c r="W1005" s="3">
        <v>16</v>
      </c>
      <c r="X1005" s="3">
        <v>75</v>
      </c>
      <c r="Y1005" s="3">
        <v>0</v>
      </c>
      <c r="Z1005" s="5">
        <f t="shared" si="157"/>
        <v>7.955449482895784E-3</v>
      </c>
      <c r="AA1005" s="5">
        <f t="shared" si="158"/>
        <v>0.75497215592680988</v>
      </c>
      <c r="AB1005" s="5">
        <f t="shared" si="159"/>
        <v>0.23707239459029436</v>
      </c>
      <c r="AC1005" s="3">
        <v>0</v>
      </c>
      <c r="AD1005" s="3">
        <v>5</v>
      </c>
      <c r="AE1005" s="3">
        <v>1556</v>
      </c>
      <c r="AF1005" s="3">
        <v>521</v>
      </c>
      <c r="AG1005" s="3">
        <v>6</v>
      </c>
      <c r="AH1005" s="3">
        <v>43</v>
      </c>
      <c r="AI1005" s="1">
        <v>0</v>
      </c>
      <c r="AJ1005" s="1">
        <f t="shared" si="160"/>
        <v>5.1618958235570157E-3</v>
      </c>
      <c r="AK1005" s="1">
        <f t="shared" si="161"/>
        <v>0.73017362740497416</v>
      </c>
      <c r="AL1005" s="1">
        <f t="shared" si="162"/>
        <v>0.26466447677146882</v>
      </c>
    </row>
    <row r="1006" spans="1:38">
      <c r="A1006" s="2" t="s">
        <v>1447</v>
      </c>
      <c r="B1006" s="2" t="s">
        <v>105</v>
      </c>
      <c r="C1006" s="2" t="s">
        <v>164</v>
      </c>
      <c r="D1006" s="2">
        <v>12324</v>
      </c>
      <c r="E1006" s="2" t="s">
        <v>1451</v>
      </c>
      <c r="F1006" s="2" t="s">
        <v>5</v>
      </c>
      <c r="G1006" s="2" t="s">
        <v>1446</v>
      </c>
      <c r="H1006" s="2">
        <v>17</v>
      </c>
      <c r="I1006" s="2">
        <v>68</v>
      </c>
      <c r="J1006" s="2" t="str">
        <f t="shared" si="163"/>
        <v>ESTERIL</v>
      </c>
      <c r="K1006" s="8">
        <v>2.5000000000000001E-2</v>
      </c>
      <c r="M1006" s="3">
        <v>0</v>
      </c>
      <c r="N1006" s="3">
        <v>2994</v>
      </c>
      <c r="O1006" s="3">
        <v>0</v>
      </c>
      <c r="P1006" s="3">
        <v>684</v>
      </c>
      <c r="Q1006" s="3">
        <v>0</v>
      </c>
      <c r="R1006" s="3">
        <v>1</v>
      </c>
      <c r="S1006" s="3">
        <v>0</v>
      </c>
      <c r="T1006" s="3">
        <v>6</v>
      </c>
      <c r="U1006" s="3">
        <v>1784</v>
      </c>
      <c r="V1006" s="3">
        <v>241</v>
      </c>
      <c r="W1006" s="3">
        <v>14</v>
      </c>
      <c r="X1006" s="3">
        <v>72</v>
      </c>
      <c r="Y1006" s="3">
        <v>0</v>
      </c>
      <c r="Z1006" s="5">
        <f t="shared" si="157"/>
        <v>2.9542097488921715E-3</v>
      </c>
      <c r="AA1006" s="5">
        <f t="shared" si="158"/>
        <v>0.87838503200393891</v>
      </c>
      <c r="AB1006" s="5">
        <f t="shared" si="159"/>
        <v>0.11866075824716889</v>
      </c>
      <c r="AC1006" s="3">
        <v>0</v>
      </c>
      <c r="AD1006" s="3">
        <v>1</v>
      </c>
      <c r="AE1006" s="3">
        <v>885</v>
      </c>
      <c r="AF1006" s="3">
        <v>411</v>
      </c>
      <c r="AG1006" s="3">
        <v>3</v>
      </c>
      <c r="AH1006" s="3">
        <v>44</v>
      </c>
      <c r="AI1006" s="1">
        <v>0</v>
      </c>
      <c r="AJ1006" s="1">
        <f t="shared" si="160"/>
        <v>2.976190476190476E-3</v>
      </c>
      <c r="AK1006" s="1">
        <f t="shared" si="161"/>
        <v>0.6584821428571429</v>
      </c>
      <c r="AL1006" s="1">
        <f t="shared" si="162"/>
        <v>0.33854166666666669</v>
      </c>
    </row>
    <row r="1007" spans="1:38">
      <c r="A1007" s="2" t="s">
        <v>1447</v>
      </c>
      <c r="B1007" s="2" t="s">
        <v>105</v>
      </c>
      <c r="C1007" s="2" t="s">
        <v>164</v>
      </c>
      <c r="D1007" s="2">
        <v>12325</v>
      </c>
      <c r="E1007" s="2" t="s">
        <v>1451</v>
      </c>
      <c r="F1007" s="2" t="s">
        <v>5</v>
      </c>
      <c r="G1007" s="2" t="s">
        <v>1446</v>
      </c>
      <c r="H1007" s="2">
        <v>18</v>
      </c>
      <c r="I1007" s="2">
        <v>98</v>
      </c>
      <c r="J1007" s="2" t="str">
        <f t="shared" si="163"/>
        <v>ESTERIL</v>
      </c>
      <c r="K1007" s="8">
        <v>2.5000000000000001E-2</v>
      </c>
      <c r="M1007" s="3">
        <v>0</v>
      </c>
      <c r="N1007" s="3">
        <v>6487</v>
      </c>
      <c r="O1007" s="3">
        <v>0</v>
      </c>
      <c r="P1007" s="3">
        <v>787</v>
      </c>
      <c r="Q1007" s="3">
        <v>0</v>
      </c>
      <c r="R1007" s="3">
        <v>1</v>
      </c>
      <c r="S1007" s="3">
        <v>0</v>
      </c>
      <c r="T1007" s="3">
        <v>121</v>
      </c>
      <c r="U1007" s="3">
        <v>3286</v>
      </c>
      <c r="V1007" s="3">
        <v>386</v>
      </c>
      <c r="W1007" s="3">
        <v>177</v>
      </c>
      <c r="X1007" s="3">
        <v>73</v>
      </c>
      <c r="Y1007" s="3">
        <v>0</v>
      </c>
      <c r="Z1007" s="5">
        <f t="shared" ref="Z1007:Z1070" si="164">T1007/($S1007+$T1007+$U1007+$V1007)</f>
        <v>3.190087002372792E-2</v>
      </c>
      <c r="AA1007" s="5">
        <f t="shared" ref="AA1007:AA1070" si="165">U1007/($S1007+$T1007+$U1007+$V1007)</f>
        <v>0.86633271816504087</v>
      </c>
      <c r="AB1007" s="5">
        <f t="shared" ref="AB1007:AB1070" si="166">V1007/($S1007+$T1007+$U1007+$V1007)</f>
        <v>0.10176641181123122</v>
      </c>
      <c r="AC1007" s="3">
        <v>0</v>
      </c>
      <c r="AD1007" s="3">
        <v>0</v>
      </c>
      <c r="AE1007" s="3">
        <v>1641</v>
      </c>
      <c r="AF1007" s="3">
        <v>430</v>
      </c>
      <c r="AG1007" s="3">
        <v>4</v>
      </c>
      <c r="AH1007" s="3">
        <v>43</v>
      </c>
      <c r="AI1007" s="1">
        <v>0</v>
      </c>
      <c r="AJ1007" s="1">
        <f t="shared" si="160"/>
        <v>1.8885741265344666E-3</v>
      </c>
      <c r="AK1007" s="1">
        <f t="shared" si="161"/>
        <v>0.77478753541076484</v>
      </c>
      <c r="AL1007" s="1">
        <f t="shared" si="162"/>
        <v>0.22332389046270065</v>
      </c>
    </row>
    <row r="1008" spans="1:38">
      <c r="A1008" s="2" t="s">
        <v>1447</v>
      </c>
      <c r="B1008" s="2" t="s">
        <v>105</v>
      </c>
      <c r="C1008" s="2" t="s">
        <v>164</v>
      </c>
      <c r="D1008" s="2">
        <v>12326</v>
      </c>
      <c r="E1008" s="2" t="s">
        <v>1451</v>
      </c>
      <c r="F1008" s="2" t="s">
        <v>5</v>
      </c>
      <c r="G1008" s="2" t="s">
        <v>1446</v>
      </c>
      <c r="H1008" s="2">
        <v>19</v>
      </c>
      <c r="I1008" s="2">
        <v>36</v>
      </c>
      <c r="J1008" s="2" t="str">
        <f t="shared" si="163"/>
        <v>ESTERIL</v>
      </c>
      <c r="K1008" s="8">
        <v>2.5000000000000001E-2</v>
      </c>
      <c r="M1008" s="3">
        <v>0</v>
      </c>
      <c r="N1008" s="3">
        <v>2466</v>
      </c>
      <c r="O1008" s="3">
        <v>0</v>
      </c>
      <c r="P1008" s="3">
        <v>570</v>
      </c>
      <c r="Q1008" s="3">
        <v>0</v>
      </c>
      <c r="R1008" s="3">
        <v>1</v>
      </c>
      <c r="S1008" s="3">
        <v>0</v>
      </c>
      <c r="T1008" s="3">
        <v>27</v>
      </c>
      <c r="U1008" s="3">
        <v>1411</v>
      </c>
      <c r="V1008" s="3">
        <v>204</v>
      </c>
      <c r="W1008" s="3">
        <v>49</v>
      </c>
      <c r="X1008" s="3">
        <v>284</v>
      </c>
      <c r="Y1008" s="3">
        <v>0</v>
      </c>
      <c r="Z1008" s="5">
        <f t="shared" si="164"/>
        <v>1.6443361753958587E-2</v>
      </c>
      <c r="AA1008" s="5">
        <f t="shared" si="165"/>
        <v>0.85931790499390992</v>
      </c>
      <c r="AB1008" s="5">
        <f t="shared" si="166"/>
        <v>0.12423873325213154</v>
      </c>
      <c r="AC1008" s="3">
        <v>0</v>
      </c>
      <c r="AD1008" s="3">
        <v>41</v>
      </c>
      <c r="AE1008" s="3">
        <v>3343</v>
      </c>
      <c r="AF1008" s="3">
        <v>624</v>
      </c>
      <c r="AG1008" s="3">
        <v>54</v>
      </c>
      <c r="AH1008" s="3">
        <v>192</v>
      </c>
      <c r="AI1008" s="1">
        <v>0</v>
      </c>
      <c r="AJ1008" s="1">
        <f t="shared" si="160"/>
        <v>2.233192289609779E-2</v>
      </c>
      <c r="AK1008" s="1">
        <f t="shared" si="161"/>
        <v>0.78584861307005172</v>
      </c>
      <c r="AL1008" s="1">
        <f t="shared" si="162"/>
        <v>0.1918194640338505</v>
      </c>
    </row>
    <row r="1009" spans="1:38">
      <c r="A1009" s="2" t="s">
        <v>1447</v>
      </c>
      <c r="B1009" s="2" t="s">
        <v>105</v>
      </c>
      <c r="C1009" s="2" t="s">
        <v>164</v>
      </c>
      <c r="D1009" s="2">
        <v>12327</v>
      </c>
      <c r="E1009" s="2" t="s">
        <v>1451</v>
      </c>
      <c r="F1009" s="2" t="s">
        <v>5</v>
      </c>
      <c r="G1009" s="2" t="s">
        <v>1446</v>
      </c>
      <c r="H1009" s="2">
        <v>20</v>
      </c>
      <c r="I1009" s="2">
        <v>66</v>
      </c>
      <c r="J1009" s="2" t="str">
        <f t="shared" si="163"/>
        <v>ESTERIL</v>
      </c>
      <c r="K1009" s="8">
        <v>0.12</v>
      </c>
      <c r="M1009" s="3">
        <v>0</v>
      </c>
      <c r="N1009" s="3">
        <v>1527</v>
      </c>
      <c r="O1009" s="3">
        <v>0</v>
      </c>
      <c r="P1009" s="3">
        <v>391</v>
      </c>
      <c r="Q1009" s="3">
        <v>0</v>
      </c>
      <c r="R1009" s="3">
        <v>1</v>
      </c>
      <c r="S1009" s="3">
        <v>0</v>
      </c>
      <c r="T1009" s="3">
        <v>213</v>
      </c>
      <c r="U1009" s="3">
        <v>581</v>
      </c>
      <c r="V1009" s="3">
        <v>83</v>
      </c>
      <c r="W1009" s="3">
        <v>159</v>
      </c>
      <c r="X1009" s="3">
        <v>115</v>
      </c>
      <c r="Y1009" s="3">
        <v>0</v>
      </c>
      <c r="Z1009" s="5">
        <f t="shared" si="164"/>
        <v>0.24287343215507412</v>
      </c>
      <c r="AA1009" s="5">
        <f t="shared" si="165"/>
        <v>0.66248574686431017</v>
      </c>
      <c r="AB1009" s="5">
        <f t="shared" si="166"/>
        <v>9.4640820980615742E-2</v>
      </c>
      <c r="AC1009" s="3">
        <v>0</v>
      </c>
      <c r="AD1009" s="3">
        <v>11</v>
      </c>
      <c r="AE1009" s="3">
        <v>1388</v>
      </c>
      <c r="AF1009" s="3">
        <v>335</v>
      </c>
      <c r="AG1009" s="3">
        <v>13</v>
      </c>
      <c r="AH1009" s="3">
        <v>58</v>
      </c>
      <c r="AI1009" s="1">
        <v>0</v>
      </c>
      <c r="AJ1009" s="1">
        <f t="shared" si="160"/>
        <v>1.3296398891966758E-2</v>
      </c>
      <c r="AK1009" s="1">
        <f t="shared" si="161"/>
        <v>0.76897506925207759</v>
      </c>
      <c r="AL1009" s="1">
        <f t="shared" si="162"/>
        <v>0.21772853185595567</v>
      </c>
    </row>
    <row r="1010" spans="1:38">
      <c r="A1010" s="2" t="s">
        <v>1447</v>
      </c>
      <c r="B1010" s="2" t="s">
        <v>105</v>
      </c>
      <c r="C1010" s="2" t="s">
        <v>164</v>
      </c>
      <c r="D1010" s="2">
        <v>12328</v>
      </c>
      <c r="E1010" s="2" t="s">
        <v>1461</v>
      </c>
      <c r="F1010" s="2" t="s">
        <v>1495</v>
      </c>
      <c r="G1010" s="2" t="s">
        <v>1445</v>
      </c>
      <c r="H1010" s="2">
        <v>21</v>
      </c>
      <c r="I1010" s="2">
        <v>32</v>
      </c>
      <c r="J1010" s="2" t="str">
        <f t="shared" si="163"/>
        <v>MINERIO</v>
      </c>
      <c r="K1010" s="8">
        <v>1.71</v>
      </c>
      <c r="M1010" s="3">
        <v>0</v>
      </c>
      <c r="N1010" s="3">
        <v>3430</v>
      </c>
      <c r="O1010" s="3">
        <v>0</v>
      </c>
      <c r="P1010" s="3">
        <v>628</v>
      </c>
      <c r="Q1010" s="3">
        <v>0</v>
      </c>
      <c r="R1010" s="3">
        <v>1</v>
      </c>
      <c r="S1010" s="3">
        <v>0</v>
      </c>
      <c r="T1010" s="3">
        <v>63</v>
      </c>
      <c r="U1010" s="3">
        <v>1829</v>
      </c>
      <c r="V1010" s="3">
        <v>245</v>
      </c>
      <c r="W1010" s="3">
        <v>91</v>
      </c>
      <c r="X1010" s="3">
        <v>41</v>
      </c>
      <c r="Y1010" s="3">
        <v>0</v>
      </c>
      <c r="Z1010" s="5">
        <f t="shared" si="164"/>
        <v>2.9480580252690687E-2</v>
      </c>
      <c r="AA1010" s="5">
        <f t="shared" si="165"/>
        <v>0.85587271876462334</v>
      </c>
      <c r="AB1010" s="5">
        <f t="shared" si="166"/>
        <v>0.11464670098268601</v>
      </c>
      <c r="AC1010" s="3">
        <v>0</v>
      </c>
      <c r="AD1010" s="3">
        <v>168</v>
      </c>
      <c r="AE1010" s="3">
        <v>631</v>
      </c>
      <c r="AF1010" s="3">
        <v>138</v>
      </c>
      <c r="AG1010" s="3">
        <v>113</v>
      </c>
      <c r="AH1010" s="3">
        <v>26</v>
      </c>
      <c r="AI1010" s="1">
        <v>0</v>
      </c>
      <c r="AJ1010" s="1">
        <f t="shared" si="160"/>
        <v>0.2611524163568773</v>
      </c>
      <c r="AK1010" s="1">
        <f t="shared" si="161"/>
        <v>0.58643122676579928</v>
      </c>
      <c r="AL1010" s="1">
        <f t="shared" si="162"/>
        <v>0.15241635687732341</v>
      </c>
    </row>
    <row r="1011" spans="1:38">
      <c r="A1011" s="2" t="s">
        <v>1447</v>
      </c>
      <c r="B1011" s="2" t="s">
        <v>105</v>
      </c>
      <c r="C1011" s="2" t="s">
        <v>164</v>
      </c>
      <c r="D1011" s="2">
        <v>12329</v>
      </c>
      <c r="E1011" s="2" t="s">
        <v>1461</v>
      </c>
      <c r="F1011" s="2" t="s">
        <v>1495</v>
      </c>
      <c r="G1011" s="2" t="s">
        <v>1445</v>
      </c>
      <c r="H1011" s="2">
        <v>22</v>
      </c>
      <c r="I1011" s="2">
        <v>26</v>
      </c>
      <c r="J1011" s="2" t="str">
        <f t="shared" si="163"/>
        <v>MINERIO</v>
      </c>
      <c r="K1011" s="8">
        <v>16.48</v>
      </c>
      <c r="M1011" s="3">
        <v>478</v>
      </c>
      <c r="N1011" s="3">
        <v>801</v>
      </c>
      <c r="O1011" s="3">
        <v>0</v>
      </c>
      <c r="P1011" s="3">
        <v>395</v>
      </c>
      <c r="Q1011" s="3">
        <v>0.28554360812425328</v>
      </c>
      <c r="R1011" s="3">
        <v>0.71445639187574672</v>
      </c>
      <c r="S1011" s="3">
        <v>24</v>
      </c>
      <c r="T1011" s="3">
        <v>272</v>
      </c>
      <c r="U1011" s="3">
        <v>369</v>
      </c>
      <c r="V1011" s="3">
        <v>80</v>
      </c>
      <c r="W1011" s="3">
        <v>145</v>
      </c>
      <c r="X1011" s="3">
        <v>126</v>
      </c>
      <c r="Y1011" s="3">
        <v>3.2214765100671144E-2</v>
      </c>
      <c r="Z1011" s="5">
        <f t="shared" si="164"/>
        <v>0.36510067114093958</v>
      </c>
      <c r="AA1011" s="5">
        <f t="shared" si="165"/>
        <v>0.49530201342281877</v>
      </c>
      <c r="AB1011" s="5">
        <f t="shared" si="166"/>
        <v>0.10738255033557047</v>
      </c>
      <c r="AC1011" s="3">
        <v>0</v>
      </c>
      <c r="AD1011" s="3">
        <v>37</v>
      </c>
      <c r="AE1011" s="3">
        <v>1789</v>
      </c>
      <c r="AF1011" s="3">
        <v>412</v>
      </c>
      <c r="AG1011" s="3">
        <v>34</v>
      </c>
      <c r="AH1011" s="3">
        <v>79</v>
      </c>
      <c r="AI1011" s="1">
        <v>0</v>
      </c>
      <c r="AJ1011" s="1">
        <f t="shared" si="160"/>
        <v>3.01999149298171E-2</v>
      </c>
      <c r="AK1011" s="1">
        <f t="shared" si="161"/>
        <v>0.76095278604849004</v>
      </c>
      <c r="AL1011" s="1">
        <f t="shared" si="162"/>
        <v>0.20884729902169288</v>
      </c>
    </row>
    <row r="1012" spans="1:38">
      <c r="A1012" s="2" t="s">
        <v>1447</v>
      </c>
      <c r="B1012" s="2" t="s">
        <v>105</v>
      </c>
      <c r="C1012" s="2" t="s">
        <v>164</v>
      </c>
      <c r="D1012" s="2">
        <v>12330</v>
      </c>
      <c r="E1012" s="2" t="s">
        <v>1462</v>
      </c>
      <c r="F1012" s="2" t="s">
        <v>1495</v>
      </c>
      <c r="G1012" s="2" t="s">
        <v>1445</v>
      </c>
      <c r="H1012" s="2">
        <v>23</v>
      </c>
      <c r="I1012" s="2">
        <v>98</v>
      </c>
      <c r="J1012" s="2" t="str">
        <f t="shared" si="163"/>
        <v>MINERIO</v>
      </c>
      <c r="K1012" s="8">
        <v>13.94</v>
      </c>
      <c r="M1012" s="3">
        <v>0</v>
      </c>
      <c r="N1012" s="3">
        <v>2428</v>
      </c>
      <c r="O1012" s="3">
        <v>0</v>
      </c>
      <c r="P1012" s="3">
        <v>519</v>
      </c>
      <c r="Q1012" s="3">
        <v>0</v>
      </c>
      <c r="R1012" s="3">
        <v>1</v>
      </c>
      <c r="S1012" s="3">
        <v>89</v>
      </c>
      <c r="T1012" s="3">
        <v>388</v>
      </c>
      <c r="U1012" s="3">
        <v>727</v>
      </c>
      <c r="V1012" s="3">
        <v>82</v>
      </c>
      <c r="W1012" s="3">
        <v>308</v>
      </c>
      <c r="X1012" s="3">
        <v>29</v>
      </c>
      <c r="Y1012" s="3">
        <v>6.9206842923794712E-2</v>
      </c>
      <c r="Z1012" s="5">
        <f t="shared" si="164"/>
        <v>0.30171073094867806</v>
      </c>
      <c r="AA1012" s="5">
        <f t="shared" si="165"/>
        <v>0.56531881804043549</v>
      </c>
      <c r="AB1012" s="5">
        <f t="shared" si="166"/>
        <v>6.3763608087091764E-2</v>
      </c>
      <c r="AC1012" s="3">
        <v>24</v>
      </c>
      <c r="AD1012" s="3">
        <v>230</v>
      </c>
      <c r="AE1012" s="3">
        <v>374</v>
      </c>
      <c r="AF1012" s="3">
        <v>116</v>
      </c>
      <c r="AG1012" s="3">
        <v>142</v>
      </c>
      <c r="AH1012" s="3">
        <v>29</v>
      </c>
      <c r="AI1012" s="1">
        <v>3.2258064516129031E-2</v>
      </c>
      <c r="AJ1012" s="1">
        <f t="shared" si="160"/>
        <v>0.40655737704918032</v>
      </c>
      <c r="AK1012" s="1">
        <f t="shared" si="161"/>
        <v>0.40874316939890709</v>
      </c>
      <c r="AL1012" s="1">
        <f t="shared" si="162"/>
        <v>0.15846994535519127</v>
      </c>
    </row>
    <row r="1013" spans="1:38">
      <c r="A1013" s="2" t="s">
        <v>1447</v>
      </c>
      <c r="B1013" s="2" t="s">
        <v>105</v>
      </c>
      <c r="C1013" s="2" t="s">
        <v>164</v>
      </c>
      <c r="D1013" s="2">
        <v>12331</v>
      </c>
      <c r="E1013" s="2" t="s">
        <v>1462</v>
      </c>
      <c r="F1013" s="2" t="s">
        <v>1495</v>
      </c>
      <c r="G1013" s="2" t="s">
        <v>1445</v>
      </c>
      <c r="H1013" s="2">
        <v>24</v>
      </c>
      <c r="I1013" s="2">
        <v>56</v>
      </c>
      <c r="J1013" s="2" t="str">
        <f t="shared" si="163"/>
        <v>MINERIO</v>
      </c>
      <c r="K1013" s="8">
        <v>7.86</v>
      </c>
      <c r="M1013" s="3">
        <v>0</v>
      </c>
      <c r="N1013" s="3">
        <v>1744</v>
      </c>
      <c r="O1013" s="3">
        <v>0</v>
      </c>
      <c r="P1013" s="3">
        <v>514</v>
      </c>
      <c r="Q1013" s="3">
        <v>0</v>
      </c>
      <c r="R1013" s="3">
        <v>1</v>
      </c>
      <c r="S1013" s="3">
        <v>0</v>
      </c>
      <c r="T1013" s="3">
        <v>151</v>
      </c>
      <c r="U1013" s="3">
        <v>802</v>
      </c>
      <c r="V1013" s="3">
        <v>101</v>
      </c>
      <c r="W1013" s="3">
        <v>135</v>
      </c>
      <c r="X1013" s="3">
        <v>65</v>
      </c>
      <c r="Y1013" s="3">
        <v>0</v>
      </c>
      <c r="Z1013" s="5">
        <f t="shared" si="164"/>
        <v>0.14326375711574951</v>
      </c>
      <c r="AA1013" s="5">
        <f t="shared" si="165"/>
        <v>0.7609108159392789</v>
      </c>
      <c r="AB1013" s="5">
        <f t="shared" si="166"/>
        <v>9.5825426944971537E-2</v>
      </c>
      <c r="AC1013" s="3">
        <v>88</v>
      </c>
      <c r="AD1013" s="3">
        <v>273</v>
      </c>
      <c r="AE1013" s="3">
        <v>873</v>
      </c>
      <c r="AF1013" s="3">
        <v>89</v>
      </c>
      <c r="AG1013" s="3">
        <v>264</v>
      </c>
      <c r="AH1013" s="3">
        <v>72</v>
      </c>
      <c r="AI1013" s="1">
        <v>6.6515495086923657E-2</v>
      </c>
      <c r="AJ1013" s="1">
        <f t="shared" si="160"/>
        <v>0.32368896925858953</v>
      </c>
      <c r="AK1013" s="1">
        <f t="shared" si="161"/>
        <v>0.52622061482820981</v>
      </c>
      <c r="AL1013" s="1">
        <f t="shared" si="162"/>
        <v>9.7046413502109699E-2</v>
      </c>
    </row>
    <row r="1014" spans="1:38">
      <c r="A1014" s="2" t="s">
        <v>1447</v>
      </c>
      <c r="B1014" s="2" t="s">
        <v>105</v>
      </c>
      <c r="C1014" s="2" t="s">
        <v>164</v>
      </c>
      <c r="D1014" s="2">
        <v>12332</v>
      </c>
      <c r="E1014" s="2" t="s">
        <v>1462</v>
      </c>
      <c r="F1014" s="2" t="s">
        <v>1495</v>
      </c>
      <c r="G1014" s="2" t="s">
        <v>1445</v>
      </c>
      <c r="H1014" s="2">
        <v>25</v>
      </c>
      <c r="I1014" s="2">
        <v>38</v>
      </c>
      <c r="J1014" s="2" t="str">
        <f t="shared" si="163"/>
        <v>MINERIO</v>
      </c>
      <c r="K1014" s="8">
        <v>17.18</v>
      </c>
      <c r="M1014" s="3">
        <v>0</v>
      </c>
      <c r="N1014" s="3">
        <v>1394</v>
      </c>
      <c r="O1014" s="3">
        <v>0</v>
      </c>
      <c r="P1014" s="3">
        <v>376</v>
      </c>
      <c r="Q1014" s="3">
        <v>0</v>
      </c>
      <c r="R1014" s="3">
        <v>1</v>
      </c>
      <c r="S1014" s="3">
        <v>0</v>
      </c>
      <c r="T1014" s="3">
        <v>469</v>
      </c>
      <c r="U1014" s="3">
        <v>163</v>
      </c>
      <c r="V1014" s="3">
        <v>27</v>
      </c>
      <c r="W1014" s="3">
        <v>316</v>
      </c>
      <c r="X1014" s="3">
        <v>58</v>
      </c>
      <c r="Y1014" s="3">
        <v>0</v>
      </c>
      <c r="Z1014" s="5">
        <f t="shared" si="164"/>
        <v>0.7116843702579666</v>
      </c>
      <c r="AA1014" s="5">
        <f t="shared" si="165"/>
        <v>0.24734446130500759</v>
      </c>
      <c r="AB1014" s="5">
        <f t="shared" si="166"/>
        <v>4.09711684370258E-2</v>
      </c>
      <c r="AC1014" s="3">
        <v>0</v>
      </c>
      <c r="AD1014" s="3">
        <v>110</v>
      </c>
      <c r="AE1014" s="3">
        <v>849</v>
      </c>
      <c r="AF1014" s="3">
        <v>129</v>
      </c>
      <c r="AG1014" s="3">
        <v>107</v>
      </c>
      <c r="AH1014" s="3">
        <v>51</v>
      </c>
      <c r="AI1014" s="1">
        <v>0</v>
      </c>
      <c r="AJ1014" s="1">
        <f t="shared" si="160"/>
        <v>0.17415730337078653</v>
      </c>
      <c r="AK1014" s="1">
        <f t="shared" si="161"/>
        <v>0.6813804173354735</v>
      </c>
      <c r="AL1014" s="1">
        <f t="shared" si="162"/>
        <v>0.14446227929373998</v>
      </c>
    </row>
    <row r="1015" spans="1:38">
      <c r="A1015" s="2" t="s">
        <v>1447</v>
      </c>
      <c r="B1015" s="2" t="s">
        <v>105</v>
      </c>
      <c r="C1015" s="2" t="s">
        <v>164</v>
      </c>
      <c r="D1015" s="2">
        <v>12333</v>
      </c>
      <c r="E1015" s="2" t="s">
        <v>1463</v>
      </c>
      <c r="F1015" s="2" t="s">
        <v>1495</v>
      </c>
      <c r="G1015" s="2" t="s">
        <v>1445</v>
      </c>
      <c r="H1015" s="2">
        <v>26</v>
      </c>
      <c r="I1015" s="2">
        <v>64</v>
      </c>
      <c r="J1015" s="2" t="str">
        <f t="shared" si="163"/>
        <v>MINERIO</v>
      </c>
      <c r="K1015" s="8">
        <v>0.46</v>
      </c>
      <c r="M1015" s="3">
        <v>102</v>
      </c>
      <c r="N1015" s="3">
        <v>1819</v>
      </c>
      <c r="O1015" s="3">
        <v>0</v>
      </c>
      <c r="P1015" s="3">
        <v>470</v>
      </c>
      <c r="Q1015" s="3">
        <v>4.2659974905897118E-2</v>
      </c>
      <c r="R1015" s="3">
        <v>0.95734002509410288</v>
      </c>
      <c r="S1015" s="3">
        <v>0</v>
      </c>
      <c r="T1015" s="3">
        <v>358</v>
      </c>
      <c r="U1015" s="3">
        <v>652</v>
      </c>
      <c r="V1015" s="3">
        <v>51</v>
      </c>
      <c r="W1015" s="3">
        <v>238</v>
      </c>
      <c r="X1015" s="3">
        <v>16</v>
      </c>
      <c r="Y1015" s="3">
        <v>0</v>
      </c>
      <c r="Z1015" s="5">
        <f t="shared" si="164"/>
        <v>0.33741753063147972</v>
      </c>
      <c r="AA1015" s="5">
        <f t="shared" si="165"/>
        <v>0.61451460885956644</v>
      </c>
      <c r="AB1015" s="5">
        <f t="shared" si="166"/>
        <v>4.8067860508953821E-2</v>
      </c>
      <c r="AC1015" s="3">
        <v>0</v>
      </c>
      <c r="AD1015" s="3">
        <v>325</v>
      </c>
      <c r="AE1015" s="3">
        <v>283</v>
      </c>
      <c r="AF1015" s="3">
        <v>41</v>
      </c>
      <c r="AG1015" s="3">
        <v>292</v>
      </c>
      <c r="AH1015" s="3">
        <v>47</v>
      </c>
      <c r="AI1015" s="1">
        <v>0</v>
      </c>
      <c r="AJ1015" s="1">
        <f t="shared" si="160"/>
        <v>0.62449392712550611</v>
      </c>
      <c r="AK1015" s="1">
        <f t="shared" si="161"/>
        <v>0.28643724696356276</v>
      </c>
      <c r="AL1015" s="1">
        <f t="shared" si="162"/>
        <v>8.9068825910931168E-2</v>
      </c>
    </row>
    <row r="1016" spans="1:38">
      <c r="A1016" s="2" t="s">
        <v>1447</v>
      </c>
      <c r="B1016" s="2" t="s">
        <v>105</v>
      </c>
      <c r="C1016" s="2" t="s">
        <v>164</v>
      </c>
      <c r="D1016" s="2">
        <v>12334</v>
      </c>
      <c r="E1016" s="2" t="s">
        <v>1463</v>
      </c>
      <c r="F1016" s="2" t="s">
        <v>1495</v>
      </c>
      <c r="G1016" s="2" t="s">
        <v>1445</v>
      </c>
      <c r="H1016" s="2">
        <v>27</v>
      </c>
      <c r="I1016" s="2">
        <v>36</v>
      </c>
      <c r="J1016" s="2" t="str">
        <f t="shared" si="163"/>
        <v>MINERIO</v>
      </c>
      <c r="K1016" s="8">
        <v>1.57</v>
      </c>
      <c r="M1016" s="3">
        <v>19</v>
      </c>
      <c r="N1016" s="3">
        <v>1298</v>
      </c>
      <c r="O1016" s="3">
        <v>0</v>
      </c>
      <c r="P1016" s="3">
        <v>351</v>
      </c>
      <c r="Q1016" s="3">
        <v>1.1390887290167866E-2</v>
      </c>
      <c r="R1016" s="3">
        <v>0.98860911270983209</v>
      </c>
      <c r="S1016" s="3">
        <v>0</v>
      </c>
      <c r="T1016" s="3">
        <v>341</v>
      </c>
      <c r="U1016" s="3">
        <v>251</v>
      </c>
      <c r="V1016" s="3">
        <v>45</v>
      </c>
      <c r="W1016" s="3">
        <v>272</v>
      </c>
      <c r="X1016" s="3">
        <v>48</v>
      </c>
      <c r="Y1016" s="3">
        <v>0</v>
      </c>
      <c r="Z1016" s="5">
        <f t="shared" si="164"/>
        <v>0.5353218210361067</v>
      </c>
      <c r="AA1016" s="5">
        <f t="shared" si="165"/>
        <v>0.39403453689167978</v>
      </c>
      <c r="AB1016" s="5">
        <f t="shared" si="166"/>
        <v>7.0643642072213506E-2</v>
      </c>
      <c r="AC1016" s="3">
        <v>0</v>
      </c>
      <c r="AD1016" s="3">
        <v>282</v>
      </c>
      <c r="AE1016" s="3">
        <v>748</v>
      </c>
      <c r="AF1016" s="3">
        <v>66</v>
      </c>
      <c r="AG1016" s="3">
        <v>200</v>
      </c>
      <c r="AH1016" s="3">
        <v>49</v>
      </c>
      <c r="AI1016" s="1">
        <v>0</v>
      </c>
      <c r="AJ1016" s="1">
        <f t="shared" si="160"/>
        <v>0.35836431226765797</v>
      </c>
      <c r="AK1016" s="1">
        <f t="shared" si="161"/>
        <v>0.5561338289962825</v>
      </c>
      <c r="AL1016" s="1">
        <f t="shared" si="162"/>
        <v>8.5501858736059477E-2</v>
      </c>
    </row>
    <row r="1017" spans="1:38">
      <c r="A1017" s="2" t="s">
        <v>1447</v>
      </c>
      <c r="B1017" s="2" t="s">
        <v>105</v>
      </c>
      <c r="C1017" s="2" t="s">
        <v>164</v>
      </c>
      <c r="D1017" s="2">
        <v>12335</v>
      </c>
      <c r="E1017" s="2" t="s">
        <v>1463</v>
      </c>
      <c r="F1017" s="2" t="s">
        <v>1495</v>
      </c>
      <c r="G1017" s="2" t="s">
        <v>1445</v>
      </c>
      <c r="H1017" s="2">
        <v>28</v>
      </c>
      <c r="I1017" s="2">
        <v>52</v>
      </c>
      <c r="J1017" s="2" t="str">
        <f t="shared" si="163"/>
        <v>MINERIO</v>
      </c>
      <c r="K1017" s="8">
        <v>0.25</v>
      </c>
      <c r="M1017" s="3">
        <v>0</v>
      </c>
      <c r="N1017" s="3">
        <v>2354</v>
      </c>
      <c r="O1017" s="3">
        <v>0</v>
      </c>
      <c r="P1017" s="3">
        <v>480</v>
      </c>
      <c r="Q1017" s="3">
        <v>0</v>
      </c>
      <c r="R1017" s="3">
        <v>1</v>
      </c>
      <c r="S1017" s="3">
        <v>0</v>
      </c>
      <c r="T1017" s="3">
        <v>1012</v>
      </c>
      <c r="U1017" s="3">
        <v>88</v>
      </c>
      <c r="V1017" s="3">
        <v>18</v>
      </c>
      <c r="W1017" s="3">
        <v>451</v>
      </c>
      <c r="X1017" s="3">
        <v>25</v>
      </c>
      <c r="Y1017" s="3">
        <v>0</v>
      </c>
      <c r="Z1017" s="5">
        <f t="shared" si="164"/>
        <v>0.90518783542039361</v>
      </c>
      <c r="AA1017" s="5">
        <f t="shared" si="165"/>
        <v>7.8711985688729877E-2</v>
      </c>
      <c r="AB1017" s="5">
        <f t="shared" si="166"/>
        <v>1.6100178890876567E-2</v>
      </c>
      <c r="AC1017" s="3">
        <v>0</v>
      </c>
      <c r="AD1017" s="3">
        <v>225</v>
      </c>
      <c r="AE1017" s="3">
        <v>394</v>
      </c>
      <c r="AF1017" s="3">
        <v>51</v>
      </c>
      <c r="AG1017" s="3">
        <v>216</v>
      </c>
      <c r="AH1017" s="3">
        <v>47</v>
      </c>
      <c r="AI1017" s="1">
        <v>0</v>
      </c>
      <c r="AJ1017" s="1">
        <f t="shared" si="160"/>
        <v>0.47266881028938906</v>
      </c>
      <c r="AK1017" s="1">
        <f t="shared" si="161"/>
        <v>0.42229367631296894</v>
      </c>
      <c r="AL1017" s="1">
        <f t="shared" si="162"/>
        <v>0.10503751339764202</v>
      </c>
    </row>
    <row r="1018" spans="1:38">
      <c r="A1018" s="2" t="s">
        <v>1447</v>
      </c>
      <c r="B1018" s="2" t="s">
        <v>105</v>
      </c>
      <c r="C1018" s="2" t="s">
        <v>164</v>
      </c>
      <c r="D1018" s="2">
        <v>12336</v>
      </c>
      <c r="E1018" s="2" t="s">
        <v>1463</v>
      </c>
      <c r="F1018" s="2" t="s">
        <v>1495</v>
      </c>
      <c r="G1018" s="2" t="s">
        <v>1445</v>
      </c>
      <c r="H1018" s="2">
        <v>29</v>
      </c>
      <c r="I1018" s="2">
        <v>30</v>
      </c>
      <c r="J1018" s="2" t="str">
        <f t="shared" si="163"/>
        <v>MINERIO</v>
      </c>
      <c r="K1018" s="8">
        <v>1.98</v>
      </c>
      <c r="M1018" s="3">
        <v>0</v>
      </c>
      <c r="N1018" s="3">
        <v>1712</v>
      </c>
      <c r="O1018" s="3">
        <v>0</v>
      </c>
      <c r="P1018" s="3">
        <v>410</v>
      </c>
      <c r="Q1018" s="3">
        <v>0</v>
      </c>
      <c r="R1018" s="3">
        <v>1</v>
      </c>
      <c r="S1018" s="3">
        <v>0</v>
      </c>
      <c r="T1018" s="3">
        <v>634</v>
      </c>
      <c r="U1018" s="3">
        <v>114</v>
      </c>
      <c r="V1018" s="3">
        <v>19</v>
      </c>
      <c r="W1018" s="3">
        <v>411</v>
      </c>
      <c r="X1018" s="3">
        <v>23</v>
      </c>
      <c r="Y1018" s="3">
        <v>0</v>
      </c>
      <c r="Z1018" s="5">
        <f t="shared" si="164"/>
        <v>0.82659713168187743</v>
      </c>
      <c r="AA1018" s="5">
        <f t="shared" si="165"/>
        <v>0.14863102998696218</v>
      </c>
      <c r="AB1018" s="5">
        <f t="shared" si="166"/>
        <v>2.4771838331160364E-2</v>
      </c>
      <c r="AC1018" s="3">
        <v>0</v>
      </c>
      <c r="AD1018" s="3">
        <v>812</v>
      </c>
      <c r="AE1018" s="3">
        <v>199</v>
      </c>
      <c r="AF1018" s="3">
        <v>32</v>
      </c>
      <c r="AG1018" s="3">
        <v>499</v>
      </c>
      <c r="AH1018" s="3">
        <v>45</v>
      </c>
      <c r="AI1018" s="1">
        <v>0</v>
      </c>
      <c r="AJ1018" s="1">
        <f t="shared" si="160"/>
        <v>0.82608695652173914</v>
      </c>
      <c r="AK1018" s="1">
        <f t="shared" si="161"/>
        <v>0.12539382482671707</v>
      </c>
      <c r="AL1018" s="1">
        <f t="shared" si="162"/>
        <v>4.8519218651543794E-2</v>
      </c>
    </row>
    <row r="1019" spans="1:38">
      <c r="A1019" s="2" t="s">
        <v>1447</v>
      </c>
      <c r="B1019" s="2" t="s">
        <v>105</v>
      </c>
      <c r="C1019" s="2" t="s">
        <v>164</v>
      </c>
      <c r="D1019" s="2">
        <v>12337</v>
      </c>
      <c r="E1019" s="2" t="s">
        <v>1463</v>
      </c>
      <c r="F1019" s="2" t="s">
        <v>1495</v>
      </c>
      <c r="G1019" s="2" t="s">
        <v>1445</v>
      </c>
      <c r="H1019" s="2">
        <v>30</v>
      </c>
      <c r="I1019" s="2">
        <v>24</v>
      </c>
      <c r="J1019" s="2" t="str">
        <f t="shared" si="163"/>
        <v>MINERIO</v>
      </c>
      <c r="K1019" s="8">
        <v>0.37</v>
      </c>
      <c r="M1019" s="3">
        <v>0</v>
      </c>
      <c r="N1019" s="3">
        <v>1219</v>
      </c>
      <c r="O1019" s="3">
        <v>0</v>
      </c>
      <c r="P1019" s="3">
        <v>376</v>
      </c>
      <c r="Q1019" s="3">
        <v>0</v>
      </c>
      <c r="R1019" s="3">
        <v>1</v>
      </c>
      <c r="S1019" s="3">
        <v>0</v>
      </c>
      <c r="T1019" s="3">
        <v>535</v>
      </c>
      <c r="U1019" s="3">
        <v>52</v>
      </c>
      <c r="V1019" s="3">
        <v>24</v>
      </c>
      <c r="W1019" s="3">
        <v>270</v>
      </c>
      <c r="X1019" s="3">
        <v>16</v>
      </c>
      <c r="Y1019" s="3">
        <v>0</v>
      </c>
      <c r="Z1019" s="5">
        <f t="shared" si="164"/>
        <v>0.87561374795417346</v>
      </c>
      <c r="AA1019" s="5">
        <f t="shared" si="165"/>
        <v>8.5106382978723402E-2</v>
      </c>
      <c r="AB1019" s="5">
        <f t="shared" si="166"/>
        <v>3.927986906710311E-2</v>
      </c>
      <c r="AC1019" s="3">
        <v>0</v>
      </c>
      <c r="AD1019" s="3">
        <v>469</v>
      </c>
      <c r="AE1019" s="3">
        <v>290</v>
      </c>
      <c r="AF1019" s="3">
        <v>29</v>
      </c>
      <c r="AG1019" s="3">
        <v>365</v>
      </c>
      <c r="AH1019" s="3">
        <v>38</v>
      </c>
      <c r="AI1019" s="1">
        <v>0</v>
      </c>
      <c r="AJ1019" s="1">
        <f t="shared" si="160"/>
        <v>0.7002518891687658</v>
      </c>
      <c r="AK1019" s="1">
        <f t="shared" si="161"/>
        <v>0.24349286314021831</v>
      </c>
      <c r="AL1019" s="1">
        <f t="shared" si="162"/>
        <v>5.6255247691015954E-2</v>
      </c>
    </row>
    <row r="1020" spans="1:38">
      <c r="A1020" s="2" t="s">
        <v>1447</v>
      </c>
      <c r="B1020" s="2" t="s">
        <v>105</v>
      </c>
      <c r="C1020" s="2" t="s">
        <v>164</v>
      </c>
      <c r="D1020" s="2">
        <v>12338</v>
      </c>
      <c r="E1020" s="2" t="s">
        <v>1463</v>
      </c>
      <c r="F1020" s="2" t="s">
        <v>1495</v>
      </c>
      <c r="G1020" s="2" t="s">
        <v>1445</v>
      </c>
      <c r="H1020" s="2">
        <v>31</v>
      </c>
      <c r="I1020" s="2">
        <v>20</v>
      </c>
      <c r="J1020" s="2" t="str">
        <f t="shared" si="163"/>
        <v>MINERIO</v>
      </c>
      <c r="K1020" s="8">
        <v>7.92</v>
      </c>
      <c r="M1020" s="3">
        <v>0</v>
      </c>
      <c r="N1020" s="3">
        <v>952</v>
      </c>
      <c r="O1020" s="3">
        <v>0</v>
      </c>
      <c r="P1020" s="3">
        <v>306</v>
      </c>
      <c r="Q1020" s="3">
        <v>0</v>
      </c>
      <c r="R1020" s="3">
        <v>1</v>
      </c>
      <c r="S1020" s="3">
        <v>0</v>
      </c>
      <c r="T1020" s="3">
        <v>256</v>
      </c>
      <c r="U1020" s="3">
        <v>200</v>
      </c>
      <c r="V1020" s="3">
        <v>31</v>
      </c>
      <c r="W1020" s="3">
        <v>192</v>
      </c>
      <c r="X1020" s="3">
        <v>8</v>
      </c>
      <c r="Y1020" s="3">
        <v>0</v>
      </c>
      <c r="Z1020" s="5">
        <f t="shared" si="164"/>
        <v>0.52566735112936347</v>
      </c>
      <c r="AA1020" s="5">
        <f t="shared" si="165"/>
        <v>0.41067761806981518</v>
      </c>
      <c r="AB1020" s="5">
        <f t="shared" si="166"/>
        <v>6.3655030800821355E-2</v>
      </c>
      <c r="AC1020" s="3">
        <v>0</v>
      </c>
      <c r="AD1020" s="3">
        <v>432</v>
      </c>
      <c r="AE1020" s="3">
        <v>139</v>
      </c>
      <c r="AF1020" s="3">
        <v>36</v>
      </c>
      <c r="AG1020" s="3">
        <v>262</v>
      </c>
      <c r="AH1020" s="3">
        <v>17</v>
      </c>
      <c r="AI1020" s="1">
        <v>0</v>
      </c>
      <c r="AJ1020" s="1">
        <f t="shared" si="160"/>
        <v>0.78329571106094809</v>
      </c>
      <c r="AK1020" s="1">
        <f t="shared" si="161"/>
        <v>0.15688487584650113</v>
      </c>
      <c r="AL1020" s="1">
        <f t="shared" si="162"/>
        <v>5.9819413092550788E-2</v>
      </c>
    </row>
    <row r="1021" spans="1:38">
      <c r="A1021" s="2" t="s">
        <v>1447</v>
      </c>
      <c r="B1021" s="2" t="s">
        <v>105</v>
      </c>
      <c r="C1021" s="2" t="s">
        <v>164</v>
      </c>
      <c r="D1021" s="2">
        <v>12339</v>
      </c>
      <c r="E1021" s="2" t="s">
        <v>1464</v>
      </c>
      <c r="F1021" s="2" t="s">
        <v>6</v>
      </c>
      <c r="G1021" s="2" t="s">
        <v>1445</v>
      </c>
      <c r="H1021" s="2">
        <v>32</v>
      </c>
      <c r="I1021" s="2">
        <v>14</v>
      </c>
      <c r="J1021" s="2" t="str">
        <f t="shared" si="163"/>
        <v>MINERIO</v>
      </c>
      <c r="K1021" s="8">
        <v>2.36</v>
      </c>
      <c r="M1021" s="3">
        <v>0</v>
      </c>
      <c r="N1021" s="3">
        <v>717</v>
      </c>
      <c r="O1021" s="3">
        <v>0</v>
      </c>
      <c r="P1021" s="3">
        <v>306</v>
      </c>
      <c r="Q1021" s="3">
        <v>0</v>
      </c>
      <c r="R1021" s="3">
        <v>1</v>
      </c>
      <c r="S1021" s="3">
        <v>0</v>
      </c>
      <c r="T1021" s="3">
        <v>22</v>
      </c>
      <c r="U1021" s="3">
        <v>374</v>
      </c>
      <c r="V1021" s="3">
        <v>89</v>
      </c>
      <c r="W1021" s="3">
        <v>22</v>
      </c>
      <c r="X1021" s="3">
        <v>28</v>
      </c>
      <c r="Y1021" s="3">
        <v>0</v>
      </c>
      <c r="Z1021" s="5">
        <f t="shared" si="164"/>
        <v>4.536082474226804E-2</v>
      </c>
      <c r="AA1021" s="5">
        <f t="shared" si="165"/>
        <v>0.77113402061855674</v>
      </c>
      <c r="AB1021" s="5">
        <f t="shared" si="166"/>
        <v>0.18350515463917524</v>
      </c>
      <c r="AC1021" s="3">
        <v>0</v>
      </c>
      <c r="AD1021" s="3">
        <v>198</v>
      </c>
      <c r="AE1021" s="3">
        <v>294</v>
      </c>
      <c r="AF1021" s="3">
        <v>42</v>
      </c>
      <c r="AG1021" s="3">
        <v>148</v>
      </c>
      <c r="AH1021" s="3">
        <v>25</v>
      </c>
      <c r="AI1021" s="1">
        <v>0</v>
      </c>
      <c r="AJ1021" s="1">
        <f t="shared" si="160"/>
        <v>0.48939179632248941</v>
      </c>
      <c r="AK1021" s="1">
        <f t="shared" si="161"/>
        <v>0.41584158415841582</v>
      </c>
      <c r="AL1021" s="1">
        <f t="shared" si="162"/>
        <v>9.4766619519094764E-2</v>
      </c>
    </row>
    <row r="1022" spans="1:38">
      <c r="A1022" s="2" t="s">
        <v>1447</v>
      </c>
      <c r="B1022" s="2" t="s">
        <v>105</v>
      </c>
      <c r="C1022" s="2" t="s">
        <v>164</v>
      </c>
      <c r="D1022" s="2">
        <v>12340</v>
      </c>
      <c r="E1022" s="2" t="s">
        <v>1464</v>
      </c>
      <c r="F1022" s="2" t="s">
        <v>6</v>
      </c>
      <c r="G1022" s="2" t="s">
        <v>1445</v>
      </c>
      <c r="H1022" s="2">
        <v>33</v>
      </c>
      <c r="I1022" s="2">
        <v>20</v>
      </c>
      <c r="J1022" s="2" t="str">
        <f t="shared" si="163"/>
        <v>MINERIO</v>
      </c>
      <c r="K1022" s="8">
        <v>0.09</v>
      </c>
      <c r="M1022" s="3">
        <v>0</v>
      </c>
      <c r="N1022" s="3">
        <v>857</v>
      </c>
      <c r="O1022" s="3">
        <v>0</v>
      </c>
      <c r="P1022" s="3">
        <v>301</v>
      </c>
      <c r="Q1022" s="3">
        <v>0</v>
      </c>
      <c r="R1022" s="3">
        <v>1</v>
      </c>
      <c r="S1022" s="3">
        <v>0</v>
      </c>
      <c r="T1022" s="3">
        <v>22</v>
      </c>
      <c r="U1022" s="3">
        <v>387</v>
      </c>
      <c r="V1022" s="3">
        <v>178</v>
      </c>
      <c r="W1022" s="3">
        <v>22</v>
      </c>
      <c r="X1022" s="3">
        <v>31</v>
      </c>
      <c r="Y1022" s="3">
        <v>0</v>
      </c>
      <c r="Z1022" s="5">
        <f t="shared" si="164"/>
        <v>3.7478705281090291E-2</v>
      </c>
      <c r="AA1022" s="5">
        <f t="shared" si="165"/>
        <v>0.65928449744463369</v>
      </c>
      <c r="AB1022" s="5">
        <f t="shared" si="166"/>
        <v>0.30323679727427599</v>
      </c>
      <c r="AC1022" s="3">
        <v>0</v>
      </c>
      <c r="AD1022" s="3">
        <v>10</v>
      </c>
      <c r="AE1022" s="3">
        <v>367</v>
      </c>
      <c r="AF1022" s="3">
        <v>126</v>
      </c>
      <c r="AG1022" s="3">
        <v>10</v>
      </c>
      <c r="AH1022" s="3">
        <v>25</v>
      </c>
      <c r="AI1022" s="1">
        <v>0</v>
      </c>
      <c r="AJ1022" s="1">
        <f t="shared" si="160"/>
        <v>3.717472118959108E-2</v>
      </c>
      <c r="AK1022" s="1">
        <f t="shared" si="161"/>
        <v>0.68215613382899631</v>
      </c>
      <c r="AL1022" s="1">
        <f t="shared" si="162"/>
        <v>0.28066914498141265</v>
      </c>
    </row>
    <row r="1023" spans="1:38">
      <c r="A1023" s="2" t="s">
        <v>1447</v>
      </c>
      <c r="B1023" s="2" t="s">
        <v>105</v>
      </c>
      <c r="C1023" s="2" t="s">
        <v>164</v>
      </c>
      <c r="D1023" s="2">
        <v>12341</v>
      </c>
      <c r="E1023" s="2" t="s">
        <v>1465</v>
      </c>
      <c r="F1023" s="2" t="s">
        <v>6</v>
      </c>
      <c r="G1023" s="2" t="s">
        <v>1445</v>
      </c>
      <c r="H1023" s="2">
        <v>34</v>
      </c>
      <c r="I1023" s="2">
        <v>12</v>
      </c>
      <c r="J1023" s="2" t="str">
        <f t="shared" si="163"/>
        <v>MINERIO</v>
      </c>
      <c r="K1023" s="8">
        <v>0.17</v>
      </c>
      <c r="M1023" s="3">
        <v>0</v>
      </c>
      <c r="N1023" s="3">
        <v>765</v>
      </c>
      <c r="O1023" s="3">
        <v>0</v>
      </c>
      <c r="P1023" s="3">
        <v>325</v>
      </c>
      <c r="Q1023" s="3">
        <v>0</v>
      </c>
      <c r="R1023" s="3">
        <v>1</v>
      </c>
      <c r="S1023" s="3">
        <v>0</v>
      </c>
      <c r="T1023" s="3">
        <v>0</v>
      </c>
      <c r="U1023" s="3">
        <v>237</v>
      </c>
      <c r="V1023" s="3">
        <v>346</v>
      </c>
      <c r="W1023" s="3">
        <v>0</v>
      </c>
      <c r="X1023" s="3">
        <v>14</v>
      </c>
      <c r="Y1023" s="3">
        <v>0</v>
      </c>
      <c r="Z1023" s="5">
        <f t="shared" si="164"/>
        <v>0</v>
      </c>
      <c r="AA1023" s="5">
        <f t="shared" si="165"/>
        <v>0.40651801029159518</v>
      </c>
      <c r="AB1023" s="5">
        <f t="shared" si="166"/>
        <v>0.59348198970840482</v>
      </c>
      <c r="AC1023" s="3">
        <v>0</v>
      </c>
      <c r="AD1023" s="3">
        <v>10</v>
      </c>
      <c r="AE1023" s="3">
        <v>358</v>
      </c>
      <c r="AF1023" s="3">
        <v>237</v>
      </c>
      <c r="AG1023" s="3">
        <v>6</v>
      </c>
      <c r="AH1023" s="3">
        <v>11</v>
      </c>
      <c r="AI1023" s="1">
        <v>0</v>
      </c>
      <c r="AJ1023" s="1">
        <f t="shared" si="160"/>
        <v>2.5723472668810289E-2</v>
      </c>
      <c r="AK1023" s="1">
        <f t="shared" si="161"/>
        <v>0.57556270096463025</v>
      </c>
      <c r="AL1023" s="1">
        <f t="shared" si="162"/>
        <v>0.3987138263665595</v>
      </c>
    </row>
    <row r="1024" spans="1:38">
      <c r="A1024" s="2" t="s">
        <v>1447</v>
      </c>
      <c r="B1024" s="2" t="s">
        <v>105</v>
      </c>
      <c r="C1024" s="2" t="s">
        <v>164</v>
      </c>
      <c r="D1024" s="2">
        <v>12342</v>
      </c>
      <c r="E1024" s="2" t="s">
        <v>1466</v>
      </c>
      <c r="F1024" s="2" t="s">
        <v>6</v>
      </c>
      <c r="G1024" s="2" t="s">
        <v>1445</v>
      </c>
      <c r="H1024" s="2">
        <v>35</v>
      </c>
      <c r="I1024" s="2">
        <v>10</v>
      </c>
      <c r="J1024" s="2" t="str">
        <f t="shared" si="163"/>
        <v>MINERIO</v>
      </c>
      <c r="K1024" s="8">
        <v>0.56000000000000005</v>
      </c>
      <c r="M1024" s="3">
        <v>0</v>
      </c>
      <c r="N1024" s="3">
        <v>483</v>
      </c>
      <c r="O1024" s="3">
        <v>0</v>
      </c>
      <c r="P1024" s="3">
        <v>235</v>
      </c>
      <c r="Q1024" s="3">
        <v>0</v>
      </c>
      <c r="R1024" s="3">
        <v>1</v>
      </c>
      <c r="S1024" s="3">
        <v>0</v>
      </c>
      <c r="T1024" s="3">
        <v>2</v>
      </c>
      <c r="U1024" s="3">
        <v>166</v>
      </c>
      <c r="V1024" s="3">
        <v>210</v>
      </c>
      <c r="W1024" s="3">
        <v>3</v>
      </c>
      <c r="X1024" s="3">
        <v>4</v>
      </c>
      <c r="Y1024" s="3">
        <v>0</v>
      </c>
      <c r="Z1024" s="5">
        <f t="shared" si="164"/>
        <v>5.2910052910052907E-3</v>
      </c>
      <c r="AA1024" s="5">
        <f t="shared" si="165"/>
        <v>0.43915343915343913</v>
      </c>
      <c r="AB1024" s="5">
        <f t="shared" si="166"/>
        <v>0.55555555555555558</v>
      </c>
      <c r="AC1024" s="3">
        <v>0</v>
      </c>
      <c r="AD1024" s="3">
        <v>0</v>
      </c>
      <c r="AE1024" s="3">
        <v>170</v>
      </c>
      <c r="AF1024" s="3">
        <v>414</v>
      </c>
      <c r="AG1024" s="3">
        <v>0</v>
      </c>
      <c r="AH1024" s="3">
        <v>3</v>
      </c>
      <c r="AI1024" s="1">
        <v>0</v>
      </c>
      <c r="AJ1024" s="1">
        <f t="shared" si="160"/>
        <v>0</v>
      </c>
      <c r="AK1024" s="1">
        <f t="shared" si="161"/>
        <v>0.28960817717206133</v>
      </c>
      <c r="AL1024" s="1">
        <f t="shared" si="162"/>
        <v>0.71039182282793867</v>
      </c>
    </row>
    <row r="1025" spans="1:38">
      <c r="A1025" s="2" t="s">
        <v>1447</v>
      </c>
      <c r="B1025" s="2" t="s">
        <v>105</v>
      </c>
      <c r="C1025" s="2" t="s">
        <v>164</v>
      </c>
      <c r="D1025" s="2">
        <v>12343</v>
      </c>
      <c r="E1025" s="2" t="s">
        <v>1467</v>
      </c>
      <c r="F1025" s="2" t="s">
        <v>6</v>
      </c>
      <c r="G1025" s="2" t="s">
        <v>1445</v>
      </c>
      <c r="H1025" s="2">
        <v>36</v>
      </c>
      <c r="I1025" s="2">
        <v>46</v>
      </c>
      <c r="J1025" s="2" t="str">
        <f t="shared" si="163"/>
        <v>MINERIO</v>
      </c>
      <c r="K1025" s="8">
        <v>0.22</v>
      </c>
      <c r="M1025" s="3">
        <v>0</v>
      </c>
      <c r="N1025" s="3">
        <v>1750</v>
      </c>
      <c r="O1025" s="3">
        <v>0</v>
      </c>
      <c r="P1025" s="3">
        <v>440</v>
      </c>
      <c r="Q1025" s="3">
        <v>0</v>
      </c>
      <c r="R1025" s="3">
        <v>1</v>
      </c>
      <c r="S1025" s="3">
        <v>0</v>
      </c>
      <c r="T1025" s="3">
        <v>12</v>
      </c>
      <c r="U1025" s="3">
        <v>526</v>
      </c>
      <c r="V1025" s="3">
        <v>677</v>
      </c>
      <c r="W1025" s="3">
        <v>10</v>
      </c>
      <c r="X1025" s="3">
        <v>4</v>
      </c>
      <c r="Y1025" s="3">
        <v>0</v>
      </c>
      <c r="Z1025" s="5">
        <f t="shared" si="164"/>
        <v>9.876543209876543E-3</v>
      </c>
      <c r="AA1025" s="5">
        <f t="shared" si="165"/>
        <v>0.43292181069958846</v>
      </c>
      <c r="AB1025" s="5">
        <f t="shared" si="166"/>
        <v>0.55720164609053502</v>
      </c>
      <c r="AC1025" s="3">
        <v>0</v>
      </c>
      <c r="AD1025" s="3">
        <v>0</v>
      </c>
      <c r="AE1025" s="3">
        <v>128</v>
      </c>
      <c r="AF1025" s="3">
        <v>255</v>
      </c>
      <c r="AG1025" s="3">
        <v>0</v>
      </c>
      <c r="AH1025" s="3">
        <v>2</v>
      </c>
      <c r="AI1025" s="1">
        <v>0</v>
      </c>
      <c r="AJ1025" s="1">
        <f t="shared" si="160"/>
        <v>0</v>
      </c>
      <c r="AK1025" s="1">
        <f t="shared" si="161"/>
        <v>0.33246753246753247</v>
      </c>
      <c r="AL1025" s="1">
        <f t="shared" si="162"/>
        <v>0.66753246753246753</v>
      </c>
    </row>
    <row r="1026" spans="1:38">
      <c r="A1026" s="2" t="s">
        <v>1447</v>
      </c>
      <c r="B1026" s="2" t="s">
        <v>105</v>
      </c>
      <c r="C1026" s="2" t="s">
        <v>164</v>
      </c>
      <c r="D1026" s="2">
        <v>12344</v>
      </c>
      <c r="E1026" s="2" t="s">
        <v>40</v>
      </c>
      <c r="F1026" s="2" t="s">
        <v>6</v>
      </c>
      <c r="G1026" s="2" t="s">
        <v>1445</v>
      </c>
      <c r="H1026" s="2">
        <v>37</v>
      </c>
      <c r="I1026" s="2">
        <v>68</v>
      </c>
      <c r="J1026" s="2" t="str">
        <f t="shared" si="163"/>
        <v>MINERIO</v>
      </c>
      <c r="K1026" s="8">
        <v>2.5000000000000001E-2</v>
      </c>
      <c r="M1026" s="3">
        <v>0</v>
      </c>
      <c r="N1026" s="3">
        <v>2075</v>
      </c>
      <c r="O1026" s="3">
        <v>0</v>
      </c>
      <c r="P1026" s="3">
        <v>493</v>
      </c>
      <c r="Q1026" s="3">
        <v>0</v>
      </c>
      <c r="R1026" s="3">
        <v>1</v>
      </c>
      <c r="S1026" s="3">
        <v>0</v>
      </c>
      <c r="T1026" s="3">
        <v>0</v>
      </c>
      <c r="U1026" s="3">
        <v>617</v>
      </c>
      <c r="V1026" s="3">
        <v>858</v>
      </c>
      <c r="W1026" s="3">
        <v>0</v>
      </c>
      <c r="X1026" s="3">
        <v>6</v>
      </c>
      <c r="Y1026" s="3">
        <v>0</v>
      </c>
      <c r="Z1026" s="5">
        <f t="shared" si="164"/>
        <v>0</v>
      </c>
      <c r="AA1026" s="5">
        <f t="shared" si="165"/>
        <v>0.41830508474576272</v>
      </c>
      <c r="AB1026" s="5">
        <f t="shared" si="166"/>
        <v>0.58169491525423733</v>
      </c>
      <c r="AC1026" s="3">
        <v>0</v>
      </c>
      <c r="AD1026" s="3">
        <v>12</v>
      </c>
      <c r="AE1026" s="3">
        <v>400</v>
      </c>
      <c r="AF1026" s="3">
        <v>805</v>
      </c>
      <c r="AG1026" s="3">
        <v>10</v>
      </c>
      <c r="AH1026" s="3">
        <v>4</v>
      </c>
      <c r="AI1026" s="1">
        <v>0</v>
      </c>
      <c r="AJ1026" s="1">
        <f t="shared" ref="AJ1026:AJ1089" si="167">(AD1026+AG1026)/($AC1026+$AD1026+$AE1026+$AF1026+AG1026+AH1026)</f>
        <v>1.7871649065800164E-2</v>
      </c>
      <c r="AK1026" s="1">
        <f t="shared" ref="AK1026:AK1089" si="168">AE1026/($AC1026+$AD1026+$AE1026+$AF1026+AG1026+AH1026)</f>
        <v>0.3249390739236393</v>
      </c>
      <c r="AL1026" s="1">
        <f t="shared" ref="AL1026:AL1089" si="169">(AH1026+AF1026)/($AC1026+$AD1026+$AE1026+$AF1026+AH1026+AG1026)</f>
        <v>0.65718927701056051</v>
      </c>
    </row>
    <row r="1027" spans="1:38">
      <c r="A1027" s="2" t="s">
        <v>1447</v>
      </c>
      <c r="B1027" s="2" t="s">
        <v>105</v>
      </c>
      <c r="C1027" s="2" t="s">
        <v>164</v>
      </c>
      <c r="D1027" s="2">
        <v>12345</v>
      </c>
      <c r="E1027" s="2" t="s">
        <v>1468</v>
      </c>
      <c r="F1027" s="2" t="s">
        <v>6</v>
      </c>
      <c r="G1027" s="2" t="s">
        <v>1445</v>
      </c>
      <c r="H1027" s="2">
        <v>38</v>
      </c>
      <c r="I1027" s="2">
        <v>12</v>
      </c>
      <c r="J1027" s="2" t="str">
        <f t="shared" ref="J1027:J1090" si="170">IF(OR(G1027="MINERIO",K1027 &gt;0.4),"MINERIO","ESTERIL")</f>
        <v>MINERIO</v>
      </c>
      <c r="K1027" s="8">
        <v>2.5000000000000001E-2</v>
      </c>
      <c r="M1027" s="3">
        <v>0</v>
      </c>
      <c r="N1027" s="3">
        <v>851</v>
      </c>
      <c r="O1027" s="3">
        <v>0</v>
      </c>
      <c r="P1027" s="3">
        <v>301</v>
      </c>
      <c r="Q1027" s="3">
        <v>0</v>
      </c>
      <c r="R1027" s="3">
        <v>1</v>
      </c>
      <c r="S1027" s="3">
        <v>0</v>
      </c>
      <c r="T1027" s="3">
        <v>1</v>
      </c>
      <c r="U1027" s="3">
        <v>329</v>
      </c>
      <c r="V1027" s="3">
        <v>296</v>
      </c>
      <c r="W1027" s="3">
        <v>1</v>
      </c>
      <c r="X1027" s="3">
        <v>5</v>
      </c>
      <c r="Y1027" s="3">
        <v>0</v>
      </c>
      <c r="Z1027" s="5">
        <f t="shared" si="164"/>
        <v>1.5974440894568689E-3</v>
      </c>
      <c r="AA1027" s="5">
        <f t="shared" si="165"/>
        <v>0.5255591054313099</v>
      </c>
      <c r="AB1027" s="5">
        <f t="shared" si="166"/>
        <v>0.47284345047923321</v>
      </c>
      <c r="AC1027" s="3">
        <v>0</v>
      </c>
      <c r="AD1027" s="3">
        <v>0</v>
      </c>
      <c r="AE1027" s="3">
        <v>445</v>
      </c>
      <c r="AF1027" s="3">
        <v>1032</v>
      </c>
      <c r="AG1027" s="3">
        <v>0</v>
      </c>
      <c r="AH1027" s="3">
        <v>3</v>
      </c>
      <c r="AI1027" s="1">
        <v>0</v>
      </c>
      <c r="AJ1027" s="1">
        <f t="shared" si="167"/>
        <v>0</v>
      </c>
      <c r="AK1027" s="1">
        <f t="shared" si="168"/>
        <v>0.30067567567567566</v>
      </c>
      <c r="AL1027" s="1">
        <f t="shared" si="169"/>
        <v>0.69932432432432434</v>
      </c>
    </row>
    <row r="1028" spans="1:38">
      <c r="A1028" s="2" t="s">
        <v>1447</v>
      </c>
      <c r="B1028" s="2" t="s">
        <v>105</v>
      </c>
      <c r="C1028" s="2" t="s">
        <v>164</v>
      </c>
      <c r="D1028" s="2">
        <v>12346</v>
      </c>
      <c r="E1028" s="2" t="s">
        <v>1468</v>
      </c>
      <c r="F1028" s="2" t="s">
        <v>6</v>
      </c>
      <c r="G1028" s="2" t="s">
        <v>1445</v>
      </c>
      <c r="H1028" s="2">
        <v>39</v>
      </c>
      <c r="I1028" s="2">
        <v>58</v>
      </c>
      <c r="J1028" s="2" t="str">
        <f t="shared" si="170"/>
        <v>MINERIO</v>
      </c>
      <c r="K1028" s="8">
        <v>2.5000000000000001E-2</v>
      </c>
      <c r="M1028" s="3">
        <v>0</v>
      </c>
      <c r="N1028" s="3">
        <v>1973</v>
      </c>
      <c r="O1028" s="3">
        <v>0</v>
      </c>
      <c r="P1028" s="3">
        <v>465</v>
      </c>
      <c r="Q1028" s="3">
        <v>0</v>
      </c>
      <c r="R1028" s="3">
        <v>1</v>
      </c>
      <c r="S1028" s="3">
        <v>0</v>
      </c>
      <c r="T1028" s="3">
        <v>41</v>
      </c>
      <c r="U1028" s="3">
        <v>729</v>
      </c>
      <c r="V1028" s="3">
        <v>537</v>
      </c>
      <c r="W1028" s="3">
        <v>36</v>
      </c>
      <c r="X1028" s="3">
        <v>8</v>
      </c>
      <c r="Y1028" s="3">
        <v>0</v>
      </c>
      <c r="Z1028" s="5">
        <f t="shared" si="164"/>
        <v>3.1369548584544757E-2</v>
      </c>
      <c r="AA1028" s="5">
        <f t="shared" si="165"/>
        <v>0.55776587605202754</v>
      </c>
      <c r="AB1028" s="5">
        <f t="shared" si="166"/>
        <v>0.41086457536342769</v>
      </c>
      <c r="AC1028" s="3">
        <v>0</v>
      </c>
      <c r="AD1028" s="3">
        <v>0</v>
      </c>
      <c r="AE1028" s="3">
        <v>260</v>
      </c>
      <c r="AF1028" s="3">
        <v>372</v>
      </c>
      <c r="AG1028" s="3">
        <v>0</v>
      </c>
      <c r="AH1028" s="3">
        <v>3</v>
      </c>
      <c r="AI1028" s="1">
        <v>0</v>
      </c>
      <c r="AJ1028" s="1">
        <f t="shared" si="167"/>
        <v>0</v>
      </c>
      <c r="AK1028" s="1">
        <f t="shared" si="168"/>
        <v>0.40944881889763779</v>
      </c>
      <c r="AL1028" s="1">
        <f t="shared" si="169"/>
        <v>0.59055118110236215</v>
      </c>
    </row>
    <row r="1029" spans="1:38">
      <c r="A1029" s="2" t="s">
        <v>1447</v>
      </c>
      <c r="B1029" s="2" t="s">
        <v>105</v>
      </c>
      <c r="C1029" s="2" t="s">
        <v>164</v>
      </c>
      <c r="D1029" s="2">
        <v>12347</v>
      </c>
      <c r="E1029" s="2" t="s">
        <v>1469</v>
      </c>
      <c r="F1029" s="2" t="s">
        <v>6</v>
      </c>
      <c r="G1029" s="2" t="s">
        <v>1445</v>
      </c>
      <c r="H1029" s="2">
        <v>40</v>
      </c>
      <c r="I1029" s="2">
        <v>20</v>
      </c>
      <c r="J1029" s="2" t="str">
        <f t="shared" si="170"/>
        <v>MINERIO</v>
      </c>
      <c r="K1029" s="8">
        <v>2.5000000000000001E-2</v>
      </c>
      <c r="M1029" s="3">
        <v>0</v>
      </c>
      <c r="N1029" s="3">
        <v>780</v>
      </c>
      <c r="O1029" s="3">
        <v>0</v>
      </c>
      <c r="P1029" s="3">
        <v>292</v>
      </c>
      <c r="Q1029" s="3">
        <v>0</v>
      </c>
      <c r="R1029" s="3">
        <v>1</v>
      </c>
      <c r="S1029" s="3">
        <v>0</v>
      </c>
      <c r="T1029" s="3">
        <v>0</v>
      </c>
      <c r="U1029" s="3">
        <v>227</v>
      </c>
      <c r="V1029" s="3">
        <v>354</v>
      </c>
      <c r="W1029" s="3">
        <v>0</v>
      </c>
      <c r="X1029" s="3">
        <v>27</v>
      </c>
      <c r="Y1029" s="3">
        <v>0</v>
      </c>
      <c r="Z1029" s="5">
        <f t="shared" si="164"/>
        <v>0</v>
      </c>
      <c r="AA1029" s="5">
        <f t="shared" si="165"/>
        <v>0.39070567986230637</v>
      </c>
      <c r="AB1029" s="5">
        <f t="shared" si="166"/>
        <v>0.60929432013769358</v>
      </c>
      <c r="AC1029" s="3">
        <v>0</v>
      </c>
      <c r="AD1029" s="3">
        <v>23</v>
      </c>
      <c r="AE1029" s="3">
        <v>651</v>
      </c>
      <c r="AF1029" s="3">
        <v>654</v>
      </c>
      <c r="AG1029" s="3">
        <v>25</v>
      </c>
      <c r="AH1029" s="3">
        <v>17</v>
      </c>
      <c r="AI1029" s="1">
        <v>0</v>
      </c>
      <c r="AJ1029" s="1">
        <f t="shared" si="167"/>
        <v>3.5036496350364967E-2</v>
      </c>
      <c r="AK1029" s="1">
        <f t="shared" si="168"/>
        <v>0.47518248175182481</v>
      </c>
      <c r="AL1029" s="1">
        <f t="shared" si="169"/>
        <v>0.4897810218978102</v>
      </c>
    </row>
    <row r="1030" spans="1:38">
      <c r="A1030" s="2" t="s">
        <v>1447</v>
      </c>
      <c r="B1030" s="2" t="s">
        <v>105</v>
      </c>
      <c r="C1030" s="2" t="s">
        <v>164</v>
      </c>
      <c r="D1030" s="2">
        <v>12348</v>
      </c>
      <c r="E1030" s="2" t="s">
        <v>1470</v>
      </c>
      <c r="F1030" s="2" t="s">
        <v>6</v>
      </c>
      <c r="G1030" s="2" t="s">
        <v>1445</v>
      </c>
      <c r="H1030" s="2">
        <v>41</v>
      </c>
      <c r="I1030" s="2">
        <v>24</v>
      </c>
      <c r="J1030" s="2" t="str">
        <f t="shared" si="170"/>
        <v>MINERIO</v>
      </c>
      <c r="K1030" s="8">
        <v>0.06</v>
      </c>
      <c r="M1030" s="3">
        <v>0</v>
      </c>
      <c r="N1030" s="3">
        <v>1300</v>
      </c>
      <c r="O1030" s="3">
        <v>0</v>
      </c>
      <c r="P1030" s="3">
        <v>366</v>
      </c>
      <c r="Q1030" s="3">
        <v>0</v>
      </c>
      <c r="R1030" s="3">
        <v>1</v>
      </c>
      <c r="S1030" s="3">
        <v>0</v>
      </c>
      <c r="T1030" s="3">
        <v>17</v>
      </c>
      <c r="U1030" s="3">
        <v>479</v>
      </c>
      <c r="V1030" s="3">
        <v>425</v>
      </c>
      <c r="W1030" s="3">
        <v>12</v>
      </c>
      <c r="X1030" s="3">
        <v>0</v>
      </c>
      <c r="Y1030" s="3">
        <v>0</v>
      </c>
      <c r="Z1030" s="5">
        <f t="shared" si="164"/>
        <v>1.8458197611292075E-2</v>
      </c>
      <c r="AA1030" s="5">
        <f t="shared" si="165"/>
        <v>0.52008686210640609</v>
      </c>
      <c r="AB1030" s="5">
        <f t="shared" si="166"/>
        <v>0.46145494028230183</v>
      </c>
      <c r="AC1030" s="3">
        <v>0</v>
      </c>
      <c r="AD1030" s="3">
        <v>0</v>
      </c>
      <c r="AE1030" s="3">
        <v>166</v>
      </c>
      <c r="AF1030" s="3">
        <v>415</v>
      </c>
      <c r="AG1030" s="3">
        <v>0</v>
      </c>
      <c r="AH1030" s="3">
        <v>0</v>
      </c>
      <c r="AI1030" s="1">
        <v>0</v>
      </c>
      <c r="AJ1030" s="1">
        <f t="shared" si="167"/>
        <v>0</v>
      </c>
      <c r="AK1030" s="1">
        <f t="shared" si="168"/>
        <v>0.2857142857142857</v>
      </c>
      <c r="AL1030" s="1">
        <f t="shared" si="169"/>
        <v>0.7142857142857143</v>
      </c>
    </row>
    <row r="1031" spans="1:38">
      <c r="A1031" s="2" t="s">
        <v>1447</v>
      </c>
      <c r="B1031" s="2" t="s">
        <v>105</v>
      </c>
      <c r="C1031" s="2" t="s">
        <v>164</v>
      </c>
      <c r="D1031" s="2">
        <v>12349</v>
      </c>
      <c r="E1031" s="2" t="s">
        <v>1471</v>
      </c>
      <c r="F1031" s="2" t="s">
        <v>1455</v>
      </c>
      <c r="G1031" s="2" t="s">
        <v>1446</v>
      </c>
      <c r="H1031" s="2">
        <v>42</v>
      </c>
      <c r="I1031" s="2">
        <v>192</v>
      </c>
      <c r="J1031" s="2" t="str">
        <f t="shared" si="170"/>
        <v>ESTERIL</v>
      </c>
      <c r="K1031" s="8">
        <v>2.5000000000000001E-2</v>
      </c>
      <c r="M1031" s="3">
        <v>226</v>
      </c>
      <c r="N1031" s="3">
        <v>6443</v>
      </c>
      <c r="O1031" s="3">
        <v>0</v>
      </c>
      <c r="P1031" s="3">
        <v>920</v>
      </c>
      <c r="Q1031" s="3">
        <v>2.9779944656740019E-2</v>
      </c>
      <c r="R1031" s="3">
        <v>0.97022005534325995</v>
      </c>
      <c r="S1031" s="3">
        <v>0</v>
      </c>
      <c r="T1031" s="3">
        <v>657</v>
      </c>
      <c r="U1031" s="3">
        <v>2541</v>
      </c>
      <c r="V1031" s="3">
        <v>88</v>
      </c>
      <c r="W1031" s="3">
        <v>724</v>
      </c>
      <c r="X1031" s="3">
        <v>18</v>
      </c>
      <c r="Y1031" s="3">
        <v>0</v>
      </c>
      <c r="Z1031" s="5">
        <f t="shared" si="164"/>
        <v>0.19993913572732805</v>
      </c>
      <c r="AA1031" s="5">
        <f t="shared" si="165"/>
        <v>0.77328058429701763</v>
      </c>
      <c r="AB1031" s="5">
        <f t="shared" si="166"/>
        <v>2.6780279975654291E-2</v>
      </c>
      <c r="AC1031" s="3">
        <v>0</v>
      </c>
      <c r="AD1031" s="3">
        <v>8</v>
      </c>
      <c r="AE1031" s="3">
        <v>417</v>
      </c>
      <c r="AF1031" s="3">
        <v>510</v>
      </c>
      <c r="AG1031" s="3">
        <v>6</v>
      </c>
      <c r="AH1031" s="3">
        <v>10</v>
      </c>
      <c r="AI1031" s="1">
        <v>0</v>
      </c>
      <c r="AJ1031" s="1">
        <f t="shared" si="167"/>
        <v>1.4721345951629864E-2</v>
      </c>
      <c r="AK1031" s="1">
        <f t="shared" si="168"/>
        <v>0.43848580441640378</v>
      </c>
      <c r="AL1031" s="1">
        <f t="shared" si="169"/>
        <v>0.54679284963196639</v>
      </c>
    </row>
    <row r="1032" spans="1:38">
      <c r="A1032" s="2" t="s">
        <v>1447</v>
      </c>
      <c r="B1032" s="2" t="s">
        <v>105</v>
      </c>
      <c r="C1032" s="2" t="s">
        <v>164</v>
      </c>
      <c r="D1032" s="2">
        <v>12350</v>
      </c>
      <c r="E1032" s="2" t="s">
        <v>1471</v>
      </c>
      <c r="F1032" s="2" t="s">
        <v>1455</v>
      </c>
      <c r="G1032" s="2" t="s">
        <v>1446</v>
      </c>
      <c r="H1032" s="2">
        <v>43</v>
      </c>
      <c r="I1032" s="2">
        <v>122</v>
      </c>
      <c r="J1032" s="2" t="str">
        <f t="shared" si="170"/>
        <v>ESTERIL</v>
      </c>
      <c r="K1032" s="8">
        <v>2.5000000000000001E-2</v>
      </c>
      <c r="M1032" s="3">
        <v>97</v>
      </c>
      <c r="N1032" s="3">
        <v>3926</v>
      </c>
      <c r="O1032" s="3">
        <v>0</v>
      </c>
      <c r="P1032" s="3">
        <v>775</v>
      </c>
      <c r="Q1032" s="3">
        <v>2.0216756982075864E-2</v>
      </c>
      <c r="R1032" s="3">
        <v>0.97978324301792419</v>
      </c>
      <c r="S1032" s="3">
        <v>0</v>
      </c>
      <c r="T1032" s="3">
        <v>164</v>
      </c>
      <c r="U1032" s="3">
        <v>2072</v>
      </c>
      <c r="V1032" s="3">
        <v>131</v>
      </c>
      <c r="W1032" s="3">
        <v>163</v>
      </c>
      <c r="X1032" s="3">
        <v>281</v>
      </c>
      <c r="Y1032" s="3">
        <v>0</v>
      </c>
      <c r="Z1032" s="5">
        <f t="shared" si="164"/>
        <v>6.9286016054076888E-2</v>
      </c>
      <c r="AA1032" s="5">
        <f t="shared" si="165"/>
        <v>0.87536966624419099</v>
      </c>
      <c r="AB1032" s="5">
        <f t="shared" si="166"/>
        <v>5.5344317701732149E-2</v>
      </c>
      <c r="AC1032" s="3">
        <v>0</v>
      </c>
      <c r="AD1032" s="3">
        <v>365</v>
      </c>
      <c r="AE1032" s="3">
        <v>3076</v>
      </c>
      <c r="AF1032" s="3">
        <v>148</v>
      </c>
      <c r="AG1032" s="3">
        <v>437</v>
      </c>
      <c r="AH1032" s="3">
        <v>260</v>
      </c>
      <c r="AI1032" s="1">
        <v>0</v>
      </c>
      <c r="AJ1032" s="1">
        <f t="shared" si="167"/>
        <v>0.18712085860942604</v>
      </c>
      <c r="AK1032" s="1">
        <f t="shared" si="168"/>
        <v>0.71768548763415774</v>
      </c>
      <c r="AL1032" s="1">
        <f t="shared" si="169"/>
        <v>9.5193653756416238E-2</v>
      </c>
    </row>
    <row r="1033" spans="1:38">
      <c r="A1033" s="2" t="s">
        <v>1447</v>
      </c>
      <c r="B1033" s="2" t="s">
        <v>105</v>
      </c>
      <c r="C1033" s="2" t="s">
        <v>164</v>
      </c>
      <c r="D1033" s="2">
        <v>12351</v>
      </c>
      <c r="E1033" s="2" t="s">
        <v>1471</v>
      </c>
      <c r="F1033" s="2" t="s">
        <v>1455</v>
      </c>
      <c r="G1033" s="2" t="s">
        <v>1446</v>
      </c>
      <c r="H1033" s="2">
        <v>44</v>
      </c>
      <c r="I1033" s="2">
        <v>132</v>
      </c>
      <c r="J1033" s="2" t="str">
        <f t="shared" si="170"/>
        <v>ESTERIL</v>
      </c>
      <c r="K1033" s="8">
        <v>2.5000000000000001E-2</v>
      </c>
      <c r="M1033" s="3">
        <v>125</v>
      </c>
      <c r="N1033" s="3">
        <v>3823</v>
      </c>
      <c r="O1033" s="3">
        <v>0</v>
      </c>
      <c r="P1033" s="3">
        <v>836</v>
      </c>
      <c r="Q1033" s="3">
        <v>2.612876254180602E-2</v>
      </c>
      <c r="R1033" s="3">
        <v>0.97387123745819393</v>
      </c>
      <c r="S1033" s="3">
        <v>0</v>
      </c>
      <c r="T1033" s="3">
        <v>191</v>
      </c>
      <c r="U1033" s="3">
        <v>1935</v>
      </c>
      <c r="V1033" s="3">
        <v>125</v>
      </c>
      <c r="W1033" s="3">
        <v>230</v>
      </c>
      <c r="X1033" s="3">
        <v>119</v>
      </c>
      <c r="Y1033" s="3">
        <v>0</v>
      </c>
      <c r="Z1033" s="5">
        <f t="shared" si="164"/>
        <v>8.4851177254553531E-2</v>
      </c>
      <c r="AA1033" s="5">
        <f t="shared" si="165"/>
        <v>0.85961794757885379</v>
      </c>
      <c r="AB1033" s="5">
        <f t="shared" si="166"/>
        <v>5.5530875166592629E-2</v>
      </c>
      <c r="AC1033" s="3">
        <v>0</v>
      </c>
      <c r="AD1033" s="3">
        <v>103</v>
      </c>
      <c r="AE1033" s="3">
        <v>2169</v>
      </c>
      <c r="AF1033" s="3">
        <v>175</v>
      </c>
      <c r="AG1033" s="3">
        <v>115</v>
      </c>
      <c r="AH1033" s="3">
        <v>86</v>
      </c>
      <c r="AI1033" s="1">
        <v>0</v>
      </c>
      <c r="AJ1033" s="1">
        <f t="shared" si="167"/>
        <v>8.2326283987915402E-2</v>
      </c>
      <c r="AK1033" s="1">
        <f t="shared" si="168"/>
        <v>0.8191087613293051</v>
      </c>
      <c r="AL1033" s="1">
        <f t="shared" si="169"/>
        <v>9.8564954682779454E-2</v>
      </c>
    </row>
    <row r="1034" spans="1:38">
      <c r="A1034" s="2" t="s">
        <v>1447</v>
      </c>
      <c r="B1034" s="2" t="s">
        <v>105</v>
      </c>
      <c r="C1034" s="2" t="s">
        <v>164</v>
      </c>
      <c r="D1034" s="2">
        <v>12352</v>
      </c>
      <c r="E1034" s="2" t="s">
        <v>1471</v>
      </c>
      <c r="F1034" s="2" t="s">
        <v>1455</v>
      </c>
      <c r="G1034" s="2" t="s">
        <v>1446</v>
      </c>
      <c r="H1034" s="2">
        <v>45</v>
      </c>
      <c r="I1034" s="2">
        <v>78</v>
      </c>
      <c r="J1034" s="2" t="str">
        <f t="shared" si="170"/>
        <v>ESTERIL</v>
      </c>
      <c r="K1034" s="8">
        <v>7.0000000000000007E-2</v>
      </c>
      <c r="M1034" s="3">
        <v>105</v>
      </c>
      <c r="N1034" s="3">
        <v>2798</v>
      </c>
      <c r="O1034" s="3">
        <v>0</v>
      </c>
      <c r="P1034" s="3">
        <v>554</v>
      </c>
      <c r="Q1034" s="3">
        <v>3.03731559155337E-2</v>
      </c>
      <c r="R1034" s="3">
        <v>0.96962684408446631</v>
      </c>
      <c r="S1034" s="3">
        <v>0</v>
      </c>
      <c r="T1034" s="3">
        <v>204</v>
      </c>
      <c r="U1034" s="3">
        <v>1303</v>
      </c>
      <c r="V1034" s="3">
        <v>80</v>
      </c>
      <c r="W1034" s="3">
        <v>231</v>
      </c>
      <c r="X1034" s="3">
        <v>147</v>
      </c>
      <c r="Y1034" s="3">
        <v>0</v>
      </c>
      <c r="Z1034" s="5">
        <f t="shared" si="164"/>
        <v>0.12854442344045369</v>
      </c>
      <c r="AA1034" s="5">
        <f t="shared" si="165"/>
        <v>0.82104599873976059</v>
      </c>
      <c r="AB1034" s="5">
        <f t="shared" si="166"/>
        <v>5.0409577819785757E-2</v>
      </c>
      <c r="AC1034" s="3">
        <v>0</v>
      </c>
      <c r="AD1034" s="3">
        <v>95</v>
      </c>
      <c r="AE1034" s="3">
        <v>2130</v>
      </c>
      <c r="AF1034" s="3">
        <v>161</v>
      </c>
      <c r="AG1034" s="3">
        <v>120</v>
      </c>
      <c r="AH1034" s="3">
        <v>115</v>
      </c>
      <c r="AI1034" s="1">
        <v>0</v>
      </c>
      <c r="AJ1034" s="1">
        <f t="shared" si="167"/>
        <v>8.2029759633727578E-2</v>
      </c>
      <c r="AK1034" s="1">
        <f t="shared" si="168"/>
        <v>0.81266692102251048</v>
      </c>
      <c r="AL1034" s="1">
        <f t="shared" si="169"/>
        <v>0.10530331934376193</v>
      </c>
    </row>
    <row r="1035" spans="1:38">
      <c r="A1035" s="2" t="s">
        <v>1447</v>
      </c>
      <c r="B1035" s="2" t="s">
        <v>105</v>
      </c>
      <c r="C1035" s="2" t="s">
        <v>164</v>
      </c>
      <c r="D1035" s="2">
        <v>12353</v>
      </c>
      <c r="E1035" s="2" t="s">
        <v>1471</v>
      </c>
      <c r="F1035" s="2" t="s">
        <v>1455</v>
      </c>
      <c r="G1035" s="2" t="s">
        <v>1446</v>
      </c>
      <c r="H1035" s="2">
        <v>46</v>
      </c>
      <c r="I1035" s="2">
        <v>80</v>
      </c>
      <c r="J1035" s="2" t="str">
        <f t="shared" si="170"/>
        <v>ESTERIL</v>
      </c>
      <c r="K1035" s="8">
        <v>2.5000000000000001E-2</v>
      </c>
      <c r="M1035" s="3">
        <v>85</v>
      </c>
      <c r="N1035" s="3">
        <v>2940</v>
      </c>
      <c r="O1035" s="3">
        <v>0</v>
      </c>
      <c r="P1035" s="3">
        <v>579</v>
      </c>
      <c r="Q1035" s="3">
        <v>2.358490566037736E-2</v>
      </c>
      <c r="R1035" s="3">
        <v>0.97641509433962259</v>
      </c>
      <c r="S1035" s="3">
        <v>0</v>
      </c>
      <c r="T1035" s="3">
        <v>171</v>
      </c>
      <c r="U1035" s="3">
        <v>1373</v>
      </c>
      <c r="V1035" s="3">
        <v>70</v>
      </c>
      <c r="W1035" s="3">
        <v>206</v>
      </c>
      <c r="X1035" s="3">
        <v>102</v>
      </c>
      <c r="Y1035" s="3">
        <v>0</v>
      </c>
      <c r="Z1035" s="5">
        <f t="shared" si="164"/>
        <v>0.10594795539033457</v>
      </c>
      <c r="AA1035" s="5">
        <f t="shared" si="165"/>
        <v>0.85068153655514245</v>
      </c>
      <c r="AB1035" s="5">
        <f t="shared" si="166"/>
        <v>4.3370508054522923E-2</v>
      </c>
      <c r="AC1035" s="3">
        <v>0</v>
      </c>
      <c r="AD1035" s="3">
        <v>121</v>
      </c>
      <c r="AE1035" s="3">
        <v>1455</v>
      </c>
      <c r="AF1035" s="3">
        <v>111</v>
      </c>
      <c r="AG1035" s="3">
        <v>147</v>
      </c>
      <c r="AH1035" s="3">
        <v>85</v>
      </c>
      <c r="AI1035" s="1">
        <v>0</v>
      </c>
      <c r="AJ1035" s="1">
        <f t="shared" si="167"/>
        <v>0.13965607087024492</v>
      </c>
      <c r="AK1035" s="1">
        <f t="shared" si="168"/>
        <v>0.75820739968733719</v>
      </c>
      <c r="AL1035" s="1">
        <f t="shared" si="169"/>
        <v>0.10213652944241793</v>
      </c>
    </row>
    <row r="1036" spans="1:38">
      <c r="A1036" s="2" t="s">
        <v>1447</v>
      </c>
      <c r="B1036" s="2" t="s">
        <v>105</v>
      </c>
      <c r="C1036" s="2" t="s">
        <v>164</v>
      </c>
      <c r="D1036" s="2">
        <v>12354</v>
      </c>
      <c r="E1036" s="2" t="s">
        <v>1471</v>
      </c>
      <c r="F1036" s="2" t="s">
        <v>1455</v>
      </c>
      <c r="G1036" s="2" t="s">
        <v>1446</v>
      </c>
      <c r="H1036" s="2">
        <v>47</v>
      </c>
      <c r="I1036" s="2">
        <v>72</v>
      </c>
      <c r="J1036" s="2" t="str">
        <f t="shared" si="170"/>
        <v>ESTERIL</v>
      </c>
      <c r="K1036" s="8">
        <v>2.5000000000000001E-2</v>
      </c>
      <c r="M1036" s="3">
        <v>32</v>
      </c>
      <c r="N1036" s="3">
        <v>2552</v>
      </c>
      <c r="O1036" s="3">
        <v>0</v>
      </c>
      <c r="P1036" s="3">
        <v>640</v>
      </c>
      <c r="Q1036" s="3">
        <v>9.9255583126550868E-3</v>
      </c>
      <c r="R1036" s="3">
        <v>0.99007444168734493</v>
      </c>
      <c r="S1036" s="3">
        <v>0</v>
      </c>
      <c r="T1036" s="3">
        <v>168</v>
      </c>
      <c r="U1036" s="3">
        <v>1165</v>
      </c>
      <c r="V1036" s="3">
        <v>91</v>
      </c>
      <c r="W1036" s="3">
        <v>212</v>
      </c>
      <c r="X1036" s="3">
        <v>139</v>
      </c>
      <c r="Y1036" s="3">
        <v>0</v>
      </c>
      <c r="Z1036" s="5">
        <f t="shared" si="164"/>
        <v>0.11797752808988764</v>
      </c>
      <c r="AA1036" s="5">
        <f t="shared" si="165"/>
        <v>0.8181179775280899</v>
      </c>
      <c r="AB1036" s="5">
        <f t="shared" si="166"/>
        <v>6.3904494382022475E-2</v>
      </c>
      <c r="AC1036" s="3">
        <v>0</v>
      </c>
      <c r="AD1036" s="3">
        <v>102</v>
      </c>
      <c r="AE1036" s="3">
        <v>1544</v>
      </c>
      <c r="AF1036" s="3">
        <v>114</v>
      </c>
      <c r="AG1036" s="3">
        <v>103</v>
      </c>
      <c r="AH1036" s="3">
        <v>95</v>
      </c>
      <c r="AI1036" s="1">
        <v>0</v>
      </c>
      <c r="AJ1036" s="1">
        <f t="shared" si="167"/>
        <v>0.10469867211440245</v>
      </c>
      <c r="AK1036" s="1">
        <f t="shared" si="168"/>
        <v>0.78855975485188967</v>
      </c>
      <c r="AL1036" s="1">
        <f t="shared" si="169"/>
        <v>0.10674157303370786</v>
      </c>
    </row>
    <row r="1037" spans="1:38">
      <c r="A1037" s="2" t="s">
        <v>1447</v>
      </c>
      <c r="B1037" s="2" t="s">
        <v>105</v>
      </c>
      <c r="C1037" s="2" t="s">
        <v>164</v>
      </c>
      <c r="D1037" s="2">
        <v>12355</v>
      </c>
      <c r="E1037" s="2" t="s">
        <v>1471</v>
      </c>
      <c r="F1037" s="2" t="s">
        <v>1455</v>
      </c>
      <c r="G1037" s="2" t="s">
        <v>1446</v>
      </c>
      <c r="H1037" s="2">
        <v>48</v>
      </c>
      <c r="I1037" s="2">
        <v>46</v>
      </c>
      <c r="J1037" s="2" t="str">
        <f t="shared" si="170"/>
        <v>ESTERIL</v>
      </c>
      <c r="K1037" s="8">
        <v>2.5000000000000001E-2</v>
      </c>
      <c r="M1037" s="3">
        <v>9</v>
      </c>
      <c r="N1037" s="3">
        <v>2309</v>
      </c>
      <c r="O1037" s="3">
        <v>0</v>
      </c>
      <c r="P1037" s="3">
        <v>485</v>
      </c>
      <c r="Q1037" s="3">
        <v>3.2108455226542991E-3</v>
      </c>
      <c r="R1037" s="3">
        <v>0.99678915447734573</v>
      </c>
      <c r="S1037" s="3">
        <v>0</v>
      </c>
      <c r="T1037" s="3">
        <v>93</v>
      </c>
      <c r="U1037" s="3">
        <v>1082</v>
      </c>
      <c r="V1037" s="3">
        <v>122</v>
      </c>
      <c r="W1037" s="3">
        <v>124</v>
      </c>
      <c r="X1037" s="3">
        <v>101</v>
      </c>
      <c r="Y1037" s="3">
        <v>0</v>
      </c>
      <c r="Z1037" s="5">
        <f t="shared" si="164"/>
        <v>7.1703932151117963E-2</v>
      </c>
      <c r="AA1037" s="5">
        <f t="shared" si="165"/>
        <v>0.83423284502698536</v>
      </c>
      <c r="AB1037" s="5">
        <f t="shared" si="166"/>
        <v>9.4063222821896691E-2</v>
      </c>
      <c r="AC1037" s="3">
        <v>0</v>
      </c>
      <c r="AD1037" s="3">
        <v>87</v>
      </c>
      <c r="AE1037" s="3">
        <v>1318</v>
      </c>
      <c r="AF1037" s="3">
        <v>147</v>
      </c>
      <c r="AG1037" s="3">
        <v>100</v>
      </c>
      <c r="AH1037" s="3">
        <v>84</v>
      </c>
      <c r="AI1037" s="1">
        <v>0</v>
      </c>
      <c r="AJ1037" s="1">
        <f t="shared" si="167"/>
        <v>0.1077188940092166</v>
      </c>
      <c r="AK1037" s="1">
        <f t="shared" si="168"/>
        <v>0.75921658986175111</v>
      </c>
      <c r="AL1037" s="1">
        <f t="shared" si="169"/>
        <v>0.13306451612903225</v>
      </c>
    </row>
    <row r="1038" spans="1:38">
      <c r="A1038" s="2" t="s">
        <v>1447</v>
      </c>
      <c r="B1038" s="2" t="s">
        <v>105</v>
      </c>
      <c r="C1038" s="2" t="s">
        <v>164</v>
      </c>
      <c r="D1038" s="2">
        <v>12356</v>
      </c>
      <c r="E1038" s="2" t="s">
        <v>1472</v>
      </c>
      <c r="F1038" s="2" t="s">
        <v>1455</v>
      </c>
      <c r="G1038" s="2" t="s">
        <v>1446</v>
      </c>
      <c r="H1038" s="2">
        <v>49</v>
      </c>
      <c r="I1038" s="2">
        <v>26</v>
      </c>
      <c r="J1038" s="2" t="str">
        <f t="shared" si="170"/>
        <v>ESTERIL</v>
      </c>
      <c r="K1038" s="8">
        <v>2.5000000000000001E-2</v>
      </c>
      <c r="M1038" s="3">
        <v>0</v>
      </c>
      <c r="N1038" s="3">
        <v>2458</v>
      </c>
      <c r="O1038" s="3">
        <v>0</v>
      </c>
      <c r="P1038" s="3">
        <v>475</v>
      </c>
      <c r="Q1038" s="3">
        <v>0</v>
      </c>
      <c r="R1038" s="3">
        <v>1</v>
      </c>
      <c r="S1038" s="3">
        <v>0</v>
      </c>
      <c r="T1038" s="3">
        <v>4</v>
      </c>
      <c r="U1038" s="3">
        <v>1133</v>
      </c>
      <c r="V1038" s="3">
        <v>407</v>
      </c>
      <c r="W1038" s="3">
        <v>1</v>
      </c>
      <c r="X1038" s="3">
        <v>114</v>
      </c>
      <c r="Y1038" s="3">
        <v>0</v>
      </c>
      <c r="Z1038" s="5">
        <f t="shared" si="164"/>
        <v>2.5906735751295338E-3</v>
      </c>
      <c r="AA1038" s="5">
        <f t="shared" si="165"/>
        <v>0.73380829015544047</v>
      </c>
      <c r="AB1038" s="5">
        <f t="shared" si="166"/>
        <v>0.26360103626943004</v>
      </c>
      <c r="AC1038" s="3">
        <v>0</v>
      </c>
      <c r="AD1038" s="3">
        <v>34</v>
      </c>
      <c r="AE1038" s="3">
        <v>1174</v>
      </c>
      <c r="AF1038" s="3">
        <v>182</v>
      </c>
      <c r="AG1038" s="3">
        <v>49</v>
      </c>
      <c r="AH1038" s="3">
        <v>96</v>
      </c>
      <c r="AI1038" s="1">
        <v>0</v>
      </c>
      <c r="AJ1038" s="1">
        <f t="shared" si="167"/>
        <v>5.4071661237785014E-2</v>
      </c>
      <c r="AK1038" s="1">
        <f t="shared" si="168"/>
        <v>0.76482084690553742</v>
      </c>
      <c r="AL1038" s="1">
        <f t="shared" si="169"/>
        <v>0.18110749185667752</v>
      </c>
    </row>
    <row r="1039" spans="1:38">
      <c r="A1039" s="2" t="s">
        <v>1447</v>
      </c>
      <c r="B1039" s="2" t="s">
        <v>105</v>
      </c>
      <c r="C1039" s="2" t="s">
        <v>164</v>
      </c>
      <c r="D1039" s="2">
        <v>12357</v>
      </c>
      <c r="E1039" s="2" t="s">
        <v>1472</v>
      </c>
      <c r="F1039" s="2" t="s">
        <v>1455</v>
      </c>
      <c r="G1039" s="2" t="s">
        <v>1446</v>
      </c>
      <c r="H1039" s="2">
        <v>50</v>
      </c>
      <c r="I1039" s="2">
        <v>42</v>
      </c>
      <c r="J1039" s="2" t="str">
        <f t="shared" si="170"/>
        <v>ESTERIL</v>
      </c>
      <c r="K1039" s="8">
        <v>2.5000000000000001E-2</v>
      </c>
      <c r="M1039" s="3">
        <v>11</v>
      </c>
      <c r="N1039" s="3">
        <v>2113</v>
      </c>
      <c r="O1039" s="3">
        <v>0</v>
      </c>
      <c r="P1039" s="3">
        <v>663</v>
      </c>
      <c r="Q1039" s="3">
        <v>3.9468963042698238E-3</v>
      </c>
      <c r="R1039" s="3">
        <v>0.99605310369573019</v>
      </c>
      <c r="S1039" s="3">
        <v>0</v>
      </c>
      <c r="T1039" s="3">
        <v>2</v>
      </c>
      <c r="U1039" s="3">
        <v>944</v>
      </c>
      <c r="V1039" s="3">
        <v>470</v>
      </c>
      <c r="W1039" s="3">
        <v>2</v>
      </c>
      <c r="X1039" s="3">
        <v>39</v>
      </c>
      <c r="Y1039" s="3">
        <v>0</v>
      </c>
      <c r="Z1039" s="5">
        <f t="shared" si="164"/>
        <v>1.4124293785310734E-3</v>
      </c>
      <c r="AA1039" s="5">
        <f t="shared" si="165"/>
        <v>0.66666666666666663</v>
      </c>
      <c r="AB1039" s="5">
        <f t="shared" si="166"/>
        <v>0.33192090395480228</v>
      </c>
      <c r="AC1039" s="3">
        <v>0</v>
      </c>
      <c r="AD1039" s="3">
        <v>0</v>
      </c>
      <c r="AE1039" s="3">
        <v>997</v>
      </c>
      <c r="AF1039" s="3">
        <v>568</v>
      </c>
      <c r="AG1039" s="3">
        <v>0</v>
      </c>
      <c r="AH1039" s="3">
        <v>19</v>
      </c>
      <c r="AI1039" s="1">
        <v>0</v>
      </c>
      <c r="AJ1039" s="1">
        <f t="shared" si="167"/>
        <v>0</v>
      </c>
      <c r="AK1039" s="1">
        <f t="shared" si="168"/>
        <v>0.62941919191919193</v>
      </c>
      <c r="AL1039" s="1">
        <f t="shared" si="169"/>
        <v>0.37058080808080807</v>
      </c>
    </row>
    <row r="1040" spans="1:38">
      <c r="A1040" s="2" t="s">
        <v>1447</v>
      </c>
      <c r="B1040" s="2" t="s">
        <v>105</v>
      </c>
      <c r="C1040" s="2" t="s">
        <v>164</v>
      </c>
      <c r="D1040" s="2">
        <v>12358</v>
      </c>
      <c r="E1040" s="2" t="s">
        <v>1472</v>
      </c>
      <c r="F1040" s="2" t="s">
        <v>1455</v>
      </c>
      <c r="G1040" s="2" t="s">
        <v>1446</v>
      </c>
      <c r="H1040" s="2">
        <v>51</v>
      </c>
      <c r="I1040" s="2">
        <v>20</v>
      </c>
      <c r="J1040" s="2" t="str">
        <f t="shared" si="170"/>
        <v>MINERIO</v>
      </c>
      <c r="K1040" s="8">
        <v>0.6</v>
      </c>
      <c r="M1040" s="3">
        <v>19</v>
      </c>
      <c r="N1040" s="3">
        <v>1516</v>
      </c>
      <c r="O1040" s="3">
        <v>0</v>
      </c>
      <c r="P1040" s="3">
        <v>420</v>
      </c>
      <c r="Q1040" s="3">
        <v>9.7186700767263427E-3</v>
      </c>
      <c r="R1040" s="3">
        <v>0.99028132992327367</v>
      </c>
      <c r="S1040" s="3">
        <v>0</v>
      </c>
      <c r="T1040" s="3">
        <v>115</v>
      </c>
      <c r="U1040" s="3">
        <v>687</v>
      </c>
      <c r="V1040" s="3">
        <v>94</v>
      </c>
      <c r="W1040" s="3">
        <v>97</v>
      </c>
      <c r="X1040" s="3">
        <v>20</v>
      </c>
      <c r="Y1040" s="3">
        <v>0</v>
      </c>
      <c r="Z1040" s="5">
        <f t="shared" si="164"/>
        <v>0.12834821428571427</v>
      </c>
      <c r="AA1040" s="5">
        <f t="shared" si="165"/>
        <v>0.7667410714285714</v>
      </c>
      <c r="AB1040" s="5">
        <f t="shared" si="166"/>
        <v>0.10491071428571429</v>
      </c>
      <c r="AC1040" s="3">
        <v>0</v>
      </c>
      <c r="AD1040" s="3">
        <v>0</v>
      </c>
      <c r="AE1040" s="3">
        <v>800</v>
      </c>
      <c r="AF1040" s="3">
        <v>628</v>
      </c>
      <c r="AG1040" s="3">
        <v>0</v>
      </c>
      <c r="AH1040" s="3">
        <v>10</v>
      </c>
      <c r="AI1040" s="1">
        <v>0</v>
      </c>
      <c r="AJ1040" s="1">
        <f t="shared" si="167"/>
        <v>0</v>
      </c>
      <c r="AK1040" s="1">
        <f t="shared" si="168"/>
        <v>0.55632823365785811</v>
      </c>
      <c r="AL1040" s="1">
        <f t="shared" si="169"/>
        <v>0.44367176634214184</v>
      </c>
    </row>
    <row r="1041" spans="1:38">
      <c r="A1041" s="2" t="s">
        <v>1447</v>
      </c>
      <c r="B1041" s="2" t="s">
        <v>105</v>
      </c>
      <c r="C1041" s="2" t="s">
        <v>164</v>
      </c>
      <c r="D1041" s="2">
        <v>12359</v>
      </c>
      <c r="E1041" s="2" t="s">
        <v>1472</v>
      </c>
      <c r="F1041" s="2" t="s">
        <v>1455</v>
      </c>
      <c r="G1041" s="2" t="s">
        <v>1446</v>
      </c>
      <c r="H1041" s="2">
        <v>52</v>
      </c>
      <c r="I1041" s="2">
        <v>32</v>
      </c>
      <c r="J1041" s="2" t="str">
        <f t="shared" si="170"/>
        <v>ESTERIL</v>
      </c>
      <c r="K1041" s="8">
        <v>2.5000000000000001E-2</v>
      </c>
      <c r="M1041" s="3">
        <v>191</v>
      </c>
      <c r="N1041" s="3">
        <v>952</v>
      </c>
      <c r="O1041" s="3">
        <v>0</v>
      </c>
      <c r="P1041" s="3">
        <v>445</v>
      </c>
      <c r="Q1041" s="3">
        <v>0.12027707808564232</v>
      </c>
      <c r="R1041" s="3">
        <v>0.87972292191435764</v>
      </c>
      <c r="S1041" s="3">
        <v>0</v>
      </c>
      <c r="T1041" s="3">
        <v>7</v>
      </c>
      <c r="U1041" s="3">
        <v>576</v>
      </c>
      <c r="V1041" s="3">
        <v>174</v>
      </c>
      <c r="W1041" s="3">
        <v>10</v>
      </c>
      <c r="X1041" s="3">
        <v>62</v>
      </c>
      <c r="Y1041" s="3">
        <v>0</v>
      </c>
      <c r="Z1041" s="5">
        <f t="shared" si="164"/>
        <v>9.247027741083224E-3</v>
      </c>
      <c r="AA1041" s="5">
        <f t="shared" si="165"/>
        <v>0.76089828269484805</v>
      </c>
      <c r="AB1041" s="5">
        <f t="shared" si="166"/>
        <v>0.22985468956406868</v>
      </c>
      <c r="AC1041" s="3">
        <v>0</v>
      </c>
      <c r="AD1041" s="3">
        <v>80</v>
      </c>
      <c r="AE1041" s="3">
        <v>735</v>
      </c>
      <c r="AF1041" s="3">
        <v>140</v>
      </c>
      <c r="AG1041" s="3">
        <v>57</v>
      </c>
      <c r="AH1041" s="3">
        <v>41</v>
      </c>
      <c r="AI1041" s="1">
        <v>0</v>
      </c>
      <c r="AJ1041" s="1">
        <f t="shared" si="167"/>
        <v>0.13010446343779677</v>
      </c>
      <c r="AK1041" s="1">
        <f t="shared" si="168"/>
        <v>0.69800569800569801</v>
      </c>
      <c r="AL1041" s="1">
        <f t="shared" si="169"/>
        <v>0.17188983855650522</v>
      </c>
    </row>
    <row r="1042" spans="1:38">
      <c r="A1042" s="2" t="s">
        <v>1447</v>
      </c>
      <c r="B1042" s="2" t="s">
        <v>106</v>
      </c>
      <c r="C1042" s="2" t="s">
        <v>164</v>
      </c>
      <c r="D1042" s="2">
        <v>12435</v>
      </c>
      <c r="E1042" s="2" t="s">
        <v>132</v>
      </c>
      <c r="F1042" s="2" t="s">
        <v>1455</v>
      </c>
      <c r="G1042" s="2" t="s">
        <v>1446</v>
      </c>
      <c r="H1042" s="2">
        <v>1</v>
      </c>
      <c r="I1042" s="2">
        <v>6</v>
      </c>
      <c r="J1042" s="2" t="str">
        <f t="shared" si="170"/>
        <v>ESTERIL</v>
      </c>
      <c r="K1042" s="8">
        <v>0.19</v>
      </c>
      <c r="L1042" s="11">
        <v>0.06</v>
      </c>
      <c r="M1042" s="3">
        <v>65</v>
      </c>
      <c r="N1042" s="3">
        <v>461</v>
      </c>
      <c r="O1042" s="3">
        <v>57</v>
      </c>
      <c r="P1042" s="3">
        <v>0</v>
      </c>
      <c r="Q1042" s="3">
        <v>0.20926243567753003</v>
      </c>
      <c r="R1042" s="3">
        <v>0.79073756432247</v>
      </c>
      <c r="S1042" s="3">
        <v>0</v>
      </c>
      <c r="T1042" s="3">
        <v>52</v>
      </c>
      <c r="U1042" s="3">
        <v>130</v>
      </c>
      <c r="V1042" s="3">
        <v>36</v>
      </c>
      <c r="W1042" s="3">
        <v>39</v>
      </c>
      <c r="X1042" s="3">
        <v>24</v>
      </c>
      <c r="Y1042" s="3">
        <v>0</v>
      </c>
      <c r="Z1042" s="5">
        <f t="shared" si="164"/>
        <v>0.23853211009174313</v>
      </c>
      <c r="AA1042" s="5">
        <f t="shared" si="165"/>
        <v>0.59633027522935778</v>
      </c>
      <c r="AB1042" s="5">
        <f t="shared" si="166"/>
        <v>0.16513761467889909</v>
      </c>
      <c r="AC1042" s="3">
        <v>0</v>
      </c>
      <c r="AD1042" s="3">
        <v>7</v>
      </c>
      <c r="AE1042" s="3">
        <v>479</v>
      </c>
      <c r="AF1042" s="3">
        <v>277</v>
      </c>
      <c r="AG1042" s="3">
        <v>8</v>
      </c>
      <c r="AH1042" s="3">
        <v>20</v>
      </c>
      <c r="AI1042" s="1">
        <v>0</v>
      </c>
      <c r="AJ1042" s="1">
        <f t="shared" si="167"/>
        <v>1.8963337547408345E-2</v>
      </c>
      <c r="AK1042" s="1">
        <f t="shared" si="168"/>
        <v>0.60556257901390642</v>
      </c>
      <c r="AL1042" s="1">
        <f t="shared" si="169"/>
        <v>0.37547408343868521</v>
      </c>
    </row>
    <row r="1043" spans="1:38">
      <c r="A1043" s="2" t="s">
        <v>1447</v>
      </c>
      <c r="B1043" s="2" t="s">
        <v>106</v>
      </c>
      <c r="C1043" s="2" t="s">
        <v>164</v>
      </c>
      <c r="D1043" s="2">
        <v>12436</v>
      </c>
      <c r="E1043" s="2" t="s">
        <v>132</v>
      </c>
      <c r="F1043" s="2" t="s">
        <v>1455</v>
      </c>
      <c r="G1043" s="2" t="s">
        <v>1446</v>
      </c>
      <c r="H1043" s="2">
        <v>2</v>
      </c>
      <c r="I1043" s="2">
        <v>6</v>
      </c>
      <c r="J1043" s="2" t="str">
        <f t="shared" si="170"/>
        <v>ESTERIL</v>
      </c>
      <c r="K1043" s="8">
        <v>2.5000000000000001E-2</v>
      </c>
      <c r="L1043" s="11">
        <v>0.05</v>
      </c>
      <c r="M1043" s="3">
        <v>0</v>
      </c>
      <c r="N1043" s="3">
        <v>628</v>
      </c>
      <c r="O1043" s="3">
        <v>0</v>
      </c>
      <c r="P1043" s="3">
        <v>0</v>
      </c>
      <c r="Q1043" s="3">
        <v>0</v>
      </c>
      <c r="R1043" s="3">
        <v>1</v>
      </c>
      <c r="S1043" s="3">
        <v>0</v>
      </c>
      <c r="T1043" s="3">
        <v>75</v>
      </c>
      <c r="U1043" s="3">
        <v>116</v>
      </c>
      <c r="V1043" s="3">
        <v>36</v>
      </c>
      <c r="W1043" s="3">
        <v>68</v>
      </c>
      <c r="X1043" s="3">
        <v>0</v>
      </c>
      <c r="Y1043" s="3">
        <v>0</v>
      </c>
      <c r="Z1043" s="5">
        <f t="shared" si="164"/>
        <v>0.33039647577092512</v>
      </c>
      <c r="AA1043" s="5">
        <f t="shared" si="165"/>
        <v>0.51101321585903081</v>
      </c>
      <c r="AB1043" s="5">
        <f t="shared" si="166"/>
        <v>0.15859030837004406</v>
      </c>
      <c r="AC1043" s="3">
        <v>0</v>
      </c>
      <c r="AD1043" s="3">
        <v>38</v>
      </c>
      <c r="AE1043" s="3">
        <v>145</v>
      </c>
      <c r="AF1043" s="3">
        <v>36</v>
      </c>
      <c r="AG1043" s="3">
        <v>20</v>
      </c>
      <c r="AH1043" s="3">
        <v>0</v>
      </c>
      <c r="AI1043" s="1">
        <v>0</v>
      </c>
      <c r="AJ1043" s="1">
        <f t="shared" si="167"/>
        <v>0.24267782426778242</v>
      </c>
      <c r="AK1043" s="1">
        <f t="shared" si="168"/>
        <v>0.60669456066945604</v>
      </c>
      <c r="AL1043" s="1">
        <f t="shared" si="169"/>
        <v>0.15062761506276151</v>
      </c>
    </row>
    <row r="1044" spans="1:38">
      <c r="A1044" s="2" t="s">
        <v>1447</v>
      </c>
      <c r="B1044" s="2" t="s">
        <v>106</v>
      </c>
      <c r="C1044" s="2" t="s">
        <v>164</v>
      </c>
      <c r="D1044" s="2">
        <v>12437</v>
      </c>
      <c r="E1044" s="2" t="s">
        <v>132</v>
      </c>
      <c r="F1044" s="2" t="s">
        <v>1455</v>
      </c>
      <c r="G1044" s="2" t="s">
        <v>1446</v>
      </c>
      <c r="H1044" s="2">
        <v>3</v>
      </c>
      <c r="I1044" s="2">
        <v>12</v>
      </c>
      <c r="J1044" s="2" t="str">
        <f t="shared" si="170"/>
        <v>MINERIO</v>
      </c>
      <c r="K1044" s="8">
        <v>0.48</v>
      </c>
      <c r="L1044" s="11">
        <v>7.0000000000000007E-2</v>
      </c>
      <c r="M1044" s="3">
        <v>14</v>
      </c>
      <c r="N1044" s="3">
        <v>1084</v>
      </c>
      <c r="O1044" s="3">
        <v>11</v>
      </c>
      <c r="P1044" s="3">
        <v>0</v>
      </c>
      <c r="Q1044" s="3">
        <v>2.2542831379621282E-2</v>
      </c>
      <c r="R1044" s="3">
        <v>0.97745716862037868</v>
      </c>
      <c r="S1044" s="3">
        <v>0</v>
      </c>
      <c r="T1044" s="3">
        <v>121</v>
      </c>
      <c r="U1044" s="3">
        <v>288</v>
      </c>
      <c r="V1044" s="3">
        <v>54</v>
      </c>
      <c r="W1044" s="3">
        <v>90</v>
      </c>
      <c r="X1044" s="3">
        <v>0</v>
      </c>
      <c r="Y1044" s="3">
        <v>0</v>
      </c>
      <c r="Z1044" s="5">
        <f t="shared" si="164"/>
        <v>0.26133909287257018</v>
      </c>
      <c r="AA1044" s="5">
        <f t="shared" si="165"/>
        <v>0.62203023758099352</v>
      </c>
      <c r="AB1044" s="5">
        <f t="shared" si="166"/>
        <v>0.11663066954643629</v>
      </c>
      <c r="AC1044" s="3">
        <v>0</v>
      </c>
      <c r="AD1044" s="3">
        <v>54</v>
      </c>
      <c r="AE1044" s="3">
        <v>144</v>
      </c>
      <c r="AF1044" s="3">
        <v>39</v>
      </c>
      <c r="AG1044" s="3">
        <v>38</v>
      </c>
      <c r="AH1044" s="3">
        <v>0</v>
      </c>
      <c r="AI1044" s="1">
        <v>0</v>
      </c>
      <c r="AJ1044" s="1">
        <f t="shared" si="167"/>
        <v>0.33454545454545453</v>
      </c>
      <c r="AK1044" s="1">
        <f t="shared" si="168"/>
        <v>0.52363636363636368</v>
      </c>
      <c r="AL1044" s="1">
        <f t="shared" si="169"/>
        <v>0.14181818181818182</v>
      </c>
    </row>
    <row r="1045" spans="1:38">
      <c r="A1045" s="2" t="s">
        <v>1447</v>
      </c>
      <c r="B1045" s="2" t="s">
        <v>106</v>
      </c>
      <c r="C1045" s="2" t="s">
        <v>164</v>
      </c>
      <c r="D1045" s="2">
        <v>12438</v>
      </c>
      <c r="E1045" s="2" t="s">
        <v>132</v>
      </c>
      <c r="F1045" s="2" t="s">
        <v>1455</v>
      </c>
      <c r="G1045" s="2" t="s">
        <v>1446</v>
      </c>
      <c r="H1045" s="2">
        <v>4</v>
      </c>
      <c r="I1045" s="2">
        <v>8</v>
      </c>
      <c r="J1045" s="2" t="str">
        <f t="shared" si="170"/>
        <v>ESTERIL</v>
      </c>
      <c r="K1045" s="8">
        <v>0.09</v>
      </c>
      <c r="L1045" s="11">
        <v>0.02</v>
      </c>
      <c r="M1045" s="3">
        <v>0</v>
      </c>
      <c r="N1045" s="3">
        <v>838</v>
      </c>
      <c r="O1045" s="3">
        <v>0</v>
      </c>
      <c r="P1045" s="3">
        <v>0</v>
      </c>
      <c r="Q1045" s="3">
        <v>0</v>
      </c>
      <c r="R1045" s="3">
        <v>1</v>
      </c>
      <c r="S1045" s="3">
        <v>0</v>
      </c>
      <c r="T1045" s="3">
        <v>33</v>
      </c>
      <c r="U1045" s="3">
        <v>291</v>
      </c>
      <c r="V1045" s="3">
        <v>97</v>
      </c>
      <c r="W1045" s="3">
        <v>11</v>
      </c>
      <c r="X1045" s="3">
        <v>0</v>
      </c>
      <c r="Y1045" s="3">
        <v>0</v>
      </c>
      <c r="Z1045" s="5">
        <f t="shared" si="164"/>
        <v>7.8384798099762468E-2</v>
      </c>
      <c r="AA1045" s="5">
        <f t="shared" si="165"/>
        <v>0.69121140142517812</v>
      </c>
      <c r="AB1045" s="5">
        <f t="shared" si="166"/>
        <v>0.23040380047505937</v>
      </c>
      <c r="AC1045" s="3">
        <v>0</v>
      </c>
      <c r="AD1045" s="3">
        <v>82</v>
      </c>
      <c r="AE1045" s="3">
        <v>328</v>
      </c>
      <c r="AF1045" s="3">
        <v>60</v>
      </c>
      <c r="AG1045" s="3">
        <v>57</v>
      </c>
      <c r="AH1045" s="3">
        <v>0</v>
      </c>
      <c r="AI1045" s="1">
        <v>0</v>
      </c>
      <c r="AJ1045" s="1">
        <f t="shared" si="167"/>
        <v>0.26375711574952559</v>
      </c>
      <c r="AK1045" s="1">
        <f t="shared" si="168"/>
        <v>0.62239089184060725</v>
      </c>
      <c r="AL1045" s="1">
        <f t="shared" si="169"/>
        <v>0.11385199240986717</v>
      </c>
    </row>
    <row r="1046" spans="1:38">
      <c r="A1046" s="2" t="s">
        <v>1447</v>
      </c>
      <c r="B1046" s="2" t="s">
        <v>106</v>
      </c>
      <c r="C1046" s="2" t="s">
        <v>164</v>
      </c>
      <c r="D1046" s="2">
        <v>12439</v>
      </c>
      <c r="E1046" s="2" t="s">
        <v>132</v>
      </c>
      <c r="F1046" s="2" t="s">
        <v>1455</v>
      </c>
      <c r="G1046" s="2" t="s">
        <v>1446</v>
      </c>
      <c r="H1046" s="2">
        <v>5</v>
      </c>
      <c r="I1046" s="2">
        <v>4</v>
      </c>
      <c r="J1046" s="2" t="str">
        <f t="shared" si="170"/>
        <v>ESTERIL</v>
      </c>
      <c r="K1046" s="8">
        <v>0.08</v>
      </c>
      <c r="L1046" s="11">
        <v>0.01</v>
      </c>
      <c r="M1046" s="3">
        <v>14</v>
      </c>
      <c r="N1046" s="3">
        <v>506</v>
      </c>
      <c r="O1046" s="3">
        <v>11</v>
      </c>
      <c r="P1046" s="3">
        <v>0</v>
      </c>
      <c r="Q1046" s="3">
        <v>4.7080979284369114E-2</v>
      </c>
      <c r="R1046" s="3">
        <v>0.95291902071563084</v>
      </c>
      <c r="S1046" s="3">
        <v>0</v>
      </c>
      <c r="T1046" s="3">
        <v>27</v>
      </c>
      <c r="U1046" s="3">
        <v>150</v>
      </c>
      <c r="V1046" s="3">
        <v>61</v>
      </c>
      <c r="W1046" s="3">
        <v>15</v>
      </c>
      <c r="X1046" s="3">
        <v>0</v>
      </c>
      <c r="Y1046" s="3">
        <v>0</v>
      </c>
      <c r="Z1046" s="5">
        <f t="shared" si="164"/>
        <v>0.1134453781512605</v>
      </c>
      <c r="AA1046" s="5">
        <f t="shared" si="165"/>
        <v>0.63025210084033612</v>
      </c>
      <c r="AB1046" s="5">
        <f t="shared" si="166"/>
        <v>0.25630252100840334</v>
      </c>
      <c r="AC1046" s="3">
        <v>0</v>
      </c>
      <c r="AD1046" s="3">
        <v>15</v>
      </c>
      <c r="AE1046" s="3">
        <v>269</v>
      </c>
      <c r="AF1046" s="3">
        <v>112</v>
      </c>
      <c r="AG1046" s="3">
        <v>4</v>
      </c>
      <c r="AH1046" s="3">
        <v>0</v>
      </c>
      <c r="AI1046" s="1">
        <v>0</v>
      </c>
      <c r="AJ1046" s="1">
        <f t="shared" si="167"/>
        <v>4.7500000000000001E-2</v>
      </c>
      <c r="AK1046" s="1">
        <f t="shared" si="168"/>
        <v>0.67249999999999999</v>
      </c>
      <c r="AL1046" s="1">
        <f t="shared" si="169"/>
        <v>0.28000000000000003</v>
      </c>
    </row>
    <row r="1047" spans="1:38">
      <c r="A1047" s="2" t="s">
        <v>1447</v>
      </c>
      <c r="B1047" s="2" t="s">
        <v>106</v>
      </c>
      <c r="C1047" s="2" t="s">
        <v>164</v>
      </c>
      <c r="D1047" s="2">
        <v>12440</v>
      </c>
      <c r="E1047" s="2" t="s">
        <v>132</v>
      </c>
      <c r="F1047" s="2" t="s">
        <v>1455</v>
      </c>
      <c r="G1047" s="2" t="s">
        <v>1446</v>
      </c>
      <c r="H1047" s="2">
        <v>6</v>
      </c>
      <c r="I1047" s="2">
        <v>6</v>
      </c>
      <c r="J1047" s="2" t="str">
        <f t="shared" si="170"/>
        <v>ESTERIL</v>
      </c>
      <c r="K1047" s="8">
        <v>0.05</v>
      </c>
      <c r="L1047" s="11">
        <v>0</v>
      </c>
      <c r="M1047" s="3">
        <v>0</v>
      </c>
      <c r="N1047" s="3">
        <v>917</v>
      </c>
      <c r="O1047" s="3">
        <v>0</v>
      </c>
      <c r="P1047" s="3">
        <v>0</v>
      </c>
      <c r="Q1047" s="3">
        <v>0</v>
      </c>
      <c r="R1047" s="3">
        <v>1</v>
      </c>
      <c r="S1047" s="3">
        <v>0</v>
      </c>
      <c r="T1047" s="3">
        <v>86</v>
      </c>
      <c r="U1047" s="3">
        <v>240</v>
      </c>
      <c r="V1047" s="3">
        <v>39</v>
      </c>
      <c r="W1047" s="3">
        <v>70</v>
      </c>
      <c r="X1047" s="3">
        <v>0</v>
      </c>
      <c r="Y1047" s="3">
        <v>0</v>
      </c>
      <c r="Z1047" s="5">
        <f t="shared" si="164"/>
        <v>0.23561643835616439</v>
      </c>
      <c r="AA1047" s="5">
        <f t="shared" si="165"/>
        <v>0.65753424657534243</v>
      </c>
      <c r="AB1047" s="5">
        <f t="shared" si="166"/>
        <v>0.10684931506849316</v>
      </c>
      <c r="AC1047" s="3">
        <v>0</v>
      </c>
      <c r="AD1047" s="3">
        <v>14</v>
      </c>
      <c r="AE1047" s="3">
        <v>142</v>
      </c>
      <c r="AF1047" s="3">
        <v>67</v>
      </c>
      <c r="AG1047" s="3">
        <v>3</v>
      </c>
      <c r="AH1047" s="3">
        <v>0</v>
      </c>
      <c r="AI1047" s="1">
        <v>0</v>
      </c>
      <c r="AJ1047" s="1">
        <f t="shared" si="167"/>
        <v>7.5221238938053103E-2</v>
      </c>
      <c r="AK1047" s="1">
        <f t="shared" si="168"/>
        <v>0.62831858407079644</v>
      </c>
      <c r="AL1047" s="1">
        <f t="shared" si="169"/>
        <v>0.29646017699115046</v>
      </c>
    </row>
    <row r="1048" spans="1:38">
      <c r="A1048" s="2" t="s">
        <v>1447</v>
      </c>
      <c r="B1048" s="2" t="s">
        <v>106</v>
      </c>
      <c r="C1048" s="2" t="s">
        <v>164</v>
      </c>
      <c r="D1048" s="2">
        <v>12441</v>
      </c>
      <c r="E1048" s="2" t="s">
        <v>132</v>
      </c>
      <c r="F1048" s="2" t="s">
        <v>1455</v>
      </c>
      <c r="G1048" s="2" t="s">
        <v>1446</v>
      </c>
      <c r="H1048" s="2">
        <v>7</v>
      </c>
      <c r="I1048" s="2">
        <v>8</v>
      </c>
      <c r="J1048" s="2" t="str">
        <f t="shared" si="170"/>
        <v>ESTERIL</v>
      </c>
      <c r="K1048" s="8">
        <v>2.5000000000000001E-2</v>
      </c>
      <c r="L1048" s="11">
        <v>0.03</v>
      </c>
      <c r="M1048" s="3">
        <v>24</v>
      </c>
      <c r="N1048" s="3">
        <v>917</v>
      </c>
      <c r="O1048" s="3">
        <v>21</v>
      </c>
      <c r="P1048" s="3">
        <v>0</v>
      </c>
      <c r="Q1048" s="3">
        <v>4.677754677754678E-2</v>
      </c>
      <c r="R1048" s="3">
        <v>0.95322245322245325</v>
      </c>
      <c r="S1048" s="3">
        <v>0</v>
      </c>
      <c r="T1048" s="3">
        <v>158</v>
      </c>
      <c r="U1048" s="3">
        <v>132</v>
      </c>
      <c r="V1048" s="3">
        <v>29</v>
      </c>
      <c r="W1048" s="3">
        <v>139</v>
      </c>
      <c r="X1048" s="3">
        <v>0</v>
      </c>
      <c r="Y1048" s="3">
        <v>0</v>
      </c>
      <c r="Z1048" s="5">
        <f t="shared" si="164"/>
        <v>0.4952978056426332</v>
      </c>
      <c r="AA1048" s="5">
        <f t="shared" si="165"/>
        <v>0.41379310344827586</v>
      </c>
      <c r="AB1048" s="5">
        <f t="shared" si="166"/>
        <v>9.0909090909090912E-2</v>
      </c>
      <c r="AC1048" s="3">
        <v>0</v>
      </c>
      <c r="AD1048" s="3">
        <v>50</v>
      </c>
      <c r="AE1048" s="3">
        <v>272</v>
      </c>
      <c r="AF1048" s="3">
        <v>52</v>
      </c>
      <c r="AG1048" s="3">
        <v>31</v>
      </c>
      <c r="AH1048" s="3">
        <v>0</v>
      </c>
      <c r="AI1048" s="1">
        <v>0</v>
      </c>
      <c r="AJ1048" s="1">
        <f t="shared" si="167"/>
        <v>0.2</v>
      </c>
      <c r="AK1048" s="1">
        <f t="shared" si="168"/>
        <v>0.67160493827160495</v>
      </c>
      <c r="AL1048" s="1">
        <f t="shared" si="169"/>
        <v>0.12839506172839507</v>
      </c>
    </row>
    <row r="1049" spans="1:38">
      <c r="A1049" s="2" t="s">
        <v>1447</v>
      </c>
      <c r="B1049" s="2" t="s">
        <v>106</v>
      </c>
      <c r="C1049" s="2" t="s">
        <v>164</v>
      </c>
      <c r="D1049" s="2">
        <v>12442</v>
      </c>
      <c r="E1049" s="2" t="s">
        <v>132</v>
      </c>
      <c r="F1049" s="2" t="s">
        <v>1455</v>
      </c>
      <c r="G1049" s="2" t="s">
        <v>1446</v>
      </c>
      <c r="H1049" s="2">
        <v>8</v>
      </c>
      <c r="I1049" s="2">
        <v>10</v>
      </c>
      <c r="J1049" s="2" t="str">
        <f t="shared" si="170"/>
        <v>ESTERIL</v>
      </c>
      <c r="K1049" s="8">
        <v>0.05</v>
      </c>
      <c r="L1049" s="11">
        <v>0.02</v>
      </c>
      <c r="M1049" s="3">
        <v>0</v>
      </c>
      <c r="N1049" s="3">
        <v>1087</v>
      </c>
      <c r="O1049" s="3">
        <v>0</v>
      </c>
      <c r="P1049" s="3">
        <v>0</v>
      </c>
      <c r="Q1049" s="3">
        <v>0</v>
      </c>
      <c r="R1049" s="3">
        <v>1</v>
      </c>
      <c r="S1049" s="3">
        <v>0</v>
      </c>
      <c r="T1049" s="3">
        <v>71</v>
      </c>
      <c r="U1049" s="3">
        <v>302</v>
      </c>
      <c r="V1049" s="3">
        <v>63</v>
      </c>
      <c r="W1049" s="3">
        <v>43</v>
      </c>
      <c r="X1049" s="3">
        <v>0</v>
      </c>
      <c r="Y1049" s="3">
        <v>0</v>
      </c>
      <c r="Z1049" s="5">
        <f t="shared" si="164"/>
        <v>0.1628440366972477</v>
      </c>
      <c r="AA1049" s="5">
        <f t="shared" si="165"/>
        <v>0.69266055045871555</v>
      </c>
      <c r="AB1049" s="5">
        <f t="shared" si="166"/>
        <v>0.14449541284403669</v>
      </c>
      <c r="AC1049" s="3">
        <v>0</v>
      </c>
      <c r="AD1049" s="3">
        <v>125</v>
      </c>
      <c r="AE1049" s="3">
        <v>176</v>
      </c>
      <c r="AF1049" s="3">
        <v>28</v>
      </c>
      <c r="AG1049" s="3">
        <v>103</v>
      </c>
      <c r="AH1049" s="3">
        <v>0</v>
      </c>
      <c r="AI1049" s="1">
        <v>0</v>
      </c>
      <c r="AJ1049" s="1">
        <f t="shared" si="167"/>
        <v>0.52777777777777779</v>
      </c>
      <c r="AK1049" s="1">
        <f t="shared" si="168"/>
        <v>0.40740740740740738</v>
      </c>
      <c r="AL1049" s="1">
        <f t="shared" si="169"/>
        <v>6.4814814814814811E-2</v>
      </c>
    </row>
    <row r="1050" spans="1:38">
      <c r="A1050" s="2" t="s">
        <v>1447</v>
      </c>
      <c r="B1050" s="2" t="s">
        <v>106</v>
      </c>
      <c r="C1050" s="2" t="s">
        <v>164</v>
      </c>
      <c r="D1050" s="2">
        <v>12443</v>
      </c>
      <c r="E1050" s="2" t="s">
        <v>132</v>
      </c>
      <c r="F1050" s="2" t="s">
        <v>1455</v>
      </c>
      <c r="G1050" s="2" t="s">
        <v>1446</v>
      </c>
      <c r="H1050" s="2">
        <v>9</v>
      </c>
      <c r="I1050" s="2">
        <v>10</v>
      </c>
      <c r="J1050" s="2" t="str">
        <f t="shared" si="170"/>
        <v>ESTERIL</v>
      </c>
      <c r="K1050" s="8">
        <v>0.05</v>
      </c>
      <c r="L1050" s="11">
        <v>0</v>
      </c>
      <c r="M1050" s="3">
        <v>125</v>
      </c>
      <c r="N1050" s="3">
        <v>536</v>
      </c>
      <c r="O1050" s="3">
        <v>125</v>
      </c>
      <c r="P1050" s="3">
        <v>0</v>
      </c>
      <c r="Q1050" s="3">
        <v>0.31806615776081426</v>
      </c>
      <c r="R1050" s="3">
        <v>0.68193384223918574</v>
      </c>
      <c r="S1050" s="3">
        <v>0</v>
      </c>
      <c r="T1050" s="3">
        <v>88</v>
      </c>
      <c r="U1050" s="3">
        <v>165</v>
      </c>
      <c r="V1050" s="3">
        <v>40</v>
      </c>
      <c r="W1050" s="3">
        <v>79</v>
      </c>
      <c r="X1050" s="3">
        <v>0</v>
      </c>
      <c r="Y1050" s="3">
        <v>0</v>
      </c>
      <c r="Z1050" s="5">
        <f t="shared" si="164"/>
        <v>0.30034129692832767</v>
      </c>
      <c r="AA1050" s="5">
        <f t="shared" si="165"/>
        <v>0.56313993174061439</v>
      </c>
      <c r="AB1050" s="5">
        <f t="shared" si="166"/>
        <v>0.13651877133105803</v>
      </c>
      <c r="AC1050" s="3">
        <v>0</v>
      </c>
      <c r="AD1050" s="3">
        <v>47</v>
      </c>
      <c r="AE1050" s="3">
        <v>317</v>
      </c>
      <c r="AF1050" s="3">
        <v>65</v>
      </c>
      <c r="AG1050" s="3">
        <v>23</v>
      </c>
      <c r="AH1050" s="3">
        <v>0</v>
      </c>
      <c r="AI1050" s="1">
        <v>0</v>
      </c>
      <c r="AJ1050" s="1">
        <f t="shared" si="167"/>
        <v>0.15486725663716813</v>
      </c>
      <c r="AK1050" s="1">
        <f t="shared" si="168"/>
        <v>0.70132743362831862</v>
      </c>
      <c r="AL1050" s="1">
        <f t="shared" si="169"/>
        <v>0.14380530973451328</v>
      </c>
    </row>
    <row r="1051" spans="1:38">
      <c r="A1051" s="2" t="s">
        <v>1447</v>
      </c>
      <c r="B1051" s="2" t="s">
        <v>106</v>
      </c>
      <c r="C1051" s="2" t="s">
        <v>164</v>
      </c>
      <c r="D1051" s="2">
        <v>12444</v>
      </c>
      <c r="E1051" s="2" t="s">
        <v>132</v>
      </c>
      <c r="F1051" s="2" t="s">
        <v>1455</v>
      </c>
      <c r="G1051" s="2" t="s">
        <v>1446</v>
      </c>
      <c r="H1051" s="2">
        <v>10</v>
      </c>
      <c r="I1051" s="2">
        <v>6</v>
      </c>
      <c r="J1051" s="2" t="str">
        <f t="shared" si="170"/>
        <v>ESTERIL</v>
      </c>
      <c r="K1051" s="8">
        <v>2.5000000000000001E-2</v>
      </c>
      <c r="L1051" s="11">
        <v>0.01</v>
      </c>
      <c r="M1051" s="3">
        <v>0</v>
      </c>
      <c r="N1051" s="3">
        <v>1031</v>
      </c>
      <c r="O1051" s="3">
        <v>0</v>
      </c>
      <c r="P1051" s="3">
        <v>0</v>
      </c>
      <c r="Q1051" s="3">
        <v>0</v>
      </c>
      <c r="R1051" s="3">
        <v>1</v>
      </c>
      <c r="S1051" s="3">
        <v>0</v>
      </c>
      <c r="T1051" s="3">
        <v>88</v>
      </c>
      <c r="U1051" s="3">
        <v>292</v>
      </c>
      <c r="V1051" s="3">
        <v>48</v>
      </c>
      <c r="W1051" s="3">
        <v>74</v>
      </c>
      <c r="X1051" s="3">
        <v>0</v>
      </c>
      <c r="Y1051" s="3">
        <v>0</v>
      </c>
      <c r="Z1051" s="5">
        <f t="shared" si="164"/>
        <v>0.20560747663551401</v>
      </c>
      <c r="AA1051" s="5">
        <f t="shared" si="165"/>
        <v>0.68224299065420557</v>
      </c>
      <c r="AB1051" s="5">
        <f t="shared" si="166"/>
        <v>0.11214953271028037</v>
      </c>
      <c r="AC1051" s="3">
        <v>0</v>
      </c>
      <c r="AD1051" s="3">
        <v>62</v>
      </c>
      <c r="AE1051" s="3">
        <v>195</v>
      </c>
      <c r="AF1051" s="3">
        <v>44</v>
      </c>
      <c r="AG1051" s="3">
        <v>49</v>
      </c>
      <c r="AH1051" s="3">
        <v>0</v>
      </c>
      <c r="AI1051" s="1">
        <v>0</v>
      </c>
      <c r="AJ1051" s="1">
        <f t="shared" si="167"/>
        <v>0.31714285714285712</v>
      </c>
      <c r="AK1051" s="1">
        <f t="shared" si="168"/>
        <v>0.55714285714285716</v>
      </c>
      <c r="AL1051" s="1">
        <f t="shared" si="169"/>
        <v>0.12571428571428572</v>
      </c>
    </row>
    <row r="1052" spans="1:38">
      <c r="A1052" s="2" t="s">
        <v>1447</v>
      </c>
      <c r="B1052" s="2" t="s">
        <v>106</v>
      </c>
      <c r="C1052" s="2" t="s">
        <v>164</v>
      </c>
      <c r="D1052" s="2">
        <v>12445</v>
      </c>
      <c r="E1052" s="2" t="s">
        <v>132</v>
      </c>
      <c r="F1052" s="2" t="s">
        <v>1455</v>
      </c>
      <c r="G1052" s="2" t="s">
        <v>1446</v>
      </c>
      <c r="H1052" s="2">
        <v>11</v>
      </c>
      <c r="I1052" s="2">
        <v>6</v>
      </c>
      <c r="J1052" s="2" t="str">
        <f t="shared" si="170"/>
        <v>ESTERIL</v>
      </c>
      <c r="K1052" s="8">
        <v>2.5000000000000001E-2</v>
      </c>
      <c r="L1052" s="11">
        <v>0.08</v>
      </c>
      <c r="M1052" s="3">
        <v>0</v>
      </c>
      <c r="N1052" s="3">
        <v>894</v>
      </c>
      <c r="O1052" s="3">
        <v>0</v>
      </c>
      <c r="P1052" s="3">
        <v>0</v>
      </c>
      <c r="Q1052" s="3">
        <v>0</v>
      </c>
      <c r="R1052" s="3">
        <v>1</v>
      </c>
      <c r="S1052" s="3">
        <v>0</v>
      </c>
      <c r="T1052" s="3">
        <v>127</v>
      </c>
      <c r="U1052" s="3">
        <v>176</v>
      </c>
      <c r="V1052" s="3">
        <v>33</v>
      </c>
      <c r="W1052" s="3">
        <v>111</v>
      </c>
      <c r="X1052" s="3">
        <v>0</v>
      </c>
      <c r="Y1052" s="3">
        <v>0</v>
      </c>
      <c r="Z1052" s="5">
        <f t="shared" si="164"/>
        <v>0.37797619047619047</v>
      </c>
      <c r="AA1052" s="5">
        <f t="shared" si="165"/>
        <v>0.52380952380952384</v>
      </c>
      <c r="AB1052" s="5">
        <f t="shared" si="166"/>
        <v>9.8214285714285712E-2</v>
      </c>
      <c r="AC1052" s="3">
        <v>0</v>
      </c>
      <c r="AD1052" s="3">
        <v>52</v>
      </c>
      <c r="AE1052" s="3">
        <v>309</v>
      </c>
      <c r="AF1052" s="3">
        <v>68</v>
      </c>
      <c r="AG1052" s="3">
        <v>32</v>
      </c>
      <c r="AH1052" s="3">
        <v>0</v>
      </c>
      <c r="AI1052" s="1">
        <v>0</v>
      </c>
      <c r="AJ1052" s="1">
        <f t="shared" si="167"/>
        <v>0.1822125813449024</v>
      </c>
      <c r="AK1052" s="1">
        <f t="shared" si="168"/>
        <v>0.67028199566160518</v>
      </c>
      <c r="AL1052" s="1">
        <f t="shared" si="169"/>
        <v>0.1475054229934924</v>
      </c>
    </row>
    <row r="1053" spans="1:38">
      <c r="A1053" s="2" t="s">
        <v>1447</v>
      </c>
      <c r="B1053" s="2" t="s">
        <v>106</v>
      </c>
      <c r="C1053" s="2" t="s">
        <v>164</v>
      </c>
      <c r="D1053" s="2">
        <v>12446</v>
      </c>
      <c r="E1053" s="2" t="s">
        <v>132</v>
      </c>
      <c r="F1053" s="2" t="s">
        <v>1455</v>
      </c>
      <c r="G1053" s="2" t="s">
        <v>1446</v>
      </c>
      <c r="H1053" s="2">
        <v>12</v>
      </c>
      <c r="I1053" s="2">
        <v>4</v>
      </c>
      <c r="J1053" s="2" t="str">
        <f t="shared" si="170"/>
        <v>ESTERIL</v>
      </c>
      <c r="K1053" s="8">
        <v>2.5000000000000001E-2</v>
      </c>
      <c r="L1053" s="11">
        <v>0.24</v>
      </c>
      <c r="M1053" s="3">
        <v>234</v>
      </c>
      <c r="N1053" s="3">
        <v>1225</v>
      </c>
      <c r="O1053" s="3">
        <v>216</v>
      </c>
      <c r="P1053" s="3">
        <v>0</v>
      </c>
      <c r="Q1053" s="3">
        <v>0.26865671641791045</v>
      </c>
      <c r="R1053" s="3">
        <v>0.73134328358208955</v>
      </c>
      <c r="S1053" s="3">
        <v>0</v>
      </c>
      <c r="T1053" s="3">
        <v>171</v>
      </c>
      <c r="U1053" s="3">
        <v>328</v>
      </c>
      <c r="V1053" s="3">
        <v>66</v>
      </c>
      <c r="W1053" s="3">
        <v>154</v>
      </c>
      <c r="X1053" s="3">
        <v>0</v>
      </c>
      <c r="Y1053" s="3">
        <v>0</v>
      </c>
      <c r="Z1053" s="5">
        <f t="shared" si="164"/>
        <v>0.30265486725663715</v>
      </c>
      <c r="AA1053" s="5">
        <f t="shared" si="165"/>
        <v>0.58053097345132743</v>
      </c>
      <c r="AB1053" s="5">
        <f t="shared" si="166"/>
        <v>0.1168141592920354</v>
      </c>
      <c r="AC1053" s="3">
        <v>0</v>
      </c>
      <c r="AD1053" s="3">
        <v>91</v>
      </c>
      <c r="AE1053" s="3">
        <v>208</v>
      </c>
      <c r="AF1053" s="3">
        <v>34</v>
      </c>
      <c r="AG1053" s="3">
        <v>82</v>
      </c>
      <c r="AH1053" s="3">
        <v>0</v>
      </c>
      <c r="AI1053" s="1">
        <v>0</v>
      </c>
      <c r="AJ1053" s="1">
        <f t="shared" si="167"/>
        <v>0.41686746987951806</v>
      </c>
      <c r="AK1053" s="1">
        <f t="shared" si="168"/>
        <v>0.50120481927710847</v>
      </c>
      <c r="AL1053" s="1">
        <f t="shared" si="169"/>
        <v>8.1927710843373497E-2</v>
      </c>
    </row>
    <row r="1054" spans="1:38">
      <c r="A1054" s="2" t="s">
        <v>1447</v>
      </c>
      <c r="B1054" s="2" t="s">
        <v>106</v>
      </c>
      <c r="C1054" s="2" t="s">
        <v>164</v>
      </c>
      <c r="D1054" s="2">
        <v>12447</v>
      </c>
      <c r="E1054" s="2" t="s">
        <v>1473</v>
      </c>
      <c r="F1054" s="2" t="s">
        <v>1455</v>
      </c>
      <c r="G1054" s="2" t="s">
        <v>1446</v>
      </c>
      <c r="H1054" s="2">
        <v>13</v>
      </c>
      <c r="I1054" s="2">
        <v>8</v>
      </c>
      <c r="J1054" s="2" t="str">
        <f t="shared" si="170"/>
        <v>ESTERIL</v>
      </c>
      <c r="K1054" s="8">
        <v>2.5000000000000001E-2</v>
      </c>
      <c r="L1054" s="11">
        <v>0.05</v>
      </c>
      <c r="M1054" s="3">
        <v>0</v>
      </c>
      <c r="N1054" s="3">
        <v>694</v>
      </c>
      <c r="O1054" s="3">
        <v>0</v>
      </c>
      <c r="P1054" s="3">
        <v>0</v>
      </c>
      <c r="Q1054" s="3">
        <v>0</v>
      </c>
      <c r="R1054" s="3">
        <v>1</v>
      </c>
      <c r="S1054" s="3">
        <v>0</v>
      </c>
      <c r="T1054" s="3">
        <v>68</v>
      </c>
      <c r="U1054" s="3">
        <v>152</v>
      </c>
      <c r="V1054" s="3">
        <v>46</v>
      </c>
      <c r="W1054" s="3">
        <v>46</v>
      </c>
      <c r="X1054" s="3">
        <v>0</v>
      </c>
      <c r="Y1054" s="3">
        <v>0</v>
      </c>
      <c r="Z1054" s="5">
        <f t="shared" si="164"/>
        <v>0.25563909774436089</v>
      </c>
      <c r="AA1054" s="5">
        <f t="shared" si="165"/>
        <v>0.5714285714285714</v>
      </c>
      <c r="AB1054" s="5">
        <f t="shared" si="166"/>
        <v>0.17293233082706766</v>
      </c>
      <c r="AC1054" s="3">
        <v>0</v>
      </c>
      <c r="AD1054" s="3">
        <v>125</v>
      </c>
      <c r="AE1054" s="3">
        <v>407</v>
      </c>
      <c r="AF1054" s="3">
        <v>62</v>
      </c>
      <c r="AG1054" s="3">
        <v>85</v>
      </c>
      <c r="AH1054" s="3">
        <v>0</v>
      </c>
      <c r="AI1054" s="1">
        <v>0</v>
      </c>
      <c r="AJ1054" s="1">
        <f t="shared" si="167"/>
        <v>0.30927835051546393</v>
      </c>
      <c r="AK1054" s="1">
        <f t="shared" si="168"/>
        <v>0.59941089837997052</v>
      </c>
      <c r="AL1054" s="1">
        <f t="shared" si="169"/>
        <v>9.1310751104565532E-2</v>
      </c>
    </row>
    <row r="1055" spans="1:38">
      <c r="A1055" s="2" t="s">
        <v>1447</v>
      </c>
      <c r="B1055" s="2" t="s">
        <v>106</v>
      </c>
      <c r="C1055" s="2" t="s">
        <v>164</v>
      </c>
      <c r="D1055" s="2">
        <v>12448</v>
      </c>
      <c r="E1055" s="2" t="s">
        <v>1473</v>
      </c>
      <c r="F1055" s="2" t="s">
        <v>1455</v>
      </c>
      <c r="G1055" s="2" t="s">
        <v>1446</v>
      </c>
      <c r="H1055" s="2">
        <v>14</v>
      </c>
      <c r="I1055" s="2">
        <v>16</v>
      </c>
      <c r="J1055" s="2" t="str">
        <f t="shared" si="170"/>
        <v>ESTERIL</v>
      </c>
      <c r="K1055" s="8">
        <v>0.08</v>
      </c>
      <c r="L1055" s="11">
        <v>0.12</v>
      </c>
      <c r="M1055" s="3">
        <v>0</v>
      </c>
      <c r="N1055" s="3">
        <v>788</v>
      </c>
      <c r="O1055" s="3">
        <v>0</v>
      </c>
      <c r="P1055" s="3">
        <v>0</v>
      </c>
      <c r="Q1055" s="3">
        <v>0</v>
      </c>
      <c r="R1055" s="3">
        <v>1</v>
      </c>
      <c r="S1055" s="3">
        <v>0</v>
      </c>
      <c r="T1055" s="3">
        <v>66</v>
      </c>
      <c r="U1055" s="3">
        <v>222</v>
      </c>
      <c r="V1055" s="3">
        <v>55</v>
      </c>
      <c r="W1055" s="3">
        <v>48</v>
      </c>
      <c r="X1055" s="3">
        <v>0</v>
      </c>
      <c r="Y1055" s="3">
        <v>0</v>
      </c>
      <c r="Z1055" s="5">
        <f t="shared" si="164"/>
        <v>0.1924198250728863</v>
      </c>
      <c r="AA1055" s="5">
        <f t="shared" si="165"/>
        <v>0.64723032069970843</v>
      </c>
      <c r="AB1055" s="5">
        <f t="shared" si="166"/>
        <v>0.16034985422740525</v>
      </c>
      <c r="AC1055" s="3">
        <v>0</v>
      </c>
      <c r="AD1055" s="3">
        <v>46</v>
      </c>
      <c r="AE1055" s="3">
        <v>166</v>
      </c>
      <c r="AF1055" s="3">
        <v>43</v>
      </c>
      <c r="AG1055" s="3">
        <v>31</v>
      </c>
      <c r="AH1055" s="3">
        <v>0</v>
      </c>
      <c r="AI1055" s="1">
        <v>0</v>
      </c>
      <c r="AJ1055" s="1">
        <f t="shared" si="167"/>
        <v>0.26923076923076922</v>
      </c>
      <c r="AK1055" s="1">
        <f t="shared" si="168"/>
        <v>0.58041958041958042</v>
      </c>
      <c r="AL1055" s="1">
        <f t="shared" si="169"/>
        <v>0.15034965034965034</v>
      </c>
    </row>
    <row r="1056" spans="1:38">
      <c r="A1056" s="2" t="s">
        <v>1447</v>
      </c>
      <c r="B1056" s="2" t="s">
        <v>106</v>
      </c>
      <c r="C1056" s="2" t="s">
        <v>164</v>
      </c>
      <c r="D1056" s="2">
        <v>12449</v>
      </c>
      <c r="E1056" s="2" t="s">
        <v>1473</v>
      </c>
      <c r="F1056" s="2" t="s">
        <v>1455</v>
      </c>
      <c r="G1056" s="2" t="s">
        <v>1446</v>
      </c>
      <c r="H1056" s="2">
        <v>15</v>
      </c>
      <c r="I1056" s="2">
        <v>6</v>
      </c>
      <c r="J1056" s="2" t="str">
        <f t="shared" si="170"/>
        <v>ESTERIL</v>
      </c>
      <c r="K1056" s="8">
        <v>2.5000000000000001E-2</v>
      </c>
      <c r="L1056" s="11">
        <v>0.14000000000000001</v>
      </c>
      <c r="M1056" s="3">
        <v>0</v>
      </c>
      <c r="N1056" s="3">
        <v>608</v>
      </c>
      <c r="O1056" s="3">
        <v>0</v>
      </c>
      <c r="P1056" s="3">
        <v>0</v>
      </c>
      <c r="Q1056" s="3">
        <v>0</v>
      </c>
      <c r="R1056" s="3">
        <v>1</v>
      </c>
      <c r="S1056" s="3">
        <v>0</v>
      </c>
      <c r="T1056" s="3">
        <v>84</v>
      </c>
      <c r="U1056" s="3">
        <v>82</v>
      </c>
      <c r="V1056" s="3">
        <v>29</v>
      </c>
      <c r="W1056" s="3">
        <v>68</v>
      </c>
      <c r="X1056" s="3">
        <v>0</v>
      </c>
      <c r="Y1056" s="3">
        <v>0</v>
      </c>
      <c r="Z1056" s="5">
        <f t="shared" si="164"/>
        <v>0.43076923076923079</v>
      </c>
      <c r="AA1056" s="5">
        <f t="shared" si="165"/>
        <v>0.42051282051282052</v>
      </c>
      <c r="AB1056" s="5">
        <f t="shared" si="166"/>
        <v>0.14871794871794872</v>
      </c>
      <c r="AC1056" s="3">
        <v>0</v>
      </c>
      <c r="AD1056" s="3">
        <v>42</v>
      </c>
      <c r="AE1056" s="3">
        <v>220</v>
      </c>
      <c r="AF1056" s="3">
        <v>70</v>
      </c>
      <c r="AG1056" s="3">
        <v>28</v>
      </c>
      <c r="AH1056" s="3">
        <v>0</v>
      </c>
      <c r="AI1056" s="1">
        <v>0</v>
      </c>
      <c r="AJ1056" s="1">
        <f t="shared" si="167"/>
        <v>0.19444444444444445</v>
      </c>
      <c r="AK1056" s="1">
        <f t="shared" si="168"/>
        <v>0.61111111111111116</v>
      </c>
      <c r="AL1056" s="1">
        <f t="shared" si="169"/>
        <v>0.19444444444444445</v>
      </c>
    </row>
    <row r="1057" spans="1:38">
      <c r="A1057" s="2" t="s">
        <v>1447</v>
      </c>
      <c r="B1057" s="2" t="s">
        <v>106</v>
      </c>
      <c r="C1057" s="2" t="s">
        <v>164</v>
      </c>
      <c r="D1057" s="2">
        <v>12450</v>
      </c>
      <c r="E1057" s="2" t="s">
        <v>1473</v>
      </c>
      <c r="F1057" s="2" t="s">
        <v>1455</v>
      </c>
      <c r="G1057" s="2" t="s">
        <v>1446</v>
      </c>
      <c r="H1057" s="2">
        <v>16</v>
      </c>
      <c r="I1057" s="2">
        <v>6</v>
      </c>
      <c r="J1057" s="2" t="str">
        <f t="shared" si="170"/>
        <v>ESTERIL</v>
      </c>
      <c r="K1057" s="8">
        <v>2.5000000000000001E-2</v>
      </c>
      <c r="L1057" s="11">
        <v>0.22</v>
      </c>
      <c r="M1057" s="3">
        <v>0</v>
      </c>
      <c r="N1057" s="3">
        <v>953</v>
      </c>
      <c r="O1057" s="3">
        <v>0</v>
      </c>
      <c r="P1057" s="3">
        <v>0</v>
      </c>
      <c r="Q1057" s="3">
        <v>0</v>
      </c>
      <c r="R1057" s="3">
        <v>1</v>
      </c>
      <c r="S1057" s="3">
        <v>0</v>
      </c>
      <c r="T1057" s="3">
        <v>55</v>
      </c>
      <c r="U1057" s="3">
        <v>285</v>
      </c>
      <c r="V1057" s="3">
        <v>89</v>
      </c>
      <c r="W1057" s="3">
        <v>34</v>
      </c>
      <c r="X1057" s="3">
        <v>0</v>
      </c>
      <c r="Y1057" s="3">
        <v>0</v>
      </c>
      <c r="Z1057" s="5">
        <f t="shared" si="164"/>
        <v>0.12820512820512819</v>
      </c>
      <c r="AA1057" s="5">
        <f t="shared" si="165"/>
        <v>0.66433566433566438</v>
      </c>
      <c r="AB1057" s="5">
        <f t="shared" si="166"/>
        <v>0.20745920745920746</v>
      </c>
      <c r="AC1057" s="3">
        <v>0</v>
      </c>
      <c r="AD1057" s="3">
        <v>59</v>
      </c>
      <c r="AE1057" s="3">
        <v>115</v>
      </c>
      <c r="AF1057" s="3">
        <v>24</v>
      </c>
      <c r="AG1057" s="3">
        <v>50</v>
      </c>
      <c r="AH1057" s="3">
        <v>0</v>
      </c>
      <c r="AI1057" s="1">
        <v>0</v>
      </c>
      <c r="AJ1057" s="1">
        <f t="shared" si="167"/>
        <v>0.43951612903225806</v>
      </c>
      <c r="AK1057" s="1">
        <f t="shared" si="168"/>
        <v>0.46370967741935482</v>
      </c>
      <c r="AL1057" s="1">
        <f t="shared" si="169"/>
        <v>9.6774193548387094E-2</v>
      </c>
    </row>
    <row r="1058" spans="1:38">
      <c r="A1058" s="2" t="s">
        <v>1447</v>
      </c>
      <c r="B1058" s="2" t="s">
        <v>106</v>
      </c>
      <c r="C1058" s="2" t="s">
        <v>164</v>
      </c>
      <c r="D1058" s="2">
        <v>12451</v>
      </c>
      <c r="E1058" s="2" t="s">
        <v>1473</v>
      </c>
      <c r="F1058" s="2" t="s">
        <v>1455</v>
      </c>
      <c r="G1058" s="2" t="s">
        <v>1446</v>
      </c>
      <c r="H1058" s="2">
        <v>17</v>
      </c>
      <c r="I1058" s="2">
        <v>6</v>
      </c>
      <c r="J1058" s="2" t="str">
        <f t="shared" si="170"/>
        <v>ESTERIL</v>
      </c>
      <c r="K1058" s="8">
        <v>2.5000000000000001E-2</v>
      </c>
      <c r="L1058" s="11">
        <v>0.03</v>
      </c>
      <c r="M1058" s="3">
        <v>0</v>
      </c>
      <c r="N1058" s="3">
        <v>760</v>
      </c>
      <c r="O1058" s="3">
        <v>0</v>
      </c>
      <c r="P1058" s="3">
        <v>0</v>
      </c>
      <c r="Q1058" s="3">
        <v>0</v>
      </c>
      <c r="R1058" s="3">
        <v>1</v>
      </c>
      <c r="S1058" s="3">
        <v>0</v>
      </c>
      <c r="T1058" s="3">
        <v>43</v>
      </c>
      <c r="U1058" s="3">
        <v>221</v>
      </c>
      <c r="V1058" s="3">
        <v>78</v>
      </c>
      <c r="W1058" s="3">
        <v>26</v>
      </c>
      <c r="X1058" s="3">
        <v>0</v>
      </c>
      <c r="Y1058" s="3">
        <v>0</v>
      </c>
      <c r="Z1058" s="5">
        <f t="shared" si="164"/>
        <v>0.12573099415204678</v>
      </c>
      <c r="AA1058" s="5">
        <f t="shared" si="165"/>
        <v>0.64619883040935677</v>
      </c>
      <c r="AB1058" s="5">
        <f t="shared" si="166"/>
        <v>0.22807017543859648</v>
      </c>
      <c r="AC1058" s="3">
        <v>0</v>
      </c>
      <c r="AD1058" s="3">
        <v>36</v>
      </c>
      <c r="AE1058" s="3">
        <v>243</v>
      </c>
      <c r="AF1058" s="3">
        <v>106</v>
      </c>
      <c r="AG1058" s="3">
        <v>19</v>
      </c>
      <c r="AH1058" s="3">
        <v>0</v>
      </c>
      <c r="AI1058" s="1">
        <v>0</v>
      </c>
      <c r="AJ1058" s="1">
        <f t="shared" si="167"/>
        <v>0.13613861386138615</v>
      </c>
      <c r="AK1058" s="1">
        <f t="shared" si="168"/>
        <v>0.60148514851485146</v>
      </c>
      <c r="AL1058" s="1">
        <f t="shared" si="169"/>
        <v>0.26237623762376239</v>
      </c>
    </row>
    <row r="1059" spans="1:38">
      <c r="A1059" s="2" t="s">
        <v>1447</v>
      </c>
      <c r="B1059" s="2" t="s">
        <v>106</v>
      </c>
      <c r="C1059" s="2" t="s">
        <v>164</v>
      </c>
      <c r="D1059" s="2">
        <v>12452</v>
      </c>
      <c r="E1059" s="2" t="s">
        <v>1473</v>
      </c>
      <c r="F1059" s="2" t="s">
        <v>1455</v>
      </c>
      <c r="G1059" s="2" t="s">
        <v>1446</v>
      </c>
      <c r="H1059" s="2">
        <v>18</v>
      </c>
      <c r="I1059" s="2">
        <v>6</v>
      </c>
      <c r="J1059" s="2" t="str">
        <f t="shared" si="170"/>
        <v>ESTERIL</v>
      </c>
      <c r="K1059" s="8">
        <v>2.5000000000000001E-2</v>
      </c>
      <c r="L1059" s="11">
        <v>0.06</v>
      </c>
      <c r="M1059" s="3">
        <v>56</v>
      </c>
      <c r="N1059" s="3">
        <v>554</v>
      </c>
      <c r="O1059" s="3">
        <v>42</v>
      </c>
      <c r="P1059" s="3">
        <v>0</v>
      </c>
      <c r="Q1059" s="3">
        <v>0.15030674846625766</v>
      </c>
      <c r="R1059" s="3">
        <v>0.84969325153374231</v>
      </c>
      <c r="S1059" s="3">
        <v>0</v>
      </c>
      <c r="T1059" s="3">
        <v>93</v>
      </c>
      <c r="U1059" s="3">
        <v>111</v>
      </c>
      <c r="V1059" s="3">
        <v>30</v>
      </c>
      <c r="W1059" s="3">
        <v>72</v>
      </c>
      <c r="X1059" s="3">
        <v>0</v>
      </c>
      <c r="Y1059" s="3">
        <v>0</v>
      </c>
      <c r="Z1059" s="5">
        <f t="shared" si="164"/>
        <v>0.39743589743589741</v>
      </c>
      <c r="AA1059" s="5">
        <f t="shared" si="165"/>
        <v>0.47435897435897434</v>
      </c>
      <c r="AB1059" s="5">
        <f t="shared" si="166"/>
        <v>0.12820512820512819</v>
      </c>
      <c r="AC1059" s="3">
        <v>0</v>
      </c>
      <c r="AD1059" s="3">
        <v>21</v>
      </c>
      <c r="AE1059" s="3">
        <v>187</v>
      </c>
      <c r="AF1059" s="3">
        <v>105</v>
      </c>
      <c r="AG1059" s="3">
        <v>8</v>
      </c>
      <c r="AH1059" s="3">
        <v>0</v>
      </c>
      <c r="AI1059" s="1">
        <v>0</v>
      </c>
      <c r="AJ1059" s="1">
        <f t="shared" si="167"/>
        <v>9.0342679127725853E-2</v>
      </c>
      <c r="AK1059" s="1">
        <f t="shared" si="168"/>
        <v>0.58255451713395634</v>
      </c>
      <c r="AL1059" s="1">
        <f t="shared" si="169"/>
        <v>0.32710280373831774</v>
      </c>
    </row>
    <row r="1060" spans="1:38">
      <c r="A1060" s="2" t="s">
        <v>1447</v>
      </c>
      <c r="B1060" s="2" t="s">
        <v>106</v>
      </c>
      <c r="C1060" s="2" t="s">
        <v>164</v>
      </c>
      <c r="D1060" s="2">
        <v>12453</v>
      </c>
      <c r="E1060" s="2" t="s">
        <v>1473</v>
      </c>
      <c r="F1060" s="2" t="s">
        <v>1455</v>
      </c>
      <c r="G1060" s="2" t="s">
        <v>1446</v>
      </c>
      <c r="H1060" s="2">
        <v>19</v>
      </c>
      <c r="I1060" s="2">
        <v>12</v>
      </c>
      <c r="J1060" s="2" t="str">
        <f t="shared" si="170"/>
        <v>ESTERIL</v>
      </c>
      <c r="K1060" s="8">
        <v>2.5000000000000001E-2</v>
      </c>
      <c r="L1060" s="11">
        <v>0.14000000000000001</v>
      </c>
      <c r="M1060" s="3">
        <v>14</v>
      </c>
      <c r="N1060" s="3">
        <v>1108</v>
      </c>
      <c r="O1060" s="3">
        <v>11</v>
      </c>
      <c r="P1060" s="3">
        <v>0</v>
      </c>
      <c r="Q1060" s="3">
        <v>2.2065313327449251E-2</v>
      </c>
      <c r="R1060" s="3">
        <v>0.97793468667255079</v>
      </c>
      <c r="S1060" s="3">
        <v>0</v>
      </c>
      <c r="T1060" s="3">
        <v>97</v>
      </c>
      <c r="U1060" s="3">
        <v>353</v>
      </c>
      <c r="V1060" s="3">
        <v>45</v>
      </c>
      <c r="W1060" s="3">
        <v>60</v>
      </c>
      <c r="X1060" s="3">
        <v>0</v>
      </c>
      <c r="Y1060" s="3">
        <v>0</v>
      </c>
      <c r="Z1060" s="5">
        <f t="shared" si="164"/>
        <v>0.19595959595959597</v>
      </c>
      <c r="AA1060" s="5">
        <f t="shared" si="165"/>
        <v>0.71313131313131317</v>
      </c>
      <c r="AB1060" s="5">
        <f t="shared" si="166"/>
        <v>9.0909090909090912E-2</v>
      </c>
      <c r="AC1060" s="3">
        <v>0</v>
      </c>
      <c r="AD1060" s="3">
        <v>66</v>
      </c>
      <c r="AE1060" s="3">
        <v>142</v>
      </c>
      <c r="AF1060" s="3">
        <v>32</v>
      </c>
      <c r="AG1060" s="3">
        <v>49</v>
      </c>
      <c r="AH1060" s="3">
        <v>0</v>
      </c>
      <c r="AI1060" s="1">
        <v>0</v>
      </c>
      <c r="AJ1060" s="1">
        <f t="shared" si="167"/>
        <v>0.39792387543252594</v>
      </c>
      <c r="AK1060" s="1">
        <f t="shared" si="168"/>
        <v>0.49134948096885811</v>
      </c>
      <c r="AL1060" s="1">
        <f t="shared" si="169"/>
        <v>0.11072664359861592</v>
      </c>
    </row>
    <row r="1061" spans="1:38">
      <c r="A1061" s="2" t="s">
        <v>1447</v>
      </c>
      <c r="B1061" s="2" t="s">
        <v>106</v>
      </c>
      <c r="C1061" s="2" t="s">
        <v>164</v>
      </c>
      <c r="D1061" s="2">
        <v>12454</v>
      </c>
      <c r="E1061" s="2" t="s">
        <v>1473</v>
      </c>
      <c r="F1061" s="2" t="s">
        <v>1455</v>
      </c>
      <c r="G1061" s="2" t="s">
        <v>1446</v>
      </c>
      <c r="H1061" s="2">
        <v>20</v>
      </c>
      <c r="I1061" s="2">
        <v>12</v>
      </c>
      <c r="J1061" s="2" t="str">
        <f t="shared" si="170"/>
        <v>ESTERIL</v>
      </c>
      <c r="K1061" s="8">
        <v>2.5000000000000001E-2</v>
      </c>
      <c r="L1061" s="11">
        <v>0.03</v>
      </c>
      <c r="M1061" s="3">
        <v>79</v>
      </c>
      <c r="N1061" s="3">
        <v>917</v>
      </c>
      <c r="O1061" s="3">
        <v>82</v>
      </c>
      <c r="P1061" s="3">
        <v>0</v>
      </c>
      <c r="Q1061" s="3">
        <v>0.14935064935064934</v>
      </c>
      <c r="R1061" s="3">
        <v>0.85064935064935066</v>
      </c>
      <c r="S1061" s="3">
        <v>0</v>
      </c>
      <c r="T1061" s="3">
        <v>115</v>
      </c>
      <c r="U1061" s="3">
        <v>295</v>
      </c>
      <c r="V1061" s="3">
        <v>49</v>
      </c>
      <c r="W1061" s="3">
        <v>85</v>
      </c>
      <c r="X1061" s="3">
        <v>0</v>
      </c>
      <c r="Y1061" s="3">
        <v>0</v>
      </c>
      <c r="Z1061" s="5">
        <f t="shared" si="164"/>
        <v>0.25054466230936817</v>
      </c>
      <c r="AA1061" s="5">
        <f t="shared" si="165"/>
        <v>0.64270152505446621</v>
      </c>
      <c r="AB1061" s="5">
        <f t="shared" si="166"/>
        <v>0.10675381263616558</v>
      </c>
      <c r="AC1061" s="3">
        <v>0</v>
      </c>
      <c r="AD1061" s="3">
        <v>67</v>
      </c>
      <c r="AE1061" s="3">
        <v>375</v>
      </c>
      <c r="AF1061" s="3">
        <v>52</v>
      </c>
      <c r="AG1061" s="3">
        <v>32</v>
      </c>
      <c r="AH1061" s="3">
        <v>0</v>
      </c>
      <c r="AI1061" s="1">
        <v>0</v>
      </c>
      <c r="AJ1061" s="1">
        <f t="shared" si="167"/>
        <v>0.18821292775665399</v>
      </c>
      <c r="AK1061" s="1">
        <f t="shared" si="168"/>
        <v>0.71292775665399244</v>
      </c>
      <c r="AL1061" s="1">
        <f t="shared" si="169"/>
        <v>9.8859315589353611E-2</v>
      </c>
    </row>
    <row r="1062" spans="1:38">
      <c r="A1062" s="2" t="s">
        <v>1447</v>
      </c>
      <c r="B1062" s="2" t="s">
        <v>106</v>
      </c>
      <c r="C1062" s="2" t="s">
        <v>164</v>
      </c>
      <c r="D1062" s="2">
        <v>12455</v>
      </c>
      <c r="E1062" s="2" t="s">
        <v>1473</v>
      </c>
      <c r="F1062" s="2" t="s">
        <v>1455</v>
      </c>
      <c r="G1062" s="2" t="s">
        <v>1446</v>
      </c>
      <c r="H1062" s="2">
        <v>21</v>
      </c>
      <c r="I1062" s="2">
        <v>6</v>
      </c>
      <c r="J1062" s="2" t="str">
        <f t="shared" si="170"/>
        <v>ESTERIL</v>
      </c>
      <c r="K1062" s="8">
        <v>2.5000000000000001E-2</v>
      </c>
      <c r="L1062" s="11">
        <v>0.13</v>
      </c>
      <c r="M1062" s="3">
        <v>0</v>
      </c>
      <c r="N1062" s="3">
        <v>2710</v>
      </c>
      <c r="O1062" s="3">
        <v>0</v>
      </c>
      <c r="P1062" s="3">
        <v>0</v>
      </c>
      <c r="Q1062" s="3">
        <v>0</v>
      </c>
      <c r="R1062" s="3">
        <v>1</v>
      </c>
      <c r="S1062" s="3">
        <v>0</v>
      </c>
      <c r="T1062" s="3">
        <v>35</v>
      </c>
      <c r="U1062" s="3">
        <v>951</v>
      </c>
      <c r="V1062" s="3">
        <v>425</v>
      </c>
      <c r="W1062" s="3">
        <v>8</v>
      </c>
      <c r="X1062" s="3">
        <v>0</v>
      </c>
      <c r="Y1062" s="3">
        <v>0</v>
      </c>
      <c r="Z1062" s="5">
        <f t="shared" si="164"/>
        <v>2.4805102763997167E-2</v>
      </c>
      <c r="AA1062" s="5">
        <f t="shared" si="165"/>
        <v>0.67399007795889443</v>
      </c>
      <c r="AB1062" s="5">
        <f t="shared" si="166"/>
        <v>0.30120481927710846</v>
      </c>
      <c r="AC1062" s="3">
        <v>0</v>
      </c>
      <c r="AD1062" s="3">
        <v>74</v>
      </c>
      <c r="AE1062" s="3">
        <v>354</v>
      </c>
      <c r="AF1062" s="3">
        <v>49</v>
      </c>
      <c r="AG1062" s="3">
        <v>37</v>
      </c>
      <c r="AH1062" s="3">
        <v>0</v>
      </c>
      <c r="AI1062" s="1">
        <v>0</v>
      </c>
      <c r="AJ1062" s="1">
        <f t="shared" si="167"/>
        <v>0.21595330739299612</v>
      </c>
      <c r="AK1062" s="1">
        <f t="shared" si="168"/>
        <v>0.68871595330739299</v>
      </c>
      <c r="AL1062" s="1">
        <f t="shared" si="169"/>
        <v>9.5330739299610889E-2</v>
      </c>
    </row>
    <row r="1063" spans="1:38">
      <c r="A1063" s="2" t="s">
        <v>1447</v>
      </c>
      <c r="B1063" s="2" t="s">
        <v>106</v>
      </c>
      <c r="C1063" s="2" t="s">
        <v>164</v>
      </c>
      <c r="D1063" s="2">
        <v>12456</v>
      </c>
      <c r="E1063" s="2" t="s">
        <v>1473</v>
      </c>
      <c r="F1063" s="2" t="s">
        <v>1455</v>
      </c>
      <c r="G1063" s="2" t="s">
        <v>1446</v>
      </c>
      <c r="H1063" s="2">
        <v>22</v>
      </c>
      <c r="I1063" s="2">
        <v>8</v>
      </c>
      <c r="J1063" s="2" t="str">
        <f t="shared" si="170"/>
        <v>ESTERIL</v>
      </c>
      <c r="K1063" s="8">
        <v>2.5000000000000001E-2</v>
      </c>
      <c r="L1063" s="11">
        <v>0</v>
      </c>
      <c r="M1063" s="3">
        <v>0</v>
      </c>
      <c r="N1063" s="3">
        <v>1021</v>
      </c>
      <c r="O1063" s="3">
        <v>0</v>
      </c>
      <c r="P1063" s="3">
        <v>0</v>
      </c>
      <c r="Q1063" s="3">
        <v>0</v>
      </c>
      <c r="R1063" s="3">
        <v>1</v>
      </c>
      <c r="S1063" s="3">
        <v>0</v>
      </c>
      <c r="T1063" s="3">
        <v>36</v>
      </c>
      <c r="U1063" s="3">
        <v>341</v>
      </c>
      <c r="V1063" s="3">
        <v>85</v>
      </c>
      <c r="W1063" s="3">
        <v>12</v>
      </c>
      <c r="X1063" s="3">
        <v>0</v>
      </c>
      <c r="Y1063" s="3">
        <v>0</v>
      </c>
      <c r="Z1063" s="5">
        <f t="shared" si="164"/>
        <v>7.792207792207792E-2</v>
      </c>
      <c r="AA1063" s="5">
        <f t="shared" si="165"/>
        <v>0.73809523809523814</v>
      </c>
      <c r="AB1063" s="5">
        <f t="shared" si="166"/>
        <v>0.18398268398268397</v>
      </c>
      <c r="AC1063" s="3">
        <v>0</v>
      </c>
      <c r="AD1063" s="3">
        <v>11</v>
      </c>
      <c r="AE1063" s="3">
        <v>663</v>
      </c>
      <c r="AF1063" s="3">
        <v>608</v>
      </c>
      <c r="AG1063" s="3">
        <v>0</v>
      </c>
      <c r="AH1063" s="3">
        <v>0</v>
      </c>
      <c r="AI1063" s="1">
        <v>0</v>
      </c>
      <c r="AJ1063" s="1">
        <f t="shared" si="167"/>
        <v>8.5803432137285494E-3</v>
      </c>
      <c r="AK1063" s="1">
        <f t="shared" si="168"/>
        <v>0.51716068642745705</v>
      </c>
      <c r="AL1063" s="1">
        <f t="shared" si="169"/>
        <v>0.47425897035881437</v>
      </c>
    </row>
    <row r="1064" spans="1:38">
      <c r="A1064" s="2" t="s">
        <v>1447</v>
      </c>
      <c r="B1064" s="2" t="s">
        <v>106</v>
      </c>
      <c r="C1064" s="2" t="s">
        <v>164</v>
      </c>
      <c r="D1064" s="2">
        <v>12457</v>
      </c>
      <c r="E1064" s="2" t="s">
        <v>1473</v>
      </c>
      <c r="F1064" s="2" t="s">
        <v>1455</v>
      </c>
      <c r="G1064" s="2" t="s">
        <v>1446</v>
      </c>
      <c r="H1064" s="2">
        <v>23</v>
      </c>
      <c r="I1064" s="2">
        <v>6</v>
      </c>
      <c r="J1064" s="2" t="str">
        <f t="shared" si="170"/>
        <v>ESTERIL</v>
      </c>
      <c r="K1064" s="8">
        <v>2.5000000000000001E-2</v>
      </c>
      <c r="L1064" s="11">
        <v>0.02</v>
      </c>
      <c r="M1064" s="3">
        <v>0</v>
      </c>
      <c r="N1064" s="3">
        <v>889</v>
      </c>
      <c r="O1064" s="3">
        <v>0</v>
      </c>
      <c r="P1064" s="3">
        <v>0</v>
      </c>
      <c r="Q1064" s="3">
        <v>0</v>
      </c>
      <c r="R1064" s="3">
        <v>1</v>
      </c>
      <c r="S1064" s="3">
        <v>0</v>
      </c>
      <c r="T1064" s="3">
        <v>102</v>
      </c>
      <c r="U1064" s="3">
        <v>218</v>
      </c>
      <c r="V1064" s="3">
        <v>42</v>
      </c>
      <c r="W1064" s="3">
        <v>86</v>
      </c>
      <c r="X1064" s="3">
        <v>0</v>
      </c>
      <c r="Y1064" s="3">
        <v>0</v>
      </c>
      <c r="Z1064" s="5">
        <f t="shared" si="164"/>
        <v>0.28176795580110497</v>
      </c>
      <c r="AA1064" s="5">
        <f t="shared" si="165"/>
        <v>0.60220994475138123</v>
      </c>
      <c r="AB1064" s="5">
        <f t="shared" si="166"/>
        <v>0.11602209944751381</v>
      </c>
      <c r="AC1064" s="3">
        <v>0</v>
      </c>
      <c r="AD1064" s="3">
        <v>17</v>
      </c>
      <c r="AE1064" s="3">
        <v>314</v>
      </c>
      <c r="AF1064" s="3">
        <v>108</v>
      </c>
      <c r="AG1064" s="3">
        <v>4</v>
      </c>
      <c r="AH1064" s="3">
        <v>0</v>
      </c>
      <c r="AI1064" s="1">
        <v>0</v>
      </c>
      <c r="AJ1064" s="1">
        <f t="shared" si="167"/>
        <v>4.740406320541761E-2</v>
      </c>
      <c r="AK1064" s="1">
        <f t="shared" si="168"/>
        <v>0.70880361173814899</v>
      </c>
      <c r="AL1064" s="1">
        <f t="shared" si="169"/>
        <v>0.24379232505643342</v>
      </c>
    </row>
    <row r="1065" spans="1:38">
      <c r="A1065" s="2" t="s">
        <v>1447</v>
      </c>
      <c r="B1065" s="2" t="s">
        <v>106</v>
      </c>
      <c r="C1065" s="2" t="s">
        <v>164</v>
      </c>
      <c r="D1065" s="2">
        <v>12458</v>
      </c>
      <c r="E1065" s="2" t="s">
        <v>1473</v>
      </c>
      <c r="F1065" s="2" t="s">
        <v>1455</v>
      </c>
      <c r="G1065" s="2" t="s">
        <v>1446</v>
      </c>
      <c r="H1065" s="2">
        <v>24</v>
      </c>
      <c r="I1065" s="2">
        <v>4</v>
      </c>
      <c r="J1065" s="2" t="str">
        <f t="shared" si="170"/>
        <v>ESTERIL</v>
      </c>
      <c r="K1065" s="8">
        <v>2.5000000000000001E-2</v>
      </c>
      <c r="L1065" s="11">
        <v>0.01</v>
      </c>
      <c r="M1065" s="3">
        <v>54</v>
      </c>
      <c r="N1065" s="3">
        <v>608</v>
      </c>
      <c r="O1065" s="3">
        <v>44</v>
      </c>
      <c r="P1065" s="3">
        <v>0</v>
      </c>
      <c r="Q1065" s="3">
        <v>0.13881019830028329</v>
      </c>
      <c r="R1065" s="3">
        <v>0.86118980169971671</v>
      </c>
      <c r="S1065" s="3">
        <v>0</v>
      </c>
      <c r="T1065" s="3">
        <v>18</v>
      </c>
      <c r="U1065" s="3">
        <v>260</v>
      </c>
      <c r="V1065" s="3">
        <v>73</v>
      </c>
      <c r="W1065" s="3">
        <v>5</v>
      </c>
      <c r="X1065" s="3">
        <v>0</v>
      </c>
      <c r="Y1065" s="3">
        <v>0</v>
      </c>
      <c r="Z1065" s="5">
        <f t="shared" si="164"/>
        <v>5.128205128205128E-2</v>
      </c>
      <c r="AA1065" s="5">
        <f t="shared" si="165"/>
        <v>0.7407407407407407</v>
      </c>
      <c r="AB1065" s="5">
        <f t="shared" si="166"/>
        <v>0.20797720797720798</v>
      </c>
      <c r="AC1065" s="3">
        <v>0</v>
      </c>
      <c r="AD1065" s="3">
        <v>68</v>
      </c>
      <c r="AE1065" s="3">
        <v>238</v>
      </c>
      <c r="AF1065" s="3">
        <v>55</v>
      </c>
      <c r="AG1065" s="3">
        <v>54</v>
      </c>
      <c r="AH1065" s="3">
        <v>0</v>
      </c>
      <c r="AI1065" s="1">
        <v>0</v>
      </c>
      <c r="AJ1065" s="1">
        <f t="shared" si="167"/>
        <v>0.29397590361445786</v>
      </c>
      <c r="AK1065" s="1">
        <f t="shared" si="168"/>
        <v>0.57349397590361451</v>
      </c>
      <c r="AL1065" s="1">
        <f t="shared" si="169"/>
        <v>0.13253012048192772</v>
      </c>
    </row>
    <row r="1066" spans="1:38">
      <c r="A1066" s="2" t="s">
        <v>1447</v>
      </c>
      <c r="B1066" s="2" t="s">
        <v>106</v>
      </c>
      <c r="C1066" s="2" t="s">
        <v>164</v>
      </c>
      <c r="D1066" s="2">
        <v>12459</v>
      </c>
      <c r="E1066" s="2" t="s">
        <v>5</v>
      </c>
      <c r="F1066" s="2" t="s">
        <v>5</v>
      </c>
      <c r="G1066" s="2" t="s">
        <v>1446</v>
      </c>
      <c r="H1066" s="2">
        <v>25</v>
      </c>
      <c r="I1066" s="2">
        <v>14</v>
      </c>
      <c r="J1066" s="2" t="str">
        <f t="shared" si="170"/>
        <v>ESTERIL</v>
      </c>
      <c r="K1066" s="8">
        <v>0.05</v>
      </c>
      <c r="L1066" s="11">
        <v>0.01</v>
      </c>
      <c r="M1066" s="3">
        <v>56</v>
      </c>
      <c r="N1066" s="3">
        <v>488</v>
      </c>
      <c r="O1066" s="3">
        <v>54</v>
      </c>
      <c r="P1066" s="3">
        <v>0</v>
      </c>
      <c r="Q1066" s="3">
        <v>0.18394648829431437</v>
      </c>
      <c r="R1066" s="3">
        <v>0.81605351170568563</v>
      </c>
      <c r="S1066" s="3">
        <v>0</v>
      </c>
      <c r="T1066" s="3">
        <v>53</v>
      </c>
      <c r="U1066" s="3">
        <v>154</v>
      </c>
      <c r="V1066" s="3">
        <v>43</v>
      </c>
      <c r="W1066" s="3">
        <v>28</v>
      </c>
      <c r="X1066" s="3">
        <v>0</v>
      </c>
      <c r="Y1066" s="3">
        <v>0</v>
      </c>
      <c r="Z1066" s="5">
        <f t="shared" si="164"/>
        <v>0.21199999999999999</v>
      </c>
      <c r="AA1066" s="5">
        <f t="shared" si="165"/>
        <v>0.61599999999999999</v>
      </c>
      <c r="AB1066" s="5">
        <f t="shared" si="166"/>
        <v>0.17199999999999999</v>
      </c>
      <c r="AC1066" s="3">
        <v>0</v>
      </c>
      <c r="AD1066" s="3">
        <v>10</v>
      </c>
      <c r="AE1066" s="3">
        <v>239</v>
      </c>
      <c r="AF1066" s="3">
        <v>87</v>
      </c>
      <c r="AG1066" s="3">
        <v>0</v>
      </c>
      <c r="AH1066" s="3">
        <v>0</v>
      </c>
      <c r="AI1066" s="1">
        <v>0</v>
      </c>
      <c r="AJ1066" s="1">
        <f t="shared" si="167"/>
        <v>2.976190476190476E-2</v>
      </c>
      <c r="AK1066" s="1">
        <f t="shared" si="168"/>
        <v>0.71130952380952384</v>
      </c>
      <c r="AL1066" s="1">
        <f t="shared" si="169"/>
        <v>0.25892857142857145</v>
      </c>
    </row>
    <row r="1067" spans="1:38">
      <c r="A1067" s="2" t="s">
        <v>1447</v>
      </c>
      <c r="B1067" s="2" t="s">
        <v>106</v>
      </c>
      <c r="C1067" s="2" t="s">
        <v>164</v>
      </c>
      <c r="D1067" s="2">
        <v>12460</v>
      </c>
      <c r="E1067" s="2" t="s">
        <v>5</v>
      </c>
      <c r="F1067" s="2" t="s">
        <v>5</v>
      </c>
      <c r="G1067" s="2" t="s">
        <v>1446</v>
      </c>
      <c r="H1067" s="2">
        <v>26</v>
      </c>
      <c r="I1067" s="2">
        <v>8</v>
      </c>
      <c r="J1067" s="2" t="str">
        <f t="shared" si="170"/>
        <v>ESTERIL</v>
      </c>
      <c r="K1067" s="8">
        <v>0.15</v>
      </c>
      <c r="L1067" s="11">
        <v>0.11</v>
      </c>
      <c r="M1067" s="3">
        <v>0</v>
      </c>
      <c r="N1067" s="3">
        <v>1014</v>
      </c>
      <c r="O1067" s="3">
        <v>0</v>
      </c>
      <c r="P1067" s="3">
        <v>0</v>
      </c>
      <c r="Q1067" s="3">
        <v>0</v>
      </c>
      <c r="R1067" s="3">
        <v>1</v>
      </c>
      <c r="S1067" s="3">
        <v>0</v>
      </c>
      <c r="T1067" s="3">
        <v>41</v>
      </c>
      <c r="U1067" s="3">
        <v>366</v>
      </c>
      <c r="V1067" s="3">
        <v>93</v>
      </c>
      <c r="W1067" s="3">
        <v>14</v>
      </c>
      <c r="X1067" s="3">
        <v>0</v>
      </c>
      <c r="Y1067" s="3">
        <v>0</v>
      </c>
      <c r="Z1067" s="5">
        <f t="shared" si="164"/>
        <v>8.2000000000000003E-2</v>
      </c>
      <c r="AA1067" s="5">
        <f t="shared" si="165"/>
        <v>0.73199999999999998</v>
      </c>
      <c r="AB1067" s="5">
        <f t="shared" si="166"/>
        <v>0.186</v>
      </c>
      <c r="AC1067" s="3">
        <v>0</v>
      </c>
      <c r="AD1067" s="3">
        <v>40</v>
      </c>
      <c r="AE1067" s="3">
        <v>152</v>
      </c>
      <c r="AF1067" s="3">
        <v>40</v>
      </c>
      <c r="AG1067" s="3">
        <v>24</v>
      </c>
      <c r="AH1067" s="3">
        <v>0</v>
      </c>
      <c r="AI1067" s="1">
        <v>0</v>
      </c>
      <c r="AJ1067" s="1">
        <f t="shared" si="167"/>
        <v>0.25</v>
      </c>
      <c r="AK1067" s="1">
        <f t="shared" si="168"/>
        <v>0.59375</v>
      </c>
      <c r="AL1067" s="1">
        <f t="shared" si="169"/>
        <v>0.15625</v>
      </c>
    </row>
    <row r="1068" spans="1:38">
      <c r="A1068" s="2" t="s">
        <v>1447</v>
      </c>
      <c r="B1068" s="2" t="s">
        <v>106</v>
      </c>
      <c r="C1068" s="2" t="s">
        <v>164</v>
      </c>
      <c r="D1068" s="2">
        <v>12461</v>
      </c>
      <c r="E1068" s="2" t="s">
        <v>5</v>
      </c>
      <c r="F1068" s="2" t="s">
        <v>5</v>
      </c>
      <c r="G1068" s="2" t="s">
        <v>1446</v>
      </c>
      <c r="H1068" s="2">
        <v>27</v>
      </c>
      <c r="I1068" s="2">
        <v>8</v>
      </c>
      <c r="J1068" s="2" t="str">
        <f t="shared" si="170"/>
        <v>ESTERIL</v>
      </c>
      <c r="K1068" s="8">
        <v>0.11</v>
      </c>
      <c r="L1068" s="11">
        <v>0.01</v>
      </c>
      <c r="M1068" s="3">
        <v>34</v>
      </c>
      <c r="N1068" s="3">
        <v>851</v>
      </c>
      <c r="O1068" s="3">
        <v>34</v>
      </c>
      <c r="P1068" s="3">
        <v>0</v>
      </c>
      <c r="Q1068" s="3">
        <v>7.399347116430903E-2</v>
      </c>
      <c r="R1068" s="3">
        <v>0.92600652883569101</v>
      </c>
      <c r="S1068" s="3">
        <v>0</v>
      </c>
      <c r="T1068" s="3">
        <v>98</v>
      </c>
      <c r="U1068" s="3">
        <v>171</v>
      </c>
      <c r="V1068" s="3">
        <v>79</v>
      </c>
      <c r="W1068" s="3">
        <v>104</v>
      </c>
      <c r="X1068" s="3">
        <v>0</v>
      </c>
      <c r="Y1068" s="3">
        <v>0</v>
      </c>
      <c r="Z1068" s="5">
        <f t="shared" si="164"/>
        <v>0.28160919540229884</v>
      </c>
      <c r="AA1068" s="5">
        <f t="shared" si="165"/>
        <v>0.49137931034482757</v>
      </c>
      <c r="AB1068" s="5">
        <f t="shared" si="166"/>
        <v>0.22701149425287356</v>
      </c>
      <c r="AC1068" s="3">
        <v>0</v>
      </c>
      <c r="AD1068" s="3">
        <v>20</v>
      </c>
      <c r="AE1068" s="3">
        <v>338</v>
      </c>
      <c r="AF1068" s="3">
        <v>116</v>
      </c>
      <c r="AG1068" s="3">
        <v>3</v>
      </c>
      <c r="AH1068" s="3">
        <v>0</v>
      </c>
      <c r="AI1068" s="1">
        <v>0</v>
      </c>
      <c r="AJ1068" s="1">
        <f t="shared" si="167"/>
        <v>4.8218029350104823E-2</v>
      </c>
      <c r="AK1068" s="1">
        <f t="shared" si="168"/>
        <v>0.70859538784067089</v>
      </c>
      <c r="AL1068" s="1">
        <f t="shared" si="169"/>
        <v>0.24318658280922431</v>
      </c>
    </row>
    <row r="1069" spans="1:38">
      <c r="A1069" s="2" t="s">
        <v>1447</v>
      </c>
      <c r="B1069" s="2" t="s">
        <v>106</v>
      </c>
      <c r="C1069" s="2" t="s">
        <v>164</v>
      </c>
      <c r="D1069" s="2">
        <v>12462</v>
      </c>
      <c r="E1069" s="2" t="s">
        <v>5</v>
      </c>
      <c r="F1069" s="2" t="s">
        <v>5</v>
      </c>
      <c r="G1069" s="2" t="s">
        <v>1446</v>
      </c>
      <c r="H1069" s="2">
        <v>28</v>
      </c>
      <c r="I1069" s="2">
        <v>10</v>
      </c>
      <c r="J1069" s="2" t="str">
        <f t="shared" si="170"/>
        <v>ESTERIL</v>
      </c>
      <c r="K1069" s="8">
        <v>7.0000000000000007E-2</v>
      </c>
      <c r="L1069" s="11">
        <v>0.02</v>
      </c>
      <c r="M1069" s="3">
        <v>0</v>
      </c>
      <c r="N1069" s="3">
        <v>976</v>
      </c>
      <c r="O1069" s="3">
        <v>0</v>
      </c>
      <c r="P1069" s="3">
        <v>0</v>
      </c>
      <c r="Q1069" s="3">
        <v>0</v>
      </c>
      <c r="R1069" s="3">
        <v>1</v>
      </c>
      <c r="S1069" s="3">
        <v>0</v>
      </c>
      <c r="T1069" s="3">
        <v>29</v>
      </c>
      <c r="U1069" s="3">
        <v>331</v>
      </c>
      <c r="V1069" s="3">
        <v>84</v>
      </c>
      <c r="W1069" s="3">
        <v>8</v>
      </c>
      <c r="X1069" s="3">
        <v>0</v>
      </c>
      <c r="Y1069" s="3">
        <v>0</v>
      </c>
      <c r="Z1069" s="5">
        <f t="shared" si="164"/>
        <v>6.5315315315315314E-2</v>
      </c>
      <c r="AA1069" s="5">
        <f t="shared" si="165"/>
        <v>0.74549549549549554</v>
      </c>
      <c r="AB1069" s="5">
        <f t="shared" si="166"/>
        <v>0.1891891891891892</v>
      </c>
      <c r="AC1069" s="3">
        <v>0</v>
      </c>
      <c r="AD1069" s="3">
        <v>65</v>
      </c>
      <c r="AE1069" s="3">
        <v>214</v>
      </c>
      <c r="AF1069" s="3">
        <v>67</v>
      </c>
      <c r="AG1069" s="3">
        <v>52</v>
      </c>
      <c r="AH1069" s="3">
        <v>0</v>
      </c>
      <c r="AI1069" s="1">
        <v>0</v>
      </c>
      <c r="AJ1069" s="1">
        <f t="shared" si="167"/>
        <v>0.29396984924623115</v>
      </c>
      <c r="AK1069" s="1">
        <f t="shared" si="168"/>
        <v>0.53768844221105527</v>
      </c>
      <c r="AL1069" s="1">
        <f t="shared" si="169"/>
        <v>0.16834170854271358</v>
      </c>
    </row>
    <row r="1070" spans="1:38">
      <c r="A1070" s="2" t="s">
        <v>1447</v>
      </c>
      <c r="B1070" s="2" t="s">
        <v>106</v>
      </c>
      <c r="C1070" s="2" t="s">
        <v>164</v>
      </c>
      <c r="D1070" s="2">
        <v>12463</v>
      </c>
      <c r="E1070" s="2" t="s">
        <v>5</v>
      </c>
      <c r="F1070" s="2" t="s">
        <v>5</v>
      </c>
      <c r="G1070" s="2" t="s">
        <v>1446</v>
      </c>
      <c r="H1070" s="2">
        <v>29</v>
      </c>
      <c r="I1070" s="2">
        <v>12</v>
      </c>
      <c r="J1070" s="2" t="str">
        <f t="shared" si="170"/>
        <v>ESTERIL</v>
      </c>
      <c r="K1070" s="8">
        <v>0.06</v>
      </c>
      <c r="L1070" s="11">
        <v>0.01</v>
      </c>
      <c r="M1070" s="3">
        <v>29</v>
      </c>
      <c r="N1070" s="3">
        <v>589</v>
      </c>
      <c r="O1070" s="3">
        <v>32</v>
      </c>
      <c r="P1070" s="3">
        <v>0</v>
      </c>
      <c r="Q1070" s="3">
        <v>9.3846153846153843E-2</v>
      </c>
      <c r="R1070" s="3">
        <v>0.9061538461538462</v>
      </c>
      <c r="S1070" s="3">
        <v>0</v>
      </c>
      <c r="T1070" s="3">
        <v>75</v>
      </c>
      <c r="U1070" s="3">
        <v>135</v>
      </c>
      <c r="V1070" s="3">
        <v>40</v>
      </c>
      <c r="W1070" s="3">
        <v>54</v>
      </c>
      <c r="X1070" s="3">
        <v>0</v>
      </c>
      <c r="Y1070" s="3">
        <v>0</v>
      </c>
      <c r="Z1070" s="5">
        <f t="shared" si="164"/>
        <v>0.3</v>
      </c>
      <c r="AA1070" s="5">
        <f t="shared" si="165"/>
        <v>0.54</v>
      </c>
      <c r="AB1070" s="5">
        <f t="shared" si="166"/>
        <v>0.16</v>
      </c>
      <c r="AC1070" s="3">
        <v>0</v>
      </c>
      <c r="AD1070" s="3">
        <v>20</v>
      </c>
      <c r="AE1070" s="3">
        <v>294</v>
      </c>
      <c r="AF1070" s="3">
        <v>104</v>
      </c>
      <c r="AG1070" s="3">
        <v>5</v>
      </c>
      <c r="AH1070" s="3">
        <v>0</v>
      </c>
      <c r="AI1070" s="1">
        <v>0</v>
      </c>
      <c r="AJ1070" s="1">
        <f t="shared" si="167"/>
        <v>5.9101654846335699E-2</v>
      </c>
      <c r="AK1070" s="1">
        <f t="shared" si="168"/>
        <v>0.69503546099290781</v>
      </c>
      <c r="AL1070" s="1">
        <f t="shared" si="169"/>
        <v>0.2458628841607565</v>
      </c>
    </row>
    <row r="1071" spans="1:38">
      <c r="A1071" s="2" t="s">
        <v>1447</v>
      </c>
      <c r="B1071" s="2" t="s">
        <v>106</v>
      </c>
      <c r="C1071" s="2" t="s">
        <v>164</v>
      </c>
      <c r="D1071" s="2">
        <v>12464</v>
      </c>
      <c r="E1071" s="2" t="s">
        <v>5</v>
      </c>
      <c r="F1071" s="2" t="s">
        <v>5</v>
      </c>
      <c r="G1071" s="2" t="s">
        <v>1446</v>
      </c>
      <c r="H1071" s="2">
        <v>30</v>
      </c>
      <c r="I1071" s="2">
        <v>10</v>
      </c>
      <c r="J1071" s="2" t="str">
        <f t="shared" si="170"/>
        <v>ESTERIL</v>
      </c>
      <c r="K1071" s="8">
        <v>0.08</v>
      </c>
      <c r="L1071" s="11">
        <v>0.01</v>
      </c>
      <c r="M1071" s="3">
        <v>14</v>
      </c>
      <c r="N1071" s="3">
        <v>1049</v>
      </c>
      <c r="O1071" s="3">
        <v>11</v>
      </c>
      <c r="P1071" s="3">
        <v>0</v>
      </c>
      <c r="Q1071" s="3">
        <v>2.3277467411545624E-2</v>
      </c>
      <c r="R1071" s="3">
        <v>0.97672253258845443</v>
      </c>
      <c r="S1071" s="3">
        <v>0</v>
      </c>
      <c r="T1071" s="3">
        <v>68</v>
      </c>
      <c r="U1071" s="3">
        <v>350</v>
      </c>
      <c r="V1071" s="3">
        <v>71</v>
      </c>
      <c r="W1071" s="3">
        <v>36</v>
      </c>
      <c r="X1071" s="3">
        <v>0</v>
      </c>
      <c r="Y1071" s="3">
        <v>0</v>
      </c>
      <c r="Z1071" s="5">
        <f t="shared" ref="Z1071:Z1134" si="171">T1071/($S1071+$T1071+$U1071+$V1071)</f>
        <v>0.13905930470347649</v>
      </c>
      <c r="AA1071" s="5">
        <f t="shared" ref="AA1071:AA1134" si="172">U1071/($S1071+$T1071+$U1071+$V1071)</f>
        <v>0.71574642126789367</v>
      </c>
      <c r="AB1071" s="5">
        <f t="shared" ref="AB1071:AB1134" si="173">V1071/($S1071+$T1071+$U1071+$V1071)</f>
        <v>0.14519427402862986</v>
      </c>
      <c r="AC1071" s="3">
        <v>0</v>
      </c>
      <c r="AD1071" s="3">
        <v>53</v>
      </c>
      <c r="AE1071" s="3">
        <v>157</v>
      </c>
      <c r="AF1071" s="3">
        <v>32</v>
      </c>
      <c r="AG1071" s="3">
        <v>42</v>
      </c>
      <c r="AH1071" s="3">
        <v>0</v>
      </c>
      <c r="AI1071" s="1">
        <v>0</v>
      </c>
      <c r="AJ1071" s="1">
        <f t="shared" si="167"/>
        <v>0.33450704225352113</v>
      </c>
      <c r="AK1071" s="1">
        <f t="shared" si="168"/>
        <v>0.55281690140845074</v>
      </c>
      <c r="AL1071" s="1">
        <f t="shared" si="169"/>
        <v>0.11267605633802817</v>
      </c>
    </row>
    <row r="1072" spans="1:38">
      <c r="A1072" s="2" t="s">
        <v>1447</v>
      </c>
      <c r="B1072" s="2" t="s">
        <v>106</v>
      </c>
      <c r="C1072" s="2" t="s">
        <v>164</v>
      </c>
      <c r="D1072" s="2">
        <v>12465</v>
      </c>
      <c r="E1072" s="2" t="s">
        <v>5</v>
      </c>
      <c r="F1072" s="2" t="s">
        <v>5</v>
      </c>
      <c r="G1072" s="2" t="s">
        <v>1446</v>
      </c>
      <c r="H1072" s="2">
        <v>31</v>
      </c>
      <c r="I1072" s="2">
        <v>12</v>
      </c>
      <c r="J1072" s="2" t="str">
        <f t="shared" si="170"/>
        <v>ESTERIL</v>
      </c>
      <c r="K1072" s="8">
        <v>0.08</v>
      </c>
      <c r="L1072" s="11">
        <v>0.03</v>
      </c>
      <c r="M1072" s="3">
        <v>0</v>
      </c>
      <c r="N1072" s="3">
        <v>1140</v>
      </c>
      <c r="O1072" s="3">
        <v>0</v>
      </c>
      <c r="P1072" s="3">
        <v>0</v>
      </c>
      <c r="Q1072" s="3">
        <v>0</v>
      </c>
      <c r="R1072" s="3">
        <v>1</v>
      </c>
      <c r="S1072" s="3">
        <v>0</v>
      </c>
      <c r="T1072" s="3">
        <v>28</v>
      </c>
      <c r="U1072" s="3">
        <v>369</v>
      </c>
      <c r="V1072" s="3">
        <v>143</v>
      </c>
      <c r="W1072" s="3">
        <v>7</v>
      </c>
      <c r="X1072" s="3">
        <v>0</v>
      </c>
      <c r="Y1072" s="3">
        <v>0</v>
      </c>
      <c r="Z1072" s="5">
        <f t="shared" si="171"/>
        <v>5.185185185185185E-2</v>
      </c>
      <c r="AA1072" s="5">
        <f t="shared" si="172"/>
        <v>0.68333333333333335</v>
      </c>
      <c r="AB1072" s="5">
        <f t="shared" si="173"/>
        <v>0.26481481481481484</v>
      </c>
      <c r="AC1072" s="3">
        <v>0</v>
      </c>
      <c r="AD1072" s="3">
        <v>46</v>
      </c>
      <c r="AE1072" s="3">
        <v>354</v>
      </c>
      <c r="AF1072" s="3">
        <v>80</v>
      </c>
      <c r="AG1072" s="3">
        <v>13</v>
      </c>
      <c r="AH1072" s="3">
        <v>0</v>
      </c>
      <c r="AI1072" s="1">
        <v>0</v>
      </c>
      <c r="AJ1072" s="1">
        <f t="shared" si="167"/>
        <v>0.11967545638945233</v>
      </c>
      <c r="AK1072" s="1">
        <f t="shared" si="168"/>
        <v>0.71805273833671401</v>
      </c>
      <c r="AL1072" s="1">
        <f t="shared" si="169"/>
        <v>0.16227180527383367</v>
      </c>
    </row>
    <row r="1073" spans="1:38">
      <c r="A1073" s="2" t="s">
        <v>1447</v>
      </c>
      <c r="B1073" s="2" t="s">
        <v>106</v>
      </c>
      <c r="C1073" s="2" t="s">
        <v>164</v>
      </c>
      <c r="D1073" s="2">
        <v>12466</v>
      </c>
      <c r="E1073" s="2" t="s">
        <v>5</v>
      </c>
      <c r="F1073" s="2" t="s">
        <v>5</v>
      </c>
      <c r="G1073" s="2" t="s">
        <v>1446</v>
      </c>
      <c r="H1073" s="2">
        <v>32</v>
      </c>
      <c r="I1073" s="2">
        <v>8</v>
      </c>
      <c r="J1073" s="2" t="str">
        <f t="shared" si="170"/>
        <v>ESTERIL</v>
      </c>
      <c r="K1073" s="8">
        <v>0.11</v>
      </c>
      <c r="L1073" s="11">
        <v>0.03</v>
      </c>
      <c r="M1073" s="3">
        <v>0</v>
      </c>
      <c r="N1073" s="3">
        <v>915</v>
      </c>
      <c r="O1073" s="3">
        <v>0</v>
      </c>
      <c r="P1073" s="3">
        <v>0</v>
      </c>
      <c r="Q1073" s="3">
        <v>0</v>
      </c>
      <c r="R1073" s="3">
        <v>1</v>
      </c>
      <c r="S1073" s="3">
        <v>0</v>
      </c>
      <c r="T1073" s="3">
        <v>41</v>
      </c>
      <c r="U1073" s="3">
        <v>309</v>
      </c>
      <c r="V1073" s="3">
        <v>89</v>
      </c>
      <c r="W1073" s="3">
        <v>22</v>
      </c>
      <c r="X1073" s="3">
        <v>0</v>
      </c>
      <c r="Y1073" s="3">
        <v>0</v>
      </c>
      <c r="Z1073" s="5">
        <f t="shared" si="171"/>
        <v>9.3394077448747156E-2</v>
      </c>
      <c r="AA1073" s="5">
        <f t="shared" si="172"/>
        <v>0.70387243735763094</v>
      </c>
      <c r="AB1073" s="5">
        <f t="shared" si="173"/>
        <v>0.20273348519362186</v>
      </c>
      <c r="AC1073" s="3">
        <v>0</v>
      </c>
      <c r="AD1073" s="3">
        <v>24</v>
      </c>
      <c r="AE1073" s="3">
        <v>327</v>
      </c>
      <c r="AF1073" s="3">
        <v>165</v>
      </c>
      <c r="AG1073" s="3">
        <v>5</v>
      </c>
      <c r="AH1073" s="3">
        <v>0</v>
      </c>
      <c r="AI1073" s="1">
        <v>0</v>
      </c>
      <c r="AJ1073" s="1">
        <f t="shared" si="167"/>
        <v>5.5662188099808059E-2</v>
      </c>
      <c r="AK1073" s="1">
        <f t="shared" si="168"/>
        <v>0.62763915547024951</v>
      </c>
      <c r="AL1073" s="1">
        <f t="shared" si="169"/>
        <v>0.31669865642994244</v>
      </c>
    </row>
    <row r="1074" spans="1:38">
      <c r="A1074" s="2" t="s">
        <v>1447</v>
      </c>
      <c r="B1074" s="2" t="s">
        <v>106</v>
      </c>
      <c r="C1074" s="2" t="s">
        <v>164</v>
      </c>
      <c r="D1074" s="2">
        <v>12467</v>
      </c>
      <c r="E1074" s="2" t="s">
        <v>5</v>
      </c>
      <c r="F1074" s="2" t="s">
        <v>5</v>
      </c>
      <c r="G1074" s="2" t="s">
        <v>1446</v>
      </c>
      <c r="H1074" s="2">
        <v>33</v>
      </c>
      <c r="I1074" s="2">
        <v>6</v>
      </c>
      <c r="J1074" s="2" t="str">
        <f t="shared" si="170"/>
        <v>ESTERIL</v>
      </c>
      <c r="K1074" s="8">
        <v>0.37</v>
      </c>
      <c r="L1074" s="11">
        <v>0.09</v>
      </c>
      <c r="M1074" s="3">
        <v>0</v>
      </c>
      <c r="N1074" s="3">
        <v>839</v>
      </c>
      <c r="O1074" s="3">
        <v>0</v>
      </c>
      <c r="P1074" s="3">
        <v>0</v>
      </c>
      <c r="Q1074" s="3">
        <v>0</v>
      </c>
      <c r="R1074" s="3">
        <v>1</v>
      </c>
      <c r="S1074" s="3">
        <v>0</v>
      </c>
      <c r="T1074" s="3">
        <v>53</v>
      </c>
      <c r="U1074" s="3">
        <v>226</v>
      </c>
      <c r="V1074" s="3">
        <v>76</v>
      </c>
      <c r="W1074" s="3">
        <v>37</v>
      </c>
      <c r="X1074" s="3">
        <v>0</v>
      </c>
      <c r="Y1074" s="3">
        <v>0</v>
      </c>
      <c r="Z1074" s="5">
        <f t="shared" si="171"/>
        <v>0.14929577464788732</v>
      </c>
      <c r="AA1074" s="5">
        <f t="shared" si="172"/>
        <v>0.63661971830985919</v>
      </c>
      <c r="AB1074" s="5">
        <f t="shared" si="173"/>
        <v>0.21408450704225351</v>
      </c>
      <c r="AC1074" s="3">
        <v>0</v>
      </c>
      <c r="AD1074" s="3">
        <v>23</v>
      </c>
      <c r="AE1074" s="3">
        <v>307</v>
      </c>
      <c r="AF1074" s="3">
        <v>93</v>
      </c>
      <c r="AG1074" s="3">
        <v>2</v>
      </c>
      <c r="AH1074" s="3">
        <v>0</v>
      </c>
      <c r="AI1074" s="1">
        <v>0</v>
      </c>
      <c r="AJ1074" s="1">
        <f t="shared" si="167"/>
        <v>5.8823529411764705E-2</v>
      </c>
      <c r="AK1074" s="1">
        <f t="shared" si="168"/>
        <v>0.72235294117647064</v>
      </c>
      <c r="AL1074" s="1">
        <f t="shared" si="169"/>
        <v>0.21882352941176469</v>
      </c>
    </row>
    <row r="1075" spans="1:38">
      <c r="A1075" s="2" t="s">
        <v>1447</v>
      </c>
      <c r="B1075" s="2" t="s">
        <v>106</v>
      </c>
      <c r="C1075" s="2" t="s">
        <v>164</v>
      </c>
      <c r="D1075" s="2">
        <v>12468</v>
      </c>
      <c r="E1075" s="2" t="s">
        <v>5</v>
      </c>
      <c r="F1075" s="2" t="s">
        <v>5</v>
      </c>
      <c r="G1075" s="2" t="s">
        <v>1446</v>
      </c>
      <c r="H1075" s="2">
        <v>34</v>
      </c>
      <c r="I1075" s="2">
        <v>6</v>
      </c>
      <c r="J1075" s="2" t="str">
        <f t="shared" si="170"/>
        <v>ESTERIL</v>
      </c>
      <c r="K1075" s="8">
        <v>0.24</v>
      </c>
      <c r="L1075" s="11">
        <v>0.13300000000000001</v>
      </c>
      <c r="M1075" s="3">
        <v>39</v>
      </c>
      <c r="N1075" s="3">
        <v>836</v>
      </c>
      <c r="O1075" s="3">
        <v>32</v>
      </c>
      <c r="P1075" s="3">
        <v>0</v>
      </c>
      <c r="Q1075" s="3">
        <v>7.8280044101433299E-2</v>
      </c>
      <c r="R1075" s="3">
        <v>0.9217199558985667</v>
      </c>
      <c r="S1075" s="3">
        <v>0</v>
      </c>
      <c r="T1075" s="3">
        <v>16</v>
      </c>
      <c r="U1075" s="3">
        <v>319</v>
      </c>
      <c r="V1075" s="3">
        <v>117</v>
      </c>
      <c r="W1075" s="3">
        <v>0</v>
      </c>
      <c r="X1075" s="3">
        <v>0</v>
      </c>
      <c r="Y1075" s="3">
        <v>0</v>
      </c>
      <c r="Z1075" s="5">
        <f t="shared" si="171"/>
        <v>3.5398230088495575E-2</v>
      </c>
      <c r="AA1075" s="5">
        <f t="shared" si="172"/>
        <v>0.70575221238938057</v>
      </c>
      <c r="AB1075" s="5">
        <f t="shared" si="173"/>
        <v>0.25884955752212391</v>
      </c>
      <c r="AC1075" s="3">
        <v>0</v>
      </c>
      <c r="AD1075" s="3">
        <v>31</v>
      </c>
      <c r="AE1075" s="3">
        <v>237</v>
      </c>
      <c r="AF1075" s="3">
        <v>69</v>
      </c>
      <c r="AG1075" s="3">
        <v>12</v>
      </c>
      <c r="AH1075" s="3">
        <v>0</v>
      </c>
      <c r="AI1075" s="1">
        <v>0</v>
      </c>
      <c r="AJ1075" s="1">
        <f t="shared" si="167"/>
        <v>0.12320916905444126</v>
      </c>
      <c r="AK1075" s="1">
        <f t="shared" si="168"/>
        <v>0.6790830945558739</v>
      </c>
      <c r="AL1075" s="1">
        <f t="shared" si="169"/>
        <v>0.19770773638968481</v>
      </c>
    </row>
    <row r="1076" spans="1:38">
      <c r="A1076" s="2" t="s">
        <v>1447</v>
      </c>
      <c r="B1076" s="2" t="s">
        <v>106</v>
      </c>
      <c r="C1076" s="2" t="s">
        <v>164</v>
      </c>
      <c r="D1076" s="2">
        <v>12469</v>
      </c>
      <c r="E1076" s="2" t="s">
        <v>5</v>
      </c>
      <c r="F1076" s="2" t="s">
        <v>5</v>
      </c>
      <c r="G1076" s="2" t="s">
        <v>1446</v>
      </c>
      <c r="H1076" s="2">
        <v>35</v>
      </c>
      <c r="I1076" s="2">
        <v>14</v>
      </c>
      <c r="J1076" s="2" t="str">
        <f t="shared" si="170"/>
        <v>ESTERIL</v>
      </c>
      <c r="K1076" s="8">
        <v>7.0000000000000007E-2</v>
      </c>
      <c r="L1076" s="11">
        <v>7.0000000000000007E-2</v>
      </c>
      <c r="M1076" s="3">
        <v>0</v>
      </c>
      <c r="N1076" s="3">
        <v>773</v>
      </c>
      <c r="O1076" s="3">
        <v>0</v>
      </c>
      <c r="P1076" s="3">
        <v>0</v>
      </c>
      <c r="Q1076" s="3">
        <v>0</v>
      </c>
      <c r="R1076" s="3">
        <v>1</v>
      </c>
      <c r="S1076" s="3">
        <v>0</v>
      </c>
      <c r="T1076" s="3">
        <v>36</v>
      </c>
      <c r="U1076" s="3">
        <v>255</v>
      </c>
      <c r="V1076" s="3">
        <v>63</v>
      </c>
      <c r="W1076" s="3">
        <v>16</v>
      </c>
      <c r="X1076" s="3">
        <v>0</v>
      </c>
      <c r="Y1076" s="3">
        <v>0</v>
      </c>
      <c r="Z1076" s="5">
        <f t="shared" si="171"/>
        <v>0.10169491525423729</v>
      </c>
      <c r="AA1076" s="5">
        <f t="shared" si="172"/>
        <v>0.72033898305084743</v>
      </c>
      <c r="AB1076" s="5">
        <f t="shared" si="173"/>
        <v>0.17796610169491525</v>
      </c>
      <c r="AC1076" s="3">
        <v>0</v>
      </c>
      <c r="AD1076" s="3">
        <v>8</v>
      </c>
      <c r="AE1076" s="3">
        <v>270</v>
      </c>
      <c r="AF1076" s="3">
        <v>141</v>
      </c>
      <c r="AG1076" s="3">
        <v>0</v>
      </c>
      <c r="AH1076" s="3">
        <v>0</v>
      </c>
      <c r="AI1076" s="1">
        <v>0</v>
      </c>
      <c r="AJ1076" s="1">
        <f t="shared" si="167"/>
        <v>1.9093078758949882E-2</v>
      </c>
      <c r="AK1076" s="1">
        <f t="shared" si="168"/>
        <v>0.64439140811455842</v>
      </c>
      <c r="AL1076" s="1">
        <f t="shared" si="169"/>
        <v>0.33651551312649164</v>
      </c>
    </row>
    <row r="1077" spans="1:38">
      <c r="A1077" s="2" t="s">
        <v>1447</v>
      </c>
      <c r="B1077" s="2" t="s">
        <v>106</v>
      </c>
      <c r="C1077" s="2" t="s">
        <v>164</v>
      </c>
      <c r="D1077" s="2">
        <v>12470</v>
      </c>
      <c r="E1077" s="2" t="s">
        <v>5</v>
      </c>
      <c r="F1077" s="2" t="s">
        <v>5</v>
      </c>
      <c r="G1077" s="2" t="s">
        <v>1446</v>
      </c>
      <c r="H1077" s="2">
        <v>36</v>
      </c>
      <c r="I1077" s="2">
        <v>10</v>
      </c>
      <c r="J1077" s="2" t="str">
        <f t="shared" si="170"/>
        <v>ESTERIL</v>
      </c>
      <c r="K1077" s="8">
        <v>0.08</v>
      </c>
      <c r="L1077" s="11">
        <v>7.0000000000000007E-2</v>
      </c>
      <c r="M1077" s="3">
        <v>0</v>
      </c>
      <c r="N1077" s="3">
        <v>1405</v>
      </c>
      <c r="O1077" s="3">
        <v>0</v>
      </c>
      <c r="P1077" s="3">
        <v>0</v>
      </c>
      <c r="Q1077" s="3">
        <v>0</v>
      </c>
      <c r="R1077" s="3">
        <v>1</v>
      </c>
      <c r="S1077" s="3">
        <v>0</v>
      </c>
      <c r="T1077" s="3">
        <v>29</v>
      </c>
      <c r="U1077" s="3">
        <v>553</v>
      </c>
      <c r="V1077" s="3">
        <v>149</v>
      </c>
      <c r="W1077" s="3">
        <v>3</v>
      </c>
      <c r="X1077" s="3">
        <v>0</v>
      </c>
      <c r="Y1077" s="3">
        <v>0</v>
      </c>
      <c r="Z1077" s="5">
        <f t="shared" si="171"/>
        <v>3.9671682626538987E-2</v>
      </c>
      <c r="AA1077" s="5">
        <f t="shared" si="172"/>
        <v>0.7564979480164159</v>
      </c>
      <c r="AB1077" s="5">
        <f t="shared" si="173"/>
        <v>0.20383036935704515</v>
      </c>
      <c r="AC1077" s="3">
        <v>0</v>
      </c>
      <c r="AD1077" s="3">
        <v>23</v>
      </c>
      <c r="AE1077" s="3">
        <v>240</v>
      </c>
      <c r="AF1077" s="3">
        <v>75</v>
      </c>
      <c r="AG1077" s="3">
        <v>5</v>
      </c>
      <c r="AH1077" s="3">
        <v>0</v>
      </c>
      <c r="AI1077" s="1">
        <v>0</v>
      </c>
      <c r="AJ1077" s="1">
        <f t="shared" si="167"/>
        <v>8.1632653061224483E-2</v>
      </c>
      <c r="AK1077" s="1">
        <f t="shared" si="168"/>
        <v>0.69970845481049559</v>
      </c>
      <c r="AL1077" s="1">
        <f t="shared" si="169"/>
        <v>0.21865889212827988</v>
      </c>
    </row>
    <row r="1078" spans="1:38">
      <c r="A1078" s="2" t="s">
        <v>1447</v>
      </c>
      <c r="B1078" s="2" t="s">
        <v>106</v>
      </c>
      <c r="C1078" s="2" t="s">
        <v>164</v>
      </c>
      <c r="D1078" s="2">
        <v>12471</v>
      </c>
      <c r="E1078" s="2" t="s">
        <v>13</v>
      </c>
      <c r="F1078" s="2" t="s">
        <v>5</v>
      </c>
      <c r="G1078" s="2" t="s">
        <v>1446</v>
      </c>
      <c r="H1078" s="2">
        <v>37</v>
      </c>
      <c r="I1078" s="2">
        <v>10</v>
      </c>
      <c r="J1078" s="2" t="str">
        <f t="shared" si="170"/>
        <v>ESTERIL</v>
      </c>
      <c r="K1078" s="8">
        <v>0.1</v>
      </c>
      <c r="L1078" s="11">
        <v>0.08</v>
      </c>
      <c r="M1078" s="3">
        <v>0</v>
      </c>
      <c r="N1078" s="3">
        <v>1724</v>
      </c>
      <c r="O1078" s="3">
        <v>0</v>
      </c>
      <c r="P1078" s="3">
        <v>0</v>
      </c>
      <c r="Q1078" s="3">
        <v>0</v>
      </c>
      <c r="R1078" s="3">
        <v>1</v>
      </c>
      <c r="S1078" s="3">
        <v>0</v>
      </c>
      <c r="T1078" s="3">
        <v>60</v>
      </c>
      <c r="U1078" s="3">
        <v>651</v>
      </c>
      <c r="V1078" s="3">
        <v>160</v>
      </c>
      <c r="W1078" s="3">
        <v>22</v>
      </c>
      <c r="X1078" s="3">
        <v>0</v>
      </c>
      <c r="Y1078" s="3">
        <v>0</v>
      </c>
      <c r="Z1078" s="5">
        <f t="shared" si="171"/>
        <v>6.8886337543053955E-2</v>
      </c>
      <c r="AA1078" s="5">
        <f t="shared" si="172"/>
        <v>0.7474167623421355</v>
      </c>
      <c r="AB1078" s="5">
        <f t="shared" si="173"/>
        <v>0.18369690011481057</v>
      </c>
      <c r="AC1078" s="3">
        <v>0</v>
      </c>
      <c r="AD1078" s="3">
        <v>11</v>
      </c>
      <c r="AE1078" s="3">
        <v>470</v>
      </c>
      <c r="AF1078" s="3">
        <v>211</v>
      </c>
      <c r="AG1078" s="3">
        <v>0</v>
      </c>
      <c r="AH1078" s="3">
        <v>0</v>
      </c>
      <c r="AI1078" s="1">
        <v>0</v>
      </c>
      <c r="AJ1078" s="1">
        <f t="shared" si="167"/>
        <v>1.5895953757225433E-2</v>
      </c>
      <c r="AK1078" s="1">
        <f t="shared" si="168"/>
        <v>0.67919075144508667</v>
      </c>
      <c r="AL1078" s="1">
        <f t="shared" si="169"/>
        <v>0.30491329479768786</v>
      </c>
    </row>
    <row r="1079" spans="1:38">
      <c r="A1079" s="2" t="s">
        <v>1447</v>
      </c>
      <c r="B1079" s="2" t="s">
        <v>106</v>
      </c>
      <c r="C1079" s="2" t="s">
        <v>164</v>
      </c>
      <c r="D1079" s="2">
        <v>12472</v>
      </c>
      <c r="E1079" s="2" t="s">
        <v>13</v>
      </c>
      <c r="F1079" s="2" t="s">
        <v>5</v>
      </c>
      <c r="G1079" s="2" t="s">
        <v>1446</v>
      </c>
      <c r="H1079" s="2">
        <v>38</v>
      </c>
      <c r="I1079" s="2">
        <v>10</v>
      </c>
      <c r="J1079" s="2" t="str">
        <f t="shared" si="170"/>
        <v>ESTERIL</v>
      </c>
      <c r="K1079" s="8">
        <v>0.08</v>
      </c>
      <c r="L1079" s="11">
        <v>0.11</v>
      </c>
      <c r="M1079" s="3">
        <v>0</v>
      </c>
      <c r="N1079" s="3">
        <v>1184</v>
      </c>
      <c r="O1079" s="3">
        <v>0</v>
      </c>
      <c r="P1079" s="3">
        <v>0</v>
      </c>
      <c r="Q1079" s="3">
        <v>0</v>
      </c>
      <c r="R1079" s="3">
        <v>1</v>
      </c>
      <c r="S1079" s="3">
        <v>0</v>
      </c>
      <c r="T1079" s="3">
        <v>61</v>
      </c>
      <c r="U1079" s="3">
        <v>381</v>
      </c>
      <c r="V1079" s="3">
        <v>111</v>
      </c>
      <c r="W1079" s="3">
        <v>28</v>
      </c>
      <c r="X1079" s="3">
        <v>0</v>
      </c>
      <c r="Y1079" s="3">
        <v>0</v>
      </c>
      <c r="Z1079" s="5">
        <f t="shared" si="171"/>
        <v>0.11030741410488246</v>
      </c>
      <c r="AA1079" s="5">
        <f t="shared" si="172"/>
        <v>0.68896925858951175</v>
      </c>
      <c r="AB1079" s="5">
        <f t="shared" si="173"/>
        <v>0.2007233273056058</v>
      </c>
      <c r="AC1079" s="3">
        <v>0</v>
      </c>
      <c r="AD1079" s="3">
        <v>28</v>
      </c>
      <c r="AE1079" s="3">
        <v>635</v>
      </c>
      <c r="AF1079" s="3">
        <v>184</v>
      </c>
      <c r="AG1079" s="3">
        <v>5</v>
      </c>
      <c r="AH1079" s="3">
        <v>0</v>
      </c>
      <c r="AI1079" s="1">
        <v>0</v>
      </c>
      <c r="AJ1079" s="1">
        <f t="shared" si="167"/>
        <v>3.873239436619718E-2</v>
      </c>
      <c r="AK1079" s="1">
        <f t="shared" si="168"/>
        <v>0.74530516431924887</v>
      </c>
      <c r="AL1079" s="1">
        <f t="shared" si="169"/>
        <v>0.215962441314554</v>
      </c>
    </row>
    <row r="1080" spans="1:38">
      <c r="A1080" s="2" t="s">
        <v>1447</v>
      </c>
      <c r="B1080" s="2" t="s">
        <v>106</v>
      </c>
      <c r="C1080" s="2" t="s">
        <v>164</v>
      </c>
      <c r="D1080" s="2">
        <v>12473</v>
      </c>
      <c r="E1080" s="2" t="s">
        <v>13</v>
      </c>
      <c r="F1080" s="2" t="s">
        <v>5</v>
      </c>
      <c r="G1080" s="2" t="s">
        <v>1446</v>
      </c>
      <c r="H1080" s="2">
        <v>39</v>
      </c>
      <c r="I1080" s="2">
        <v>10</v>
      </c>
      <c r="J1080" s="2" t="str">
        <f t="shared" si="170"/>
        <v>ESTERIL</v>
      </c>
      <c r="K1080" s="8">
        <v>0.19</v>
      </c>
      <c r="L1080" s="11">
        <v>0.04</v>
      </c>
      <c r="M1080" s="3">
        <v>0</v>
      </c>
      <c r="N1080" s="3">
        <v>1164</v>
      </c>
      <c r="O1080" s="3">
        <v>0</v>
      </c>
      <c r="P1080" s="3">
        <v>0</v>
      </c>
      <c r="Q1080" s="3">
        <v>0</v>
      </c>
      <c r="R1080" s="3">
        <v>1</v>
      </c>
      <c r="S1080" s="3">
        <v>0</v>
      </c>
      <c r="T1080" s="3">
        <v>13</v>
      </c>
      <c r="U1080" s="3">
        <v>392</v>
      </c>
      <c r="V1080" s="3">
        <v>170</v>
      </c>
      <c r="W1080" s="3">
        <v>0</v>
      </c>
      <c r="X1080" s="3">
        <v>0</v>
      </c>
      <c r="Y1080" s="3">
        <v>0</v>
      </c>
      <c r="Z1080" s="5">
        <f t="shared" si="171"/>
        <v>2.2608695652173914E-2</v>
      </c>
      <c r="AA1080" s="5">
        <f t="shared" si="172"/>
        <v>0.68173913043478263</v>
      </c>
      <c r="AB1080" s="5">
        <f t="shared" si="173"/>
        <v>0.29565217391304349</v>
      </c>
      <c r="AC1080" s="3">
        <v>0</v>
      </c>
      <c r="AD1080" s="3">
        <v>36</v>
      </c>
      <c r="AE1080" s="3">
        <v>360</v>
      </c>
      <c r="AF1080" s="3">
        <v>129</v>
      </c>
      <c r="AG1080" s="3">
        <v>9</v>
      </c>
      <c r="AH1080" s="3">
        <v>0</v>
      </c>
      <c r="AI1080" s="1">
        <v>0</v>
      </c>
      <c r="AJ1080" s="1">
        <f t="shared" si="167"/>
        <v>8.4269662921348312E-2</v>
      </c>
      <c r="AK1080" s="1">
        <f t="shared" si="168"/>
        <v>0.6741573033707865</v>
      </c>
      <c r="AL1080" s="1">
        <f t="shared" si="169"/>
        <v>0.24157303370786518</v>
      </c>
    </row>
    <row r="1081" spans="1:38">
      <c r="A1081" s="2" t="s">
        <v>1447</v>
      </c>
      <c r="B1081" s="2" t="s">
        <v>106</v>
      </c>
      <c r="C1081" s="2" t="s">
        <v>164</v>
      </c>
      <c r="D1081" s="2">
        <v>12474</v>
      </c>
      <c r="E1081" s="2" t="s">
        <v>13</v>
      </c>
      <c r="F1081" s="2" t="s">
        <v>5</v>
      </c>
      <c r="G1081" s="2" t="s">
        <v>1446</v>
      </c>
      <c r="H1081" s="2">
        <v>40</v>
      </c>
      <c r="I1081" s="2">
        <v>10</v>
      </c>
      <c r="J1081" s="2" t="str">
        <f t="shared" si="170"/>
        <v>ESTERIL</v>
      </c>
      <c r="K1081" s="8">
        <v>0.22</v>
      </c>
      <c r="L1081" s="11">
        <v>0.5</v>
      </c>
      <c r="M1081" s="3">
        <v>0</v>
      </c>
      <c r="N1081" s="3">
        <v>1313</v>
      </c>
      <c r="O1081" s="3">
        <v>0</v>
      </c>
      <c r="P1081" s="3">
        <v>0</v>
      </c>
      <c r="Q1081" s="3">
        <v>0</v>
      </c>
      <c r="R1081" s="3">
        <v>1</v>
      </c>
      <c r="S1081" s="3">
        <v>0</v>
      </c>
      <c r="T1081" s="3">
        <v>31</v>
      </c>
      <c r="U1081" s="3">
        <v>456</v>
      </c>
      <c r="V1081" s="3">
        <v>157</v>
      </c>
      <c r="W1081" s="3">
        <v>6</v>
      </c>
      <c r="X1081" s="3">
        <v>0</v>
      </c>
      <c r="Y1081" s="3">
        <v>0</v>
      </c>
      <c r="Z1081" s="5">
        <f t="shared" si="171"/>
        <v>4.813664596273292E-2</v>
      </c>
      <c r="AA1081" s="5">
        <f t="shared" si="172"/>
        <v>0.70807453416149069</v>
      </c>
      <c r="AB1081" s="5">
        <f t="shared" si="173"/>
        <v>0.24378881987577639</v>
      </c>
      <c r="AC1081" s="3">
        <v>0</v>
      </c>
      <c r="AD1081" s="3">
        <v>8</v>
      </c>
      <c r="AE1081" s="3">
        <v>330</v>
      </c>
      <c r="AF1081" s="3">
        <v>201</v>
      </c>
      <c r="AG1081" s="3">
        <v>0</v>
      </c>
      <c r="AH1081" s="3">
        <v>0</v>
      </c>
      <c r="AI1081" s="1">
        <v>0</v>
      </c>
      <c r="AJ1081" s="1">
        <f t="shared" si="167"/>
        <v>1.4842300556586271E-2</v>
      </c>
      <c r="AK1081" s="1">
        <f t="shared" si="168"/>
        <v>0.61224489795918369</v>
      </c>
      <c r="AL1081" s="1">
        <f t="shared" si="169"/>
        <v>0.37291280148423006</v>
      </c>
    </row>
    <row r="1082" spans="1:38">
      <c r="A1082" s="2" t="s">
        <v>1447</v>
      </c>
      <c r="B1082" s="2" t="s">
        <v>106</v>
      </c>
      <c r="C1082" s="2" t="s">
        <v>164</v>
      </c>
      <c r="D1082" s="2">
        <v>12475</v>
      </c>
      <c r="E1082" s="2" t="s">
        <v>13</v>
      </c>
      <c r="F1082" s="2" t="s">
        <v>5</v>
      </c>
      <c r="G1082" s="2" t="s">
        <v>1446</v>
      </c>
      <c r="H1082" s="2">
        <v>41</v>
      </c>
      <c r="I1082" s="2">
        <v>6</v>
      </c>
      <c r="J1082" s="2" t="str">
        <f t="shared" si="170"/>
        <v>ESTERIL</v>
      </c>
      <c r="K1082" s="8">
        <v>0.24</v>
      </c>
      <c r="L1082" s="11">
        <v>0.32</v>
      </c>
      <c r="M1082" s="3">
        <v>0</v>
      </c>
      <c r="N1082" s="3">
        <v>1141</v>
      </c>
      <c r="O1082" s="3">
        <v>0</v>
      </c>
      <c r="P1082" s="3">
        <v>0</v>
      </c>
      <c r="Q1082" s="3">
        <v>0</v>
      </c>
      <c r="R1082" s="3">
        <v>1</v>
      </c>
      <c r="S1082" s="3">
        <v>0</v>
      </c>
      <c r="T1082" s="3">
        <v>11</v>
      </c>
      <c r="U1082" s="3">
        <v>295</v>
      </c>
      <c r="V1082" s="3">
        <v>210</v>
      </c>
      <c r="W1082" s="3">
        <v>4</v>
      </c>
      <c r="X1082" s="3">
        <v>0</v>
      </c>
      <c r="Y1082" s="3">
        <v>0</v>
      </c>
      <c r="Z1082" s="5">
        <f t="shared" si="171"/>
        <v>2.1317829457364341E-2</v>
      </c>
      <c r="AA1082" s="5">
        <f t="shared" si="172"/>
        <v>0.57170542635658916</v>
      </c>
      <c r="AB1082" s="5">
        <f t="shared" si="173"/>
        <v>0.40697674418604651</v>
      </c>
      <c r="AC1082" s="3">
        <v>0</v>
      </c>
      <c r="AD1082" s="3">
        <v>14</v>
      </c>
      <c r="AE1082" s="3">
        <v>376</v>
      </c>
      <c r="AF1082" s="3">
        <v>196</v>
      </c>
      <c r="AG1082" s="3">
        <v>0</v>
      </c>
      <c r="AH1082" s="3">
        <v>0</v>
      </c>
      <c r="AI1082" s="1">
        <v>0</v>
      </c>
      <c r="AJ1082" s="1">
        <f t="shared" si="167"/>
        <v>2.3890784982935155E-2</v>
      </c>
      <c r="AK1082" s="1">
        <f t="shared" si="168"/>
        <v>0.64163822525597269</v>
      </c>
      <c r="AL1082" s="1">
        <f t="shared" si="169"/>
        <v>0.33447098976109213</v>
      </c>
    </row>
    <row r="1083" spans="1:38">
      <c r="A1083" s="2" t="s">
        <v>1447</v>
      </c>
      <c r="B1083" s="2" t="s">
        <v>106</v>
      </c>
      <c r="C1083" s="2" t="s">
        <v>164</v>
      </c>
      <c r="D1083" s="2">
        <v>12476</v>
      </c>
      <c r="E1083" s="2" t="s">
        <v>13</v>
      </c>
      <c r="F1083" s="2" t="s">
        <v>5</v>
      </c>
      <c r="G1083" s="2" t="s">
        <v>1446</v>
      </c>
      <c r="H1083" s="2">
        <v>42</v>
      </c>
      <c r="I1083" s="2">
        <v>8</v>
      </c>
      <c r="J1083" s="2" t="str">
        <f t="shared" si="170"/>
        <v>ESTERIL</v>
      </c>
      <c r="K1083" s="8">
        <v>0.11</v>
      </c>
      <c r="L1083" s="11">
        <v>0.14000000000000001</v>
      </c>
      <c r="M1083" s="3">
        <v>0</v>
      </c>
      <c r="N1083" s="3">
        <v>1258</v>
      </c>
      <c r="O1083" s="3">
        <v>0</v>
      </c>
      <c r="P1083" s="3">
        <v>0</v>
      </c>
      <c r="Q1083" s="3">
        <v>0</v>
      </c>
      <c r="R1083" s="3">
        <v>1</v>
      </c>
      <c r="S1083" s="3">
        <v>0</v>
      </c>
      <c r="T1083" s="3">
        <v>11</v>
      </c>
      <c r="U1083" s="3">
        <v>401</v>
      </c>
      <c r="V1083" s="3">
        <v>222</v>
      </c>
      <c r="W1083" s="3">
        <v>4</v>
      </c>
      <c r="X1083" s="3">
        <v>0</v>
      </c>
      <c r="Y1083" s="3">
        <v>0</v>
      </c>
      <c r="Z1083" s="5">
        <f t="shared" si="171"/>
        <v>1.7350157728706624E-2</v>
      </c>
      <c r="AA1083" s="5">
        <f t="shared" si="172"/>
        <v>0.63249211356466872</v>
      </c>
      <c r="AB1083" s="5">
        <f t="shared" si="173"/>
        <v>0.35015772870662459</v>
      </c>
      <c r="AC1083" s="3">
        <v>0</v>
      </c>
      <c r="AD1083" s="3">
        <v>7</v>
      </c>
      <c r="AE1083" s="3">
        <v>180</v>
      </c>
      <c r="AF1083" s="3">
        <v>253</v>
      </c>
      <c r="AG1083" s="3">
        <v>2</v>
      </c>
      <c r="AH1083" s="3">
        <v>0</v>
      </c>
      <c r="AI1083" s="1">
        <v>0</v>
      </c>
      <c r="AJ1083" s="1">
        <f t="shared" si="167"/>
        <v>2.0361990950226245E-2</v>
      </c>
      <c r="AK1083" s="1">
        <f t="shared" si="168"/>
        <v>0.40723981900452488</v>
      </c>
      <c r="AL1083" s="1">
        <f t="shared" si="169"/>
        <v>0.57239819004524883</v>
      </c>
    </row>
    <row r="1084" spans="1:38">
      <c r="A1084" s="2" t="s">
        <v>1447</v>
      </c>
      <c r="B1084" s="2" t="s">
        <v>106</v>
      </c>
      <c r="C1084" s="2" t="s">
        <v>164</v>
      </c>
      <c r="D1084" s="2">
        <v>12477</v>
      </c>
      <c r="E1084" s="2" t="s">
        <v>13</v>
      </c>
      <c r="F1084" s="2" t="s">
        <v>5</v>
      </c>
      <c r="G1084" s="2" t="s">
        <v>1446</v>
      </c>
      <c r="H1084" s="2">
        <v>43</v>
      </c>
      <c r="I1084" s="2">
        <v>8</v>
      </c>
      <c r="J1084" s="2" t="str">
        <f t="shared" si="170"/>
        <v>ESTERIL</v>
      </c>
      <c r="K1084" s="8">
        <v>0.11</v>
      </c>
      <c r="L1084" s="11">
        <v>0.02</v>
      </c>
      <c r="M1084" s="3">
        <v>0</v>
      </c>
      <c r="N1084" s="3">
        <v>915</v>
      </c>
      <c r="O1084" s="3">
        <v>0</v>
      </c>
      <c r="P1084" s="3">
        <v>0</v>
      </c>
      <c r="Q1084" s="3">
        <v>0</v>
      </c>
      <c r="R1084" s="3">
        <v>1</v>
      </c>
      <c r="S1084" s="3">
        <v>0</v>
      </c>
      <c r="T1084" s="3">
        <v>20</v>
      </c>
      <c r="U1084" s="3">
        <v>330</v>
      </c>
      <c r="V1084" s="3">
        <v>104</v>
      </c>
      <c r="W1084" s="3">
        <v>3</v>
      </c>
      <c r="X1084" s="3">
        <v>0</v>
      </c>
      <c r="Y1084" s="3">
        <v>0</v>
      </c>
      <c r="Z1084" s="5">
        <f t="shared" si="171"/>
        <v>4.405286343612335E-2</v>
      </c>
      <c r="AA1084" s="5">
        <f t="shared" si="172"/>
        <v>0.72687224669603523</v>
      </c>
      <c r="AB1084" s="5">
        <f t="shared" si="173"/>
        <v>0.22907488986784141</v>
      </c>
      <c r="AC1084" s="3">
        <v>0</v>
      </c>
      <c r="AD1084" s="3">
        <v>5</v>
      </c>
      <c r="AE1084" s="3">
        <v>306</v>
      </c>
      <c r="AF1084" s="3">
        <v>273</v>
      </c>
      <c r="AG1084" s="3">
        <v>2</v>
      </c>
      <c r="AH1084" s="3">
        <v>0</v>
      </c>
      <c r="AI1084" s="1">
        <v>0</v>
      </c>
      <c r="AJ1084" s="1">
        <f t="shared" si="167"/>
        <v>1.1945392491467578E-2</v>
      </c>
      <c r="AK1084" s="1">
        <f t="shared" si="168"/>
        <v>0.52218430034129693</v>
      </c>
      <c r="AL1084" s="1">
        <f t="shared" si="169"/>
        <v>0.46587030716723549</v>
      </c>
    </row>
    <row r="1085" spans="1:38">
      <c r="A1085" s="2" t="s">
        <v>1447</v>
      </c>
      <c r="B1085" s="2" t="s">
        <v>106</v>
      </c>
      <c r="C1085" s="2" t="s">
        <v>164</v>
      </c>
      <c r="D1085" s="2">
        <v>12478</v>
      </c>
      <c r="E1085" s="2" t="s">
        <v>13</v>
      </c>
      <c r="F1085" s="2" t="s">
        <v>5</v>
      </c>
      <c r="G1085" s="2" t="s">
        <v>1446</v>
      </c>
      <c r="H1085" s="2">
        <v>44</v>
      </c>
      <c r="I1085" s="2">
        <v>8</v>
      </c>
      <c r="J1085" s="2" t="str">
        <f t="shared" si="170"/>
        <v>ESTERIL</v>
      </c>
      <c r="K1085" s="8">
        <v>2.5000000000000001E-2</v>
      </c>
      <c r="L1085" s="11">
        <v>0</v>
      </c>
      <c r="M1085" s="3">
        <v>0</v>
      </c>
      <c r="N1085" s="3">
        <v>1107</v>
      </c>
      <c r="O1085" s="3">
        <v>0</v>
      </c>
      <c r="P1085" s="3">
        <v>0</v>
      </c>
      <c r="Q1085" s="3">
        <v>0</v>
      </c>
      <c r="R1085" s="3">
        <v>1</v>
      </c>
      <c r="S1085" s="3">
        <v>0</v>
      </c>
      <c r="T1085" s="3">
        <v>19</v>
      </c>
      <c r="U1085" s="3">
        <v>360</v>
      </c>
      <c r="V1085" s="3">
        <v>176</v>
      </c>
      <c r="W1085" s="3">
        <v>4</v>
      </c>
      <c r="X1085" s="3">
        <v>0</v>
      </c>
      <c r="Y1085" s="3">
        <v>0</v>
      </c>
      <c r="Z1085" s="5">
        <f t="shared" si="171"/>
        <v>3.4234234234234232E-2</v>
      </c>
      <c r="AA1085" s="5">
        <f t="shared" si="172"/>
        <v>0.64864864864864868</v>
      </c>
      <c r="AB1085" s="5">
        <f t="shared" si="173"/>
        <v>0.3171171171171171</v>
      </c>
      <c r="AC1085" s="3">
        <v>0</v>
      </c>
      <c r="AD1085" s="3">
        <v>9</v>
      </c>
      <c r="AE1085" s="3">
        <v>287</v>
      </c>
      <c r="AF1085" s="3">
        <v>125</v>
      </c>
      <c r="AG1085" s="3">
        <v>0</v>
      </c>
      <c r="AH1085" s="3">
        <v>0</v>
      </c>
      <c r="AI1085" s="1">
        <v>0</v>
      </c>
      <c r="AJ1085" s="1">
        <f t="shared" si="167"/>
        <v>2.1377672209026127E-2</v>
      </c>
      <c r="AK1085" s="1">
        <f t="shared" si="168"/>
        <v>0.68171021377672214</v>
      </c>
      <c r="AL1085" s="1">
        <f t="shared" si="169"/>
        <v>0.29691211401425177</v>
      </c>
    </row>
    <row r="1086" spans="1:38">
      <c r="A1086" s="2" t="s">
        <v>1447</v>
      </c>
      <c r="B1086" s="2" t="s">
        <v>106</v>
      </c>
      <c r="C1086" s="2" t="s">
        <v>164</v>
      </c>
      <c r="D1086" s="2">
        <v>12479</v>
      </c>
      <c r="E1086" s="2" t="s">
        <v>13</v>
      </c>
      <c r="F1086" s="2" t="s">
        <v>5</v>
      </c>
      <c r="G1086" s="2" t="s">
        <v>1446</v>
      </c>
      <c r="H1086" s="2">
        <v>45</v>
      </c>
      <c r="I1086" s="2">
        <v>14</v>
      </c>
      <c r="J1086" s="2" t="str">
        <f t="shared" si="170"/>
        <v>ESTERIL</v>
      </c>
      <c r="K1086" s="8">
        <v>0.11</v>
      </c>
      <c r="L1086" s="11">
        <v>0.05</v>
      </c>
      <c r="M1086" s="3">
        <v>72</v>
      </c>
      <c r="N1086" s="3">
        <v>1661</v>
      </c>
      <c r="O1086" s="3">
        <v>51</v>
      </c>
      <c r="P1086" s="3">
        <v>0</v>
      </c>
      <c r="Q1086" s="3">
        <v>6.894618834080718E-2</v>
      </c>
      <c r="R1086" s="3">
        <v>0.93105381165919288</v>
      </c>
      <c r="S1086" s="3">
        <v>0</v>
      </c>
      <c r="T1086" s="3">
        <v>102</v>
      </c>
      <c r="U1086" s="3">
        <v>585</v>
      </c>
      <c r="V1086" s="3">
        <v>134</v>
      </c>
      <c r="W1086" s="3">
        <v>46</v>
      </c>
      <c r="X1086" s="3">
        <v>0</v>
      </c>
      <c r="Y1086" s="3">
        <v>0</v>
      </c>
      <c r="Z1086" s="5">
        <f t="shared" si="171"/>
        <v>0.12423873325213154</v>
      </c>
      <c r="AA1086" s="5">
        <f t="shared" si="172"/>
        <v>0.71254567600487206</v>
      </c>
      <c r="AB1086" s="5">
        <f t="shared" si="173"/>
        <v>0.16321559074299635</v>
      </c>
      <c r="AC1086" s="3">
        <v>0</v>
      </c>
      <c r="AD1086" s="3">
        <v>10</v>
      </c>
      <c r="AE1086" s="3">
        <v>274</v>
      </c>
      <c r="AF1086" s="3">
        <v>228</v>
      </c>
      <c r="AG1086" s="3">
        <v>0</v>
      </c>
      <c r="AH1086" s="3">
        <v>0</v>
      </c>
      <c r="AI1086" s="1">
        <v>0</v>
      </c>
      <c r="AJ1086" s="1">
        <f t="shared" si="167"/>
        <v>1.953125E-2</v>
      </c>
      <c r="AK1086" s="1">
        <f t="shared" si="168"/>
        <v>0.53515625</v>
      </c>
      <c r="AL1086" s="1">
        <f t="shared" si="169"/>
        <v>0.4453125</v>
      </c>
    </row>
    <row r="1087" spans="1:38">
      <c r="A1087" s="2" t="s">
        <v>1447</v>
      </c>
      <c r="B1087" s="2" t="s">
        <v>106</v>
      </c>
      <c r="C1087" s="2" t="s">
        <v>164</v>
      </c>
      <c r="D1087" s="2">
        <v>12480</v>
      </c>
      <c r="E1087" s="2" t="s">
        <v>13</v>
      </c>
      <c r="F1087" s="2" t="s">
        <v>5</v>
      </c>
      <c r="G1087" s="2" t="s">
        <v>1446</v>
      </c>
      <c r="H1087" s="2">
        <v>46</v>
      </c>
      <c r="I1087" s="2">
        <v>8</v>
      </c>
      <c r="J1087" s="2" t="str">
        <f t="shared" si="170"/>
        <v>ESTERIL</v>
      </c>
      <c r="K1087" s="8">
        <v>0.08</v>
      </c>
      <c r="L1087" s="11">
        <v>0.06</v>
      </c>
      <c r="M1087" s="3">
        <v>70</v>
      </c>
      <c r="N1087" s="3">
        <v>209</v>
      </c>
      <c r="O1087" s="3">
        <v>75</v>
      </c>
      <c r="P1087" s="3">
        <v>0</v>
      </c>
      <c r="Q1087" s="3">
        <v>0.4096045197740113</v>
      </c>
      <c r="R1087" s="3">
        <v>0.59039548022598876</v>
      </c>
      <c r="S1087" s="3">
        <v>0</v>
      </c>
      <c r="T1087" s="3">
        <v>39</v>
      </c>
      <c r="U1087" s="3">
        <v>40</v>
      </c>
      <c r="V1087" s="3">
        <v>56</v>
      </c>
      <c r="W1087" s="3">
        <v>24</v>
      </c>
      <c r="X1087" s="3">
        <v>0</v>
      </c>
      <c r="Y1087" s="3">
        <v>0</v>
      </c>
      <c r="Z1087" s="5">
        <f t="shared" si="171"/>
        <v>0.28888888888888886</v>
      </c>
      <c r="AA1087" s="5">
        <f t="shared" si="172"/>
        <v>0.29629629629629628</v>
      </c>
      <c r="AB1087" s="5">
        <f t="shared" si="173"/>
        <v>0.4148148148148148</v>
      </c>
      <c r="AC1087" s="3">
        <v>0</v>
      </c>
      <c r="AD1087" s="3">
        <v>74</v>
      </c>
      <c r="AE1087" s="3">
        <v>534</v>
      </c>
      <c r="AF1087" s="3">
        <v>175</v>
      </c>
      <c r="AG1087" s="3">
        <v>36</v>
      </c>
      <c r="AH1087" s="3">
        <v>0</v>
      </c>
      <c r="AI1087" s="1">
        <v>0</v>
      </c>
      <c r="AJ1087" s="1">
        <f t="shared" si="167"/>
        <v>0.1343101343101343</v>
      </c>
      <c r="AK1087" s="1">
        <f t="shared" si="168"/>
        <v>0.65201465201465203</v>
      </c>
      <c r="AL1087" s="1">
        <f t="shared" si="169"/>
        <v>0.21367521367521367</v>
      </c>
    </row>
    <row r="1088" spans="1:38">
      <c r="A1088" s="2" t="s">
        <v>1447</v>
      </c>
      <c r="B1088" s="2" t="s">
        <v>106</v>
      </c>
      <c r="C1088" s="2" t="s">
        <v>164</v>
      </c>
      <c r="D1088" s="2">
        <v>12481</v>
      </c>
      <c r="E1088" s="2" t="s">
        <v>13</v>
      </c>
      <c r="F1088" s="2" t="s">
        <v>5</v>
      </c>
      <c r="G1088" s="2" t="s">
        <v>1446</v>
      </c>
      <c r="H1088" s="2">
        <v>47</v>
      </c>
      <c r="I1088" s="2">
        <v>10</v>
      </c>
      <c r="J1088" s="2" t="str">
        <f t="shared" si="170"/>
        <v>ESTERIL</v>
      </c>
      <c r="K1088" s="8">
        <v>0.06</v>
      </c>
      <c r="L1088" s="11">
        <v>0.06</v>
      </c>
      <c r="M1088" s="3">
        <v>110</v>
      </c>
      <c r="N1088" s="3">
        <v>998</v>
      </c>
      <c r="O1088" s="3">
        <v>65</v>
      </c>
      <c r="P1088" s="3">
        <v>0</v>
      </c>
      <c r="Q1088" s="3">
        <v>0.14919011082693948</v>
      </c>
      <c r="R1088" s="3">
        <v>0.85080988917306055</v>
      </c>
      <c r="S1088" s="3">
        <v>0</v>
      </c>
      <c r="T1088" s="3">
        <v>54</v>
      </c>
      <c r="U1088" s="3">
        <v>326</v>
      </c>
      <c r="V1088" s="3">
        <v>155</v>
      </c>
      <c r="W1088" s="3">
        <v>20</v>
      </c>
      <c r="X1088" s="3">
        <v>0</v>
      </c>
      <c r="Y1088" s="3">
        <v>0</v>
      </c>
      <c r="Z1088" s="5">
        <f t="shared" si="171"/>
        <v>0.10093457943925234</v>
      </c>
      <c r="AA1088" s="5">
        <f t="shared" si="172"/>
        <v>0.60934579439252334</v>
      </c>
      <c r="AB1088" s="5">
        <f t="shared" si="173"/>
        <v>0.28971962616822428</v>
      </c>
      <c r="AC1088" s="3">
        <v>0</v>
      </c>
      <c r="AD1088" s="3">
        <v>36</v>
      </c>
      <c r="AE1088" s="3">
        <v>32</v>
      </c>
      <c r="AF1088" s="3">
        <v>49</v>
      </c>
      <c r="AG1088" s="3">
        <v>24</v>
      </c>
      <c r="AH1088" s="3">
        <v>0</v>
      </c>
      <c r="AI1088" s="1">
        <v>0</v>
      </c>
      <c r="AJ1088" s="1">
        <f t="shared" si="167"/>
        <v>0.42553191489361702</v>
      </c>
      <c r="AK1088" s="1">
        <f t="shared" si="168"/>
        <v>0.22695035460992907</v>
      </c>
      <c r="AL1088" s="1">
        <f t="shared" si="169"/>
        <v>0.3475177304964539</v>
      </c>
    </row>
    <row r="1089" spans="1:38">
      <c r="A1089" s="2" t="s">
        <v>1447</v>
      </c>
      <c r="B1089" s="2" t="s">
        <v>106</v>
      </c>
      <c r="C1089" s="2" t="s">
        <v>164</v>
      </c>
      <c r="D1089" s="2">
        <v>12482</v>
      </c>
      <c r="E1089" s="2" t="s">
        <v>13</v>
      </c>
      <c r="F1089" s="2" t="s">
        <v>5</v>
      </c>
      <c r="G1089" s="2" t="s">
        <v>1446</v>
      </c>
      <c r="H1089" s="2">
        <v>48</v>
      </c>
      <c r="I1089" s="2">
        <v>6</v>
      </c>
      <c r="J1089" s="2" t="str">
        <f t="shared" si="170"/>
        <v>ESTERIL</v>
      </c>
      <c r="K1089" s="8">
        <v>0.11</v>
      </c>
      <c r="L1089" s="11">
        <v>0.18</v>
      </c>
      <c r="M1089" s="3">
        <v>0</v>
      </c>
      <c r="N1089" s="3">
        <v>940</v>
      </c>
      <c r="O1089" s="3">
        <v>0</v>
      </c>
      <c r="P1089" s="3">
        <v>0</v>
      </c>
      <c r="Q1089" s="3">
        <v>0</v>
      </c>
      <c r="R1089" s="3">
        <v>1</v>
      </c>
      <c r="S1089" s="3">
        <v>0</v>
      </c>
      <c r="T1089" s="3">
        <v>27</v>
      </c>
      <c r="U1089" s="3">
        <v>328</v>
      </c>
      <c r="V1089" s="3">
        <v>97</v>
      </c>
      <c r="W1089" s="3">
        <v>11</v>
      </c>
      <c r="X1089" s="3">
        <v>0</v>
      </c>
      <c r="Y1089" s="3">
        <v>0</v>
      </c>
      <c r="Z1089" s="5">
        <f t="shared" si="171"/>
        <v>5.9734513274336286E-2</v>
      </c>
      <c r="AA1089" s="5">
        <f t="shared" si="172"/>
        <v>0.72566371681415931</v>
      </c>
      <c r="AB1089" s="5">
        <f t="shared" si="173"/>
        <v>0.21460176991150443</v>
      </c>
      <c r="AC1089" s="3">
        <v>0</v>
      </c>
      <c r="AD1089" s="3">
        <v>44</v>
      </c>
      <c r="AE1089" s="3">
        <v>280</v>
      </c>
      <c r="AF1089" s="3">
        <v>165</v>
      </c>
      <c r="AG1089" s="3">
        <v>18</v>
      </c>
      <c r="AH1089" s="3">
        <v>0</v>
      </c>
      <c r="AI1089" s="1">
        <v>0</v>
      </c>
      <c r="AJ1089" s="1">
        <f t="shared" si="167"/>
        <v>0.1222879684418146</v>
      </c>
      <c r="AK1089" s="1">
        <f t="shared" si="168"/>
        <v>0.55226824457593693</v>
      </c>
      <c r="AL1089" s="1">
        <f t="shared" si="169"/>
        <v>0.32544378698224852</v>
      </c>
    </row>
    <row r="1090" spans="1:38">
      <c r="A1090" s="2" t="s">
        <v>1447</v>
      </c>
      <c r="B1090" s="2" t="s">
        <v>106</v>
      </c>
      <c r="C1090" s="2" t="s">
        <v>164</v>
      </c>
      <c r="D1090" s="2">
        <v>12483</v>
      </c>
      <c r="E1090" s="2" t="s">
        <v>1474</v>
      </c>
      <c r="F1090" s="2" t="s">
        <v>1495</v>
      </c>
      <c r="G1090" s="2" t="s">
        <v>1445</v>
      </c>
      <c r="H1090" s="2">
        <v>49</v>
      </c>
      <c r="I1090" s="2">
        <v>4</v>
      </c>
      <c r="J1090" s="2" t="str">
        <f t="shared" si="170"/>
        <v>MINERIO</v>
      </c>
      <c r="K1090" s="8">
        <v>12.85</v>
      </c>
      <c r="L1090" s="11">
        <v>3.66</v>
      </c>
      <c r="M1090" s="3">
        <v>308</v>
      </c>
      <c r="N1090" s="3">
        <v>110</v>
      </c>
      <c r="O1090" s="3">
        <v>263</v>
      </c>
      <c r="P1090" s="3">
        <v>0</v>
      </c>
      <c r="Q1090" s="3">
        <v>0.83847283406754769</v>
      </c>
      <c r="R1090" s="3">
        <v>0.16152716593245228</v>
      </c>
      <c r="S1090" s="3">
        <v>0</v>
      </c>
      <c r="T1090" s="3">
        <v>168</v>
      </c>
      <c r="U1090" s="3">
        <v>9</v>
      </c>
      <c r="V1090" s="3">
        <v>16</v>
      </c>
      <c r="W1090" s="3">
        <v>69</v>
      </c>
      <c r="X1090" s="3">
        <v>0</v>
      </c>
      <c r="Y1090" s="3">
        <v>0</v>
      </c>
      <c r="Z1090" s="5">
        <f t="shared" si="171"/>
        <v>0.8704663212435233</v>
      </c>
      <c r="AA1090" s="5">
        <f t="shared" si="172"/>
        <v>4.6632124352331605E-2</v>
      </c>
      <c r="AB1090" s="5">
        <f t="shared" si="173"/>
        <v>8.2901554404145081E-2</v>
      </c>
      <c r="AC1090" s="3">
        <v>0</v>
      </c>
      <c r="AD1090" s="3">
        <v>22</v>
      </c>
      <c r="AE1090" s="3">
        <v>277</v>
      </c>
      <c r="AF1090" s="3">
        <v>114</v>
      </c>
      <c r="AG1090" s="3">
        <v>9</v>
      </c>
      <c r="AH1090" s="3">
        <v>0</v>
      </c>
      <c r="AI1090" s="1">
        <v>0</v>
      </c>
      <c r="AJ1090" s="1">
        <f t="shared" ref="AJ1090:AJ1153" si="174">(AD1090+AG1090)/($AC1090+$AD1090+$AE1090+$AF1090+AG1090+AH1090)</f>
        <v>7.3459715639810422E-2</v>
      </c>
      <c r="AK1090" s="1">
        <f t="shared" ref="AK1090:AK1153" si="175">AE1090/($AC1090+$AD1090+$AE1090+$AF1090+AG1090+AH1090)</f>
        <v>0.65639810426540279</v>
      </c>
      <c r="AL1090" s="1">
        <f t="shared" ref="AL1090:AL1153" si="176">(AH1090+AF1090)/($AC1090+$AD1090+$AE1090+$AF1090+AH1090+AG1090)</f>
        <v>0.27014218009478674</v>
      </c>
    </row>
    <row r="1091" spans="1:38">
      <c r="A1091" s="2" t="s">
        <v>1447</v>
      </c>
      <c r="B1091" s="2" t="s">
        <v>106</v>
      </c>
      <c r="C1091" s="2" t="s">
        <v>164</v>
      </c>
      <c r="D1091" s="2">
        <v>12484</v>
      </c>
      <c r="E1091" s="2" t="s">
        <v>1474</v>
      </c>
      <c r="F1091" s="2" t="s">
        <v>1495</v>
      </c>
      <c r="G1091" s="2" t="s">
        <v>1445</v>
      </c>
      <c r="H1091" s="2">
        <v>50</v>
      </c>
      <c r="I1091" s="2">
        <v>6</v>
      </c>
      <c r="J1091" s="2" t="str">
        <f t="shared" ref="J1091:J1154" si="177">IF(OR(G1091="MINERIO",K1091 &gt;0.4),"MINERIO","ESTERIL")</f>
        <v>MINERIO</v>
      </c>
      <c r="K1091" s="8">
        <v>18.52</v>
      </c>
      <c r="L1091" s="11">
        <v>4.2</v>
      </c>
      <c r="M1091" s="3">
        <v>0</v>
      </c>
      <c r="N1091" s="3">
        <v>1036</v>
      </c>
      <c r="O1091" s="3">
        <v>0</v>
      </c>
      <c r="P1091" s="3">
        <v>0</v>
      </c>
      <c r="Q1091" s="3">
        <v>0</v>
      </c>
      <c r="R1091" s="3">
        <v>1</v>
      </c>
      <c r="S1091" s="3">
        <v>0</v>
      </c>
      <c r="T1091" s="3">
        <v>9</v>
      </c>
      <c r="U1091" s="3">
        <v>291</v>
      </c>
      <c r="V1091" s="3">
        <v>206</v>
      </c>
      <c r="W1091" s="3">
        <v>0</v>
      </c>
      <c r="X1091" s="3">
        <v>0</v>
      </c>
      <c r="Y1091" s="3">
        <v>0</v>
      </c>
      <c r="Z1091" s="5">
        <f t="shared" si="171"/>
        <v>1.7786561264822136E-2</v>
      </c>
      <c r="AA1091" s="5">
        <f t="shared" si="172"/>
        <v>0.57509881422924902</v>
      </c>
      <c r="AB1091" s="5">
        <f t="shared" si="173"/>
        <v>0.40711462450592883</v>
      </c>
      <c r="AC1091" s="3">
        <v>0</v>
      </c>
      <c r="AD1091" s="3">
        <v>149</v>
      </c>
      <c r="AE1091" s="3">
        <v>12</v>
      </c>
      <c r="AF1091" s="3">
        <v>17</v>
      </c>
      <c r="AG1091" s="3">
        <v>78</v>
      </c>
      <c r="AH1091" s="3">
        <v>0</v>
      </c>
      <c r="AI1091" s="1">
        <v>0</v>
      </c>
      <c r="AJ1091" s="1">
        <f t="shared" si="174"/>
        <v>0.88671875</v>
      </c>
      <c r="AK1091" s="1">
        <f t="shared" si="175"/>
        <v>4.6875E-2</v>
      </c>
      <c r="AL1091" s="1">
        <f t="shared" si="176"/>
        <v>6.640625E-2</v>
      </c>
    </row>
    <row r="1092" spans="1:38">
      <c r="A1092" s="2" t="s">
        <v>1447</v>
      </c>
      <c r="B1092" s="2" t="s">
        <v>106</v>
      </c>
      <c r="C1092" s="2" t="s">
        <v>164</v>
      </c>
      <c r="D1092" s="2">
        <v>12485</v>
      </c>
      <c r="E1092" s="2" t="s">
        <v>1474</v>
      </c>
      <c r="F1092" s="2" t="s">
        <v>1495</v>
      </c>
      <c r="G1092" s="2" t="s">
        <v>1445</v>
      </c>
      <c r="H1092" s="2">
        <v>51</v>
      </c>
      <c r="I1092" s="2">
        <v>6</v>
      </c>
      <c r="J1092" s="2" t="str">
        <f t="shared" si="177"/>
        <v>MINERIO</v>
      </c>
      <c r="K1092" s="8">
        <v>13.17</v>
      </c>
      <c r="L1092" s="11">
        <v>5</v>
      </c>
      <c r="M1092" s="3">
        <v>214</v>
      </c>
      <c r="N1092" s="3">
        <v>166</v>
      </c>
      <c r="O1092" s="3">
        <v>174</v>
      </c>
      <c r="P1092" s="3">
        <v>0</v>
      </c>
      <c r="Q1092" s="3">
        <v>0.70036101083032487</v>
      </c>
      <c r="R1092" s="3">
        <v>0.29963898916967507</v>
      </c>
      <c r="S1092" s="3">
        <v>0</v>
      </c>
      <c r="T1092" s="3">
        <v>122</v>
      </c>
      <c r="U1092" s="3">
        <v>25</v>
      </c>
      <c r="V1092" s="3">
        <v>25</v>
      </c>
      <c r="W1092" s="3">
        <v>76</v>
      </c>
      <c r="X1092" s="3">
        <v>0</v>
      </c>
      <c r="Y1092" s="3">
        <v>0</v>
      </c>
      <c r="Z1092" s="5">
        <f t="shared" si="171"/>
        <v>0.70930232558139539</v>
      </c>
      <c r="AA1092" s="5">
        <f t="shared" si="172"/>
        <v>0.14534883720930233</v>
      </c>
      <c r="AB1092" s="5">
        <f t="shared" si="173"/>
        <v>0.14534883720930233</v>
      </c>
      <c r="AC1092" s="3">
        <v>0</v>
      </c>
      <c r="AD1092" s="3">
        <v>3</v>
      </c>
      <c r="AE1092" s="3">
        <v>202</v>
      </c>
      <c r="AF1092" s="3">
        <v>252</v>
      </c>
      <c r="AG1092" s="3">
        <v>0</v>
      </c>
      <c r="AH1092" s="3">
        <v>0</v>
      </c>
      <c r="AI1092" s="1">
        <v>0</v>
      </c>
      <c r="AJ1092" s="1">
        <f t="shared" si="174"/>
        <v>6.5645514223194746E-3</v>
      </c>
      <c r="AK1092" s="1">
        <f t="shared" si="175"/>
        <v>0.44201312910284463</v>
      </c>
      <c r="AL1092" s="1">
        <f t="shared" si="176"/>
        <v>0.55142231947483589</v>
      </c>
    </row>
    <row r="1093" spans="1:38">
      <c r="A1093" s="2" t="s">
        <v>1447</v>
      </c>
      <c r="B1093" s="2" t="s">
        <v>106</v>
      </c>
      <c r="C1093" s="2" t="s">
        <v>164</v>
      </c>
      <c r="D1093" s="2">
        <v>12496</v>
      </c>
      <c r="E1093" s="2" t="s">
        <v>1448</v>
      </c>
      <c r="F1093" s="2" t="s">
        <v>1495</v>
      </c>
      <c r="G1093" s="2" t="s">
        <v>1446</v>
      </c>
      <c r="H1093" s="2">
        <v>52</v>
      </c>
      <c r="I1093" s="2">
        <v>2</v>
      </c>
      <c r="J1093" s="2" t="str">
        <f t="shared" si="177"/>
        <v>ESTERIL</v>
      </c>
      <c r="K1093" s="8">
        <v>2.5000000000000001E-2</v>
      </c>
      <c r="M1093" s="3">
        <v>0</v>
      </c>
      <c r="N1093" s="3">
        <v>1178</v>
      </c>
      <c r="O1093" s="3">
        <v>0</v>
      </c>
      <c r="P1093" s="3">
        <v>0</v>
      </c>
      <c r="Q1093" s="3">
        <v>0</v>
      </c>
      <c r="R1093" s="3">
        <v>1</v>
      </c>
      <c r="S1093" s="3">
        <v>0</v>
      </c>
      <c r="T1093" s="3">
        <v>58</v>
      </c>
      <c r="U1093" s="3">
        <v>379</v>
      </c>
      <c r="V1093" s="3">
        <v>110</v>
      </c>
      <c r="W1093" s="3">
        <v>34</v>
      </c>
      <c r="X1093" s="3">
        <v>0</v>
      </c>
      <c r="Y1093" s="3">
        <v>0</v>
      </c>
      <c r="Z1093" s="5">
        <f t="shared" si="171"/>
        <v>0.10603290676416818</v>
      </c>
      <c r="AA1093" s="5">
        <f t="shared" si="172"/>
        <v>0.69287020109689212</v>
      </c>
      <c r="AB1093" s="5">
        <f t="shared" si="173"/>
        <v>0.20109689213893966</v>
      </c>
      <c r="AC1093" s="3">
        <v>0</v>
      </c>
      <c r="AD1093" s="3">
        <v>106</v>
      </c>
      <c r="AE1093" s="3">
        <v>27</v>
      </c>
      <c r="AF1093" s="3">
        <v>20</v>
      </c>
      <c r="AG1093" s="3">
        <v>75</v>
      </c>
      <c r="AH1093" s="3">
        <v>0</v>
      </c>
      <c r="AI1093" s="1">
        <v>0</v>
      </c>
      <c r="AJ1093" s="1">
        <f t="shared" si="174"/>
        <v>0.79385964912280704</v>
      </c>
      <c r="AK1093" s="1">
        <f t="shared" si="175"/>
        <v>0.11842105263157894</v>
      </c>
      <c r="AL1093" s="1">
        <f t="shared" si="176"/>
        <v>8.771929824561403E-2</v>
      </c>
    </row>
    <row r="1094" spans="1:38">
      <c r="A1094" s="2" t="s">
        <v>1447</v>
      </c>
      <c r="B1094" s="2" t="s">
        <v>106</v>
      </c>
      <c r="C1094" s="2" t="s">
        <v>164</v>
      </c>
      <c r="D1094" s="2">
        <v>12497</v>
      </c>
      <c r="E1094" s="2" t="s">
        <v>1448</v>
      </c>
      <c r="F1094" s="2" t="s">
        <v>1495</v>
      </c>
      <c r="G1094" s="2" t="s">
        <v>1446</v>
      </c>
      <c r="H1094" s="2">
        <v>53</v>
      </c>
      <c r="I1094" s="2">
        <v>6</v>
      </c>
      <c r="J1094" s="2" t="str">
        <f t="shared" si="177"/>
        <v>ESTERIL</v>
      </c>
      <c r="K1094" s="8">
        <v>2.5000000000000001E-2</v>
      </c>
      <c r="M1094" s="3">
        <v>0</v>
      </c>
      <c r="N1094" s="3">
        <v>1034</v>
      </c>
      <c r="O1094" s="3">
        <v>0</v>
      </c>
      <c r="P1094" s="3">
        <v>0</v>
      </c>
      <c r="Q1094" s="3">
        <v>0</v>
      </c>
      <c r="R1094" s="3">
        <v>1</v>
      </c>
      <c r="S1094" s="3">
        <v>0</v>
      </c>
      <c r="T1094" s="3">
        <v>11</v>
      </c>
      <c r="U1094" s="3">
        <v>325</v>
      </c>
      <c r="V1094" s="3">
        <v>139</v>
      </c>
      <c r="W1094" s="3">
        <v>0</v>
      </c>
      <c r="X1094" s="3">
        <v>0</v>
      </c>
      <c r="Y1094" s="3">
        <v>0</v>
      </c>
      <c r="Z1094" s="5">
        <f t="shared" si="171"/>
        <v>2.3157894736842106E-2</v>
      </c>
      <c r="AA1094" s="5">
        <f t="shared" si="172"/>
        <v>0.68421052631578949</v>
      </c>
      <c r="AB1094" s="5">
        <f t="shared" si="173"/>
        <v>0.29263157894736841</v>
      </c>
      <c r="AC1094" s="3">
        <v>0</v>
      </c>
      <c r="AD1094" s="3">
        <v>33</v>
      </c>
      <c r="AE1094" s="3">
        <v>355</v>
      </c>
      <c r="AF1094" s="3">
        <v>145</v>
      </c>
      <c r="AG1094" s="3">
        <v>16</v>
      </c>
      <c r="AH1094" s="3">
        <v>0</v>
      </c>
      <c r="AI1094" s="1">
        <v>0</v>
      </c>
      <c r="AJ1094" s="1">
        <f t="shared" si="174"/>
        <v>8.9253187613843349E-2</v>
      </c>
      <c r="AK1094" s="1">
        <f t="shared" si="175"/>
        <v>0.6466302367941712</v>
      </c>
      <c r="AL1094" s="1">
        <f t="shared" si="176"/>
        <v>0.26411657559198543</v>
      </c>
    </row>
    <row r="1095" spans="1:38">
      <c r="A1095" s="2" t="s">
        <v>1447</v>
      </c>
      <c r="B1095" s="2" t="s">
        <v>106</v>
      </c>
      <c r="C1095" s="2" t="s">
        <v>164</v>
      </c>
      <c r="D1095" s="2">
        <v>12498</v>
      </c>
      <c r="E1095" s="2" t="s">
        <v>1448</v>
      </c>
      <c r="F1095" s="2" t="s">
        <v>1495</v>
      </c>
      <c r="G1095" s="2" t="s">
        <v>1446</v>
      </c>
      <c r="H1095" s="2">
        <v>54</v>
      </c>
      <c r="I1095" s="2">
        <v>6</v>
      </c>
      <c r="J1095" s="2" t="str">
        <f t="shared" si="177"/>
        <v>ESTERIL</v>
      </c>
      <c r="K1095" s="8">
        <v>2.5000000000000001E-2</v>
      </c>
      <c r="M1095" s="3">
        <v>0</v>
      </c>
      <c r="N1095" s="3">
        <v>598</v>
      </c>
      <c r="O1095" s="3">
        <v>0</v>
      </c>
      <c r="P1095" s="3">
        <v>0</v>
      </c>
      <c r="Q1095" s="3">
        <v>0</v>
      </c>
      <c r="R1095" s="3">
        <v>1</v>
      </c>
      <c r="S1095" s="3">
        <v>0</v>
      </c>
      <c r="T1095" s="3">
        <v>15</v>
      </c>
      <c r="U1095" s="3">
        <v>203</v>
      </c>
      <c r="V1095" s="3">
        <v>60</v>
      </c>
      <c r="W1095" s="3">
        <v>3</v>
      </c>
      <c r="X1095" s="3">
        <v>0</v>
      </c>
      <c r="Y1095" s="3">
        <v>0</v>
      </c>
      <c r="Z1095" s="5">
        <f t="shared" si="171"/>
        <v>5.3956834532374098E-2</v>
      </c>
      <c r="AA1095" s="5">
        <f t="shared" si="172"/>
        <v>0.73021582733812951</v>
      </c>
      <c r="AB1095" s="5">
        <f t="shared" si="173"/>
        <v>0.21582733812949639</v>
      </c>
      <c r="AC1095" s="3">
        <v>0</v>
      </c>
      <c r="AD1095" s="3">
        <v>4</v>
      </c>
      <c r="AE1095" s="3">
        <v>259</v>
      </c>
      <c r="AF1095" s="3">
        <v>179</v>
      </c>
      <c r="AG1095" s="3">
        <v>0</v>
      </c>
      <c r="AH1095" s="3">
        <v>0</v>
      </c>
      <c r="AI1095" s="1">
        <v>0</v>
      </c>
      <c r="AJ1095" s="1">
        <f t="shared" si="174"/>
        <v>9.0497737556561094E-3</v>
      </c>
      <c r="AK1095" s="1">
        <f t="shared" si="175"/>
        <v>0.58597285067873306</v>
      </c>
      <c r="AL1095" s="1">
        <f t="shared" si="176"/>
        <v>0.40497737556561086</v>
      </c>
    </row>
    <row r="1096" spans="1:38">
      <c r="A1096" s="2" t="s">
        <v>1447</v>
      </c>
      <c r="B1096" s="2" t="s">
        <v>106</v>
      </c>
      <c r="C1096" s="2" t="s">
        <v>164</v>
      </c>
      <c r="D1096" s="2">
        <v>12499</v>
      </c>
      <c r="E1096" s="2" t="s">
        <v>1448</v>
      </c>
      <c r="F1096" s="2" t="s">
        <v>1495</v>
      </c>
      <c r="G1096" s="2" t="s">
        <v>1446</v>
      </c>
      <c r="H1096" s="2">
        <v>55</v>
      </c>
      <c r="I1096" s="2">
        <v>6</v>
      </c>
      <c r="J1096" s="2" t="str">
        <f t="shared" si="177"/>
        <v>ESTERIL</v>
      </c>
      <c r="K1096" s="8">
        <v>2.5000000000000001E-2</v>
      </c>
      <c r="M1096" s="3">
        <v>14</v>
      </c>
      <c r="N1096" s="3">
        <v>668</v>
      </c>
      <c r="O1096" s="3">
        <v>11</v>
      </c>
      <c r="P1096" s="3">
        <v>0</v>
      </c>
      <c r="Q1096" s="3">
        <v>3.6075036075036072E-2</v>
      </c>
      <c r="R1096" s="3">
        <v>0.96392496392496396</v>
      </c>
      <c r="S1096" s="3">
        <v>0</v>
      </c>
      <c r="T1096" s="3">
        <v>51</v>
      </c>
      <c r="U1096" s="3">
        <v>159</v>
      </c>
      <c r="V1096" s="3">
        <v>47</v>
      </c>
      <c r="W1096" s="3">
        <v>37</v>
      </c>
      <c r="X1096" s="3">
        <v>0</v>
      </c>
      <c r="Y1096" s="3">
        <v>0</v>
      </c>
      <c r="Z1096" s="5">
        <f t="shared" si="171"/>
        <v>0.19844357976653695</v>
      </c>
      <c r="AA1096" s="5">
        <f t="shared" si="172"/>
        <v>0.61867704280155644</v>
      </c>
      <c r="AB1096" s="5">
        <f t="shared" si="173"/>
        <v>0.1828793774319066</v>
      </c>
      <c r="AC1096" s="3">
        <v>0</v>
      </c>
      <c r="AD1096" s="3">
        <v>9</v>
      </c>
      <c r="AE1096" s="3">
        <v>191</v>
      </c>
      <c r="AF1096" s="3">
        <v>58</v>
      </c>
      <c r="AG1096" s="3">
        <v>0</v>
      </c>
      <c r="AH1096" s="3">
        <v>0</v>
      </c>
      <c r="AI1096" s="1">
        <v>0</v>
      </c>
      <c r="AJ1096" s="1">
        <f t="shared" si="174"/>
        <v>3.4883720930232558E-2</v>
      </c>
      <c r="AK1096" s="1">
        <f t="shared" si="175"/>
        <v>0.74031007751937983</v>
      </c>
      <c r="AL1096" s="1">
        <f t="shared" si="176"/>
        <v>0.22480620155038761</v>
      </c>
    </row>
    <row r="1097" spans="1:38">
      <c r="A1097" s="2" t="s">
        <v>1447</v>
      </c>
      <c r="B1097" s="2" t="s">
        <v>106</v>
      </c>
      <c r="C1097" s="2" t="s">
        <v>164</v>
      </c>
      <c r="D1097" s="2">
        <v>12500</v>
      </c>
      <c r="E1097" s="2" t="s">
        <v>1448</v>
      </c>
      <c r="F1097" s="2" t="s">
        <v>1495</v>
      </c>
      <c r="G1097" s="2" t="s">
        <v>1446</v>
      </c>
      <c r="H1097" s="2">
        <v>56</v>
      </c>
      <c r="I1097" s="2">
        <v>4</v>
      </c>
      <c r="J1097" s="2" t="str">
        <f t="shared" si="177"/>
        <v>ESTERIL</v>
      </c>
      <c r="K1097" s="8">
        <v>2.5000000000000001E-2</v>
      </c>
      <c r="M1097" s="3">
        <v>0</v>
      </c>
      <c r="N1097" s="3">
        <v>557</v>
      </c>
      <c r="O1097" s="3">
        <v>0</v>
      </c>
      <c r="P1097" s="3">
        <v>0</v>
      </c>
      <c r="Q1097" s="3">
        <v>0</v>
      </c>
      <c r="R1097" s="3">
        <v>1</v>
      </c>
      <c r="S1097" s="3">
        <v>0</v>
      </c>
      <c r="T1097" s="3">
        <v>123</v>
      </c>
      <c r="U1097" s="3">
        <v>53</v>
      </c>
      <c r="V1097" s="3">
        <v>14</v>
      </c>
      <c r="W1097" s="3">
        <v>80</v>
      </c>
      <c r="X1097" s="3">
        <v>0</v>
      </c>
      <c r="Y1097" s="3">
        <v>0</v>
      </c>
      <c r="Z1097" s="5">
        <f t="shared" si="171"/>
        <v>0.64736842105263159</v>
      </c>
      <c r="AA1097" s="5">
        <f t="shared" si="172"/>
        <v>0.27894736842105261</v>
      </c>
      <c r="AB1097" s="5">
        <f t="shared" si="173"/>
        <v>7.3684210526315783E-2</v>
      </c>
      <c r="AC1097" s="3">
        <v>0</v>
      </c>
      <c r="AD1097" s="3">
        <v>34</v>
      </c>
      <c r="AE1097" s="3">
        <v>174</v>
      </c>
      <c r="AF1097" s="3">
        <v>50</v>
      </c>
      <c r="AG1097" s="3">
        <v>14</v>
      </c>
      <c r="AH1097" s="3">
        <v>0</v>
      </c>
      <c r="AI1097" s="1">
        <v>0</v>
      </c>
      <c r="AJ1097" s="1">
        <f t="shared" si="174"/>
        <v>0.17647058823529413</v>
      </c>
      <c r="AK1097" s="1">
        <f t="shared" si="175"/>
        <v>0.63970588235294112</v>
      </c>
      <c r="AL1097" s="1">
        <f t="shared" si="176"/>
        <v>0.18382352941176472</v>
      </c>
    </row>
    <row r="1098" spans="1:38">
      <c r="A1098" s="2" t="s">
        <v>1447</v>
      </c>
      <c r="B1098" s="2" t="s">
        <v>106</v>
      </c>
      <c r="C1098" s="2" t="s">
        <v>164</v>
      </c>
      <c r="D1098" s="2">
        <v>12501</v>
      </c>
      <c r="E1098" s="2" t="s">
        <v>1448</v>
      </c>
      <c r="F1098" s="2" t="s">
        <v>1495</v>
      </c>
      <c r="G1098" s="2" t="s">
        <v>1446</v>
      </c>
      <c r="H1098" s="2">
        <v>57</v>
      </c>
      <c r="I1098" s="2">
        <v>8</v>
      </c>
      <c r="J1098" s="2" t="str">
        <f t="shared" si="177"/>
        <v>ESTERIL</v>
      </c>
      <c r="K1098" s="8">
        <v>2.5000000000000001E-2</v>
      </c>
      <c r="M1098" s="3">
        <v>0</v>
      </c>
      <c r="N1098" s="3">
        <v>923</v>
      </c>
      <c r="O1098" s="3">
        <v>0</v>
      </c>
      <c r="P1098" s="3">
        <v>0</v>
      </c>
      <c r="Q1098" s="3">
        <v>0</v>
      </c>
      <c r="R1098" s="3">
        <v>1</v>
      </c>
      <c r="S1098" s="3">
        <v>0</v>
      </c>
      <c r="T1098" s="3">
        <v>37</v>
      </c>
      <c r="U1098" s="3">
        <v>323</v>
      </c>
      <c r="V1098" s="3">
        <v>87</v>
      </c>
      <c r="W1098" s="3">
        <v>12</v>
      </c>
      <c r="X1098" s="3">
        <v>0</v>
      </c>
      <c r="Y1098" s="3">
        <v>0</v>
      </c>
      <c r="Z1098" s="5">
        <f t="shared" si="171"/>
        <v>8.2774049217002238E-2</v>
      </c>
      <c r="AA1098" s="5">
        <f t="shared" si="172"/>
        <v>0.72259507829977632</v>
      </c>
      <c r="AB1098" s="5">
        <f t="shared" si="173"/>
        <v>0.19463087248322147</v>
      </c>
      <c r="AC1098" s="3">
        <v>0</v>
      </c>
      <c r="AD1098" s="3">
        <v>88</v>
      </c>
      <c r="AE1098" s="3">
        <v>85</v>
      </c>
      <c r="AF1098" s="3">
        <v>14</v>
      </c>
      <c r="AG1098" s="3">
        <v>65</v>
      </c>
      <c r="AH1098" s="3">
        <v>0</v>
      </c>
      <c r="AI1098" s="1">
        <v>0</v>
      </c>
      <c r="AJ1098" s="1">
        <f t="shared" si="174"/>
        <v>0.6071428571428571</v>
      </c>
      <c r="AK1098" s="1">
        <f t="shared" si="175"/>
        <v>0.33730158730158732</v>
      </c>
      <c r="AL1098" s="1">
        <f t="shared" si="176"/>
        <v>5.5555555555555552E-2</v>
      </c>
    </row>
    <row r="1099" spans="1:38">
      <c r="A1099" s="2" t="s">
        <v>1447</v>
      </c>
      <c r="B1099" s="2" t="s">
        <v>106</v>
      </c>
      <c r="C1099" s="2" t="s">
        <v>164</v>
      </c>
      <c r="D1099" s="2">
        <v>12502</v>
      </c>
      <c r="E1099" s="2" t="s">
        <v>1448</v>
      </c>
      <c r="F1099" s="2" t="s">
        <v>1495</v>
      </c>
      <c r="G1099" s="2" t="s">
        <v>1446</v>
      </c>
      <c r="H1099" s="2">
        <v>58</v>
      </c>
      <c r="I1099" s="2">
        <v>8</v>
      </c>
      <c r="J1099" s="2" t="str">
        <f t="shared" si="177"/>
        <v>MINERIO</v>
      </c>
      <c r="K1099" s="8">
        <v>13.01</v>
      </c>
      <c r="M1099" s="3">
        <v>62</v>
      </c>
      <c r="N1099" s="3">
        <v>727</v>
      </c>
      <c r="O1099" s="3">
        <v>49</v>
      </c>
      <c r="P1099" s="3">
        <v>0</v>
      </c>
      <c r="Q1099" s="3">
        <v>0.1324582338902148</v>
      </c>
      <c r="R1099" s="3">
        <v>0.86754176610978517</v>
      </c>
      <c r="S1099" s="3">
        <v>0</v>
      </c>
      <c r="T1099" s="3">
        <v>128</v>
      </c>
      <c r="U1099" s="3">
        <v>160</v>
      </c>
      <c r="V1099" s="3">
        <v>34</v>
      </c>
      <c r="W1099" s="3">
        <v>82</v>
      </c>
      <c r="X1099" s="3">
        <v>0</v>
      </c>
      <c r="Y1099" s="3">
        <v>0</v>
      </c>
      <c r="Z1099" s="5">
        <f t="shared" si="171"/>
        <v>0.39751552795031053</v>
      </c>
      <c r="AA1099" s="5">
        <f t="shared" si="172"/>
        <v>0.49689440993788819</v>
      </c>
      <c r="AB1099" s="5">
        <f t="shared" si="173"/>
        <v>0.10559006211180125</v>
      </c>
      <c r="AC1099" s="3">
        <v>0</v>
      </c>
      <c r="AD1099" s="3">
        <v>23</v>
      </c>
      <c r="AE1099" s="3">
        <v>287</v>
      </c>
      <c r="AF1099" s="3">
        <v>111</v>
      </c>
      <c r="AG1099" s="3">
        <v>5</v>
      </c>
      <c r="AH1099" s="3">
        <v>0</v>
      </c>
      <c r="AI1099" s="1">
        <v>0</v>
      </c>
      <c r="AJ1099" s="1">
        <f t="shared" si="174"/>
        <v>6.5727699530516437E-2</v>
      </c>
      <c r="AK1099" s="1">
        <f t="shared" si="175"/>
        <v>0.67370892018779338</v>
      </c>
      <c r="AL1099" s="1">
        <f t="shared" si="176"/>
        <v>0.26056338028169013</v>
      </c>
    </row>
    <row r="1100" spans="1:38">
      <c r="A1100" s="2" t="s">
        <v>1447</v>
      </c>
      <c r="B1100" s="2" t="s">
        <v>106</v>
      </c>
      <c r="C1100" s="2" t="s">
        <v>164</v>
      </c>
      <c r="D1100" s="2">
        <v>12503</v>
      </c>
      <c r="E1100" s="2" t="s">
        <v>1448</v>
      </c>
      <c r="F1100" s="2" t="s">
        <v>1495</v>
      </c>
      <c r="G1100" s="2" t="s">
        <v>1446</v>
      </c>
      <c r="H1100" s="2">
        <v>59</v>
      </c>
      <c r="I1100" s="2">
        <v>4</v>
      </c>
      <c r="J1100" s="2" t="str">
        <f t="shared" si="177"/>
        <v>ESTERIL</v>
      </c>
      <c r="K1100" s="8">
        <v>2.5000000000000001E-2</v>
      </c>
      <c r="M1100" s="3">
        <v>29</v>
      </c>
      <c r="N1100" s="3">
        <v>409</v>
      </c>
      <c r="O1100" s="3">
        <v>26</v>
      </c>
      <c r="P1100" s="3">
        <v>0</v>
      </c>
      <c r="Q1100" s="3">
        <v>0.11853448275862069</v>
      </c>
      <c r="R1100" s="3">
        <v>0.88146551724137934</v>
      </c>
      <c r="S1100" s="3">
        <v>0</v>
      </c>
      <c r="T1100" s="3">
        <v>22</v>
      </c>
      <c r="U1100" s="3">
        <v>140</v>
      </c>
      <c r="V1100" s="3">
        <v>55</v>
      </c>
      <c r="W1100" s="3">
        <v>7</v>
      </c>
      <c r="X1100" s="3">
        <v>0</v>
      </c>
      <c r="Y1100" s="3">
        <v>0</v>
      </c>
      <c r="Z1100" s="5">
        <f t="shared" si="171"/>
        <v>0.10138248847926268</v>
      </c>
      <c r="AA1100" s="5">
        <f t="shared" si="172"/>
        <v>0.64516129032258063</v>
      </c>
      <c r="AB1100" s="5">
        <f t="shared" si="173"/>
        <v>0.25345622119815669</v>
      </c>
      <c r="AC1100" s="3">
        <v>0</v>
      </c>
      <c r="AD1100" s="3">
        <v>101</v>
      </c>
      <c r="AE1100" s="3">
        <v>183</v>
      </c>
      <c r="AF1100" s="3">
        <v>30</v>
      </c>
      <c r="AG1100" s="3">
        <v>72</v>
      </c>
      <c r="AH1100" s="3">
        <v>0</v>
      </c>
      <c r="AI1100" s="1">
        <v>0</v>
      </c>
      <c r="AJ1100" s="1">
        <f t="shared" si="174"/>
        <v>0.44818652849740931</v>
      </c>
      <c r="AK1100" s="1">
        <f t="shared" si="175"/>
        <v>0.47409326424870468</v>
      </c>
      <c r="AL1100" s="1">
        <f t="shared" si="176"/>
        <v>7.7720207253886009E-2</v>
      </c>
    </row>
    <row r="1101" spans="1:38">
      <c r="A1101" s="2" t="s">
        <v>1447</v>
      </c>
      <c r="B1101" s="2" t="s">
        <v>106</v>
      </c>
      <c r="C1101" s="2" t="s">
        <v>164</v>
      </c>
      <c r="D1101" s="2">
        <v>12504</v>
      </c>
      <c r="E1101" s="2" t="s">
        <v>1448</v>
      </c>
      <c r="F1101" s="2" t="s">
        <v>1495</v>
      </c>
      <c r="G1101" s="2" t="s">
        <v>1446</v>
      </c>
      <c r="H1101" s="2">
        <v>60</v>
      </c>
      <c r="I1101" s="2">
        <v>6</v>
      </c>
      <c r="J1101" s="2" t="str">
        <f t="shared" si="177"/>
        <v>ESTERIL</v>
      </c>
      <c r="K1101" s="8">
        <v>2.5000000000000001E-2</v>
      </c>
      <c r="M1101" s="3">
        <v>103</v>
      </c>
      <c r="N1101" s="3">
        <v>506</v>
      </c>
      <c r="O1101" s="3">
        <v>92</v>
      </c>
      <c r="P1101" s="3">
        <v>0</v>
      </c>
      <c r="Q1101" s="3">
        <v>0.2781740370898716</v>
      </c>
      <c r="R1101" s="3">
        <v>0.72182596291012835</v>
      </c>
      <c r="S1101" s="3">
        <v>0</v>
      </c>
      <c r="T1101" s="3">
        <v>153</v>
      </c>
      <c r="U1101" s="3">
        <v>62</v>
      </c>
      <c r="V1101" s="3">
        <v>25</v>
      </c>
      <c r="W1101" s="3">
        <v>80</v>
      </c>
      <c r="X1101" s="3">
        <v>0</v>
      </c>
      <c r="Y1101" s="3">
        <v>0</v>
      </c>
      <c r="Z1101" s="5">
        <f t="shared" si="171"/>
        <v>0.63749999999999996</v>
      </c>
      <c r="AA1101" s="5">
        <f t="shared" si="172"/>
        <v>0.25833333333333336</v>
      </c>
      <c r="AB1101" s="5">
        <f t="shared" si="173"/>
        <v>0.10416666666666667</v>
      </c>
      <c r="AC1101" s="3">
        <v>0</v>
      </c>
      <c r="AD1101" s="3">
        <v>13</v>
      </c>
      <c r="AE1101" s="3">
        <v>136</v>
      </c>
      <c r="AF1101" s="3">
        <v>51</v>
      </c>
      <c r="AG1101" s="3">
        <v>2</v>
      </c>
      <c r="AH1101" s="3">
        <v>0</v>
      </c>
      <c r="AI1101" s="1">
        <v>0</v>
      </c>
      <c r="AJ1101" s="1">
        <f t="shared" si="174"/>
        <v>7.4257425742574254E-2</v>
      </c>
      <c r="AK1101" s="1">
        <f t="shared" si="175"/>
        <v>0.67326732673267331</v>
      </c>
      <c r="AL1101" s="1">
        <f t="shared" si="176"/>
        <v>0.25247524752475248</v>
      </c>
    </row>
    <row r="1102" spans="1:38">
      <c r="A1102" s="2" t="s">
        <v>1447</v>
      </c>
      <c r="B1102" s="2" t="s">
        <v>106</v>
      </c>
      <c r="C1102" s="2" t="s">
        <v>164</v>
      </c>
      <c r="D1102" s="2">
        <v>12505</v>
      </c>
      <c r="E1102" s="2" t="s">
        <v>1448</v>
      </c>
      <c r="F1102" s="2" t="s">
        <v>1495</v>
      </c>
      <c r="G1102" s="2" t="s">
        <v>1446</v>
      </c>
      <c r="H1102" s="2">
        <v>61</v>
      </c>
      <c r="I1102" s="2">
        <v>6</v>
      </c>
      <c r="J1102" s="2" t="str">
        <f t="shared" si="177"/>
        <v>ESTERIL</v>
      </c>
      <c r="K1102" s="8">
        <v>0.35</v>
      </c>
      <c r="M1102" s="3">
        <v>0</v>
      </c>
      <c r="N1102" s="3">
        <v>790</v>
      </c>
      <c r="O1102" s="3">
        <v>0</v>
      </c>
      <c r="P1102" s="3">
        <v>0</v>
      </c>
      <c r="Q1102" s="3">
        <v>0</v>
      </c>
      <c r="R1102" s="3">
        <v>1</v>
      </c>
      <c r="S1102" s="3">
        <v>0</v>
      </c>
      <c r="T1102" s="3">
        <v>7</v>
      </c>
      <c r="U1102" s="3">
        <v>257</v>
      </c>
      <c r="V1102" s="3">
        <v>115</v>
      </c>
      <c r="W1102" s="3">
        <v>0</v>
      </c>
      <c r="X1102" s="3">
        <v>0</v>
      </c>
      <c r="Y1102" s="3">
        <v>0</v>
      </c>
      <c r="Z1102" s="5">
        <f t="shared" si="171"/>
        <v>1.8469656992084433E-2</v>
      </c>
      <c r="AA1102" s="5">
        <f t="shared" si="172"/>
        <v>0.67810026385224276</v>
      </c>
      <c r="AB1102" s="5">
        <f t="shared" si="173"/>
        <v>0.30343007915567283</v>
      </c>
      <c r="AC1102" s="3">
        <v>0</v>
      </c>
      <c r="AD1102" s="3">
        <v>127</v>
      </c>
      <c r="AE1102" s="3">
        <v>80</v>
      </c>
      <c r="AF1102" s="3">
        <v>19</v>
      </c>
      <c r="AG1102" s="3">
        <v>80</v>
      </c>
      <c r="AH1102" s="3">
        <v>0</v>
      </c>
      <c r="AI1102" s="1">
        <v>0</v>
      </c>
      <c r="AJ1102" s="1">
        <f t="shared" si="174"/>
        <v>0.67647058823529416</v>
      </c>
      <c r="AK1102" s="1">
        <f t="shared" si="175"/>
        <v>0.26143790849673204</v>
      </c>
      <c r="AL1102" s="1">
        <f t="shared" si="176"/>
        <v>6.2091503267973858E-2</v>
      </c>
    </row>
    <row r="1103" spans="1:38">
      <c r="A1103" s="2" t="s">
        <v>1447</v>
      </c>
      <c r="B1103" s="2" t="s">
        <v>106</v>
      </c>
      <c r="C1103" s="2" t="s">
        <v>164</v>
      </c>
      <c r="D1103" s="2">
        <v>12506</v>
      </c>
      <c r="E1103" s="2" t="s">
        <v>114</v>
      </c>
      <c r="F1103" s="2" t="s">
        <v>5</v>
      </c>
      <c r="G1103" s="2" t="s">
        <v>1446</v>
      </c>
      <c r="H1103" s="2">
        <v>62</v>
      </c>
      <c r="I1103" s="2">
        <v>8</v>
      </c>
      <c r="J1103" s="2" t="str">
        <f t="shared" si="177"/>
        <v>ESTERIL</v>
      </c>
      <c r="K1103" s="8">
        <v>2.5000000000000001E-2</v>
      </c>
      <c r="M1103" s="3">
        <v>168</v>
      </c>
      <c r="N1103" s="3">
        <v>329</v>
      </c>
      <c r="O1103" s="3">
        <v>143</v>
      </c>
      <c r="P1103" s="3">
        <v>0</v>
      </c>
      <c r="Q1103" s="3">
        <v>0.48593750000000002</v>
      </c>
      <c r="R1103" s="3">
        <v>0.51406249999999998</v>
      </c>
      <c r="S1103" s="3">
        <v>0</v>
      </c>
      <c r="T1103" s="3">
        <v>94</v>
      </c>
      <c r="U1103" s="3">
        <v>63</v>
      </c>
      <c r="V1103" s="3">
        <v>29</v>
      </c>
      <c r="W1103" s="3">
        <v>72</v>
      </c>
      <c r="X1103" s="3">
        <v>0</v>
      </c>
      <c r="Y1103" s="3">
        <v>0</v>
      </c>
      <c r="Z1103" s="5">
        <f t="shared" si="171"/>
        <v>0.5053763440860215</v>
      </c>
      <c r="AA1103" s="5">
        <f t="shared" si="172"/>
        <v>0.33870967741935482</v>
      </c>
      <c r="AB1103" s="5">
        <f t="shared" si="173"/>
        <v>0.15591397849462366</v>
      </c>
      <c r="AC1103" s="3">
        <v>0</v>
      </c>
      <c r="AD1103" s="3">
        <v>3</v>
      </c>
      <c r="AE1103" s="3">
        <v>210</v>
      </c>
      <c r="AF1103" s="3">
        <v>132</v>
      </c>
      <c r="AG1103" s="3">
        <v>0</v>
      </c>
      <c r="AH1103" s="3">
        <v>0</v>
      </c>
      <c r="AI1103" s="1">
        <v>0</v>
      </c>
      <c r="AJ1103" s="1">
        <f t="shared" si="174"/>
        <v>8.6956521739130436E-3</v>
      </c>
      <c r="AK1103" s="1">
        <f t="shared" si="175"/>
        <v>0.60869565217391308</v>
      </c>
      <c r="AL1103" s="1">
        <f t="shared" si="176"/>
        <v>0.38260869565217392</v>
      </c>
    </row>
    <row r="1104" spans="1:38">
      <c r="A1104" s="2" t="s">
        <v>1447</v>
      </c>
      <c r="B1104" s="2" t="s">
        <v>106</v>
      </c>
      <c r="C1104" s="2" t="s">
        <v>164</v>
      </c>
      <c r="D1104" s="2">
        <v>12507</v>
      </c>
      <c r="E1104" s="2" t="s">
        <v>114</v>
      </c>
      <c r="F1104" s="2" t="s">
        <v>5</v>
      </c>
      <c r="G1104" s="2" t="s">
        <v>1446</v>
      </c>
      <c r="H1104" s="2">
        <v>63</v>
      </c>
      <c r="I1104" s="2">
        <v>12</v>
      </c>
      <c r="J1104" s="2" t="str">
        <f t="shared" si="177"/>
        <v>ESTERIL</v>
      </c>
      <c r="K1104" s="8">
        <v>2.5000000000000001E-2</v>
      </c>
      <c r="M1104" s="3">
        <v>0</v>
      </c>
      <c r="N1104" s="3">
        <v>1430</v>
      </c>
      <c r="O1104" s="3">
        <v>0</v>
      </c>
      <c r="P1104" s="3">
        <v>0</v>
      </c>
      <c r="Q1104" s="3">
        <v>0</v>
      </c>
      <c r="R1104" s="3">
        <v>1</v>
      </c>
      <c r="S1104" s="3">
        <v>0</v>
      </c>
      <c r="T1104" s="3">
        <v>76</v>
      </c>
      <c r="U1104" s="3">
        <v>466</v>
      </c>
      <c r="V1104" s="3">
        <v>135</v>
      </c>
      <c r="W1104" s="3">
        <v>45</v>
      </c>
      <c r="X1104" s="3">
        <v>0</v>
      </c>
      <c r="Y1104" s="3">
        <v>0</v>
      </c>
      <c r="Z1104" s="5">
        <f t="shared" si="171"/>
        <v>0.11225997045790251</v>
      </c>
      <c r="AA1104" s="5">
        <f t="shared" si="172"/>
        <v>0.68833087149187588</v>
      </c>
      <c r="AB1104" s="5">
        <f t="shared" si="173"/>
        <v>0.19940915805022155</v>
      </c>
      <c r="AC1104" s="3">
        <v>0</v>
      </c>
      <c r="AD1104" s="3">
        <v>79</v>
      </c>
      <c r="AE1104" s="3">
        <v>83</v>
      </c>
      <c r="AF1104" s="3">
        <v>24</v>
      </c>
      <c r="AG1104" s="3">
        <v>60</v>
      </c>
      <c r="AH1104" s="3">
        <v>0</v>
      </c>
      <c r="AI1104" s="1">
        <v>0</v>
      </c>
      <c r="AJ1104" s="1">
        <f t="shared" si="174"/>
        <v>0.56504065040650409</v>
      </c>
      <c r="AK1104" s="1">
        <f t="shared" si="175"/>
        <v>0.33739837398373984</v>
      </c>
      <c r="AL1104" s="1">
        <f t="shared" si="176"/>
        <v>9.7560975609756101E-2</v>
      </c>
    </row>
    <row r="1105" spans="1:38">
      <c r="A1105" s="2" t="s">
        <v>1447</v>
      </c>
      <c r="B1105" s="2" t="s">
        <v>106</v>
      </c>
      <c r="C1105" s="2" t="s">
        <v>164</v>
      </c>
      <c r="D1105" s="2">
        <v>12508</v>
      </c>
      <c r="E1105" s="2" t="s">
        <v>114</v>
      </c>
      <c r="F1105" s="2" t="s">
        <v>5</v>
      </c>
      <c r="G1105" s="2" t="s">
        <v>1446</v>
      </c>
      <c r="H1105" s="2">
        <v>64</v>
      </c>
      <c r="I1105" s="2">
        <v>10</v>
      </c>
      <c r="J1105" s="2" t="str">
        <f t="shared" si="177"/>
        <v>ESTERIL</v>
      </c>
      <c r="K1105" s="8">
        <v>0.08</v>
      </c>
      <c r="M1105" s="3">
        <v>14</v>
      </c>
      <c r="N1105" s="3">
        <v>902</v>
      </c>
      <c r="O1105" s="3">
        <v>11</v>
      </c>
      <c r="P1105" s="3">
        <v>0</v>
      </c>
      <c r="Q1105" s="3">
        <v>2.696871628910464E-2</v>
      </c>
      <c r="R1105" s="3">
        <v>0.97303128371089531</v>
      </c>
      <c r="S1105" s="3">
        <v>0</v>
      </c>
      <c r="T1105" s="3">
        <v>76</v>
      </c>
      <c r="U1105" s="3">
        <v>270</v>
      </c>
      <c r="V1105" s="3">
        <v>57</v>
      </c>
      <c r="W1105" s="3">
        <v>56</v>
      </c>
      <c r="X1105" s="3">
        <v>0</v>
      </c>
      <c r="Y1105" s="3">
        <v>0</v>
      </c>
      <c r="Z1105" s="5">
        <f t="shared" si="171"/>
        <v>0.18858560794044665</v>
      </c>
      <c r="AA1105" s="5">
        <f t="shared" si="172"/>
        <v>0.66997518610421836</v>
      </c>
      <c r="AB1105" s="5">
        <f t="shared" si="173"/>
        <v>0.14143920595533499</v>
      </c>
      <c r="AC1105" s="3">
        <v>0</v>
      </c>
      <c r="AD1105" s="3">
        <v>41</v>
      </c>
      <c r="AE1105" s="3">
        <v>474</v>
      </c>
      <c r="AF1105" s="3">
        <v>161</v>
      </c>
      <c r="AG1105" s="3">
        <v>14</v>
      </c>
      <c r="AH1105" s="3">
        <v>0</v>
      </c>
      <c r="AI1105" s="1">
        <v>0</v>
      </c>
      <c r="AJ1105" s="1">
        <f t="shared" si="174"/>
        <v>7.9710144927536225E-2</v>
      </c>
      <c r="AK1105" s="1">
        <f t="shared" si="175"/>
        <v>0.68695652173913047</v>
      </c>
      <c r="AL1105" s="1">
        <f t="shared" si="176"/>
        <v>0.23333333333333334</v>
      </c>
    </row>
    <row r="1106" spans="1:38">
      <c r="A1106" s="2" t="s">
        <v>1447</v>
      </c>
      <c r="B1106" s="2" t="s">
        <v>106</v>
      </c>
      <c r="C1106" s="2" t="s">
        <v>164</v>
      </c>
      <c r="D1106" s="2">
        <v>12509</v>
      </c>
      <c r="E1106" s="2" t="s">
        <v>114</v>
      </c>
      <c r="F1106" s="2" t="s">
        <v>5</v>
      </c>
      <c r="G1106" s="2" t="s">
        <v>1446</v>
      </c>
      <c r="H1106" s="2">
        <v>65</v>
      </c>
      <c r="I1106" s="2">
        <v>10</v>
      </c>
      <c r="J1106" s="2" t="str">
        <f t="shared" si="177"/>
        <v>ESTERIL</v>
      </c>
      <c r="K1106" s="8">
        <v>2.5000000000000001E-2</v>
      </c>
      <c r="M1106" s="3">
        <v>0</v>
      </c>
      <c r="N1106" s="3">
        <v>975</v>
      </c>
      <c r="O1106" s="3">
        <v>0</v>
      </c>
      <c r="P1106" s="3">
        <v>0</v>
      </c>
      <c r="Q1106" s="3">
        <v>0</v>
      </c>
      <c r="R1106" s="3">
        <v>1</v>
      </c>
      <c r="S1106" s="3">
        <v>0</v>
      </c>
      <c r="T1106" s="3">
        <v>22</v>
      </c>
      <c r="U1106" s="3">
        <v>361</v>
      </c>
      <c r="V1106" s="3">
        <v>96</v>
      </c>
      <c r="W1106" s="3">
        <v>6</v>
      </c>
      <c r="X1106" s="3">
        <v>0</v>
      </c>
      <c r="Y1106" s="3">
        <v>0</v>
      </c>
      <c r="Z1106" s="5">
        <f t="shared" si="171"/>
        <v>4.5929018789144051E-2</v>
      </c>
      <c r="AA1106" s="5">
        <f t="shared" si="172"/>
        <v>0.75365344467640916</v>
      </c>
      <c r="AB1106" s="5">
        <f t="shared" si="173"/>
        <v>0.20041753653444677</v>
      </c>
      <c r="AC1106" s="3">
        <v>0</v>
      </c>
      <c r="AD1106" s="3">
        <v>54</v>
      </c>
      <c r="AE1106" s="3">
        <v>291</v>
      </c>
      <c r="AF1106" s="3">
        <v>52</v>
      </c>
      <c r="AG1106" s="3">
        <v>34</v>
      </c>
      <c r="AH1106" s="3">
        <v>0</v>
      </c>
      <c r="AI1106" s="1">
        <v>0</v>
      </c>
      <c r="AJ1106" s="1">
        <f t="shared" si="174"/>
        <v>0.20417633410672853</v>
      </c>
      <c r="AK1106" s="1">
        <f t="shared" si="175"/>
        <v>0.67517401392111365</v>
      </c>
      <c r="AL1106" s="1">
        <f t="shared" si="176"/>
        <v>0.12064965197215777</v>
      </c>
    </row>
    <row r="1107" spans="1:38">
      <c r="A1107" s="2" t="s">
        <v>1447</v>
      </c>
      <c r="B1107" s="2" t="s">
        <v>106</v>
      </c>
      <c r="C1107" s="2" t="s">
        <v>164</v>
      </c>
      <c r="D1107" s="2">
        <v>12510</v>
      </c>
      <c r="E1107" s="2" t="s">
        <v>114</v>
      </c>
      <c r="F1107" s="2" t="s">
        <v>5</v>
      </c>
      <c r="G1107" s="2" t="s">
        <v>1446</v>
      </c>
      <c r="H1107" s="2">
        <v>66</v>
      </c>
      <c r="I1107" s="2">
        <v>6</v>
      </c>
      <c r="J1107" s="2" t="str">
        <f t="shared" si="177"/>
        <v>ESTERIL</v>
      </c>
      <c r="K1107" s="8">
        <v>0.19</v>
      </c>
      <c r="M1107" s="3">
        <v>14</v>
      </c>
      <c r="N1107" s="3">
        <v>950</v>
      </c>
      <c r="O1107" s="3">
        <v>11</v>
      </c>
      <c r="P1107" s="3">
        <v>0</v>
      </c>
      <c r="Q1107" s="3">
        <v>2.564102564102564E-2</v>
      </c>
      <c r="R1107" s="3">
        <v>0.97435897435897434</v>
      </c>
      <c r="S1107" s="3">
        <v>0</v>
      </c>
      <c r="T1107" s="3">
        <v>71</v>
      </c>
      <c r="U1107" s="3">
        <v>250</v>
      </c>
      <c r="V1107" s="3">
        <v>106</v>
      </c>
      <c r="W1107" s="3">
        <v>28</v>
      </c>
      <c r="X1107" s="3">
        <v>0</v>
      </c>
      <c r="Y1107" s="3">
        <v>0</v>
      </c>
      <c r="Z1107" s="5">
        <f t="shared" si="171"/>
        <v>0.16627634660421545</v>
      </c>
      <c r="AA1107" s="5">
        <f t="shared" si="172"/>
        <v>0.58548009367681497</v>
      </c>
      <c r="AB1107" s="5">
        <f t="shared" si="173"/>
        <v>0.24824355971896955</v>
      </c>
      <c r="AC1107" s="3">
        <v>0</v>
      </c>
      <c r="AD1107" s="3">
        <v>11</v>
      </c>
      <c r="AE1107" s="3">
        <v>329</v>
      </c>
      <c r="AF1107" s="3">
        <v>105</v>
      </c>
      <c r="AG1107" s="3">
        <v>3</v>
      </c>
      <c r="AH1107" s="3">
        <v>0</v>
      </c>
      <c r="AI1107" s="1">
        <v>0</v>
      </c>
      <c r="AJ1107" s="1">
        <f t="shared" si="174"/>
        <v>3.125E-2</v>
      </c>
      <c r="AK1107" s="1">
        <f t="shared" si="175"/>
        <v>0.734375</v>
      </c>
      <c r="AL1107" s="1">
        <f t="shared" si="176"/>
        <v>0.234375</v>
      </c>
    </row>
    <row r="1108" spans="1:38">
      <c r="A1108" s="2" t="s">
        <v>1447</v>
      </c>
      <c r="B1108" s="2" t="s">
        <v>106</v>
      </c>
      <c r="C1108" s="2" t="s">
        <v>164</v>
      </c>
      <c r="D1108" s="2">
        <v>12511</v>
      </c>
      <c r="E1108" s="2" t="s">
        <v>114</v>
      </c>
      <c r="F1108" s="2" t="s">
        <v>5</v>
      </c>
      <c r="G1108" s="2" t="s">
        <v>1446</v>
      </c>
      <c r="H1108" s="2">
        <v>67</v>
      </c>
      <c r="I1108" s="2">
        <v>14</v>
      </c>
      <c r="J1108" s="2" t="str">
        <f t="shared" si="177"/>
        <v>ESTERIL</v>
      </c>
      <c r="K1108" s="8">
        <v>2.5000000000000001E-2</v>
      </c>
      <c r="M1108" s="3">
        <v>0</v>
      </c>
      <c r="N1108" s="3">
        <v>1569</v>
      </c>
      <c r="O1108" s="3">
        <v>0</v>
      </c>
      <c r="P1108" s="3">
        <v>0</v>
      </c>
      <c r="Q1108" s="3">
        <v>0</v>
      </c>
      <c r="R1108" s="3">
        <v>1</v>
      </c>
      <c r="S1108" s="3">
        <v>0</v>
      </c>
      <c r="T1108" s="3">
        <v>94</v>
      </c>
      <c r="U1108" s="3">
        <v>491</v>
      </c>
      <c r="V1108" s="3">
        <v>119</v>
      </c>
      <c r="W1108" s="3">
        <v>65</v>
      </c>
      <c r="X1108" s="3">
        <v>0</v>
      </c>
      <c r="Y1108" s="3">
        <v>0</v>
      </c>
      <c r="Z1108" s="5">
        <f t="shared" si="171"/>
        <v>0.13352272727272727</v>
      </c>
      <c r="AA1108" s="5">
        <f t="shared" si="172"/>
        <v>0.69744318181818177</v>
      </c>
      <c r="AB1108" s="5">
        <f t="shared" si="173"/>
        <v>0.16903409090909091</v>
      </c>
      <c r="AC1108" s="3">
        <v>0</v>
      </c>
      <c r="AD1108" s="3">
        <v>56</v>
      </c>
      <c r="AE1108" s="3">
        <v>231</v>
      </c>
      <c r="AF1108" s="3">
        <v>116</v>
      </c>
      <c r="AG1108" s="3">
        <v>20</v>
      </c>
      <c r="AH1108" s="3">
        <v>0</v>
      </c>
      <c r="AI1108" s="1">
        <v>0</v>
      </c>
      <c r="AJ1108" s="1">
        <f t="shared" si="174"/>
        <v>0.17966903073286053</v>
      </c>
      <c r="AK1108" s="1">
        <f t="shared" si="175"/>
        <v>0.54609929078014185</v>
      </c>
      <c r="AL1108" s="1">
        <f t="shared" si="176"/>
        <v>0.27423167848699764</v>
      </c>
    </row>
    <row r="1109" spans="1:38">
      <c r="A1109" s="2" t="s">
        <v>1447</v>
      </c>
      <c r="B1109" s="2" t="s">
        <v>106</v>
      </c>
      <c r="C1109" s="2" t="s">
        <v>164</v>
      </c>
      <c r="D1109" s="2">
        <v>12512</v>
      </c>
      <c r="E1109" s="2" t="s">
        <v>114</v>
      </c>
      <c r="F1109" s="2" t="s">
        <v>5</v>
      </c>
      <c r="G1109" s="2" t="s">
        <v>1446</v>
      </c>
      <c r="H1109" s="2">
        <v>68</v>
      </c>
      <c r="I1109" s="2">
        <v>6</v>
      </c>
      <c r="J1109" s="2" t="str">
        <f t="shared" si="177"/>
        <v>ESTERIL</v>
      </c>
      <c r="K1109" s="8">
        <v>2.5000000000000001E-2</v>
      </c>
      <c r="M1109" s="3">
        <v>0</v>
      </c>
      <c r="N1109" s="3">
        <v>961</v>
      </c>
      <c r="O1109" s="3">
        <v>0</v>
      </c>
      <c r="P1109" s="3">
        <v>0</v>
      </c>
      <c r="Q1109" s="3">
        <v>0</v>
      </c>
      <c r="R1109" s="3">
        <v>1</v>
      </c>
      <c r="S1109" s="3">
        <v>0</v>
      </c>
      <c r="T1109" s="3">
        <v>18</v>
      </c>
      <c r="U1109" s="3">
        <v>342</v>
      </c>
      <c r="V1109" s="3">
        <v>105</v>
      </c>
      <c r="W1109" s="3">
        <v>2</v>
      </c>
      <c r="X1109" s="3">
        <v>0</v>
      </c>
      <c r="Y1109" s="3">
        <v>0</v>
      </c>
      <c r="Z1109" s="5">
        <f t="shared" si="171"/>
        <v>3.870967741935484E-2</v>
      </c>
      <c r="AA1109" s="5">
        <f t="shared" si="172"/>
        <v>0.73548387096774193</v>
      </c>
      <c r="AB1109" s="5">
        <f t="shared" si="173"/>
        <v>0.22580645161290322</v>
      </c>
      <c r="AC1109" s="3">
        <v>0</v>
      </c>
      <c r="AD1109" s="3">
        <v>58</v>
      </c>
      <c r="AE1109" s="3">
        <v>508</v>
      </c>
      <c r="AF1109" s="3">
        <v>144</v>
      </c>
      <c r="AG1109" s="3">
        <v>20</v>
      </c>
      <c r="AH1109" s="3">
        <v>0</v>
      </c>
      <c r="AI1109" s="1">
        <v>0</v>
      </c>
      <c r="AJ1109" s="1">
        <f t="shared" si="174"/>
        <v>0.10684931506849316</v>
      </c>
      <c r="AK1109" s="1">
        <f t="shared" si="175"/>
        <v>0.69589041095890414</v>
      </c>
      <c r="AL1109" s="1">
        <f t="shared" si="176"/>
        <v>0.19726027397260273</v>
      </c>
    </row>
    <row r="1110" spans="1:38">
      <c r="A1110" s="2" t="s">
        <v>1447</v>
      </c>
      <c r="B1110" s="2" t="s">
        <v>106</v>
      </c>
      <c r="C1110" s="2" t="s">
        <v>164</v>
      </c>
      <c r="D1110" s="2">
        <v>12513</v>
      </c>
      <c r="E1110" s="2" t="s">
        <v>114</v>
      </c>
      <c r="F1110" s="2" t="s">
        <v>5</v>
      </c>
      <c r="G1110" s="2" t="s">
        <v>1446</v>
      </c>
      <c r="H1110" s="2">
        <v>69</v>
      </c>
      <c r="I1110" s="2">
        <v>8</v>
      </c>
      <c r="J1110" s="2" t="str">
        <f t="shared" si="177"/>
        <v>ESTERIL</v>
      </c>
      <c r="K1110" s="8">
        <v>2.5000000000000001E-2</v>
      </c>
      <c r="M1110" s="3">
        <v>29</v>
      </c>
      <c r="N1110" s="3">
        <v>730</v>
      </c>
      <c r="O1110" s="3">
        <v>29</v>
      </c>
      <c r="P1110" s="3">
        <v>0</v>
      </c>
      <c r="Q1110" s="3">
        <v>7.3604060913705582E-2</v>
      </c>
      <c r="R1110" s="3">
        <v>0.92639593908629436</v>
      </c>
      <c r="S1110" s="3">
        <v>0</v>
      </c>
      <c r="T1110" s="3">
        <v>28</v>
      </c>
      <c r="U1110" s="3">
        <v>263</v>
      </c>
      <c r="V1110" s="3">
        <v>80</v>
      </c>
      <c r="W1110" s="3">
        <v>15</v>
      </c>
      <c r="X1110" s="3">
        <v>0</v>
      </c>
      <c r="Y1110" s="3">
        <v>0</v>
      </c>
      <c r="Z1110" s="5">
        <f t="shared" si="171"/>
        <v>7.5471698113207544E-2</v>
      </c>
      <c r="AA1110" s="5">
        <f t="shared" si="172"/>
        <v>0.70889487870619949</v>
      </c>
      <c r="AB1110" s="5">
        <f t="shared" si="173"/>
        <v>0.215633423180593</v>
      </c>
      <c r="AC1110" s="3">
        <v>0</v>
      </c>
      <c r="AD1110" s="3">
        <v>9</v>
      </c>
      <c r="AE1110" s="3">
        <v>280</v>
      </c>
      <c r="AF1110" s="3">
        <v>135</v>
      </c>
      <c r="AG1110" s="3">
        <v>0</v>
      </c>
      <c r="AH1110" s="3">
        <v>0</v>
      </c>
      <c r="AI1110" s="1">
        <v>0</v>
      </c>
      <c r="AJ1110" s="1">
        <f t="shared" si="174"/>
        <v>2.1226415094339621E-2</v>
      </c>
      <c r="AK1110" s="1">
        <f t="shared" si="175"/>
        <v>0.660377358490566</v>
      </c>
      <c r="AL1110" s="1">
        <f t="shared" si="176"/>
        <v>0.31839622641509435</v>
      </c>
    </row>
    <row r="1111" spans="1:38">
      <c r="A1111" s="2" t="s">
        <v>1447</v>
      </c>
      <c r="B1111" s="2" t="s">
        <v>106</v>
      </c>
      <c r="C1111" s="2" t="s">
        <v>164</v>
      </c>
      <c r="D1111" s="2">
        <v>12514</v>
      </c>
      <c r="E1111" s="2" t="s">
        <v>114</v>
      </c>
      <c r="F1111" s="2" t="s">
        <v>5</v>
      </c>
      <c r="G1111" s="2" t="s">
        <v>1446</v>
      </c>
      <c r="H1111" s="2">
        <v>70</v>
      </c>
      <c r="I1111" s="2">
        <v>10</v>
      </c>
      <c r="J1111" s="2" t="str">
        <f t="shared" si="177"/>
        <v>ESTERIL</v>
      </c>
      <c r="K1111" s="8">
        <v>2.5000000000000001E-2</v>
      </c>
      <c r="M1111" s="3">
        <v>0</v>
      </c>
      <c r="N1111" s="3">
        <v>1735</v>
      </c>
      <c r="O1111" s="3">
        <v>0</v>
      </c>
      <c r="P1111" s="3">
        <v>0</v>
      </c>
      <c r="Q1111" s="3">
        <v>0</v>
      </c>
      <c r="R1111" s="3">
        <v>1</v>
      </c>
      <c r="S1111" s="3">
        <v>0</v>
      </c>
      <c r="T1111" s="3">
        <v>39</v>
      </c>
      <c r="U1111" s="3">
        <v>607</v>
      </c>
      <c r="V1111" s="3">
        <v>237</v>
      </c>
      <c r="W1111" s="3">
        <v>4</v>
      </c>
      <c r="X1111" s="3">
        <v>0</v>
      </c>
      <c r="Y1111" s="3">
        <v>0</v>
      </c>
      <c r="Z1111" s="5">
        <f t="shared" si="171"/>
        <v>4.4167610419026046E-2</v>
      </c>
      <c r="AA1111" s="5">
        <f t="shared" si="172"/>
        <v>0.6874292185730464</v>
      </c>
      <c r="AB1111" s="5">
        <f t="shared" si="173"/>
        <v>0.26840317100792754</v>
      </c>
      <c r="AC1111" s="3">
        <v>0</v>
      </c>
      <c r="AD1111" s="3">
        <v>20</v>
      </c>
      <c r="AE1111" s="3">
        <v>230</v>
      </c>
      <c r="AF1111" s="3">
        <v>97</v>
      </c>
      <c r="AG1111" s="3">
        <v>11</v>
      </c>
      <c r="AH1111" s="3">
        <v>0</v>
      </c>
      <c r="AI1111" s="1">
        <v>0</v>
      </c>
      <c r="AJ1111" s="1">
        <f t="shared" si="174"/>
        <v>8.6592178770949726E-2</v>
      </c>
      <c r="AK1111" s="1">
        <f t="shared" si="175"/>
        <v>0.64245810055865926</v>
      </c>
      <c r="AL1111" s="1">
        <f t="shared" si="176"/>
        <v>0.27094972067039108</v>
      </c>
    </row>
    <row r="1112" spans="1:38">
      <c r="A1112" s="2" t="s">
        <v>1447</v>
      </c>
      <c r="B1112" s="2" t="s">
        <v>106</v>
      </c>
      <c r="C1112" s="2" t="s">
        <v>164</v>
      </c>
      <c r="D1112" s="2">
        <v>12515</v>
      </c>
      <c r="E1112" s="2" t="s">
        <v>119</v>
      </c>
      <c r="F1112" s="2" t="s">
        <v>5</v>
      </c>
      <c r="G1112" s="2" t="s">
        <v>1446</v>
      </c>
      <c r="H1112" s="2">
        <v>71</v>
      </c>
      <c r="I1112" s="2">
        <v>14</v>
      </c>
      <c r="J1112" s="2" t="str">
        <f t="shared" si="177"/>
        <v>ESTERIL</v>
      </c>
      <c r="K1112" s="8">
        <v>0.38</v>
      </c>
      <c r="M1112" s="3">
        <v>0</v>
      </c>
      <c r="N1112" s="3">
        <v>1216</v>
      </c>
      <c r="O1112" s="3">
        <v>0</v>
      </c>
      <c r="P1112" s="3">
        <v>0</v>
      </c>
      <c r="Q1112" s="3">
        <v>0</v>
      </c>
      <c r="R1112" s="3">
        <v>1</v>
      </c>
      <c r="S1112" s="3">
        <v>0</v>
      </c>
      <c r="T1112" s="3">
        <v>48</v>
      </c>
      <c r="U1112" s="3">
        <v>405</v>
      </c>
      <c r="V1112" s="3">
        <v>133</v>
      </c>
      <c r="W1112" s="3">
        <v>26</v>
      </c>
      <c r="X1112" s="3">
        <v>0</v>
      </c>
      <c r="Y1112" s="3">
        <v>0</v>
      </c>
      <c r="Z1112" s="5">
        <f t="shared" si="171"/>
        <v>8.191126279863481E-2</v>
      </c>
      <c r="AA1112" s="5">
        <f t="shared" si="172"/>
        <v>0.69112627986348119</v>
      </c>
      <c r="AB1112" s="5">
        <f t="shared" si="173"/>
        <v>0.22696245733788395</v>
      </c>
      <c r="AC1112" s="3">
        <v>0</v>
      </c>
      <c r="AD1112" s="3">
        <v>18</v>
      </c>
      <c r="AE1112" s="3">
        <v>512</v>
      </c>
      <c r="AF1112" s="3">
        <v>276</v>
      </c>
      <c r="AG1112" s="3">
        <v>2</v>
      </c>
      <c r="AH1112" s="3">
        <v>0</v>
      </c>
      <c r="AI1112" s="1">
        <v>0</v>
      </c>
      <c r="AJ1112" s="1">
        <f t="shared" si="174"/>
        <v>2.4752475247524754E-2</v>
      </c>
      <c r="AK1112" s="1">
        <f t="shared" si="175"/>
        <v>0.63366336633663367</v>
      </c>
      <c r="AL1112" s="1">
        <f t="shared" si="176"/>
        <v>0.34158415841584161</v>
      </c>
    </row>
    <row r="1113" spans="1:38">
      <c r="A1113" s="2" t="s">
        <v>1447</v>
      </c>
      <c r="B1113" s="2" t="s">
        <v>106</v>
      </c>
      <c r="C1113" s="2" t="s">
        <v>164</v>
      </c>
      <c r="D1113" s="2">
        <v>12516</v>
      </c>
      <c r="E1113" s="2" t="s">
        <v>119</v>
      </c>
      <c r="F1113" s="2" t="s">
        <v>5</v>
      </c>
      <c r="G1113" s="2" t="s">
        <v>1446</v>
      </c>
      <c r="H1113" s="2">
        <v>72</v>
      </c>
      <c r="I1113" s="2">
        <v>8</v>
      </c>
      <c r="J1113" s="2" t="str">
        <f t="shared" si="177"/>
        <v>ESTERIL</v>
      </c>
      <c r="K1113" s="8">
        <v>0.05</v>
      </c>
      <c r="M1113" s="3">
        <v>0</v>
      </c>
      <c r="N1113" s="3">
        <v>1102</v>
      </c>
      <c r="O1113" s="3">
        <v>0</v>
      </c>
      <c r="P1113" s="3">
        <v>0</v>
      </c>
      <c r="Q1113" s="3">
        <v>0</v>
      </c>
      <c r="R1113" s="3">
        <v>1</v>
      </c>
      <c r="S1113" s="3">
        <v>0</v>
      </c>
      <c r="T1113" s="3">
        <v>52</v>
      </c>
      <c r="U1113" s="3">
        <v>390</v>
      </c>
      <c r="V1113" s="3">
        <v>79</v>
      </c>
      <c r="W1113" s="3">
        <v>25</v>
      </c>
      <c r="X1113" s="3">
        <v>0</v>
      </c>
      <c r="Y1113" s="3">
        <v>0</v>
      </c>
      <c r="Z1113" s="5">
        <f t="shared" si="171"/>
        <v>9.9808061420345484E-2</v>
      </c>
      <c r="AA1113" s="5">
        <f t="shared" si="172"/>
        <v>0.74856046065259119</v>
      </c>
      <c r="AB1113" s="5">
        <f t="shared" si="173"/>
        <v>0.15163147792706333</v>
      </c>
      <c r="AC1113" s="3">
        <v>0</v>
      </c>
      <c r="AD1113" s="3">
        <v>27</v>
      </c>
      <c r="AE1113" s="3">
        <v>360</v>
      </c>
      <c r="AF1113" s="3">
        <v>176</v>
      </c>
      <c r="AG1113" s="3">
        <v>8</v>
      </c>
      <c r="AH1113" s="3">
        <v>0</v>
      </c>
      <c r="AI1113" s="1">
        <v>0</v>
      </c>
      <c r="AJ1113" s="1">
        <f t="shared" si="174"/>
        <v>6.1295971978984239E-2</v>
      </c>
      <c r="AK1113" s="1">
        <f t="shared" si="175"/>
        <v>0.63047285464098068</v>
      </c>
      <c r="AL1113" s="1">
        <f t="shared" si="176"/>
        <v>0.30823117338003503</v>
      </c>
    </row>
    <row r="1114" spans="1:38">
      <c r="A1114" s="2" t="s">
        <v>1447</v>
      </c>
      <c r="B1114" s="2" t="s">
        <v>106</v>
      </c>
      <c r="C1114" s="2" t="s">
        <v>164</v>
      </c>
      <c r="D1114" s="2">
        <v>12517</v>
      </c>
      <c r="E1114" s="2" t="s">
        <v>119</v>
      </c>
      <c r="F1114" s="2" t="s">
        <v>5</v>
      </c>
      <c r="G1114" s="2" t="s">
        <v>1446</v>
      </c>
      <c r="H1114" s="2">
        <v>73</v>
      </c>
      <c r="I1114" s="2">
        <v>26</v>
      </c>
      <c r="J1114" s="2" t="str">
        <f t="shared" si="177"/>
        <v>ESTERIL</v>
      </c>
      <c r="K1114" s="8">
        <v>0.05</v>
      </c>
      <c r="M1114" s="3">
        <v>26</v>
      </c>
      <c r="N1114" s="3">
        <v>2542</v>
      </c>
      <c r="O1114" s="3">
        <v>19</v>
      </c>
      <c r="P1114" s="3">
        <v>0</v>
      </c>
      <c r="Q1114" s="3">
        <v>1.7394665635871664E-2</v>
      </c>
      <c r="R1114" s="3">
        <v>0.98260533436412834</v>
      </c>
      <c r="S1114" s="3">
        <v>0</v>
      </c>
      <c r="T1114" s="3">
        <v>158</v>
      </c>
      <c r="U1114" s="3">
        <v>919</v>
      </c>
      <c r="V1114" s="3">
        <v>170</v>
      </c>
      <c r="W1114" s="3">
        <v>91</v>
      </c>
      <c r="X1114" s="3">
        <v>0</v>
      </c>
      <c r="Y1114" s="3">
        <v>0</v>
      </c>
      <c r="Z1114" s="5">
        <f t="shared" si="171"/>
        <v>0.12670408981555734</v>
      </c>
      <c r="AA1114" s="5">
        <f t="shared" si="172"/>
        <v>0.73696872493985566</v>
      </c>
      <c r="AB1114" s="5">
        <f t="shared" si="173"/>
        <v>0.13632718524458701</v>
      </c>
      <c r="AC1114" s="3">
        <v>0</v>
      </c>
      <c r="AD1114" s="3">
        <v>27</v>
      </c>
      <c r="AE1114" s="3">
        <v>379</v>
      </c>
      <c r="AF1114" s="3">
        <v>108</v>
      </c>
      <c r="AG1114" s="3">
        <v>5</v>
      </c>
      <c r="AH1114" s="3">
        <v>0</v>
      </c>
      <c r="AI1114" s="1">
        <v>0</v>
      </c>
      <c r="AJ1114" s="1">
        <f t="shared" si="174"/>
        <v>6.1657032755298651E-2</v>
      </c>
      <c r="AK1114" s="1">
        <f t="shared" si="175"/>
        <v>0.73025048169556839</v>
      </c>
      <c r="AL1114" s="1">
        <f t="shared" si="176"/>
        <v>0.20809248554913296</v>
      </c>
    </row>
    <row r="1115" spans="1:38">
      <c r="A1115" s="2" t="s">
        <v>1447</v>
      </c>
      <c r="B1115" s="2" t="s">
        <v>106</v>
      </c>
      <c r="C1115" s="2" t="s">
        <v>164</v>
      </c>
      <c r="D1115" s="2">
        <v>12518</v>
      </c>
      <c r="E1115" s="2" t="s">
        <v>119</v>
      </c>
      <c r="F1115" s="2" t="s">
        <v>5</v>
      </c>
      <c r="G1115" s="2" t="s">
        <v>1446</v>
      </c>
      <c r="H1115" s="2">
        <v>74</v>
      </c>
      <c r="I1115" s="2">
        <v>18</v>
      </c>
      <c r="J1115" s="2" t="str">
        <f t="shared" si="177"/>
        <v>ESTERIL</v>
      </c>
      <c r="K1115" s="8">
        <v>0.14000000000000001</v>
      </c>
      <c r="M1115" s="3">
        <v>14</v>
      </c>
      <c r="N1115" s="3">
        <v>1669</v>
      </c>
      <c r="O1115" s="3">
        <v>11</v>
      </c>
      <c r="P1115" s="3">
        <v>0</v>
      </c>
      <c r="Q1115" s="3">
        <v>1.475796930342385E-2</v>
      </c>
      <c r="R1115" s="3">
        <v>0.98524203069657612</v>
      </c>
      <c r="S1115" s="3">
        <v>0</v>
      </c>
      <c r="T1115" s="3">
        <v>43</v>
      </c>
      <c r="U1115" s="3">
        <v>650</v>
      </c>
      <c r="V1115" s="3">
        <v>169</v>
      </c>
      <c r="W1115" s="3">
        <v>11</v>
      </c>
      <c r="X1115" s="3">
        <v>0</v>
      </c>
      <c r="Y1115" s="3">
        <v>0</v>
      </c>
      <c r="Z1115" s="5">
        <f t="shared" si="171"/>
        <v>4.9883990719257539E-2</v>
      </c>
      <c r="AA1115" s="5">
        <f t="shared" si="172"/>
        <v>0.75406032482598606</v>
      </c>
      <c r="AB1115" s="5">
        <f t="shared" si="173"/>
        <v>0.19605568445475638</v>
      </c>
      <c r="AC1115" s="3">
        <v>0</v>
      </c>
      <c r="AD1115" s="3">
        <v>106</v>
      </c>
      <c r="AE1115" s="3">
        <v>917</v>
      </c>
      <c r="AF1115" s="3">
        <v>216</v>
      </c>
      <c r="AG1115" s="3">
        <v>38</v>
      </c>
      <c r="AH1115" s="3">
        <v>0</v>
      </c>
      <c r="AI1115" s="1">
        <v>0</v>
      </c>
      <c r="AJ1115" s="1">
        <f t="shared" si="174"/>
        <v>0.11276429130775255</v>
      </c>
      <c r="AK1115" s="1">
        <f t="shared" si="175"/>
        <v>0.71808927173061865</v>
      </c>
      <c r="AL1115" s="1">
        <f t="shared" si="176"/>
        <v>0.16914643696162882</v>
      </c>
    </row>
    <row r="1116" spans="1:38">
      <c r="A1116" s="2" t="s">
        <v>1447</v>
      </c>
      <c r="B1116" s="2" t="s">
        <v>106</v>
      </c>
      <c r="C1116" s="2" t="s">
        <v>164</v>
      </c>
      <c r="D1116" s="2">
        <v>12519</v>
      </c>
      <c r="E1116" s="2" t="s">
        <v>119</v>
      </c>
      <c r="F1116" s="2" t="s">
        <v>5</v>
      </c>
      <c r="G1116" s="2" t="s">
        <v>1446</v>
      </c>
      <c r="H1116" s="2">
        <v>75</v>
      </c>
      <c r="I1116" s="2">
        <v>10</v>
      </c>
      <c r="J1116" s="2" t="str">
        <f t="shared" si="177"/>
        <v>ESTERIL</v>
      </c>
      <c r="K1116" s="8">
        <v>2.5000000000000001E-2</v>
      </c>
      <c r="M1116" s="3">
        <v>0</v>
      </c>
      <c r="N1116" s="3">
        <v>1135</v>
      </c>
      <c r="O1116" s="3">
        <v>0</v>
      </c>
      <c r="P1116" s="3">
        <v>0</v>
      </c>
      <c r="Q1116" s="3">
        <v>0</v>
      </c>
      <c r="R1116" s="3">
        <v>1</v>
      </c>
      <c r="S1116" s="3">
        <v>0</v>
      </c>
      <c r="T1116" s="3">
        <v>32</v>
      </c>
      <c r="U1116" s="3">
        <v>396</v>
      </c>
      <c r="V1116" s="3">
        <v>115</v>
      </c>
      <c r="W1116" s="3">
        <v>11</v>
      </c>
      <c r="X1116" s="3">
        <v>0</v>
      </c>
      <c r="Y1116" s="3">
        <v>0</v>
      </c>
      <c r="Z1116" s="5">
        <f t="shared" si="171"/>
        <v>5.8931860036832415E-2</v>
      </c>
      <c r="AA1116" s="5">
        <f t="shared" si="172"/>
        <v>0.72928176795580113</v>
      </c>
      <c r="AB1116" s="5">
        <f t="shared" si="173"/>
        <v>0.21178637200736647</v>
      </c>
      <c r="AC1116" s="3">
        <v>0</v>
      </c>
      <c r="AD1116" s="3">
        <v>19</v>
      </c>
      <c r="AE1116" s="3">
        <v>579</v>
      </c>
      <c r="AF1116" s="3">
        <v>217</v>
      </c>
      <c r="AG1116" s="3">
        <v>0</v>
      </c>
      <c r="AH1116" s="3">
        <v>0</v>
      </c>
      <c r="AI1116" s="1">
        <v>0</v>
      </c>
      <c r="AJ1116" s="1">
        <f t="shared" si="174"/>
        <v>2.3312883435582823E-2</v>
      </c>
      <c r="AK1116" s="1">
        <f t="shared" si="175"/>
        <v>0.71042944785276074</v>
      </c>
      <c r="AL1116" s="1">
        <f t="shared" si="176"/>
        <v>0.26625766871165646</v>
      </c>
    </row>
    <row r="1117" spans="1:38">
      <c r="A1117" s="2" t="s">
        <v>1447</v>
      </c>
      <c r="B1117" s="2" t="s">
        <v>106</v>
      </c>
      <c r="C1117" s="2" t="s">
        <v>164</v>
      </c>
      <c r="D1117" s="2">
        <v>12520</v>
      </c>
      <c r="E1117" s="2" t="s">
        <v>119</v>
      </c>
      <c r="F1117" s="2" t="s">
        <v>5</v>
      </c>
      <c r="G1117" s="2" t="s">
        <v>1446</v>
      </c>
      <c r="H1117" s="2">
        <v>76</v>
      </c>
      <c r="I1117" s="2">
        <v>6</v>
      </c>
      <c r="J1117" s="2" t="str">
        <f t="shared" si="177"/>
        <v>ESTERIL</v>
      </c>
      <c r="K1117" s="8">
        <v>0.09</v>
      </c>
      <c r="M1117" s="3">
        <v>0</v>
      </c>
      <c r="N1117" s="3">
        <v>838</v>
      </c>
      <c r="O1117" s="3">
        <v>0</v>
      </c>
      <c r="P1117" s="3">
        <v>0</v>
      </c>
      <c r="Q1117" s="3">
        <v>0</v>
      </c>
      <c r="R1117" s="3">
        <v>1</v>
      </c>
      <c r="S1117" s="3">
        <v>0</v>
      </c>
      <c r="T1117" s="3">
        <v>19</v>
      </c>
      <c r="U1117" s="3">
        <v>274</v>
      </c>
      <c r="V1117" s="3">
        <v>108</v>
      </c>
      <c r="W1117" s="3">
        <v>4</v>
      </c>
      <c r="X1117" s="3">
        <v>0</v>
      </c>
      <c r="Y1117" s="3">
        <v>0</v>
      </c>
      <c r="Z1117" s="5">
        <f t="shared" si="171"/>
        <v>4.738154613466334E-2</v>
      </c>
      <c r="AA1117" s="5">
        <f t="shared" si="172"/>
        <v>0.68329177057356605</v>
      </c>
      <c r="AB1117" s="5">
        <f t="shared" si="173"/>
        <v>0.26932668329177056</v>
      </c>
      <c r="AC1117" s="3">
        <v>0</v>
      </c>
      <c r="AD1117" s="3">
        <v>23</v>
      </c>
      <c r="AE1117" s="3">
        <v>358</v>
      </c>
      <c r="AF1117" s="3">
        <v>135</v>
      </c>
      <c r="AG1117" s="3">
        <v>7</v>
      </c>
      <c r="AH1117" s="3">
        <v>0</v>
      </c>
      <c r="AI1117" s="1">
        <v>0</v>
      </c>
      <c r="AJ1117" s="1">
        <f t="shared" si="174"/>
        <v>5.736137667304015E-2</v>
      </c>
      <c r="AK1117" s="1">
        <f t="shared" si="175"/>
        <v>0.68451242829827919</v>
      </c>
      <c r="AL1117" s="1">
        <f t="shared" si="176"/>
        <v>0.25812619502868067</v>
      </c>
    </row>
    <row r="1118" spans="1:38">
      <c r="A1118" s="2" t="s">
        <v>1447</v>
      </c>
      <c r="B1118" s="2" t="s">
        <v>106</v>
      </c>
      <c r="C1118" s="2" t="s">
        <v>164</v>
      </c>
      <c r="D1118" s="2">
        <v>12521</v>
      </c>
      <c r="E1118" s="2" t="s">
        <v>119</v>
      </c>
      <c r="F1118" s="2" t="s">
        <v>5</v>
      </c>
      <c r="G1118" s="2" t="s">
        <v>1446</v>
      </c>
      <c r="H1118" s="2">
        <v>77</v>
      </c>
      <c r="I1118" s="2">
        <v>10</v>
      </c>
      <c r="J1118" s="2" t="str">
        <f t="shared" si="177"/>
        <v>ESTERIL</v>
      </c>
      <c r="K1118" s="8">
        <v>2.5000000000000001E-2</v>
      </c>
      <c r="M1118" s="3">
        <v>0</v>
      </c>
      <c r="N1118" s="3">
        <v>998</v>
      </c>
      <c r="O1118" s="3">
        <v>0</v>
      </c>
      <c r="P1118" s="3">
        <v>0</v>
      </c>
      <c r="Q1118" s="3">
        <v>0</v>
      </c>
      <c r="R1118" s="3">
        <v>1</v>
      </c>
      <c r="S1118" s="3">
        <v>0</v>
      </c>
      <c r="T1118" s="3">
        <v>29</v>
      </c>
      <c r="U1118" s="3">
        <v>382</v>
      </c>
      <c r="V1118" s="3">
        <v>101</v>
      </c>
      <c r="W1118" s="3">
        <v>3</v>
      </c>
      <c r="X1118" s="3">
        <v>0</v>
      </c>
      <c r="Y1118" s="3">
        <v>0</v>
      </c>
      <c r="Z1118" s="5">
        <f t="shared" si="171"/>
        <v>5.6640625E-2</v>
      </c>
      <c r="AA1118" s="5">
        <f t="shared" si="172"/>
        <v>0.74609375</v>
      </c>
      <c r="AB1118" s="5">
        <f t="shared" si="173"/>
        <v>0.197265625</v>
      </c>
      <c r="AC1118" s="3">
        <v>0</v>
      </c>
      <c r="AD1118" s="3">
        <v>12</v>
      </c>
      <c r="AE1118" s="3">
        <v>229</v>
      </c>
      <c r="AF1118" s="3">
        <v>128</v>
      </c>
      <c r="AG1118" s="3">
        <v>0</v>
      </c>
      <c r="AH1118" s="3">
        <v>0</v>
      </c>
      <c r="AI1118" s="1">
        <v>0</v>
      </c>
      <c r="AJ1118" s="1">
        <f t="shared" si="174"/>
        <v>3.2520325203252036E-2</v>
      </c>
      <c r="AK1118" s="1">
        <f t="shared" si="175"/>
        <v>0.62059620596205967</v>
      </c>
      <c r="AL1118" s="1">
        <f t="shared" si="176"/>
        <v>0.34688346883468835</v>
      </c>
    </row>
    <row r="1119" spans="1:38">
      <c r="A1119" s="2" t="s">
        <v>1447</v>
      </c>
      <c r="B1119" s="2" t="s">
        <v>106</v>
      </c>
      <c r="C1119" s="2" t="s">
        <v>164</v>
      </c>
      <c r="D1119" s="2">
        <v>12522</v>
      </c>
      <c r="E1119" s="2" t="s">
        <v>119</v>
      </c>
      <c r="F1119" s="2" t="s">
        <v>5</v>
      </c>
      <c r="G1119" s="2" t="s">
        <v>1446</v>
      </c>
      <c r="H1119" s="2">
        <v>78</v>
      </c>
      <c r="I1119" s="2">
        <v>6</v>
      </c>
      <c r="J1119" s="2" t="str">
        <f t="shared" si="177"/>
        <v>ESTERIL</v>
      </c>
      <c r="K1119" s="8">
        <v>2.5000000000000001E-2</v>
      </c>
      <c r="M1119" s="3">
        <v>0</v>
      </c>
      <c r="N1119" s="3">
        <v>980</v>
      </c>
      <c r="O1119" s="3">
        <v>0</v>
      </c>
      <c r="P1119" s="3">
        <v>0</v>
      </c>
      <c r="Q1119" s="3">
        <v>0</v>
      </c>
      <c r="R1119" s="3">
        <v>1</v>
      </c>
      <c r="S1119" s="3">
        <v>0</v>
      </c>
      <c r="T1119" s="3">
        <v>26</v>
      </c>
      <c r="U1119" s="3">
        <v>357</v>
      </c>
      <c r="V1119" s="3">
        <v>91</v>
      </c>
      <c r="W1119" s="3">
        <v>8</v>
      </c>
      <c r="X1119" s="3">
        <v>0</v>
      </c>
      <c r="Y1119" s="3">
        <v>0</v>
      </c>
      <c r="Z1119" s="5">
        <f t="shared" si="171"/>
        <v>5.4852320675105488E-2</v>
      </c>
      <c r="AA1119" s="5">
        <f t="shared" si="172"/>
        <v>0.75316455696202533</v>
      </c>
      <c r="AB1119" s="5">
        <f t="shared" si="173"/>
        <v>0.19198312236286919</v>
      </c>
      <c r="AC1119" s="3">
        <v>0</v>
      </c>
      <c r="AD1119" s="3">
        <v>12</v>
      </c>
      <c r="AE1119" s="3">
        <v>340</v>
      </c>
      <c r="AF1119" s="3">
        <v>121</v>
      </c>
      <c r="AG1119" s="3">
        <v>0</v>
      </c>
      <c r="AH1119" s="3">
        <v>0</v>
      </c>
      <c r="AI1119" s="1">
        <v>0</v>
      </c>
      <c r="AJ1119" s="1">
        <f t="shared" si="174"/>
        <v>2.5369978858350951E-2</v>
      </c>
      <c r="AK1119" s="1">
        <f t="shared" si="175"/>
        <v>0.71881606765327699</v>
      </c>
      <c r="AL1119" s="1">
        <f t="shared" si="176"/>
        <v>0.2558139534883721</v>
      </c>
    </row>
    <row r="1120" spans="1:38">
      <c r="A1120" s="2" t="s">
        <v>1447</v>
      </c>
      <c r="B1120" s="2" t="s">
        <v>106</v>
      </c>
      <c r="C1120" s="2" t="s">
        <v>164</v>
      </c>
      <c r="D1120" s="2">
        <v>12523</v>
      </c>
      <c r="E1120" s="2" t="s">
        <v>119</v>
      </c>
      <c r="F1120" s="2" t="s">
        <v>5</v>
      </c>
      <c r="G1120" s="2" t="s">
        <v>1446</v>
      </c>
      <c r="H1120" s="2">
        <v>79</v>
      </c>
      <c r="I1120" s="2">
        <v>6</v>
      </c>
      <c r="J1120" s="2" t="str">
        <f t="shared" si="177"/>
        <v>ESTERIL</v>
      </c>
      <c r="K1120" s="8">
        <v>2.5000000000000001E-2</v>
      </c>
      <c r="M1120" s="3">
        <v>0</v>
      </c>
      <c r="N1120" s="3">
        <v>849</v>
      </c>
      <c r="O1120" s="3">
        <v>0</v>
      </c>
      <c r="P1120" s="3">
        <v>0</v>
      </c>
      <c r="Q1120" s="3">
        <v>0</v>
      </c>
      <c r="R1120" s="3">
        <v>1</v>
      </c>
      <c r="S1120" s="3">
        <v>0</v>
      </c>
      <c r="T1120" s="3">
        <v>15</v>
      </c>
      <c r="U1120" s="3">
        <v>236</v>
      </c>
      <c r="V1120" s="3">
        <v>126</v>
      </c>
      <c r="W1120" s="3">
        <v>2</v>
      </c>
      <c r="X1120" s="3">
        <v>0</v>
      </c>
      <c r="Y1120" s="3">
        <v>0</v>
      </c>
      <c r="Z1120" s="5">
        <f t="shared" si="171"/>
        <v>3.9787798408488062E-2</v>
      </c>
      <c r="AA1120" s="5">
        <f t="shared" si="172"/>
        <v>0.62599469496021221</v>
      </c>
      <c r="AB1120" s="5">
        <f t="shared" si="173"/>
        <v>0.33421750663129973</v>
      </c>
      <c r="AC1120" s="3">
        <v>0</v>
      </c>
      <c r="AD1120" s="3">
        <v>9</v>
      </c>
      <c r="AE1120" s="3">
        <v>304</v>
      </c>
      <c r="AF1120" s="3">
        <v>116</v>
      </c>
      <c r="AG1120" s="3">
        <v>2</v>
      </c>
      <c r="AH1120" s="3">
        <v>0</v>
      </c>
      <c r="AI1120" s="1">
        <v>0</v>
      </c>
      <c r="AJ1120" s="1">
        <f t="shared" si="174"/>
        <v>2.5522041763341066E-2</v>
      </c>
      <c r="AK1120" s="1">
        <f t="shared" si="175"/>
        <v>0.7053364269141531</v>
      </c>
      <c r="AL1120" s="1">
        <f t="shared" si="176"/>
        <v>0.26914153132250579</v>
      </c>
    </row>
    <row r="1121" spans="1:38">
      <c r="A1121" s="2" t="s">
        <v>1447</v>
      </c>
      <c r="B1121" s="2" t="s">
        <v>106</v>
      </c>
      <c r="C1121" s="2" t="s">
        <v>164</v>
      </c>
      <c r="D1121" s="2">
        <v>12524</v>
      </c>
      <c r="E1121" s="2" t="s">
        <v>24</v>
      </c>
      <c r="F1121" s="2" t="s">
        <v>6</v>
      </c>
      <c r="G1121" s="2" t="s">
        <v>1460</v>
      </c>
      <c r="H1121" s="2">
        <v>80</v>
      </c>
      <c r="I1121" s="2">
        <v>12</v>
      </c>
      <c r="J1121" s="2" t="str">
        <f t="shared" si="177"/>
        <v>MINERIO</v>
      </c>
      <c r="K1121" s="8">
        <v>3.67</v>
      </c>
      <c r="M1121" s="3">
        <v>90</v>
      </c>
      <c r="N1121" s="3">
        <v>965</v>
      </c>
      <c r="O1121" s="3">
        <v>80</v>
      </c>
      <c r="P1121" s="3">
        <v>0</v>
      </c>
      <c r="Q1121" s="3">
        <v>0.14977973568281938</v>
      </c>
      <c r="R1121" s="3">
        <v>0.85022026431718056</v>
      </c>
      <c r="S1121" s="3">
        <v>0</v>
      </c>
      <c r="T1121" s="3">
        <v>109</v>
      </c>
      <c r="U1121" s="3">
        <v>244</v>
      </c>
      <c r="V1121" s="3">
        <v>115</v>
      </c>
      <c r="W1121" s="3">
        <v>86</v>
      </c>
      <c r="X1121" s="3">
        <v>0</v>
      </c>
      <c r="Y1121" s="3">
        <v>0</v>
      </c>
      <c r="Z1121" s="5">
        <f t="shared" si="171"/>
        <v>0.23290598290598291</v>
      </c>
      <c r="AA1121" s="5">
        <f t="shared" si="172"/>
        <v>0.5213675213675214</v>
      </c>
      <c r="AB1121" s="5">
        <f t="shared" si="173"/>
        <v>0.24572649572649571</v>
      </c>
      <c r="AC1121" s="3">
        <v>0</v>
      </c>
      <c r="AD1121" s="3">
        <v>5</v>
      </c>
      <c r="AE1121" s="3">
        <v>206</v>
      </c>
      <c r="AF1121" s="3">
        <v>138</v>
      </c>
      <c r="AG1121" s="3">
        <v>0</v>
      </c>
      <c r="AH1121" s="3">
        <v>0</v>
      </c>
      <c r="AI1121" s="1">
        <v>0</v>
      </c>
      <c r="AJ1121" s="1">
        <f t="shared" si="174"/>
        <v>1.4326647564469915E-2</v>
      </c>
      <c r="AK1121" s="1">
        <f t="shared" si="175"/>
        <v>0.5902578796561605</v>
      </c>
      <c r="AL1121" s="1">
        <f t="shared" si="176"/>
        <v>0.39541547277936961</v>
      </c>
    </row>
    <row r="1122" spans="1:38">
      <c r="A1122" s="2" t="s">
        <v>1447</v>
      </c>
      <c r="B1122" s="2" t="s">
        <v>106</v>
      </c>
      <c r="C1122" s="2" t="s">
        <v>164</v>
      </c>
      <c r="D1122" s="2">
        <v>12525</v>
      </c>
      <c r="E1122" s="2" t="s">
        <v>24</v>
      </c>
      <c r="F1122" s="2" t="s">
        <v>6</v>
      </c>
      <c r="G1122" s="2" t="s">
        <v>1460</v>
      </c>
      <c r="H1122" s="2">
        <v>81</v>
      </c>
      <c r="I1122" s="2">
        <v>8</v>
      </c>
      <c r="J1122" s="2" t="str">
        <f t="shared" si="177"/>
        <v>MINERIO</v>
      </c>
      <c r="K1122" s="8">
        <v>3</v>
      </c>
      <c r="M1122" s="3">
        <v>105</v>
      </c>
      <c r="N1122" s="3">
        <v>468</v>
      </c>
      <c r="O1122" s="3">
        <v>82</v>
      </c>
      <c r="P1122" s="3">
        <v>0</v>
      </c>
      <c r="Q1122" s="3">
        <v>0.28549618320610687</v>
      </c>
      <c r="R1122" s="3">
        <v>0.71450381679389308</v>
      </c>
      <c r="S1122" s="3">
        <v>0</v>
      </c>
      <c r="T1122" s="3">
        <v>27</v>
      </c>
      <c r="U1122" s="3">
        <v>180</v>
      </c>
      <c r="V1122" s="3">
        <v>76</v>
      </c>
      <c r="W1122" s="3">
        <v>13</v>
      </c>
      <c r="X1122" s="3">
        <v>0</v>
      </c>
      <c r="Y1122" s="3">
        <v>0</v>
      </c>
      <c r="Z1122" s="5">
        <f t="shared" si="171"/>
        <v>9.5406360424028266E-2</v>
      </c>
      <c r="AA1122" s="5">
        <f t="shared" si="172"/>
        <v>0.63604240282685509</v>
      </c>
      <c r="AB1122" s="5">
        <f t="shared" si="173"/>
        <v>0.26855123674911663</v>
      </c>
      <c r="AC1122" s="3">
        <v>0</v>
      </c>
      <c r="AD1122" s="3">
        <v>81</v>
      </c>
      <c r="AE1122" s="3">
        <v>263</v>
      </c>
      <c r="AF1122" s="3">
        <v>128</v>
      </c>
      <c r="AG1122" s="3">
        <v>61</v>
      </c>
      <c r="AH1122" s="3">
        <v>0</v>
      </c>
      <c r="AI1122" s="1">
        <v>0</v>
      </c>
      <c r="AJ1122" s="1">
        <f t="shared" si="174"/>
        <v>0.26641651031894936</v>
      </c>
      <c r="AK1122" s="1">
        <f t="shared" si="175"/>
        <v>0.49343339587242024</v>
      </c>
      <c r="AL1122" s="1">
        <f t="shared" si="176"/>
        <v>0.24015009380863039</v>
      </c>
    </row>
    <row r="1123" spans="1:38">
      <c r="A1123" s="2" t="s">
        <v>1447</v>
      </c>
      <c r="B1123" s="2" t="s">
        <v>106</v>
      </c>
      <c r="C1123" s="2" t="s">
        <v>164</v>
      </c>
      <c r="D1123" s="2">
        <v>12526</v>
      </c>
      <c r="E1123" s="2" t="s">
        <v>24</v>
      </c>
      <c r="F1123" s="2" t="s">
        <v>6</v>
      </c>
      <c r="G1123" s="2" t="s">
        <v>1460</v>
      </c>
      <c r="H1123" s="2">
        <v>82</v>
      </c>
      <c r="I1123" s="2">
        <v>10</v>
      </c>
      <c r="J1123" s="2" t="str">
        <f t="shared" si="177"/>
        <v>ESTERIL</v>
      </c>
      <c r="K1123" s="8">
        <v>0.14000000000000001</v>
      </c>
      <c r="M1123" s="3">
        <v>128</v>
      </c>
      <c r="N1123" s="3">
        <v>615</v>
      </c>
      <c r="O1123" s="3">
        <v>131</v>
      </c>
      <c r="P1123" s="3">
        <v>0</v>
      </c>
      <c r="Q1123" s="3">
        <v>0.29633867276887871</v>
      </c>
      <c r="R1123" s="3">
        <v>0.70366132723112129</v>
      </c>
      <c r="S1123" s="3">
        <v>0</v>
      </c>
      <c r="T1123" s="3">
        <v>19</v>
      </c>
      <c r="U1123" s="3">
        <v>268</v>
      </c>
      <c r="V1123" s="3">
        <v>148</v>
      </c>
      <c r="W1123" s="3">
        <v>3</v>
      </c>
      <c r="X1123" s="3">
        <v>0</v>
      </c>
      <c r="Y1123" s="3">
        <v>0</v>
      </c>
      <c r="Z1123" s="5">
        <f t="shared" si="171"/>
        <v>4.3678160919540229E-2</v>
      </c>
      <c r="AA1123" s="5">
        <f t="shared" si="172"/>
        <v>0.61609195402298855</v>
      </c>
      <c r="AB1123" s="5">
        <f t="shared" si="173"/>
        <v>0.34022988505747126</v>
      </c>
      <c r="AC1123" s="3">
        <v>0</v>
      </c>
      <c r="AD1123" s="3">
        <v>19</v>
      </c>
      <c r="AE1123" s="3">
        <v>155</v>
      </c>
      <c r="AF1123" s="3">
        <v>90</v>
      </c>
      <c r="AG1123" s="3">
        <v>10</v>
      </c>
      <c r="AH1123" s="3">
        <v>0</v>
      </c>
      <c r="AI1123" s="1">
        <v>0</v>
      </c>
      <c r="AJ1123" s="1">
        <f t="shared" si="174"/>
        <v>0.10583941605839416</v>
      </c>
      <c r="AK1123" s="1">
        <f t="shared" si="175"/>
        <v>0.56569343065693434</v>
      </c>
      <c r="AL1123" s="1">
        <f t="shared" si="176"/>
        <v>0.32846715328467152</v>
      </c>
    </row>
    <row r="1124" spans="1:38">
      <c r="A1124" s="2" t="s">
        <v>1447</v>
      </c>
      <c r="B1124" s="2" t="s">
        <v>106</v>
      </c>
      <c r="C1124" s="2" t="s">
        <v>164</v>
      </c>
      <c r="D1124" s="2">
        <v>12527</v>
      </c>
      <c r="E1124" s="2" t="s">
        <v>24</v>
      </c>
      <c r="F1124" s="2" t="s">
        <v>6</v>
      </c>
      <c r="G1124" s="2" t="s">
        <v>1460</v>
      </c>
      <c r="H1124" s="2">
        <v>83</v>
      </c>
      <c r="I1124" s="2">
        <v>10</v>
      </c>
      <c r="J1124" s="2" t="str">
        <f t="shared" si="177"/>
        <v>ESTERIL</v>
      </c>
      <c r="K1124" s="8">
        <v>0.11</v>
      </c>
      <c r="M1124" s="3">
        <v>0</v>
      </c>
      <c r="N1124" s="3">
        <v>1156</v>
      </c>
      <c r="O1124" s="3">
        <v>0</v>
      </c>
      <c r="P1124" s="3">
        <v>0</v>
      </c>
      <c r="Q1124" s="3">
        <v>0</v>
      </c>
      <c r="R1124" s="3">
        <v>1</v>
      </c>
      <c r="S1124" s="3">
        <v>0</v>
      </c>
      <c r="T1124" s="3">
        <v>28</v>
      </c>
      <c r="U1124" s="3">
        <v>396</v>
      </c>
      <c r="V1124" s="3">
        <v>130</v>
      </c>
      <c r="W1124" s="3">
        <v>5</v>
      </c>
      <c r="X1124" s="3">
        <v>0</v>
      </c>
      <c r="Y1124" s="3">
        <v>0</v>
      </c>
      <c r="Z1124" s="5">
        <f t="shared" si="171"/>
        <v>5.0541516245487361E-2</v>
      </c>
      <c r="AA1124" s="5">
        <f t="shared" si="172"/>
        <v>0.71480144404332135</v>
      </c>
      <c r="AB1124" s="5">
        <f t="shared" si="173"/>
        <v>0.23465703971119134</v>
      </c>
      <c r="AC1124" s="3">
        <v>0</v>
      </c>
      <c r="AD1124" s="3">
        <v>13</v>
      </c>
      <c r="AE1124" s="3">
        <v>237</v>
      </c>
      <c r="AF1124" s="3">
        <v>167</v>
      </c>
      <c r="AG1124" s="3">
        <v>0</v>
      </c>
      <c r="AH1124" s="3">
        <v>0</v>
      </c>
      <c r="AI1124" s="1">
        <v>0</v>
      </c>
      <c r="AJ1124" s="1">
        <f t="shared" si="174"/>
        <v>3.117505995203837E-2</v>
      </c>
      <c r="AK1124" s="1">
        <f t="shared" si="175"/>
        <v>0.56834532374100721</v>
      </c>
      <c r="AL1124" s="1">
        <f t="shared" si="176"/>
        <v>0.40047961630695444</v>
      </c>
    </row>
    <row r="1125" spans="1:38">
      <c r="A1125" s="2" t="s">
        <v>1447</v>
      </c>
      <c r="B1125" s="2" t="s">
        <v>106</v>
      </c>
      <c r="C1125" s="2" t="s">
        <v>164</v>
      </c>
      <c r="D1125" s="2">
        <v>12528</v>
      </c>
      <c r="E1125" s="2" t="s">
        <v>24</v>
      </c>
      <c r="F1125" s="2" t="s">
        <v>6</v>
      </c>
      <c r="G1125" s="2" t="s">
        <v>1460</v>
      </c>
      <c r="H1125" s="2">
        <v>84</v>
      </c>
      <c r="I1125" s="2">
        <v>14</v>
      </c>
      <c r="J1125" s="2" t="str">
        <f t="shared" si="177"/>
        <v>ESTERIL</v>
      </c>
      <c r="K1125" s="8">
        <v>0.11</v>
      </c>
      <c r="M1125" s="3">
        <v>39</v>
      </c>
      <c r="N1125" s="3">
        <v>1227</v>
      </c>
      <c r="O1125" s="3">
        <v>39</v>
      </c>
      <c r="P1125" s="3">
        <v>0</v>
      </c>
      <c r="Q1125" s="3">
        <v>5.9770114942528735E-2</v>
      </c>
      <c r="R1125" s="3">
        <v>0.94022988505747129</v>
      </c>
      <c r="S1125" s="3">
        <v>0</v>
      </c>
      <c r="T1125" s="3">
        <v>74</v>
      </c>
      <c r="U1125" s="3">
        <v>455</v>
      </c>
      <c r="V1125" s="3">
        <v>85</v>
      </c>
      <c r="W1125" s="3">
        <v>47</v>
      </c>
      <c r="X1125" s="3">
        <v>0</v>
      </c>
      <c r="Y1125" s="3">
        <v>0</v>
      </c>
      <c r="Z1125" s="5">
        <f t="shared" si="171"/>
        <v>0.12052117263843648</v>
      </c>
      <c r="AA1125" s="5">
        <f t="shared" si="172"/>
        <v>0.74104234527687296</v>
      </c>
      <c r="AB1125" s="5">
        <f t="shared" si="173"/>
        <v>0.13843648208469056</v>
      </c>
      <c r="AC1125" s="3">
        <v>0</v>
      </c>
      <c r="AD1125" s="3">
        <v>11</v>
      </c>
      <c r="AE1125" s="3">
        <v>326</v>
      </c>
      <c r="AF1125" s="3">
        <v>185</v>
      </c>
      <c r="AG1125" s="3">
        <v>0</v>
      </c>
      <c r="AH1125" s="3">
        <v>0</v>
      </c>
      <c r="AI1125" s="1">
        <v>0</v>
      </c>
      <c r="AJ1125" s="1">
        <f t="shared" si="174"/>
        <v>2.1072796934865901E-2</v>
      </c>
      <c r="AK1125" s="1">
        <f t="shared" si="175"/>
        <v>0.62452107279693492</v>
      </c>
      <c r="AL1125" s="1">
        <f t="shared" si="176"/>
        <v>0.35440613026819923</v>
      </c>
    </row>
    <row r="1126" spans="1:38">
      <c r="A1126" s="2" t="s">
        <v>1447</v>
      </c>
      <c r="B1126" s="2" t="s">
        <v>106</v>
      </c>
      <c r="C1126" s="2" t="s">
        <v>164</v>
      </c>
      <c r="D1126" s="2">
        <v>12529</v>
      </c>
      <c r="E1126" s="2" t="s">
        <v>24</v>
      </c>
      <c r="F1126" s="2" t="s">
        <v>6</v>
      </c>
      <c r="G1126" s="2" t="s">
        <v>1460</v>
      </c>
      <c r="H1126" s="2">
        <v>85</v>
      </c>
      <c r="I1126" s="2">
        <v>6</v>
      </c>
      <c r="J1126" s="2" t="str">
        <f t="shared" si="177"/>
        <v>ESTERIL</v>
      </c>
      <c r="K1126" s="8">
        <v>7.0000000000000007E-2</v>
      </c>
      <c r="M1126" s="3">
        <v>0</v>
      </c>
      <c r="N1126" s="3">
        <v>623</v>
      </c>
      <c r="O1126" s="3">
        <v>0</v>
      </c>
      <c r="P1126" s="3">
        <v>0</v>
      </c>
      <c r="Q1126" s="3">
        <v>0</v>
      </c>
      <c r="R1126" s="3">
        <v>1</v>
      </c>
      <c r="S1126" s="3">
        <v>0</v>
      </c>
      <c r="T1126" s="3">
        <v>1</v>
      </c>
      <c r="U1126" s="3">
        <v>181</v>
      </c>
      <c r="V1126" s="3">
        <v>113</v>
      </c>
      <c r="W1126" s="3">
        <v>0</v>
      </c>
      <c r="X1126" s="3">
        <v>0</v>
      </c>
      <c r="Y1126" s="3">
        <v>0</v>
      </c>
      <c r="Z1126" s="5">
        <f t="shared" si="171"/>
        <v>3.3898305084745762E-3</v>
      </c>
      <c r="AA1126" s="5">
        <f t="shared" si="172"/>
        <v>0.61355932203389829</v>
      </c>
      <c r="AB1126" s="5">
        <f t="shared" si="173"/>
        <v>0.38305084745762713</v>
      </c>
      <c r="AC1126" s="3">
        <v>0</v>
      </c>
      <c r="AD1126" s="3">
        <v>48</v>
      </c>
      <c r="AE1126" s="3">
        <v>444</v>
      </c>
      <c r="AF1126" s="3">
        <v>108</v>
      </c>
      <c r="AG1126" s="3">
        <v>26</v>
      </c>
      <c r="AH1126" s="3">
        <v>0</v>
      </c>
      <c r="AI1126" s="1">
        <v>0</v>
      </c>
      <c r="AJ1126" s="1">
        <f t="shared" si="174"/>
        <v>0.1182108626198083</v>
      </c>
      <c r="AK1126" s="1">
        <f t="shared" si="175"/>
        <v>0.70926517571884984</v>
      </c>
      <c r="AL1126" s="1">
        <f t="shared" si="176"/>
        <v>0.17252396166134185</v>
      </c>
    </row>
    <row r="1127" spans="1:38">
      <c r="A1127" s="2" t="s">
        <v>1447</v>
      </c>
      <c r="B1127" s="2" t="s">
        <v>106</v>
      </c>
      <c r="C1127" s="2" t="s">
        <v>164</v>
      </c>
      <c r="D1127" s="2">
        <v>12530</v>
      </c>
      <c r="E1127" s="2" t="s">
        <v>24</v>
      </c>
      <c r="F1127" s="2" t="s">
        <v>6</v>
      </c>
      <c r="G1127" s="2" t="s">
        <v>1460</v>
      </c>
      <c r="H1127" s="2">
        <v>86</v>
      </c>
      <c r="I1127" s="2">
        <v>4</v>
      </c>
      <c r="J1127" s="2" t="str">
        <f t="shared" si="177"/>
        <v>MINERIO</v>
      </c>
      <c r="K1127" s="8">
        <v>12.9</v>
      </c>
      <c r="M1127" s="3">
        <v>29</v>
      </c>
      <c r="N1127" s="3">
        <v>636</v>
      </c>
      <c r="O1127" s="3">
        <v>23</v>
      </c>
      <c r="P1127" s="3">
        <v>0</v>
      </c>
      <c r="Q1127" s="3">
        <v>7.5581395348837205E-2</v>
      </c>
      <c r="R1127" s="3">
        <v>0.92441860465116277</v>
      </c>
      <c r="S1127" s="3">
        <v>0</v>
      </c>
      <c r="T1127" s="3">
        <v>36</v>
      </c>
      <c r="U1127" s="3">
        <v>214</v>
      </c>
      <c r="V1127" s="3">
        <v>62</v>
      </c>
      <c r="W1127" s="3">
        <v>22</v>
      </c>
      <c r="X1127" s="3">
        <v>0</v>
      </c>
      <c r="Y1127" s="3">
        <v>0</v>
      </c>
      <c r="Z1127" s="5">
        <f t="shared" si="171"/>
        <v>0.11538461538461539</v>
      </c>
      <c r="AA1127" s="5">
        <f t="shared" si="172"/>
        <v>0.6858974358974359</v>
      </c>
      <c r="AB1127" s="5">
        <f t="shared" si="173"/>
        <v>0.19871794871794871</v>
      </c>
      <c r="AC1127" s="3">
        <v>0</v>
      </c>
      <c r="AD1127" s="3">
        <v>0</v>
      </c>
      <c r="AE1127" s="3">
        <v>153</v>
      </c>
      <c r="AF1127" s="3">
        <v>124</v>
      </c>
      <c r="AG1127" s="3">
        <v>0</v>
      </c>
      <c r="AH1127" s="3">
        <v>0</v>
      </c>
      <c r="AI1127" s="1">
        <v>0</v>
      </c>
      <c r="AJ1127" s="1">
        <f t="shared" si="174"/>
        <v>0</v>
      </c>
      <c r="AK1127" s="1">
        <f t="shared" si="175"/>
        <v>0.55234657039711188</v>
      </c>
      <c r="AL1127" s="1">
        <f t="shared" si="176"/>
        <v>0.44765342960288806</v>
      </c>
    </row>
    <row r="1128" spans="1:38">
      <c r="A1128" s="2" t="s">
        <v>1447</v>
      </c>
      <c r="B1128" s="2" t="s">
        <v>106</v>
      </c>
      <c r="C1128" s="2" t="s">
        <v>164</v>
      </c>
      <c r="D1128" s="2">
        <v>12531</v>
      </c>
      <c r="E1128" s="2" t="s">
        <v>24</v>
      </c>
      <c r="F1128" s="2" t="s">
        <v>6</v>
      </c>
      <c r="G1128" s="2" t="s">
        <v>1460</v>
      </c>
      <c r="H1128" s="2">
        <v>87</v>
      </c>
      <c r="I1128" s="2">
        <v>4</v>
      </c>
      <c r="J1128" s="2" t="str">
        <f t="shared" si="177"/>
        <v>MINERIO</v>
      </c>
      <c r="K1128" s="8">
        <v>6.04</v>
      </c>
      <c r="M1128" s="3">
        <v>14</v>
      </c>
      <c r="N1128" s="3">
        <v>531</v>
      </c>
      <c r="O1128" s="3">
        <v>11</v>
      </c>
      <c r="P1128" s="3">
        <v>0</v>
      </c>
      <c r="Q1128" s="3">
        <v>4.4964028776978415E-2</v>
      </c>
      <c r="R1128" s="3">
        <v>0.95503597122302153</v>
      </c>
      <c r="S1128" s="3">
        <v>0</v>
      </c>
      <c r="T1128" s="3">
        <v>102</v>
      </c>
      <c r="U1128" s="3">
        <v>56</v>
      </c>
      <c r="V1128" s="3">
        <v>25</v>
      </c>
      <c r="W1128" s="3">
        <v>75</v>
      </c>
      <c r="X1128" s="3">
        <v>0</v>
      </c>
      <c r="Y1128" s="3">
        <v>0</v>
      </c>
      <c r="Z1128" s="5">
        <f t="shared" si="171"/>
        <v>0.55737704918032782</v>
      </c>
      <c r="AA1128" s="5">
        <f t="shared" si="172"/>
        <v>0.30601092896174864</v>
      </c>
      <c r="AB1128" s="5">
        <f t="shared" si="173"/>
        <v>0.13661202185792351</v>
      </c>
      <c r="AC1128" s="3">
        <v>0</v>
      </c>
      <c r="AD1128" s="3">
        <v>21</v>
      </c>
      <c r="AE1128" s="3">
        <v>190</v>
      </c>
      <c r="AF1128" s="3">
        <v>83</v>
      </c>
      <c r="AG1128" s="3">
        <v>10</v>
      </c>
      <c r="AH1128" s="3">
        <v>0</v>
      </c>
      <c r="AI1128" s="1">
        <v>0</v>
      </c>
      <c r="AJ1128" s="1">
        <f t="shared" si="174"/>
        <v>0.10197368421052631</v>
      </c>
      <c r="AK1128" s="1">
        <f t="shared" si="175"/>
        <v>0.625</v>
      </c>
      <c r="AL1128" s="1">
        <f t="shared" si="176"/>
        <v>0.27302631578947367</v>
      </c>
    </row>
    <row r="1129" spans="1:38">
      <c r="A1129" s="2" t="s">
        <v>1447</v>
      </c>
      <c r="B1129" s="2" t="s">
        <v>106</v>
      </c>
      <c r="C1129" s="2" t="s">
        <v>164</v>
      </c>
      <c r="D1129" s="2">
        <v>12532</v>
      </c>
      <c r="E1129" s="2" t="s">
        <v>24</v>
      </c>
      <c r="F1129" s="2" t="s">
        <v>6</v>
      </c>
      <c r="G1129" s="2" t="s">
        <v>1460</v>
      </c>
      <c r="H1129" s="2">
        <v>88</v>
      </c>
      <c r="I1129" s="2">
        <v>4</v>
      </c>
      <c r="J1129" s="2" t="str">
        <f t="shared" si="177"/>
        <v>ESTERIL</v>
      </c>
      <c r="K1129" s="8">
        <v>0.26</v>
      </c>
      <c r="M1129" s="3">
        <v>29</v>
      </c>
      <c r="N1129" s="3">
        <v>409</v>
      </c>
      <c r="O1129" s="3">
        <v>23</v>
      </c>
      <c r="P1129" s="3">
        <v>0</v>
      </c>
      <c r="Q1129" s="3">
        <v>0.11279826464208242</v>
      </c>
      <c r="R1129" s="3">
        <v>0.88720173535791758</v>
      </c>
      <c r="S1129" s="3">
        <v>0</v>
      </c>
      <c r="T1129" s="3">
        <v>29</v>
      </c>
      <c r="U1129" s="3">
        <v>116</v>
      </c>
      <c r="V1129" s="3">
        <v>53</v>
      </c>
      <c r="W1129" s="3">
        <v>14</v>
      </c>
      <c r="X1129" s="3">
        <v>0</v>
      </c>
      <c r="Y1129" s="3">
        <v>0</v>
      </c>
      <c r="Z1129" s="5">
        <f t="shared" si="171"/>
        <v>0.14646464646464646</v>
      </c>
      <c r="AA1129" s="5">
        <f t="shared" si="172"/>
        <v>0.58585858585858586</v>
      </c>
      <c r="AB1129" s="5">
        <f t="shared" si="173"/>
        <v>0.26767676767676768</v>
      </c>
      <c r="AC1129" s="3">
        <v>0</v>
      </c>
      <c r="AD1129" s="3">
        <v>84</v>
      </c>
      <c r="AE1129" s="3">
        <v>63</v>
      </c>
      <c r="AF1129" s="3">
        <v>20</v>
      </c>
      <c r="AG1129" s="3">
        <v>67</v>
      </c>
      <c r="AH1129" s="3">
        <v>0</v>
      </c>
      <c r="AI1129" s="1">
        <v>0</v>
      </c>
      <c r="AJ1129" s="1">
        <f t="shared" si="174"/>
        <v>0.64529914529914534</v>
      </c>
      <c r="AK1129" s="1">
        <f t="shared" si="175"/>
        <v>0.26923076923076922</v>
      </c>
      <c r="AL1129" s="1">
        <f t="shared" si="176"/>
        <v>8.5470085470085472E-2</v>
      </c>
    </row>
    <row r="1130" spans="1:38">
      <c r="A1130" s="2" t="s">
        <v>1447</v>
      </c>
      <c r="B1130" s="2" t="s">
        <v>106</v>
      </c>
      <c r="C1130" s="2" t="s">
        <v>164</v>
      </c>
      <c r="D1130" s="2">
        <v>12533</v>
      </c>
      <c r="E1130" s="2" t="s">
        <v>1475</v>
      </c>
      <c r="F1130" s="2" t="s">
        <v>6</v>
      </c>
      <c r="G1130" s="2" t="s">
        <v>1460</v>
      </c>
      <c r="H1130" s="2">
        <v>89</v>
      </c>
      <c r="I1130" s="2">
        <v>8</v>
      </c>
      <c r="J1130" s="2" t="str">
        <f t="shared" si="177"/>
        <v>MINERIO</v>
      </c>
      <c r="K1130" s="8">
        <v>44.4</v>
      </c>
      <c r="M1130" s="3">
        <v>354</v>
      </c>
      <c r="N1130" s="3">
        <v>224</v>
      </c>
      <c r="O1130" s="3">
        <v>234</v>
      </c>
      <c r="P1130" s="3">
        <v>0</v>
      </c>
      <c r="Q1130" s="3">
        <v>0.72413793103448276</v>
      </c>
      <c r="R1130" s="3">
        <v>0.27586206896551724</v>
      </c>
      <c r="S1130" s="3">
        <v>0</v>
      </c>
      <c r="T1130" s="3">
        <v>257</v>
      </c>
      <c r="U1130" s="3">
        <v>10</v>
      </c>
      <c r="V1130" s="3">
        <v>10</v>
      </c>
      <c r="W1130" s="3">
        <v>94</v>
      </c>
      <c r="X1130" s="3">
        <v>0</v>
      </c>
      <c r="Y1130" s="3">
        <v>0</v>
      </c>
      <c r="Z1130" s="5">
        <f t="shared" si="171"/>
        <v>0.92779783393501802</v>
      </c>
      <c r="AA1130" s="5">
        <f t="shared" si="172"/>
        <v>3.6101083032490974E-2</v>
      </c>
      <c r="AB1130" s="5">
        <f t="shared" si="173"/>
        <v>3.6101083032490974E-2</v>
      </c>
      <c r="AC1130" s="3">
        <v>0</v>
      </c>
      <c r="AD1130" s="3">
        <v>21</v>
      </c>
      <c r="AE1130" s="3">
        <v>100</v>
      </c>
      <c r="AF1130" s="3">
        <v>61</v>
      </c>
      <c r="AG1130" s="3">
        <v>7</v>
      </c>
      <c r="AH1130" s="3">
        <v>0</v>
      </c>
      <c r="AI1130" s="1">
        <v>0</v>
      </c>
      <c r="AJ1130" s="1">
        <f t="shared" si="174"/>
        <v>0.14814814814814814</v>
      </c>
      <c r="AK1130" s="1">
        <f t="shared" si="175"/>
        <v>0.52910052910052907</v>
      </c>
      <c r="AL1130" s="1">
        <f t="shared" si="176"/>
        <v>0.32275132275132273</v>
      </c>
    </row>
    <row r="1131" spans="1:38">
      <c r="A1131" s="2" t="s">
        <v>1447</v>
      </c>
      <c r="B1131" s="2" t="s">
        <v>106</v>
      </c>
      <c r="C1131" s="2" t="s">
        <v>164</v>
      </c>
      <c r="D1131" s="2">
        <v>12534</v>
      </c>
      <c r="E1131" s="2" t="s">
        <v>1475</v>
      </c>
      <c r="F1131" s="2" t="s">
        <v>6</v>
      </c>
      <c r="G1131" s="2" t="s">
        <v>1460</v>
      </c>
      <c r="H1131" s="2">
        <v>90</v>
      </c>
      <c r="I1131" s="2">
        <v>6</v>
      </c>
      <c r="J1131" s="2" t="str">
        <f t="shared" si="177"/>
        <v>MINERIO</v>
      </c>
      <c r="K1131" s="8">
        <v>29.06</v>
      </c>
      <c r="M1131" s="3">
        <v>242</v>
      </c>
      <c r="N1131" s="3">
        <v>523</v>
      </c>
      <c r="O1131" s="3">
        <v>224</v>
      </c>
      <c r="P1131" s="3">
        <v>0</v>
      </c>
      <c r="Q1131" s="3">
        <v>0.47118301314459049</v>
      </c>
      <c r="R1131" s="3">
        <v>0.52881698685540945</v>
      </c>
      <c r="S1131" s="3">
        <v>0</v>
      </c>
      <c r="T1131" s="3">
        <v>290</v>
      </c>
      <c r="U1131" s="3">
        <v>23</v>
      </c>
      <c r="V1131" s="3">
        <v>22</v>
      </c>
      <c r="W1131" s="3">
        <v>89</v>
      </c>
      <c r="X1131" s="3">
        <v>0</v>
      </c>
      <c r="Y1131" s="3">
        <v>0</v>
      </c>
      <c r="Z1131" s="5">
        <f t="shared" si="171"/>
        <v>0.86567164179104472</v>
      </c>
      <c r="AA1131" s="5">
        <f t="shared" si="172"/>
        <v>6.8656716417910449E-2</v>
      </c>
      <c r="AB1131" s="5">
        <f t="shared" si="173"/>
        <v>6.5671641791044774E-2</v>
      </c>
      <c r="AC1131" s="3">
        <v>0</v>
      </c>
      <c r="AD1131" s="3">
        <v>235</v>
      </c>
      <c r="AE1131" s="3">
        <v>21</v>
      </c>
      <c r="AF1131" s="3">
        <v>5</v>
      </c>
      <c r="AG1131" s="3">
        <v>99</v>
      </c>
      <c r="AH1131" s="3">
        <v>0</v>
      </c>
      <c r="AI1131" s="1">
        <v>0</v>
      </c>
      <c r="AJ1131" s="1">
        <f t="shared" si="174"/>
        <v>0.92777777777777781</v>
      </c>
      <c r="AK1131" s="1">
        <f t="shared" si="175"/>
        <v>5.8333333333333334E-2</v>
      </c>
      <c r="AL1131" s="1">
        <f t="shared" si="176"/>
        <v>1.3888888888888888E-2</v>
      </c>
    </row>
    <row r="1132" spans="1:38">
      <c r="A1132" s="2" t="s">
        <v>1447</v>
      </c>
      <c r="B1132" s="2" t="s">
        <v>106</v>
      </c>
      <c r="C1132" s="2" t="s">
        <v>164</v>
      </c>
      <c r="D1132" s="2">
        <v>12535</v>
      </c>
      <c r="E1132" s="2" t="s">
        <v>6</v>
      </c>
      <c r="F1132" s="2" t="s">
        <v>6</v>
      </c>
      <c r="G1132" s="2" t="s">
        <v>1460</v>
      </c>
      <c r="H1132" s="2">
        <v>91</v>
      </c>
      <c r="I1132" s="2">
        <v>2</v>
      </c>
      <c r="J1132" s="2" t="str">
        <f t="shared" si="177"/>
        <v>ESTERIL</v>
      </c>
      <c r="K1132" s="8">
        <v>0.1</v>
      </c>
      <c r="M1132" s="3">
        <v>0</v>
      </c>
      <c r="N1132" s="3">
        <v>361</v>
      </c>
      <c r="O1132" s="3">
        <v>0</v>
      </c>
      <c r="P1132" s="3">
        <v>0</v>
      </c>
      <c r="Q1132" s="3">
        <v>0</v>
      </c>
      <c r="R1132" s="3">
        <v>1</v>
      </c>
      <c r="S1132" s="3">
        <v>0</v>
      </c>
      <c r="T1132" s="3">
        <v>0</v>
      </c>
      <c r="U1132" s="3">
        <v>56</v>
      </c>
      <c r="V1132" s="3">
        <v>107</v>
      </c>
      <c r="W1132" s="3">
        <v>0</v>
      </c>
      <c r="X1132" s="3">
        <v>0</v>
      </c>
      <c r="Y1132" s="3">
        <v>0</v>
      </c>
      <c r="Z1132" s="5">
        <f t="shared" si="171"/>
        <v>0</v>
      </c>
      <c r="AA1132" s="5">
        <f t="shared" si="172"/>
        <v>0.34355828220858897</v>
      </c>
      <c r="AB1132" s="5">
        <f t="shared" si="173"/>
        <v>0.65644171779141103</v>
      </c>
      <c r="AC1132" s="3">
        <v>0</v>
      </c>
      <c r="AD1132" s="3">
        <v>273</v>
      </c>
      <c r="AE1132" s="3">
        <v>19</v>
      </c>
      <c r="AF1132" s="3">
        <v>21</v>
      </c>
      <c r="AG1132" s="3">
        <v>97</v>
      </c>
      <c r="AH1132" s="3">
        <v>0</v>
      </c>
      <c r="AI1132" s="1">
        <v>0</v>
      </c>
      <c r="AJ1132" s="1">
        <f t="shared" si="174"/>
        <v>0.90243902439024393</v>
      </c>
      <c r="AK1132" s="1">
        <f t="shared" si="175"/>
        <v>4.6341463414634146E-2</v>
      </c>
      <c r="AL1132" s="1">
        <f t="shared" si="176"/>
        <v>5.1219512195121948E-2</v>
      </c>
    </row>
    <row r="1133" spans="1:38">
      <c r="A1133" s="2" t="s">
        <v>1447</v>
      </c>
      <c r="B1133" s="2" t="s">
        <v>106</v>
      </c>
      <c r="C1133" s="2" t="s">
        <v>164</v>
      </c>
      <c r="D1133" s="2">
        <v>12536</v>
      </c>
      <c r="E1133" s="2" t="s">
        <v>6</v>
      </c>
      <c r="F1133" s="2" t="s">
        <v>6</v>
      </c>
      <c r="G1133" s="2" t="s">
        <v>1460</v>
      </c>
      <c r="H1133" s="2">
        <v>92</v>
      </c>
      <c r="I1133" s="2">
        <v>4</v>
      </c>
      <c r="J1133" s="2" t="str">
        <f t="shared" si="177"/>
        <v>MINERIO</v>
      </c>
      <c r="K1133" s="8">
        <v>3.31</v>
      </c>
      <c r="M1133" s="3">
        <v>0</v>
      </c>
      <c r="N1133" s="3">
        <v>447</v>
      </c>
      <c r="O1133" s="3">
        <v>0</v>
      </c>
      <c r="P1133" s="3">
        <v>0</v>
      </c>
      <c r="Q1133" s="3">
        <v>0</v>
      </c>
      <c r="R1133" s="3">
        <v>1</v>
      </c>
      <c r="S1133" s="3">
        <v>0</v>
      </c>
      <c r="T1133" s="3">
        <v>0</v>
      </c>
      <c r="U1133" s="3">
        <v>84</v>
      </c>
      <c r="V1133" s="3">
        <v>123</v>
      </c>
      <c r="W1133" s="3">
        <v>0</v>
      </c>
      <c r="X1133" s="3">
        <v>0</v>
      </c>
      <c r="Y1133" s="3">
        <v>0</v>
      </c>
      <c r="Z1133" s="5">
        <f t="shared" si="171"/>
        <v>0</v>
      </c>
      <c r="AA1133" s="5">
        <f t="shared" si="172"/>
        <v>0.40579710144927539</v>
      </c>
      <c r="AB1133" s="5">
        <f t="shared" si="173"/>
        <v>0.59420289855072461</v>
      </c>
      <c r="AC1133" s="3">
        <v>0</v>
      </c>
      <c r="AD1133" s="3">
        <v>0</v>
      </c>
      <c r="AE1133" s="3">
        <v>23</v>
      </c>
      <c r="AF1133" s="3">
        <v>112</v>
      </c>
      <c r="AG1133" s="3">
        <v>0</v>
      </c>
      <c r="AH1133" s="3">
        <v>0</v>
      </c>
      <c r="AI1133" s="1">
        <v>0</v>
      </c>
      <c r="AJ1133" s="1">
        <f t="shared" si="174"/>
        <v>0</v>
      </c>
      <c r="AK1133" s="1">
        <f t="shared" si="175"/>
        <v>0.17037037037037037</v>
      </c>
      <c r="AL1133" s="1">
        <f t="shared" si="176"/>
        <v>0.82962962962962961</v>
      </c>
    </row>
    <row r="1134" spans="1:38">
      <c r="A1134" s="2" t="s">
        <v>1447</v>
      </c>
      <c r="B1134" s="2" t="s">
        <v>106</v>
      </c>
      <c r="C1134" s="2" t="s">
        <v>164</v>
      </c>
      <c r="D1134" s="2">
        <v>12537</v>
      </c>
      <c r="E1134" s="2" t="s">
        <v>6</v>
      </c>
      <c r="F1134" s="2" t="s">
        <v>6</v>
      </c>
      <c r="G1134" s="2" t="s">
        <v>1460</v>
      </c>
      <c r="H1134" s="2">
        <v>93</v>
      </c>
      <c r="I1134" s="2">
        <v>4</v>
      </c>
      <c r="J1134" s="2" t="str">
        <f t="shared" si="177"/>
        <v>MINERIO</v>
      </c>
      <c r="K1134" s="8">
        <v>1.71</v>
      </c>
      <c r="M1134" s="3">
        <v>0</v>
      </c>
      <c r="N1134" s="3">
        <v>673</v>
      </c>
      <c r="O1134" s="3">
        <v>0</v>
      </c>
      <c r="P1134" s="3">
        <v>0</v>
      </c>
      <c r="Q1134" s="3">
        <v>0</v>
      </c>
      <c r="R1134" s="3">
        <v>1</v>
      </c>
      <c r="S1134" s="3">
        <v>0</v>
      </c>
      <c r="T1134" s="3">
        <v>0</v>
      </c>
      <c r="U1134" s="3">
        <v>81</v>
      </c>
      <c r="V1134" s="3">
        <v>221</v>
      </c>
      <c r="W1134" s="3">
        <v>0</v>
      </c>
      <c r="X1134" s="3">
        <v>0</v>
      </c>
      <c r="Y1134" s="3">
        <v>0</v>
      </c>
      <c r="Z1134" s="5">
        <f t="shared" si="171"/>
        <v>0</v>
      </c>
      <c r="AA1134" s="5">
        <f t="shared" si="172"/>
        <v>0.26821192052980131</v>
      </c>
      <c r="AB1134" s="5">
        <f t="shared" si="173"/>
        <v>0.73178807947019864</v>
      </c>
      <c r="AC1134" s="3">
        <v>0</v>
      </c>
      <c r="AD1134" s="3">
        <v>0</v>
      </c>
      <c r="AE1134" s="3">
        <v>49</v>
      </c>
      <c r="AF1134" s="3">
        <v>134</v>
      </c>
      <c r="AG1134" s="3">
        <v>0</v>
      </c>
      <c r="AH1134" s="3">
        <v>0</v>
      </c>
      <c r="AI1134" s="1">
        <v>0</v>
      </c>
      <c r="AJ1134" s="1">
        <f t="shared" si="174"/>
        <v>0</v>
      </c>
      <c r="AK1134" s="1">
        <f t="shared" si="175"/>
        <v>0.26775956284153007</v>
      </c>
      <c r="AL1134" s="1">
        <f t="shared" si="176"/>
        <v>0.73224043715846998</v>
      </c>
    </row>
    <row r="1135" spans="1:38">
      <c r="A1135" s="2" t="s">
        <v>1447</v>
      </c>
      <c r="B1135" s="2" t="s">
        <v>106</v>
      </c>
      <c r="C1135" s="2" t="s">
        <v>164</v>
      </c>
      <c r="D1135" s="2">
        <v>12538</v>
      </c>
      <c r="E1135" s="2" t="s">
        <v>6</v>
      </c>
      <c r="F1135" s="2" t="s">
        <v>6</v>
      </c>
      <c r="G1135" s="2" t="s">
        <v>1460</v>
      </c>
      <c r="H1135" s="2">
        <v>94</v>
      </c>
      <c r="I1135" s="2">
        <v>8</v>
      </c>
      <c r="J1135" s="2" t="str">
        <f t="shared" si="177"/>
        <v>ESTERIL</v>
      </c>
      <c r="K1135" s="8">
        <v>2.5000000000000001E-2</v>
      </c>
      <c r="M1135" s="3">
        <v>14</v>
      </c>
      <c r="N1135" s="3">
        <v>570</v>
      </c>
      <c r="O1135" s="3">
        <v>11</v>
      </c>
      <c r="P1135" s="3">
        <v>0</v>
      </c>
      <c r="Q1135" s="3">
        <v>4.2016806722689079E-2</v>
      </c>
      <c r="R1135" s="3">
        <v>0.95798319327731096</v>
      </c>
      <c r="S1135" s="3">
        <v>0</v>
      </c>
      <c r="T1135" s="3">
        <v>1</v>
      </c>
      <c r="U1135" s="3">
        <v>93</v>
      </c>
      <c r="V1135" s="3">
        <v>199</v>
      </c>
      <c r="W1135" s="3">
        <v>0</v>
      </c>
      <c r="X1135" s="3">
        <v>0</v>
      </c>
      <c r="Y1135" s="3">
        <v>0</v>
      </c>
      <c r="Z1135" s="5">
        <f t="shared" ref="Z1135:Z1198" si="178">T1135/($S1135+$T1135+$U1135+$V1135)</f>
        <v>3.4129692832764505E-3</v>
      </c>
      <c r="AA1135" s="5">
        <f t="shared" ref="AA1135:AA1198" si="179">U1135/($S1135+$T1135+$U1135+$V1135)</f>
        <v>0.3174061433447099</v>
      </c>
      <c r="AB1135" s="5">
        <f t="shared" ref="AB1135:AB1198" si="180">V1135/($S1135+$T1135+$U1135+$V1135)</f>
        <v>0.67918088737201365</v>
      </c>
      <c r="AC1135" s="3">
        <v>0</v>
      </c>
      <c r="AD1135" s="3">
        <v>0</v>
      </c>
      <c r="AE1135" s="3">
        <v>39</v>
      </c>
      <c r="AF1135" s="3">
        <v>231</v>
      </c>
      <c r="AG1135" s="3">
        <v>0</v>
      </c>
      <c r="AH1135" s="3">
        <v>0</v>
      </c>
      <c r="AI1135" s="1">
        <v>0</v>
      </c>
      <c r="AJ1135" s="1">
        <f t="shared" si="174"/>
        <v>0</v>
      </c>
      <c r="AK1135" s="1">
        <f t="shared" si="175"/>
        <v>0.14444444444444443</v>
      </c>
      <c r="AL1135" s="1">
        <f t="shared" si="176"/>
        <v>0.85555555555555551</v>
      </c>
    </row>
    <row r="1136" spans="1:38">
      <c r="A1136" s="2" t="s">
        <v>1447</v>
      </c>
      <c r="B1136" s="2" t="s">
        <v>106</v>
      </c>
      <c r="C1136" s="2" t="s">
        <v>164</v>
      </c>
      <c r="D1136" s="2">
        <v>12539</v>
      </c>
      <c r="E1136" s="2" t="s">
        <v>6</v>
      </c>
      <c r="F1136" s="2" t="s">
        <v>6</v>
      </c>
      <c r="G1136" s="2" t="s">
        <v>1460</v>
      </c>
      <c r="H1136" s="2">
        <v>95</v>
      </c>
      <c r="I1136" s="2">
        <v>6</v>
      </c>
      <c r="J1136" s="2" t="str">
        <f t="shared" si="177"/>
        <v>ESTERIL</v>
      </c>
      <c r="K1136" s="8">
        <v>0.2</v>
      </c>
      <c r="M1136" s="3">
        <v>0</v>
      </c>
      <c r="N1136" s="3">
        <v>584</v>
      </c>
      <c r="O1136" s="3">
        <v>0</v>
      </c>
      <c r="P1136" s="3">
        <v>0</v>
      </c>
      <c r="Q1136" s="3">
        <v>0</v>
      </c>
      <c r="R1136" s="3">
        <v>1</v>
      </c>
      <c r="S1136" s="3">
        <v>0</v>
      </c>
      <c r="T1136" s="3">
        <v>6</v>
      </c>
      <c r="U1136" s="3">
        <v>116</v>
      </c>
      <c r="V1136" s="3">
        <v>160</v>
      </c>
      <c r="W1136" s="3">
        <v>0</v>
      </c>
      <c r="X1136" s="3">
        <v>0</v>
      </c>
      <c r="Y1136" s="3">
        <v>0</v>
      </c>
      <c r="Z1136" s="5">
        <f t="shared" si="178"/>
        <v>2.1276595744680851E-2</v>
      </c>
      <c r="AA1136" s="5">
        <f t="shared" si="179"/>
        <v>0.41134751773049644</v>
      </c>
      <c r="AB1136" s="5">
        <f t="shared" si="180"/>
        <v>0.56737588652482274</v>
      </c>
      <c r="AC1136" s="3">
        <v>0</v>
      </c>
      <c r="AD1136" s="3">
        <v>0</v>
      </c>
      <c r="AE1136" s="3">
        <v>57</v>
      </c>
      <c r="AF1136" s="3">
        <v>217</v>
      </c>
      <c r="AG1136" s="3">
        <v>0</v>
      </c>
      <c r="AH1136" s="3">
        <v>0</v>
      </c>
      <c r="AI1136" s="1">
        <v>0</v>
      </c>
      <c r="AJ1136" s="1">
        <f t="shared" si="174"/>
        <v>0</v>
      </c>
      <c r="AK1136" s="1">
        <f t="shared" si="175"/>
        <v>0.20802919708029197</v>
      </c>
      <c r="AL1136" s="1">
        <f t="shared" si="176"/>
        <v>0.79197080291970801</v>
      </c>
    </row>
    <row r="1137" spans="1:38">
      <c r="A1137" s="2" t="s">
        <v>1447</v>
      </c>
      <c r="B1137" s="2" t="s">
        <v>106</v>
      </c>
      <c r="C1137" s="2" t="s">
        <v>164</v>
      </c>
      <c r="D1137" s="2">
        <v>12540</v>
      </c>
      <c r="E1137" s="2" t="s">
        <v>6</v>
      </c>
      <c r="F1137" s="2" t="s">
        <v>6</v>
      </c>
      <c r="G1137" s="2" t="s">
        <v>1460</v>
      </c>
      <c r="H1137" s="2">
        <v>96</v>
      </c>
      <c r="I1137" s="2">
        <v>8</v>
      </c>
      <c r="J1137" s="2" t="str">
        <f t="shared" si="177"/>
        <v>ESTERIL</v>
      </c>
      <c r="K1137" s="8">
        <v>0.08</v>
      </c>
      <c r="M1137" s="3">
        <v>0</v>
      </c>
      <c r="N1137" s="3">
        <v>818</v>
      </c>
      <c r="O1137" s="3">
        <v>0</v>
      </c>
      <c r="P1137" s="3">
        <v>0</v>
      </c>
      <c r="Q1137" s="3">
        <v>0</v>
      </c>
      <c r="R1137" s="3">
        <v>1</v>
      </c>
      <c r="S1137" s="3">
        <v>0</v>
      </c>
      <c r="T1137" s="3">
        <v>2</v>
      </c>
      <c r="U1137" s="3">
        <v>173</v>
      </c>
      <c r="V1137" s="3">
        <v>236</v>
      </c>
      <c r="W1137" s="3">
        <v>0</v>
      </c>
      <c r="X1137" s="3">
        <v>0</v>
      </c>
      <c r="Y1137" s="3">
        <v>0</v>
      </c>
      <c r="Z1137" s="5">
        <f t="shared" si="178"/>
        <v>4.8661800486618006E-3</v>
      </c>
      <c r="AA1137" s="5">
        <f t="shared" si="179"/>
        <v>0.42092457420924573</v>
      </c>
      <c r="AB1137" s="5">
        <f t="shared" si="180"/>
        <v>0.57420924574209242</v>
      </c>
      <c r="AC1137" s="3">
        <v>0</v>
      </c>
      <c r="AD1137" s="3">
        <v>3</v>
      </c>
      <c r="AE1137" s="3">
        <v>87</v>
      </c>
      <c r="AF1137" s="3">
        <v>172</v>
      </c>
      <c r="AG1137" s="3">
        <v>0</v>
      </c>
      <c r="AH1137" s="3">
        <v>0</v>
      </c>
      <c r="AI1137" s="1">
        <v>0</v>
      </c>
      <c r="AJ1137" s="1">
        <f t="shared" si="174"/>
        <v>1.1450381679389313E-2</v>
      </c>
      <c r="AK1137" s="1">
        <f t="shared" si="175"/>
        <v>0.33206106870229007</v>
      </c>
      <c r="AL1137" s="1">
        <f t="shared" si="176"/>
        <v>0.65648854961832059</v>
      </c>
    </row>
    <row r="1138" spans="1:38">
      <c r="A1138" s="2" t="s">
        <v>1447</v>
      </c>
      <c r="B1138" s="2" t="s">
        <v>106</v>
      </c>
      <c r="C1138" s="2" t="s">
        <v>164</v>
      </c>
      <c r="D1138" s="2">
        <v>12541</v>
      </c>
      <c r="E1138" s="2" t="s">
        <v>1476</v>
      </c>
      <c r="F1138" s="2" t="s">
        <v>6</v>
      </c>
      <c r="G1138" s="2" t="s">
        <v>1460</v>
      </c>
      <c r="H1138" s="2">
        <v>97</v>
      </c>
      <c r="I1138" s="2">
        <v>6</v>
      </c>
      <c r="J1138" s="2" t="str">
        <f t="shared" si="177"/>
        <v>ESTERIL</v>
      </c>
      <c r="K1138" s="8">
        <v>2.5000000000000001E-2</v>
      </c>
      <c r="M1138" s="3">
        <v>0</v>
      </c>
      <c r="N1138" s="3">
        <v>735</v>
      </c>
      <c r="O1138" s="3">
        <v>0</v>
      </c>
      <c r="P1138" s="3">
        <v>0</v>
      </c>
      <c r="Q1138" s="3">
        <v>0</v>
      </c>
      <c r="R1138" s="3">
        <v>1</v>
      </c>
      <c r="S1138" s="3">
        <v>0</v>
      </c>
      <c r="T1138" s="3">
        <v>2</v>
      </c>
      <c r="U1138" s="3">
        <v>121</v>
      </c>
      <c r="V1138" s="3">
        <v>211</v>
      </c>
      <c r="W1138" s="3">
        <v>0</v>
      </c>
      <c r="X1138" s="3">
        <v>0</v>
      </c>
      <c r="Y1138" s="3">
        <v>0</v>
      </c>
      <c r="Z1138" s="5">
        <f t="shared" si="178"/>
        <v>5.9880239520958087E-3</v>
      </c>
      <c r="AA1138" s="5">
        <f t="shared" si="179"/>
        <v>0.36227544910179643</v>
      </c>
      <c r="AB1138" s="5">
        <f t="shared" si="180"/>
        <v>0.63173652694610782</v>
      </c>
      <c r="AC1138" s="3">
        <v>0</v>
      </c>
      <c r="AD1138" s="3">
        <v>1</v>
      </c>
      <c r="AE1138" s="3">
        <v>119</v>
      </c>
      <c r="AF1138" s="3">
        <v>260</v>
      </c>
      <c r="AG1138" s="3">
        <v>0</v>
      </c>
      <c r="AH1138" s="3">
        <v>0</v>
      </c>
      <c r="AI1138" s="1">
        <v>0</v>
      </c>
      <c r="AJ1138" s="1">
        <f t="shared" si="174"/>
        <v>2.631578947368421E-3</v>
      </c>
      <c r="AK1138" s="1">
        <f t="shared" si="175"/>
        <v>0.31315789473684208</v>
      </c>
      <c r="AL1138" s="1">
        <f t="shared" si="176"/>
        <v>0.68421052631578949</v>
      </c>
    </row>
    <row r="1139" spans="1:38">
      <c r="A1139" s="2" t="s">
        <v>1447</v>
      </c>
      <c r="B1139" s="2" t="s">
        <v>106</v>
      </c>
      <c r="C1139" s="2" t="s">
        <v>164</v>
      </c>
      <c r="D1139" s="2">
        <v>12542</v>
      </c>
      <c r="E1139" s="2" t="s">
        <v>1476</v>
      </c>
      <c r="F1139" s="2" t="s">
        <v>6</v>
      </c>
      <c r="G1139" s="2" t="s">
        <v>1460</v>
      </c>
      <c r="H1139" s="2">
        <v>98</v>
      </c>
      <c r="I1139" s="2">
        <v>4</v>
      </c>
      <c r="J1139" s="2" t="str">
        <f t="shared" si="177"/>
        <v>ESTERIL</v>
      </c>
      <c r="K1139" s="8">
        <v>0.05</v>
      </c>
      <c r="M1139" s="3">
        <v>0</v>
      </c>
      <c r="N1139" s="3">
        <v>666</v>
      </c>
      <c r="O1139" s="3">
        <v>0</v>
      </c>
      <c r="P1139" s="3">
        <v>0</v>
      </c>
      <c r="Q1139" s="3">
        <v>0</v>
      </c>
      <c r="R1139" s="3">
        <v>1</v>
      </c>
      <c r="S1139" s="3">
        <v>0</v>
      </c>
      <c r="T1139" s="3">
        <v>1</v>
      </c>
      <c r="U1139" s="3">
        <v>115</v>
      </c>
      <c r="V1139" s="3">
        <v>207</v>
      </c>
      <c r="W1139" s="3">
        <v>0</v>
      </c>
      <c r="X1139" s="3">
        <v>0</v>
      </c>
      <c r="Y1139" s="3">
        <v>0</v>
      </c>
      <c r="Z1139" s="5">
        <f t="shared" si="178"/>
        <v>3.0959752321981426E-3</v>
      </c>
      <c r="AA1139" s="5">
        <f t="shared" si="179"/>
        <v>0.35603715170278638</v>
      </c>
      <c r="AB1139" s="5">
        <f t="shared" si="180"/>
        <v>0.64086687306501544</v>
      </c>
      <c r="AC1139" s="3">
        <v>0</v>
      </c>
      <c r="AD1139" s="3">
        <v>0</v>
      </c>
      <c r="AE1139" s="3">
        <v>73</v>
      </c>
      <c r="AF1139" s="3">
        <v>232</v>
      </c>
      <c r="AG1139" s="3">
        <v>0</v>
      </c>
      <c r="AH1139" s="3">
        <v>0</v>
      </c>
      <c r="AI1139" s="1">
        <v>0</v>
      </c>
      <c r="AJ1139" s="1">
        <f t="shared" si="174"/>
        <v>0</v>
      </c>
      <c r="AK1139" s="1">
        <f t="shared" si="175"/>
        <v>0.23934426229508196</v>
      </c>
      <c r="AL1139" s="1">
        <f t="shared" si="176"/>
        <v>0.76065573770491801</v>
      </c>
    </row>
    <row r="1140" spans="1:38">
      <c r="A1140" s="2" t="s">
        <v>1447</v>
      </c>
      <c r="B1140" s="2" t="s">
        <v>106</v>
      </c>
      <c r="C1140" s="2" t="s">
        <v>164</v>
      </c>
      <c r="D1140" s="2">
        <v>12543</v>
      </c>
      <c r="E1140" s="2" t="s">
        <v>1476</v>
      </c>
      <c r="F1140" s="2" t="s">
        <v>6</v>
      </c>
      <c r="G1140" s="2" t="s">
        <v>1460</v>
      </c>
      <c r="H1140" s="2">
        <v>99</v>
      </c>
      <c r="I1140" s="2">
        <v>2</v>
      </c>
      <c r="J1140" s="2" t="str">
        <f t="shared" si="177"/>
        <v>ESTERIL</v>
      </c>
      <c r="K1140" s="8">
        <v>7.0000000000000007E-2</v>
      </c>
      <c r="M1140" s="3">
        <v>0</v>
      </c>
      <c r="N1140" s="3">
        <v>513</v>
      </c>
      <c r="O1140" s="3">
        <v>0</v>
      </c>
      <c r="P1140" s="3">
        <v>0</v>
      </c>
      <c r="Q1140" s="3">
        <v>0</v>
      </c>
      <c r="R1140" s="3">
        <v>1</v>
      </c>
      <c r="S1140" s="3">
        <v>0</v>
      </c>
      <c r="T1140" s="3">
        <v>7</v>
      </c>
      <c r="U1140" s="3">
        <v>102</v>
      </c>
      <c r="V1140" s="3">
        <v>109</v>
      </c>
      <c r="W1140" s="3">
        <v>1</v>
      </c>
      <c r="X1140" s="3">
        <v>0</v>
      </c>
      <c r="Y1140" s="3">
        <v>0</v>
      </c>
      <c r="Z1140" s="5">
        <f t="shared" si="178"/>
        <v>3.2110091743119268E-2</v>
      </c>
      <c r="AA1140" s="5">
        <f t="shared" si="179"/>
        <v>0.46788990825688076</v>
      </c>
      <c r="AB1140" s="5">
        <f t="shared" si="180"/>
        <v>0.5</v>
      </c>
      <c r="AC1140" s="3">
        <v>0</v>
      </c>
      <c r="AD1140" s="3">
        <v>0</v>
      </c>
      <c r="AE1140" s="3">
        <v>78</v>
      </c>
      <c r="AF1140" s="3">
        <v>218</v>
      </c>
      <c r="AG1140" s="3">
        <v>0</v>
      </c>
      <c r="AH1140" s="3">
        <v>0</v>
      </c>
      <c r="AI1140" s="1">
        <v>0</v>
      </c>
      <c r="AJ1140" s="1">
        <f t="shared" si="174"/>
        <v>0</v>
      </c>
      <c r="AK1140" s="1">
        <f t="shared" si="175"/>
        <v>0.26351351351351349</v>
      </c>
      <c r="AL1140" s="1">
        <f t="shared" si="176"/>
        <v>0.73648648648648651</v>
      </c>
    </row>
    <row r="1141" spans="1:38">
      <c r="A1141" s="2" t="s">
        <v>1447</v>
      </c>
      <c r="B1141" s="2" t="s">
        <v>106</v>
      </c>
      <c r="C1141" s="2" t="s">
        <v>164</v>
      </c>
      <c r="D1141" s="2">
        <v>12544</v>
      </c>
      <c r="E1141" s="2" t="s">
        <v>1476</v>
      </c>
      <c r="F1141" s="2" t="s">
        <v>6</v>
      </c>
      <c r="G1141" s="2" t="s">
        <v>1460</v>
      </c>
      <c r="H1141" s="2">
        <v>100</v>
      </c>
      <c r="I1141" s="2">
        <v>2</v>
      </c>
      <c r="J1141" s="2" t="str">
        <f t="shared" si="177"/>
        <v>ESTERIL</v>
      </c>
      <c r="K1141" s="8">
        <v>2.5000000000000001E-2</v>
      </c>
      <c r="M1141" s="3">
        <v>0</v>
      </c>
      <c r="N1141" s="3">
        <v>417</v>
      </c>
      <c r="O1141" s="3">
        <v>0</v>
      </c>
      <c r="P1141" s="3">
        <v>0</v>
      </c>
      <c r="Q1141" s="3">
        <v>0</v>
      </c>
      <c r="R1141" s="3">
        <v>1</v>
      </c>
      <c r="S1141" s="3">
        <v>0</v>
      </c>
      <c r="T1141" s="3">
        <v>15</v>
      </c>
      <c r="U1141" s="3">
        <v>94</v>
      </c>
      <c r="V1141" s="3">
        <v>75</v>
      </c>
      <c r="W1141" s="3">
        <v>9</v>
      </c>
      <c r="X1141" s="3">
        <v>0</v>
      </c>
      <c r="Y1141" s="3">
        <v>0</v>
      </c>
      <c r="Z1141" s="5">
        <f t="shared" si="178"/>
        <v>8.1521739130434784E-2</v>
      </c>
      <c r="AA1141" s="5">
        <f t="shared" si="179"/>
        <v>0.51086956521739135</v>
      </c>
      <c r="AB1141" s="5">
        <f t="shared" si="180"/>
        <v>0.40760869565217389</v>
      </c>
      <c r="AC1141" s="3">
        <v>0</v>
      </c>
      <c r="AD1141" s="3">
        <v>2</v>
      </c>
      <c r="AE1141" s="3">
        <v>63</v>
      </c>
      <c r="AF1141" s="3">
        <v>119</v>
      </c>
      <c r="AG1141" s="3">
        <v>0</v>
      </c>
      <c r="AH1141" s="3">
        <v>0</v>
      </c>
      <c r="AI1141" s="1">
        <v>0</v>
      </c>
      <c r="AJ1141" s="1">
        <f t="shared" si="174"/>
        <v>1.0869565217391304E-2</v>
      </c>
      <c r="AK1141" s="1">
        <f t="shared" si="175"/>
        <v>0.34239130434782611</v>
      </c>
      <c r="AL1141" s="1">
        <f t="shared" si="176"/>
        <v>0.64673913043478259</v>
      </c>
    </row>
    <row r="1142" spans="1:38">
      <c r="A1142" s="2" t="s">
        <v>1447</v>
      </c>
      <c r="B1142" s="2" t="s">
        <v>106</v>
      </c>
      <c r="C1142" s="2" t="s">
        <v>164</v>
      </c>
      <c r="D1142" s="2">
        <v>12545</v>
      </c>
      <c r="E1142" s="2" t="s">
        <v>1476</v>
      </c>
      <c r="F1142" s="2" t="s">
        <v>6</v>
      </c>
      <c r="G1142" s="2" t="s">
        <v>1460</v>
      </c>
      <c r="H1142" s="2">
        <v>101</v>
      </c>
      <c r="I1142" s="2">
        <v>2</v>
      </c>
      <c r="J1142" s="2" t="str">
        <f t="shared" si="177"/>
        <v>ESTERIL</v>
      </c>
      <c r="K1142" s="8">
        <v>2.5000000000000001E-2</v>
      </c>
      <c r="M1142" s="3">
        <v>0</v>
      </c>
      <c r="N1142" s="3">
        <v>562</v>
      </c>
      <c r="O1142" s="3">
        <v>0</v>
      </c>
      <c r="P1142" s="3">
        <v>0</v>
      </c>
      <c r="Q1142" s="3">
        <v>0</v>
      </c>
      <c r="R1142" s="3">
        <v>1</v>
      </c>
      <c r="S1142" s="3">
        <v>0</v>
      </c>
      <c r="T1142" s="3">
        <v>2</v>
      </c>
      <c r="U1142" s="3">
        <v>94</v>
      </c>
      <c r="V1142" s="3">
        <v>127</v>
      </c>
      <c r="W1142" s="3">
        <v>0</v>
      </c>
      <c r="X1142" s="3">
        <v>0</v>
      </c>
      <c r="Y1142" s="3">
        <v>0</v>
      </c>
      <c r="Z1142" s="5">
        <f t="shared" si="178"/>
        <v>8.9686098654708519E-3</v>
      </c>
      <c r="AA1142" s="5">
        <f t="shared" si="179"/>
        <v>0.42152466367713004</v>
      </c>
      <c r="AB1142" s="5">
        <f t="shared" si="180"/>
        <v>0.56950672645739908</v>
      </c>
      <c r="AC1142" s="3">
        <v>0</v>
      </c>
      <c r="AD1142" s="3">
        <v>10</v>
      </c>
      <c r="AE1142" s="3">
        <v>89</v>
      </c>
      <c r="AF1142" s="3">
        <v>77</v>
      </c>
      <c r="AG1142" s="3">
        <v>4</v>
      </c>
      <c r="AH1142" s="3">
        <v>0</v>
      </c>
      <c r="AI1142" s="1">
        <v>0</v>
      </c>
      <c r="AJ1142" s="1">
        <f t="shared" si="174"/>
        <v>7.7777777777777779E-2</v>
      </c>
      <c r="AK1142" s="1">
        <f t="shared" si="175"/>
        <v>0.49444444444444446</v>
      </c>
      <c r="AL1142" s="1">
        <f t="shared" si="176"/>
        <v>0.42777777777777776</v>
      </c>
    </row>
    <row r="1143" spans="1:38">
      <c r="A1143" s="2" t="s">
        <v>1447</v>
      </c>
      <c r="B1143" s="2" t="s">
        <v>106</v>
      </c>
      <c r="C1143" s="2" t="s">
        <v>164</v>
      </c>
      <c r="D1143" s="2">
        <v>12546</v>
      </c>
      <c r="E1143" s="2" t="s">
        <v>1477</v>
      </c>
      <c r="F1143" s="2" t="s">
        <v>6</v>
      </c>
      <c r="G1143" s="2" t="s">
        <v>1460</v>
      </c>
      <c r="H1143" s="2">
        <v>102</v>
      </c>
      <c r="I1143" s="2">
        <v>6</v>
      </c>
      <c r="J1143" s="2" t="str">
        <f t="shared" si="177"/>
        <v>ESTERIL</v>
      </c>
      <c r="K1143" s="8">
        <v>2.5000000000000001E-2</v>
      </c>
      <c r="L1143" s="11">
        <v>0.01</v>
      </c>
      <c r="M1143" s="3">
        <v>34</v>
      </c>
      <c r="N1143" s="3">
        <v>585</v>
      </c>
      <c r="O1143" s="3">
        <v>34</v>
      </c>
      <c r="P1143" s="3">
        <v>0</v>
      </c>
      <c r="Q1143" s="3">
        <v>0.10413476263399694</v>
      </c>
      <c r="R1143" s="3">
        <v>0.8958652373660031</v>
      </c>
      <c r="S1143" s="3">
        <v>0</v>
      </c>
      <c r="T1143" s="3">
        <v>6</v>
      </c>
      <c r="U1143" s="3">
        <v>105</v>
      </c>
      <c r="V1143" s="3">
        <v>193</v>
      </c>
      <c r="W1143" s="3">
        <v>0</v>
      </c>
      <c r="X1143" s="3">
        <v>0</v>
      </c>
      <c r="Y1143" s="3">
        <v>0</v>
      </c>
      <c r="Z1143" s="5">
        <f t="shared" si="178"/>
        <v>1.9736842105263157E-2</v>
      </c>
      <c r="AA1143" s="5">
        <f t="shared" si="179"/>
        <v>0.34539473684210525</v>
      </c>
      <c r="AB1143" s="5">
        <f t="shared" si="180"/>
        <v>0.63486842105263153</v>
      </c>
      <c r="AC1143" s="3">
        <v>0</v>
      </c>
      <c r="AD1143" s="3">
        <v>1</v>
      </c>
      <c r="AE1143" s="3">
        <v>68</v>
      </c>
      <c r="AF1143" s="3">
        <v>129</v>
      </c>
      <c r="AG1143" s="3">
        <v>0</v>
      </c>
      <c r="AH1143" s="3">
        <v>0</v>
      </c>
      <c r="AI1143" s="1">
        <v>0</v>
      </c>
      <c r="AJ1143" s="1">
        <f t="shared" si="174"/>
        <v>5.0505050505050509E-3</v>
      </c>
      <c r="AK1143" s="1">
        <f t="shared" si="175"/>
        <v>0.34343434343434343</v>
      </c>
      <c r="AL1143" s="1">
        <f t="shared" si="176"/>
        <v>0.65151515151515149</v>
      </c>
    </row>
    <row r="1144" spans="1:38">
      <c r="A1144" s="2" t="s">
        <v>1447</v>
      </c>
      <c r="B1144" s="2" t="s">
        <v>106</v>
      </c>
      <c r="C1144" s="2" t="s">
        <v>164</v>
      </c>
      <c r="D1144" s="2">
        <v>12547</v>
      </c>
      <c r="E1144" s="2" t="s">
        <v>1477</v>
      </c>
      <c r="F1144" s="2" t="s">
        <v>6</v>
      </c>
      <c r="G1144" s="2" t="s">
        <v>1460</v>
      </c>
      <c r="H1144" s="2">
        <v>103</v>
      </c>
      <c r="I1144" s="2">
        <v>8</v>
      </c>
      <c r="J1144" s="2" t="str">
        <f t="shared" si="177"/>
        <v>ESTERIL</v>
      </c>
      <c r="K1144" s="8">
        <v>2.5000000000000001E-2</v>
      </c>
      <c r="L1144" s="11">
        <v>0.01</v>
      </c>
      <c r="M1144" s="3">
        <v>0</v>
      </c>
      <c r="N1144" s="3">
        <v>937</v>
      </c>
      <c r="O1144" s="3">
        <v>0</v>
      </c>
      <c r="P1144" s="3">
        <v>0</v>
      </c>
      <c r="Q1144" s="3">
        <v>0</v>
      </c>
      <c r="R1144" s="3">
        <v>1</v>
      </c>
      <c r="S1144" s="3">
        <v>0</v>
      </c>
      <c r="T1144" s="3">
        <v>23</v>
      </c>
      <c r="U1144" s="3">
        <v>237</v>
      </c>
      <c r="V1144" s="3">
        <v>166</v>
      </c>
      <c r="W1144" s="3">
        <v>9</v>
      </c>
      <c r="X1144" s="3">
        <v>0</v>
      </c>
      <c r="Y1144" s="3">
        <v>0</v>
      </c>
      <c r="Z1144" s="5">
        <f t="shared" si="178"/>
        <v>5.39906103286385E-2</v>
      </c>
      <c r="AA1144" s="5">
        <f t="shared" si="179"/>
        <v>0.55633802816901412</v>
      </c>
      <c r="AB1144" s="5">
        <f t="shared" si="180"/>
        <v>0.38967136150234744</v>
      </c>
      <c r="AC1144" s="3">
        <v>0</v>
      </c>
      <c r="AD1144" s="3">
        <v>3</v>
      </c>
      <c r="AE1144" s="3">
        <v>78</v>
      </c>
      <c r="AF1144" s="3">
        <v>187</v>
      </c>
      <c r="AG1144" s="3">
        <v>0</v>
      </c>
      <c r="AH1144" s="3">
        <v>0</v>
      </c>
      <c r="AI1144" s="1">
        <v>0</v>
      </c>
      <c r="AJ1144" s="1">
        <f t="shared" si="174"/>
        <v>1.1194029850746268E-2</v>
      </c>
      <c r="AK1144" s="1">
        <f t="shared" si="175"/>
        <v>0.29104477611940299</v>
      </c>
      <c r="AL1144" s="1">
        <f t="shared" si="176"/>
        <v>0.69776119402985071</v>
      </c>
    </row>
    <row r="1145" spans="1:38">
      <c r="A1145" s="2" t="s">
        <v>1447</v>
      </c>
      <c r="B1145" s="2" t="s">
        <v>106</v>
      </c>
      <c r="C1145" s="2" t="s">
        <v>164</v>
      </c>
      <c r="D1145" s="2">
        <v>12548</v>
      </c>
      <c r="E1145" s="2" t="s">
        <v>1477</v>
      </c>
      <c r="F1145" s="2" t="s">
        <v>6</v>
      </c>
      <c r="G1145" s="2" t="s">
        <v>1460</v>
      </c>
      <c r="H1145" s="2">
        <v>104</v>
      </c>
      <c r="I1145" s="2">
        <v>6</v>
      </c>
      <c r="J1145" s="2" t="str">
        <f t="shared" si="177"/>
        <v>ESTERIL</v>
      </c>
      <c r="K1145" s="8">
        <v>2.5000000000000001E-2</v>
      </c>
      <c r="L1145" s="11">
        <v>7.0000000000000007E-2</v>
      </c>
      <c r="M1145" s="3">
        <v>0</v>
      </c>
      <c r="N1145" s="3">
        <v>757</v>
      </c>
      <c r="O1145" s="3">
        <v>0</v>
      </c>
      <c r="P1145" s="3">
        <v>0</v>
      </c>
      <c r="Q1145" s="3">
        <v>0</v>
      </c>
      <c r="R1145" s="3">
        <v>1</v>
      </c>
      <c r="S1145" s="3">
        <v>0</v>
      </c>
      <c r="T1145" s="3">
        <v>54</v>
      </c>
      <c r="U1145" s="3">
        <v>183</v>
      </c>
      <c r="V1145" s="3">
        <v>99</v>
      </c>
      <c r="W1145" s="3">
        <v>42</v>
      </c>
      <c r="X1145" s="3">
        <v>0</v>
      </c>
      <c r="Y1145" s="3">
        <v>0</v>
      </c>
      <c r="Z1145" s="5">
        <f t="shared" si="178"/>
        <v>0.16071428571428573</v>
      </c>
      <c r="AA1145" s="5">
        <f t="shared" si="179"/>
        <v>0.5446428571428571</v>
      </c>
      <c r="AB1145" s="5">
        <f t="shared" si="180"/>
        <v>0.29464285714285715</v>
      </c>
      <c r="AC1145" s="3">
        <v>0</v>
      </c>
      <c r="AD1145" s="3">
        <v>15</v>
      </c>
      <c r="AE1145" s="3">
        <v>194</v>
      </c>
      <c r="AF1145" s="3">
        <v>188</v>
      </c>
      <c r="AG1145" s="3">
        <v>5</v>
      </c>
      <c r="AH1145" s="3">
        <v>0</v>
      </c>
      <c r="AI1145" s="1">
        <v>0</v>
      </c>
      <c r="AJ1145" s="1">
        <f t="shared" si="174"/>
        <v>4.975124378109453E-2</v>
      </c>
      <c r="AK1145" s="1">
        <f t="shared" si="175"/>
        <v>0.48258706467661694</v>
      </c>
      <c r="AL1145" s="1">
        <f t="shared" si="176"/>
        <v>0.46766169154228854</v>
      </c>
    </row>
    <row r="1146" spans="1:38">
      <c r="A1146" s="2" t="s">
        <v>1447</v>
      </c>
      <c r="B1146" s="2" t="s">
        <v>106</v>
      </c>
      <c r="C1146" s="2" t="s">
        <v>164</v>
      </c>
      <c r="D1146" s="2">
        <v>12549</v>
      </c>
      <c r="E1146" s="2" t="s">
        <v>1477</v>
      </c>
      <c r="F1146" s="2" t="s">
        <v>6</v>
      </c>
      <c r="G1146" s="2" t="s">
        <v>1460</v>
      </c>
      <c r="H1146" s="2">
        <v>105</v>
      </c>
      <c r="I1146" s="2">
        <v>6</v>
      </c>
      <c r="J1146" s="2" t="str">
        <f t="shared" si="177"/>
        <v>ESTERIL</v>
      </c>
      <c r="K1146" s="8">
        <v>2.5000000000000001E-2</v>
      </c>
      <c r="L1146" s="11">
        <v>0.01</v>
      </c>
      <c r="M1146" s="3">
        <v>0</v>
      </c>
      <c r="N1146" s="3">
        <v>773</v>
      </c>
      <c r="O1146" s="3">
        <v>0</v>
      </c>
      <c r="P1146" s="3">
        <v>0</v>
      </c>
      <c r="Q1146" s="3">
        <v>0</v>
      </c>
      <c r="R1146" s="3">
        <v>1</v>
      </c>
      <c r="S1146" s="3">
        <v>0</v>
      </c>
      <c r="T1146" s="3">
        <v>34</v>
      </c>
      <c r="U1146" s="3">
        <v>174</v>
      </c>
      <c r="V1146" s="3">
        <v>144</v>
      </c>
      <c r="W1146" s="3">
        <v>18</v>
      </c>
      <c r="X1146" s="3">
        <v>0</v>
      </c>
      <c r="Y1146" s="3">
        <v>0</v>
      </c>
      <c r="Z1146" s="5">
        <f t="shared" si="178"/>
        <v>9.6590909090909088E-2</v>
      </c>
      <c r="AA1146" s="5">
        <f t="shared" si="179"/>
        <v>0.49431818181818182</v>
      </c>
      <c r="AB1146" s="5">
        <f t="shared" si="180"/>
        <v>0.40909090909090912</v>
      </c>
      <c r="AC1146" s="3">
        <v>0</v>
      </c>
      <c r="AD1146" s="3">
        <v>35</v>
      </c>
      <c r="AE1146" s="3">
        <v>190</v>
      </c>
      <c r="AF1146" s="3">
        <v>106</v>
      </c>
      <c r="AG1146" s="3">
        <v>19</v>
      </c>
      <c r="AH1146" s="3">
        <v>0</v>
      </c>
      <c r="AI1146" s="1">
        <v>0</v>
      </c>
      <c r="AJ1146" s="1">
        <f t="shared" si="174"/>
        <v>0.15428571428571428</v>
      </c>
      <c r="AK1146" s="1">
        <f t="shared" si="175"/>
        <v>0.54285714285714282</v>
      </c>
      <c r="AL1146" s="1">
        <f t="shared" si="176"/>
        <v>0.30285714285714288</v>
      </c>
    </row>
    <row r="1147" spans="1:38">
      <c r="A1147" s="2" t="s">
        <v>1447</v>
      </c>
      <c r="B1147" s="2" t="s">
        <v>106</v>
      </c>
      <c r="C1147" s="2" t="s">
        <v>164</v>
      </c>
      <c r="D1147" s="2">
        <v>12550</v>
      </c>
      <c r="E1147" s="2" t="s">
        <v>1477</v>
      </c>
      <c r="F1147" s="2" t="s">
        <v>6</v>
      </c>
      <c r="G1147" s="2" t="s">
        <v>1460</v>
      </c>
      <c r="H1147" s="2">
        <v>106</v>
      </c>
      <c r="I1147" s="2">
        <v>8</v>
      </c>
      <c r="J1147" s="2" t="str">
        <f t="shared" si="177"/>
        <v>ESTERIL</v>
      </c>
      <c r="K1147" s="8">
        <v>2.5000000000000001E-2</v>
      </c>
      <c r="L1147" s="11">
        <v>0.04</v>
      </c>
      <c r="M1147" s="3">
        <v>72</v>
      </c>
      <c r="N1147" s="3">
        <v>787</v>
      </c>
      <c r="O1147" s="3">
        <v>56</v>
      </c>
      <c r="P1147" s="3">
        <v>0</v>
      </c>
      <c r="Q1147" s="3">
        <v>0.13989071038251366</v>
      </c>
      <c r="R1147" s="3">
        <v>0.86010928961748634</v>
      </c>
      <c r="S1147" s="3">
        <v>0</v>
      </c>
      <c r="T1147" s="3">
        <v>114</v>
      </c>
      <c r="U1147" s="3">
        <v>160</v>
      </c>
      <c r="V1147" s="3">
        <v>75</v>
      </c>
      <c r="W1147" s="3">
        <v>81</v>
      </c>
      <c r="X1147" s="3">
        <v>0</v>
      </c>
      <c r="Y1147" s="3">
        <v>0</v>
      </c>
      <c r="Z1147" s="5">
        <f t="shared" si="178"/>
        <v>0.32664756446991405</v>
      </c>
      <c r="AA1147" s="5">
        <f t="shared" si="179"/>
        <v>0.45845272206303728</v>
      </c>
      <c r="AB1147" s="5">
        <f t="shared" si="180"/>
        <v>0.2148997134670487</v>
      </c>
      <c r="AC1147" s="3">
        <v>0</v>
      </c>
      <c r="AD1147" s="3">
        <v>22</v>
      </c>
      <c r="AE1147" s="3">
        <v>156</v>
      </c>
      <c r="AF1147" s="3">
        <v>158</v>
      </c>
      <c r="AG1147" s="3">
        <v>7</v>
      </c>
      <c r="AH1147" s="3">
        <v>0</v>
      </c>
      <c r="AI1147" s="1">
        <v>0</v>
      </c>
      <c r="AJ1147" s="1">
        <f t="shared" si="174"/>
        <v>8.4548104956268216E-2</v>
      </c>
      <c r="AK1147" s="1">
        <f t="shared" si="175"/>
        <v>0.45481049562682213</v>
      </c>
      <c r="AL1147" s="1">
        <f t="shared" si="176"/>
        <v>0.46064139941690962</v>
      </c>
    </row>
    <row r="1148" spans="1:38">
      <c r="A1148" s="2" t="s">
        <v>1447</v>
      </c>
      <c r="B1148" s="2" t="s">
        <v>106</v>
      </c>
      <c r="C1148" s="2" t="s">
        <v>164</v>
      </c>
      <c r="D1148" s="2">
        <v>12551</v>
      </c>
      <c r="E1148" s="2" t="s">
        <v>1477</v>
      </c>
      <c r="F1148" s="2" t="s">
        <v>6</v>
      </c>
      <c r="G1148" s="2" t="s">
        <v>1460</v>
      </c>
      <c r="H1148" s="2">
        <v>107</v>
      </c>
      <c r="I1148" s="2">
        <v>6</v>
      </c>
      <c r="J1148" s="2" t="str">
        <f t="shared" si="177"/>
        <v>ESTERIL</v>
      </c>
      <c r="K1148" s="8">
        <v>2.5000000000000001E-2</v>
      </c>
      <c r="L1148" s="11">
        <v>0</v>
      </c>
      <c r="M1148" s="3">
        <v>29</v>
      </c>
      <c r="N1148" s="3">
        <v>1415</v>
      </c>
      <c r="O1148" s="3">
        <v>26</v>
      </c>
      <c r="P1148" s="3">
        <v>0</v>
      </c>
      <c r="Q1148" s="3">
        <v>3.7414965986394558E-2</v>
      </c>
      <c r="R1148" s="3">
        <v>0.9625850340136054</v>
      </c>
      <c r="S1148" s="3">
        <v>0</v>
      </c>
      <c r="T1148" s="3">
        <v>222</v>
      </c>
      <c r="U1148" s="3">
        <v>254</v>
      </c>
      <c r="V1148" s="3">
        <v>33</v>
      </c>
      <c r="W1148" s="3">
        <v>195</v>
      </c>
      <c r="X1148" s="3">
        <v>0</v>
      </c>
      <c r="Y1148" s="3">
        <v>0</v>
      </c>
      <c r="Z1148" s="5">
        <f t="shared" si="178"/>
        <v>0.43614931237721022</v>
      </c>
      <c r="AA1148" s="5">
        <f t="shared" si="179"/>
        <v>0.49901768172888017</v>
      </c>
      <c r="AB1148" s="5">
        <f t="shared" si="180"/>
        <v>6.4833005893909626E-2</v>
      </c>
      <c r="AC1148" s="3">
        <v>0</v>
      </c>
      <c r="AD1148" s="3">
        <v>85</v>
      </c>
      <c r="AE1148" s="3">
        <v>181</v>
      </c>
      <c r="AF1148" s="3">
        <v>84</v>
      </c>
      <c r="AG1148" s="3">
        <v>59</v>
      </c>
      <c r="AH1148" s="3">
        <v>0</v>
      </c>
      <c r="AI1148" s="1">
        <v>0</v>
      </c>
      <c r="AJ1148" s="1">
        <f t="shared" si="174"/>
        <v>0.35207823960880197</v>
      </c>
      <c r="AK1148" s="1">
        <f t="shared" si="175"/>
        <v>0.44254278728606355</v>
      </c>
      <c r="AL1148" s="1">
        <f t="shared" si="176"/>
        <v>0.20537897310513448</v>
      </c>
    </row>
    <row r="1149" spans="1:38">
      <c r="A1149" s="2" t="s">
        <v>1447</v>
      </c>
      <c r="B1149" s="2" t="s">
        <v>106</v>
      </c>
      <c r="C1149" s="2" t="s">
        <v>164</v>
      </c>
      <c r="D1149" s="2">
        <v>12552</v>
      </c>
      <c r="E1149" s="2" t="s">
        <v>1478</v>
      </c>
      <c r="F1149" s="2" t="s">
        <v>6</v>
      </c>
      <c r="G1149" s="2" t="s">
        <v>1460</v>
      </c>
      <c r="H1149" s="2">
        <v>108</v>
      </c>
      <c r="I1149" s="2">
        <v>12</v>
      </c>
      <c r="J1149" s="2" t="str">
        <f t="shared" si="177"/>
        <v>MINERIO</v>
      </c>
      <c r="K1149" s="8">
        <v>2.0099999999999998</v>
      </c>
      <c r="L1149" s="11">
        <v>2.0299999999999998</v>
      </c>
      <c r="M1149" s="3">
        <v>75</v>
      </c>
      <c r="N1149" s="3">
        <v>813</v>
      </c>
      <c r="O1149" s="3">
        <v>79</v>
      </c>
      <c r="P1149" s="3">
        <v>0</v>
      </c>
      <c r="Q1149" s="3">
        <v>0.1592554291623578</v>
      </c>
      <c r="R1149" s="3">
        <v>0.8407445708376422</v>
      </c>
      <c r="S1149" s="3">
        <v>0</v>
      </c>
      <c r="T1149" s="3">
        <v>9</v>
      </c>
      <c r="U1149" s="3">
        <v>184</v>
      </c>
      <c r="V1149" s="3">
        <v>194</v>
      </c>
      <c r="W1149" s="3">
        <v>0</v>
      </c>
      <c r="X1149" s="3">
        <v>0</v>
      </c>
      <c r="Y1149" s="3">
        <v>0</v>
      </c>
      <c r="Z1149" s="5">
        <f t="shared" si="178"/>
        <v>2.3255813953488372E-2</v>
      </c>
      <c r="AA1149" s="5">
        <f t="shared" si="179"/>
        <v>0.47545219638242892</v>
      </c>
      <c r="AB1149" s="5">
        <f t="shared" si="180"/>
        <v>0.50129198966408273</v>
      </c>
      <c r="AC1149" s="3">
        <v>0</v>
      </c>
      <c r="AD1149" s="3">
        <v>167</v>
      </c>
      <c r="AE1149" s="3">
        <v>308</v>
      </c>
      <c r="AF1149" s="3">
        <v>46</v>
      </c>
      <c r="AG1149" s="3">
        <v>152</v>
      </c>
      <c r="AH1149" s="3">
        <v>0</v>
      </c>
      <c r="AI1149" s="1">
        <v>0</v>
      </c>
      <c r="AJ1149" s="1">
        <f t="shared" si="174"/>
        <v>0.4739970282317979</v>
      </c>
      <c r="AK1149" s="1">
        <f t="shared" si="175"/>
        <v>0.4576523031203566</v>
      </c>
      <c r="AL1149" s="1">
        <f t="shared" si="176"/>
        <v>6.8350668647845461E-2</v>
      </c>
    </row>
    <row r="1150" spans="1:38">
      <c r="A1150" s="2" t="s">
        <v>1447</v>
      </c>
      <c r="B1150" s="2" t="s">
        <v>106</v>
      </c>
      <c r="C1150" s="2" t="s">
        <v>164</v>
      </c>
      <c r="D1150" s="2">
        <v>12553</v>
      </c>
      <c r="E1150" s="2" t="s">
        <v>1478</v>
      </c>
      <c r="F1150" s="2" t="s">
        <v>6</v>
      </c>
      <c r="G1150" s="2" t="s">
        <v>1460</v>
      </c>
      <c r="H1150" s="2">
        <v>109</v>
      </c>
      <c r="I1150" s="2">
        <v>6</v>
      </c>
      <c r="J1150" s="2" t="str">
        <f t="shared" si="177"/>
        <v>ESTERIL</v>
      </c>
      <c r="K1150" s="8">
        <v>0.14000000000000001</v>
      </c>
      <c r="L1150" s="11">
        <v>0.18</v>
      </c>
      <c r="M1150" s="3">
        <v>0</v>
      </c>
      <c r="N1150" s="3">
        <v>831</v>
      </c>
      <c r="O1150" s="3">
        <v>0</v>
      </c>
      <c r="P1150" s="3">
        <v>0</v>
      </c>
      <c r="Q1150" s="3">
        <v>0</v>
      </c>
      <c r="R1150" s="3">
        <v>1</v>
      </c>
      <c r="S1150" s="3">
        <v>0</v>
      </c>
      <c r="T1150" s="3">
        <v>366</v>
      </c>
      <c r="U1150" s="3">
        <v>24</v>
      </c>
      <c r="V1150" s="3">
        <v>25</v>
      </c>
      <c r="W1150" s="3">
        <v>80</v>
      </c>
      <c r="X1150" s="3">
        <v>0</v>
      </c>
      <c r="Y1150" s="3">
        <v>0</v>
      </c>
      <c r="Z1150" s="5">
        <f t="shared" si="178"/>
        <v>0.88192771084337351</v>
      </c>
      <c r="AA1150" s="5">
        <f t="shared" si="179"/>
        <v>5.7831325301204821E-2</v>
      </c>
      <c r="AB1150" s="5">
        <f t="shared" si="180"/>
        <v>6.0240963855421686E-2</v>
      </c>
      <c r="AC1150" s="3">
        <v>0</v>
      </c>
      <c r="AD1150" s="3">
        <v>5</v>
      </c>
      <c r="AE1150" s="3">
        <v>134</v>
      </c>
      <c r="AF1150" s="3">
        <v>217</v>
      </c>
      <c r="AG1150" s="3">
        <v>0</v>
      </c>
      <c r="AH1150" s="3">
        <v>0</v>
      </c>
      <c r="AI1150" s="1">
        <v>0</v>
      </c>
      <c r="AJ1150" s="1">
        <f t="shared" si="174"/>
        <v>1.4044943820224719E-2</v>
      </c>
      <c r="AK1150" s="1">
        <f t="shared" si="175"/>
        <v>0.37640449438202245</v>
      </c>
      <c r="AL1150" s="1">
        <f t="shared" si="176"/>
        <v>0.6095505617977528</v>
      </c>
    </row>
    <row r="1151" spans="1:38">
      <c r="A1151" s="2" t="s">
        <v>1447</v>
      </c>
      <c r="B1151" s="2" t="s">
        <v>106</v>
      </c>
      <c r="C1151" s="2" t="s">
        <v>164</v>
      </c>
      <c r="D1151" s="2">
        <v>12554</v>
      </c>
      <c r="E1151" s="2" t="s">
        <v>1478</v>
      </c>
      <c r="F1151" s="2" t="s">
        <v>6</v>
      </c>
      <c r="G1151" s="2" t="s">
        <v>1460</v>
      </c>
      <c r="H1151" s="2">
        <v>110</v>
      </c>
      <c r="I1151" s="2">
        <v>6</v>
      </c>
      <c r="J1151" s="2" t="str">
        <f t="shared" si="177"/>
        <v>ESTERIL</v>
      </c>
      <c r="K1151" s="8">
        <v>0.06</v>
      </c>
      <c r="L1151" s="11">
        <v>0.35</v>
      </c>
      <c r="M1151" s="3">
        <v>0</v>
      </c>
      <c r="N1151" s="3">
        <v>739</v>
      </c>
      <c r="O1151" s="3">
        <v>0</v>
      </c>
      <c r="P1151" s="3">
        <v>0</v>
      </c>
      <c r="Q1151" s="3">
        <v>0</v>
      </c>
      <c r="R1151" s="3">
        <v>1</v>
      </c>
      <c r="S1151" s="3">
        <v>0</v>
      </c>
      <c r="T1151" s="3">
        <v>13</v>
      </c>
      <c r="U1151" s="3">
        <v>228</v>
      </c>
      <c r="V1151" s="3">
        <v>100</v>
      </c>
      <c r="W1151" s="3">
        <v>0</v>
      </c>
      <c r="X1151" s="3">
        <v>0</v>
      </c>
      <c r="Y1151" s="3">
        <v>0</v>
      </c>
      <c r="Z1151" s="5">
        <f t="shared" si="178"/>
        <v>3.8123167155425221E-2</v>
      </c>
      <c r="AA1151" s="5">
        <f t="shared" si="179"/>
        <v>0.66862170087976536</v>
      </c>
      <c r="AB1151" s="5">
        <f t="shared" si="180"/>
        <v>0.2932551319648094</v>
      </c>
      <c r="AC1151" s="3">
        <v>0</v>
      </c>
      <c r="AD1151" s="3">
        <v>339</v>
      </c>
      <c r="AE1151" s="3">
        <v>11</v>
      </c>
      <c r="AF1151" s="3">
        <v>18</v>
      </c>
      <c r="AG1151" s="3">
        <v>101</v>
      </c>
      <c r="AH1151" s="3">
        <v>0</v>
      </c>
      <c r="AI1151" s="1">
        <v>0</v>
      </c>
      <c r="AJ1151" s="1">
        <f t="shared" si="174"/>
        <v>0.93816631130063965</v>
      </c>
      <c r="AK1151" s="1">
        <f t="shared" si="175"/>
        <v>2.3454157782515993E-2</v>
      </c>
      <c r="AL1151" s="1">
        <f t="shared" si="176"/>
        <v>3.8379530916844352E-2</v>
      </c>
    </row>
    <row r="1152" spans="1:38">
      <c r="A1152" s="2" t="s">
        <v>1447</v>
      </c>
      <c r="B1152" s="2" t="s">
        <v>106</v>
      </c>
      <c r="C1152" s="2" t="s">
        <v>164</v>
      </c>
      <c r="D1152" s="2">
        <v>12555</v>
      </c>
      <c r="E1152" s="2" t="s">
        <v>1478</v>
      </c>
      <c r="F1152" s="2" t="s">
        <v>6</v>
      </c>
      <c r="G1152" s="2" t="s">
        <v>1460</v>
      </c>
      <c r="H1152" s="2">
        <v>111</v>
      </c>
      <c r="I1152" s="2">
        <v>8</v>
      </c>
      <c r="J1152" s="2" t="str">
        <f t="shared" si="177"/>
        <v>ESTERIL</v>
      </c>
      <c r="K1152" s="8">
        <v>0.11</v>
      </c>
      <c r="L1152" s="11">
        <v>0.22</v>
      </c>
      <c r="M1152" s="3">
        <v>0</v>
      </c>
      <c r="N1152" s="3">
        <v>861</v>
      </c>
      <c r="O1152" s="3">
        <v>0</v>
      </c>
      <c r="P1152" s="3">
        <v>0</v>
      </c>
      <c r="Q1152" s="3">
        <v>0</v>
      </c>
      <c r="R1152" s="3">
        <v>1</v>
      </c>
      <c r="S1152" s="3">
        <v>0</v>
      </c>
      <c r="T1152" s="3">
        <v>26</v>
      </c>
      <c r="U1152" s="3">
        <v>283</v>
      </c>
      <c r="V1152" s="3">
        <v>72</v>
      </c>
      <c r="W1152" s="3">
        <v>8</v>
      </c>
      <c r="X1152" s="3">
        <v>0</v>
      </c>
      <c r="Y1152" s="3">
        <v>0</v>
      </c>
      <c r="Z1152" s="5">
        <f t="shared" si="178"/>
        <v>6.8241469816272965E-2</v>
      </c>
      <c r="AA1152" s="5">
        <f t="shared" si="179"/>
        <v>0.7427821522309711</v>
      </c>
      <c r="AB1152" s="5">
        <f t="shared" si="180"/>
        <v>0.1889763779527559</v>
      </c>
      <c r="AC1152" s="3">
        <v>0</v>
      </c>
      <c r="AD1152" s="3">
        <v>5</v>
      </c>
      <c r="AE1152" s="3">
        <v>195</v>
      </c>
      <c r="AF1152" s="3">
        <v>118</v>
      </c>
      <c r="AG1152" s="3">
        <v>0</v>
      </c>
      <c r="AH1152" s="3">
        <v>0</v>
      </c>
      <c r="AI1152" s="1">
        <v>0</v>
      </c>
      <c r="AJ1152" s="1">
        <f t="shared" si="174"/>
        <v>1.5723270440251572E-2</v>
      </c>
      <c r="AK1152" s="1">
        <f t="shared" si="175"/>
        <v>0.6132075471698113</v>
      </c>
      <c r="AL1152" s="1">
        <f t="shared" si="176"/>
        <v>0.37106918238993708</v>
      </c>
    </row>
    <row r="1153" spans="1:38">
      <c r="A1153" s="2" t="s">
        <v>1447</v>
      </c>
      <c r="B1153" s="2" t="s">
        <v>106</v>
      </c>
      <c r="C1153" s="2" t="s">
        <v>164</v>
      </c>
      <c r="D1153" s="2">
        <v>12556</v>
      </c>
      <c r="E1153" s="2" t="s">
        <v>1478</v>
      </c>
      <c r="F1153" s="2" t="s">
        <v>6</v>
      </c>
      <c r="G1153" s="2" t="s">
        <v>1460</v>
      </c>
      <c r="H1153" s="2">
        <v>112</v>
      </c>
      <c r="I1153" s="2">
        <v>6</v>
      </c>
      <c r="J1153" s="2" t="str">
        <f t="shared" si="177"/>
        <v>MINERIO</v>
      </c>
      <c r="K1153" s="8">
        <v>0.42</v>
      </c>
      <c r="L1153" s="11">
        <v>0.28000000000000003</v>
      </c>
      <c r="M1153" s="3">
        <v>0</v>
      </c>
      <c r="N1153" s="3">
        <v>656</v>
      </c>
      <c r="O1153" s="3">
        <v>0</v>
      </c>
      <c r="P1153" s="3">
        <v>0</v>
      </c>
      <c r="Q1153" s="3">
        <v>0</v>
      </c>
      <c r="R1153" s="3">
        <v>1</v>
      </c>
      <c r="S1153" s="3">
        <v>0</v>
      </c>
      <c r="T1153" s="3">
        <v>15</v>
      </c>
      <c r="U1153" s="3">
        <v>197</v>
      </c>
      <c r="V1153" s="3">
        <v>84</v>
      </c>
      <c r="W1153" s="3">
        <v>5</v>
      </c>
      <c r="X1153" s="3">
        <v>0</v>
      </c>
      <c r="Y1153" s="3">
        <v>0</v>
      </c>
      <c r="Z1153" s="5">
        <f t="shared" si="178"/>
        <v>5.0675675675675678E-2</v>
      </c>
      <c r="AA1153" s="5">
        <f t="shared" si="179"/>
        <v>0.66554054054054057</v>
      </c>
      <c r="AB1153" s="5">
        <f t="shared" si="180"/>
        <v>0.28378378378378377</v>
      </c>
      <c r="AC1153" s="3">
        <v>0</v>
      </c>
      <c r="AD1153" s="3">
        <v>14</v>
      </c>
      <c r="AE1153" s="3">
        <v>249</v>
      </c>
      <c r="AF1153" s="3">
        <v>99</v>
      </c>
      <c r="AG1153" s="3">
        <v>2</v>
      </c>
      <c r="AH1153" s="3">
        <v>0</v>
      </c>
      <c r="AI1153" s="1">
        <v>0</v>
      </c>
      <c r="AJ1153" s="1">
        <f t="shared" si="174"/>
        <v>4.3956043956043959E-2</v>
      </c>
      <c r="AK1153" s="1">
        <f t="shared" si="175"/>
        <v>0.68406593406593408</v>
      </c>
      <c r="AL1153" s="1">
        <f t="shared" si="176"/>
        <v>0.27197802197802196</v>
      </c>
    </row>
    <row r="1154" spans="1:38">
      <c r="A1154" s="2" t="s">
        <v>1447</v>
      </c>
      <c r="B1154" s="2" t="s">
        <v>106</v>
      </c>
      <c r="C1154" s="2" t="s">
        <v>164</v>
      </c>
      <c r="D1154" s="2">
        <v>12557</v>
      </c>
      <c r="E1154" s="2" t="s">
        <v>39</v>
      </c>
      <c r="F1154" s="2" t="s">
        <v>1455</v>
      </c>
      <c r="G1154" s="2" t="s">
        <v>1446</v>
      </c>
      <c r="H1154" s="2">
        <v>113</v>
      </c>
      <c r="I1154" s="2">
        <v>4</v>
      </c>
      <c r="J1154" s="2" t="str">
        <f t="shared" si="177"/>
        <v>ESTERIL</v>
      </c>
      <c r="K1154" s="8">
        <v>0.05</v>
      </c>
      <c r="L1154" s="11">
        <v>0.05</v>
      </c>
      <c r="M1154" s="3">
        <v>0</v>
      </c>
      <c r="N1154" s="3">
        <v>638</v>
      </c>
      <c r="O1154" s="3">
        <v>0</v>
      </c>
      <c r="P1154" s="3">
        <v>0</v>
      </c>
      <c r="Q1154" s="3">
        <v>0</v>
      </c>
      <c r="R1154" s="3">
        <v>1</v>
      </c>
      <c r="S1154" s="3">
        <v>0</v>
      </c>
      <c r="T1154" s="3">
        <v>13</v>
      </c>
      <c r="U1154" s="3">
        <v>204</v>
      </c>
      <c r="V1154" s="3">
        <v>83</v>
      </c>
      <c r="W1154" s="3">
        <v>0</v>
      </c>
      <c r="X1154" s="3">
        <v>0</v>
      </c>
      <c r="Y1154" s="3">
        <v>0</v>
      </c>
      <c r="Z1154" s="5">
        <f t="shared" si="178"/>
        <v>4.3333333333333335E-2</v>
      </c>
      <c r="AA1154" s="5">
        <f t="shared" si="179"/>
        <v>0.68</v>
      </c>
      <c r="AB1154" s="5">
        <f t="shared" si="180"/>
        <v>0.27666666666666667</v>
      </c>
      <c r="AC1154" s="3">
        <v>0</v>
      </c>
      <c r="AD1154" s="3">
        <v>4</v>
      </c>
      <c r="AE1154" s="3">
        <v>173</v>
      </c>
      <c r="AF1154" s="3">
        <v>95</v>
      </c>
      <c r="AG1154" s="3">
        <v>0</v>
      </c>
      <c r="AH1154" s="3">
        <v>0</v>
      </c>
      <c r="AI1154" s="1">
        <v>0</v>
      </c>
      <c r="AJ1154" s="1">
        <f t="shared" ref="AJ1154:AJ1217" si="181">(AD1154+AG1154)/($AC1154+$AD1154+$AE1154+$AF1154+AG1154+AH1154)</f>
        <v>1.4705882352941176E-2</v>
      </c>
      <c r="AK1154" s="1">
        <f t="shared" ref="AK1154:AK1217" si="182">AE1154/($AC1154+$AD1154+$AE1154+$AF1154+AG1154+AH1154)</f>
        <v>0.63602941176470584</v>
      </c>
      <c r="AL1154" s="1">
        <f t="shared" ref="AL1154:AL1217" si="183">(AH1154+AF1154)/($AC1154+$AD1154+$AE1154+$AF1154+AH1154+AG1154)</f>
        <v>0.34926470588235292</v>
      </c>
    </row>
    <row r="1155" spans="1:38">
      <c r="A1155" s="2" t="s">
        <v>1447</v>
      </c>
      <c r="B1155" s="2" t="s">
        <v>106</v>
      </c>
      <c r="C1155" s="2" t="s">
        <v>164</v>
      </c>
      <c r="D1155" s="2">
        <v>12558</v>
      </c>
      <c r="E1155" s="2" t="s">
        <v>39</v>
      </c>
      <c r="F1155" s="2" t="s">
        <v>1455</v>
      </c>
      <c r="G1155" s="2" t="s">
        <v>1446</v>
      </c>
      <c r="H1155" s="2">
        <v>114</v>
      </c>
      <c r="I1155" s="2">
        <v>6</v>
      </c>
      <c r="J1155" s="2" t="str">
        <f t="shared" ref="J1155:J1218" si="184">IF(OR(G1155="MINERIO",K1155 &gt;0.4),"MINERIO","ESTERIL")</f>
        <v>ESTERIL</v>
      </c>
      <c r="K1155" s="8">
        <v>0.1</v>
      </c>
      <c r="L1155" s="11">
        <v>0.41</v>
      </c>
      <c r="M1155" s="3">
        <v>0</v>
      </c>
      <c r="N1155" s="3">
        <v>559</v>
      </c>
      <c r="O1155" s="3">
        <v>0</v>
      </c>
      <c r="P1155" s="3">
        <v>0</v>
      </c>
      <c r="Q1155" s="3">
        <v>0</v>
      </c>
      <c r="R1155" s="3">
        <v>1</v>
      </c>
      <c r="S1155" s="3">
        <v>0</v>
      </c>
      <c r="T1155" s="3">
        <v>23</v>
      </c>
      <c r="U1155" s="3">
        <v>155</v>
      </c>
      <c r="V1155" s="3">
        <v>50</v>
      </c>
      <c r="W1155" s="3">
        <v>16</v>
      </c>
      <c r="X1155" s="3">
        <v>0</v>
      </c>
      <c r="Y1155" s="3">
        <v>0</v>
      </c>
      <c r="Z1155" s="5">
        <f t="shared" si="178"/>
        <v>0.10087719298245613</v>
      </c>
      <c r="AA1155" s="5">
        <f t="shared" si="179"/>
        <v>0.67982456140350878</v>
      </c>
      <c r="AB1155" s="5">
        <f t="shared" si="180"/>
        <v>0.21929824561403508</v>
      </c>
      <c r="AC1155" s="3">
        <v>0</v>
      </c>
      <c r="AD1155" s="3">
        <v>4</v>
      </c>
      <c r="AE1155" s="3">
        <v>167</v>
      </c>
      <c r="AF1155" s="3">
        <v>96</v>
      </c>
      <c r="AG1155" s="3">
        <v>0</v>
      </c>
      <c r="AH1155" s="3">
        <v>0</v>
      </c>
      <c r="AI1155" s="1">
        <v>0</v>
      </c>
      <c r="AJ1155" s="1">
        <f t="shared" si="181"/>
        <v>1.4981273408239701E-2</v>
      </c>
      <c r="AK1155" s="1">
        <f t="shared" si="182"/>
        <v>0.62546816479400746</v>
      </c>
      <c r="AL1155" s="1">
        <f t="shared" si="183"/>
        <v>0.3595505617977528</v>
      </c>
    </row>
    <row r="1156" spans="1:38">
      <c r="A1156" s="2" t="s">
        <v>1447</v>
      </c>
      <c r="B1156" s="2" t="s">
        <v>106</v>
      </c>
      <c r="C1156" s="2" t="s">
        <v>164</v>
      </c>
      <c r="D1156" s="2">
        <v>12559</v>
      </c>
      <c r="E1156" s="2" t="s">
        <v>39</v>
      </c>
      <c r="F1156" s="2" t="s">
        <v>1455</v>
      </c>
      <c r="G1156" s="2" t="s">
        <v>1446</v>
      </c>
      <c r="H1156" s="2">
        <v>115</v>
      </c>
      <c r="I1156" s="2">
        <v>12</v>
      </c>
      <c r="J1156" s="2" t="str">
        <f t="shared" si="184"/>
        <v>ESTERIL</v>
      </c>
      <c r="K1156" s="8">
        <v>0.05</v>
      </c>
      <c r="L1156" s="11">
        <v>0.13</v>
      </c>
      <c r="M1156" s="3">
        <v>0</v>
      </c>
      <c r="N1156" s="3">
        <v>1204</v>
      </c>
      <c r="O1156" s="3">
        <v>0</v>
      </c>
      <c r="P1156" s="3">
        <v>0</v>
      </c>
      <c r="Q1156" s="3">
        <v>0</v>
      </c>
      <c r="R1156" s="3">
        <v>1</v>
      </c>
      <c r="S1156" s="3">
        <v>0</v>
      </c>
      <c r="T1156" s="3">
        <v>62</v>
      </c>
      <c r="U1156" s="3">
        <v>382</v>
      </c>
      <c r="V1156" s="3">
        <v>103</v>
      </c>
      <c r="W1156" s="3">
        <v>34</v>
      </c>
      <c r="X1156" s="3">
        <v>0</v>
      </c>
      <c r="Y1156" s="3">
        <v>0</v>
      </c>
      <c r="Z1156" s="5">
        <f t="shared" si="178"/>
        <v>0.11334552102376599</v>
      </c>
      <c r="AA1156" s="5">
        <f t="shared" si="179"/>
        <v>0.69835466179159045</v>
      </c>
      <c r="AB1156" s="5">
        <f t="shared" si="180"/>
        <v>0.1882998171846435</v>
      </c>
      <c r="AC1156" s="3">
        <v>0</v>
      </c>
      <c r="AD1156" s="3">
        <v>17</v>
      </c>
      <c r="AE1156" s="3">
        <v>129</v>
      </c>
      <c r="AF1156" s="3">
        <v>67</v>
      </c>
      <c r="AG1156" s="3">
        <v>11</v>
      </c>
      <c r="AH1156" s="3">
        <v>0</v>
      </c>
      <c r="AI1156" s="1">
        <v>0</v>
      </c>
      <c r="AJ1156" s="1">
        <f t="shared" si="181"/>
        <v>0.125</v>
      </c>
      <c r="AK1156" s="1">
        <f t="shared" si="182"/>
        <v>0.5758928571428571</v>
      </c>
      <c r="AL1156" s="1">
        <f t="shared" si="183"/>
        <v>0.29910714285714285</v>
      </c>
    </row>
    <row r="1157" spans="1:38">
      <c r="A1157" s="2" t="s">
        <v>1447</v>
      </c>
      <c r="B1157" s="2" t="s">
        <v>106</v>
      </c>
      <c r="C1157" s="2" t="s">
        <v>164</v>
      </c>
      <c r="D1157" s="2">
        <v>12560</v>
      </c>
      <c r="E1157" s="2" t="s">
        <v>38</v>
      </c>
      <c r="F1157" s="2" t="s">
        <v>1455</v>
      </c>
      <c r="G1157" s="2" t="s">
        <v>1446</v>
      </c>
      <c r="H1157" s="2">
        <v>116</v>
      </c>
      <c r="I1157" s="2">
        <v>4</v>
      </c>
      <c r="J1157" s="2" t="str">
        <f t="shared" si="184"/>
        <v>ESTERIL</v>
      </c>
      <c r="K1157" s="8">
        <v>0.28000000000000003</v>
      </c>
      <c r="L1157" s="11">
        <v>0.15</v>
      </c>
      <c r="M1157" s="3">
        <v>0</v>
      </c>
      <c r="N1157" s="3">
        <v>631</v>
      </c>
      <c r="O1157" s="3">
        <v>0</v>
      </c>
      <c r="P1157" s="3">
        <v>0</v>
      </c>
      <c r="Q1157" s="3">
        <v>0</v>
      </c>
      <c r="R1157" s="3">
        <v>1</v>
      </c>
      <c r="S1157" s="3">
        <v>0</v>
      </c>
      <c r="T1157" s="3">
        <v>25</v>
      </c>
      <c r="U1157" s="3">
        <v>203</v>
      </c>
      <c r="V1157" s="3">
        <v>56</v>
      </c>
      <c r="W1157" s="3">
        <v>13</v>
      </c>
      <c r="X1157" s="3">
        <v>0</v>
      </c>
      <c r="Y1157" s="3">
        <v>0</v>
      </c>
      <c r="Z1157" s="5">
        <f t="shared" si="178"/>
        <v>8.8028169014084501E-2</v>
      </c>
      <c r="AA1157" s="5">
        <f t="shared" si="179"/>
        <v>0.71478873239436624</v>
      </c>
      <c r="AB1157" s="5">
        <f t="shared" si="180"/>
        <v>0.19718309859154928</v>
      </c>
      <c r="AC1157" s="3">
        <v>0</v>
      </c>
      <c r="AD1157" s="3">
        <v>34</v>
      </c>
      <c r="AE1157" s="3">
        <v>379</v>
      </c>
      <c r="AF1157" s="3">
        <v>122</v>
      </c>
      <c r="AG1157" s="3">
        <v>12</v>
      </c>
      <c r="AH1157" s="3">
        <v>0</v>
      </c>
      <c r="AI1157" s="1">
        <v>0</v>
      </c>
      <c r="AJ1157" s="1">
        <f t="shared" si="181"/>
        <v>8.4095063985374766E-2</v>
      </c>
      <c r="AK1157" s="1">
        <f t="shared" si="182"/>
        <v>0.69287020109689212</v>
      </c>
      <c r="AL1157" s="1">
        <f t="shared" si="183"/>
        <v>0.2230347349177331</v>
      </c>
    </row>
    <row r="1158" spans="1:38">
      <c r="A1158" s="2" t="s">
        <v>1447</v>
      </c>
      <c r="B1158" s="2" t="s">
        <v>106</v>
      </c>
      <c r="C1158" s="2" t="s">
        <v>164</v>
      </c>
      <c r="D1158" s="2">
        <v>12561</v>
      </c>
      <c r="E1158" s="2" t="s">
        <v>38</v>
      </c>
      <c r="F1158" s="2" t="s">
        <v>1455</v>
      </c>
      <c r="G1158" s="2" t="s">
        <v>1446</v>
      </c>
      <c r="H1158" s="2">
        <v>117</v>
      </c>
      <c r="I1158" s="2">
        <v>16</v>
      </c>
      <c r="J1158" s="2" t="str">
        <f t="shared" si="184"/>
        <v>ESTERIL</v>
      </c>
      <c r="K1158" s="8">
        <v>2.5000000000000001E-2</v>
      </c>
      <c r="L1158" s="11">
        <v>0.05</v>
      </c>
      <c r="M1158" s="3">
        <v>14</v>
      </c>
      <c r="N1158" s="3">
        <v>1229</v>
      </c>
      <c r="O1158" s="3">
        <v>11</v>
      </c>
      <c r="P1158" s="3">
        <v>0</v>
      </c>
      <c r="Q1158" s="3">
        <v>1.9936204146730464E-2</v>
      </c>
      <c r="R1158" s="3">
        <v>0.98006379585326953</v>
      </c>
      <c r="S1158" s="3">
        <v>0</v>
      </c>
      <c r="T1158" s="3">
        <v>16</v>
      </c>
      <c r="U1158" s="3">
        <v>425</v>
      </c>
      <c r="V1158" s="3">
        <v>208</v>
      </c>
      <c r="W1158" s="3">
        <v>0</v>
      </c>
      <c r="X1158" s="3">
        <v>0</v>
      </c>
      <c r="Y1158" s="3">
        <v>0</v>
      </c>
      <c r="Z1158" s="5">
        <f t="shared" si="178"/>
        <v>2.465331278890601E-2</v>
      </c>
      <c r="AA1158" s="5">
        <f t="shared" si="179"/>
        <v>0.65485362095531585</v>
      </c>
      <c r="AB1158" s="5">
        <f t="shared" si="180"/>
        <v>0.32049306625577811</v>
      </c>
      <c r="AC1158" s="3">
        <v>0</v>
      </c>
      <c r="AD1158" s="3">
        <v>15</v>
      </c>
      <c r="AE1158" s="3">
        <v>183</v>
      </c>
      <c r="AF1158" s="3">
        <v>66</v>
      </c>
      <c r="AG1158" s="3">
        <v>4</v>
      </c>
      <c r="AH1158" s="3">
        <v>0</v>
      </c>
      <c r="AI1158" s="1">
        <v>0</v>
      </c>
      <c r="AJ1158" s="1">
        <f t="shared" si="181"/>
        <v>7.0895522388059698E-2</v>
      </c>
      <c r="AK1158" s="1">
        <f t="shared" si="182"/>
        <v>0.68283582089552242</v>
      </c>
      <c r="AL1158" s="1">
        <f t="shared" si="183"/>
        <v>0.2462686567164179</v>
      </c>
    </row>
    <row r="1159" spans="1:38">
      <c r="A1159" s="2" t="s">
        <v>1447</v>
      </c>
      <c r="B1159" s="2" t="s">
        <v>106</v>
      </c>
      <c r="C1159" s="2" t="s">
        <v>164</v>
      </c>
      <c r="D1159" s="2">
        <v>12562</v>
      </c>
      <c r="E1159" s="2" t="s">
        <v>38</v>
      </c>
      <c r="F1159" s="2" t="s">
        <v>1455</v>
      </c>
      <c r="G1159" s="2" t="s">
        <v>1446</v>
      </c>
      <c r="H1159" s="2">
        <v>118</v>
      </c>
      <c r="I1159" s="2">
        <v>4</v>
      </c>
      <c r="J1159" s="2" t="str">
        <f t="shared" si="184"/>
        <v>ESTERIL</v>
      </c>
      <c r="K1159" s="8">
        <v>0.12</v>
      </c>
      <c r="L1159" s="11">
        <v>0.03</v>
      </c>
      <c r="M1159" s="3">
        <v>0</v>
      </c>
      <c r="N1159" s="3">
        <v>674</v>
      </c>
      <c r="O1159" s="3">
        <v>0</v>
      </c>
      <c r="P1159" s="3">
        <v>0</v>
      </c>
      <c r="Q1159" s="3">
        <v>0</v>
      </c>
      <c r="R1159" s="3">
        <v>1</v>
      </c>
      <c r="S1159" s="3">
        <v>0</v>
      </c>
      <c r="T1159" s="3">
        <v>69</v>
      </c>
      <c r="U1159" s="3">
        <v>139</v>
      </c>
      <c r="V1159" s="3">
        <v>42</v>
      </c>
      <c r="W1159" s="3">
        <v>55</v>
      </c>
      <c r="X1159" s="3">
        <v>0</v>
      </c>
      <c r="Y1159" s="3">
        <v>0</v>
      </c>
      <c r="Z1159" s="5">
        <f t="shared" si="178"/>
        <v>0.27600000000000002</v>
      </c>
      <c r="AA1159" s="5">
        <f t="shared" si="179"/>
        <v>0.55600000000000005</v>
      </c>
      <c r="AB1159" s="5">
        <f t="shared" si="180"/>
        <v>0.16800000000000001</v>
      </c>
      <c r="AC1159" s="3">
        <v>0</v>
      </c>
      <c r="AD1159" s="3">
        <v>4</v>
      </c>
      <c r="AE1159" s="3">
        <v>355</v>
      </c>
      <c r="AF1159" s="3">
        <v>241</v>
      </c>
      <c r="AG1159" s="3">
        <v>0</v>
      </c>
      <c r="AH1159" s="3">
        <v>0</v>
      </c>
      <c r="AI1159" s="1">
        <v>0</v>
      </c>
      <c r="AJ1159" s="1">
        <f t="shared" si="181"/>
        <v>6.6666666666666671E-3</v>
      </c>
      <c r="AK1159" s="1">
        <f t="shared" si="182"/>
        <v>0.59166666666666667</v>
      </c>
      <c r="AL1159" s="1">
        <f t="shared" si="183"/>
        <v>0.40166666666666667</v>
      </c>
    </row>
    <row r="1160" spans="1:38">
      <c r="A1160" s="2" t="s">
        <v>1447</v>
      </c>
      <c r="B1160" s="2" t="s">
        <v>106</v>
      </c>
      <c r="C1160" s="2" t="s">
        <v>164</v>
      </c>
      <c r="D1160" s="2">
        <v>12563</v>
      </c>
      <c r="E1160" s="2" t="s">
        <v>1479</v>
      </c>
      <c r="F1160" s="2" t="s">
        <v>6</v>
      </c>
      <c r="G1160" s="2" t="s">
        <v>1460</v>
      </c>
      <c r="H1160" s="2">
        <v>119</v>
      </c>
      <c r="I1160" s="2">
        <v>8</v>
      </c>
      <c r="J1160" s="2" t="str">
        <f t="shared" si="184"/>
        <v>ESTERIL</v>
      </c>
      <c r="K1160" s="8">
        <v>0.28000000000000003</v>
      </c>
      <c r="L1160" s="11">
        <v>0.03</v>
      </c>
      <c r="M1160" s="3">
        <v>0</v>
      </c>
      <c r="N1160" s="3">
        <v>803</v>
      </c>
      <c r="O1160" s="3">
        <v>0</v>
      </c>
      <c r="P1160" s="3">
        <v>0</v>
      </c>
      <c r="Q1160" s="3">
        <v>0</v>
      </c>
      <c r="R1160" s="3">
        <v>1</v>
      </c>
      <c r="S1160" s="3">
        <v>0</v>
      </c>
      <c r="T1160" s="3">
        <v>1</v>
      </c>
      <c r="U1160" s="3">
        <v>141</v>
      </c>
      <c r="V1160" s="3">
        <v>240</v>
      </c>
      <c r="W1160" s="3">
        <v>0</v>
      </c>
      <c r="X1160" s="3">
        <v>0</v>
      </c>
      <c r="Y1160" s="3">
        <v>0</v>
      </c>
      <c r="Z1160" s="5">
        <f t="shared" si="178"/>
        <v>2.617801047120419E-3</v>
      </c>
      <c r="AA1160" s="5">
        <f t="shared" si="179"/>
        <v>0.36910994764397903</v>
      </c>
      <c r="AB1160" s="5">
        <f t="shared" si="180"/>
        <v>0.62827225130890052</v>
      </c>
      <c r="AC1160" s="3">
        <v>0</v>
      </c>
      <c r="AD1160" s="3">
        <v>41</v>
      </c>
      <c r="AE1160" s="3">
        <v>167</v>
      </c>
      <c r="AF1160" s="3">
        <v>45</v>
      </c>
      <c r="AG1160" s="3">
        <v>31</v>
      </c>
      <c r="AH1160" s="3">
        <v>0</v>
      </c>
      <c r="AI1160" s="1">
        <v>0</v>
      </c>
      <c r="AJ1160" s="1">
        <f t="shared" si="181"/>
        <v>0.25352112676056338</v>
      </c>
      <c r="AK1160" s="1">
        <f t="shared" si="182"/>
        <v>0.5880281690140845</v>
      </c>
      <c r="AL1160" s="1">
        <f t="shared" si="183"/>
        <v>0.15845070422535212</v>
      </c>
    </row>
    <row r="1161" spans="1:38">
      <c r="A1161" s="2" t="s">
        <v>1447</v>
      </c>
      <c r="B1161" s="2" t="s">
        <v>106</v>
      </c>
      <c r="C1161" s="2" t="s">
        <v>164</v>
      </c>
      <c r="D1161" s="2">
        <v>12564</v>
      </c>
      <c r="E1161" s="2" t="s">
        <v>1480</v>
      </c>
      <c r="F1161" s="2" t="s">
        <v>6</v>
      </c>
      <c r="G1161" s="2" t="s">
        <v>1445</v>
      </c>
      <c r="H1161" s="2">
        <v>120</v>
      </c>
      <c r="I1161" s="2">
        <v>8</v>
      </c>
      <c r="J1161" s="2" t="str">
        <f t="shared" si="184"/>
        <v>MINERIO</v>
      </c>
      <c r="K1161" s="8">
        <v>1.02</v>
      </c>
      <c r="L1161" s="11">
        <v>0.48</v>
      </c>
      <c r="M1161" s="3">
        <v>14</v>
      </c>
      <c r="N1161" s="3">
        <v>884</v>
      </c>
      <c r="O1161" s="3">
        <v>11</v>
      </c>
      <c r="P1161" s="3">
        <v>0</v>
      </c>
      <c r="Q1161" s="3">
        <v>2.7502750275027504E-2</v>
      </c>
      <c r="R1161" s="3">
        <v>0.97249724972497253</v>
      </c>
      <c r="S1161" s="3">
        <v>0</v>
      </c>
      <c r="T1161" s="3">
        <v>21</v>
      </c>
      <c r="U1161" s="3">
        <v>209</v>
      </c>
      <c r="V1161" s="3">
        <v>177</v>
      </c>
      <c r="W1161" s="3">
        <v>10</v>
      </c>
      <c r="X1161" s="3">
        <v>0</v>
      </c>
      <c r="Y1161" s="3">
        <v>0</v>
      </c>
      <c r="Z1161" s="5">
        <f t="shared" si="178"/>
        <v>5.1597051597051594E-2</v>
      </c>
      <c r="AA1161" s="5">
        <f t="shared" si="179"/>
        <v>0.51351351351351349</v>
      </c>
      <c r="AB1161" s="5">
        <f t="shared" si="180"/>
        <v>0.43488943488943488</v>
      </c>
      <c r="AC1161" s="3">
        <v>0</v>
      </c>
      <c r="AD1161" s="3">
        <v>0</v>
      </c>
      <c r="AE1161" s="3">
        <v>94</v>
      </c>
      <c r="AF1161" s="3">
        <v>249</v>
      </c>
      <c r="AG1161" s="3">
        <v>0</v>
      </c>
      <c r="AH1161" s="3">
        <v>0</v>
      </c>
      <c r="AI1161" s="1">
        <v>0</v>
      </c>
      <c r="AJ1161" s="1">
        <f t="shared" si="181"/>
        <v>0</v>
      </c>
      <c r="AK1161" s="1">
        <f t="shared" si="182"/>
        <v>0.27405247813411077</v>
      </c>
      <c r="AL1161" s="1">
        <f t="shared" si="183"/>
        <v>0.72594752186588918</v>
      </c>
    </row>
    <row r="1162" spans="1:38">
      <c r="A1162" s="2" t="s">
        <v>1447</v>
      </c>
      <c r="B1162" s="2" t="s">
        <v>105</v>
      </c>
      <c r="C1162" s="2" t="s">
        <v>164</v>
      </c>
      <c r="D1162" s="2">
        <v>12565</v>
      </c>
      <c r="E1162" s="2" t="s">
        <v>1472</v>
      </c>
      <c r="F1162" s="2" t="s">
        <v>1455</v>
      </c>
      <c r="G1162" s="2" t="s">
        <v>1446</v>
      </c>
      <c r="H1162" s="2">
        <v>53</v>
      </c>
      <c r="I1162" s="2">
        <v>14</v>
      </c>
      <c r="J1162" s="2" t="str">
        <f t="shared" si="184"/>
        <v>MINERIO</v>
      </c>
      <c r="K1162" s="8">
        <v>0.5</v>
      </c>
      <c r="L1162" s="11">
        <v>0.49</v>
      </c>
      <c r="M1162" s="3">
        <v>0</v>
      </c>
      <c r="N1162" s="3">
        <v>1163</v>
      </c>
      <c r="O1162" s="3">
        <v>0</v>
      </c>
      <c r="P1162" s="3">
        <v>336</v>
      </c>
      <c r="Q1162" s="3">
        <v>0</v>
      </c>
      <c r="R1162" s="3">
        <v>1</v>
      </c>
      <c r="S1162" s="3">
        <v>0</v>
      </c>
      <c r="T1162" s="3">
        <v>76</v>
      </c>
      <c r="U1162" s="3">
        <v>510</v>
      </c>
      <c r="V1162" s="3">
        <v>58</v>
      </c>
      <c r="W1162" s="3">
        <v>89</v>
      </c>
      <c r="X1162" s="3">
        <v>0</v>
      </c>
      <c r="Y1162" s="3">
        <v>0</v>
      </c>
      <c r="Z1162" s="5">
        <f t="shared" si="178"/>
        <v>0.11801242236024845</v>
      </c>
      <c r="AA1162" s="5">
        <f t="shared" si="179"/>
        <v>0.79192546583850931</v>
      </c>
      <c r="AB1162" s="5">
        <f t="shared" si="180"/>
        <v>9.0062111801242239E-2</v>
      </c>
      <c r="AC1162" s="3">
        <v>0</v>
      </c>
      <c r="AD1162" s="3">
        <v>12</v>
      </c>
      <c r="AE1162" s="3">
        <v>174</v>
      </c>
      <c r="AF1162" s="3">
        <v>191</v>
      </c>
      <c r="AG1162" s="3">
        <v>5</v>
      </c>
      <c r="AH1162" s="3">
        <v>0</v>
      </c>
      <c r="AI1162" s="1">
        <v>0</v>
      </c>
      <c r="AJ1162" s="1">
        <f t="shared" si="181"/>
        <v>4.4502617801047119E-2</v>
      </c>
      <c r="AK1162" s="1">
        <f t="shared" si="182"/>
        <v>0.45549738219895286</v>
      </c>
      <c r="AL1162" s="1">
        <f t="shared" si="183"/>
        <v>0.5</v>
      </c>
    </row>
    <row r="1163" spans="1:38">
      <c r="A1163" s="2" t="s">
        <v>1447</v>
      </c>
      <c r="B1163" s="2" t="s">
        <v>105</v>
      </c>
      <c r="C1163" s="2" t="s">
        <v>164</v>
      </c>
      <c r="D1163" s="2">
        <v>12566</v>
      </c>
      <c r="E1163" s="2" t="s">
        <v>1472</v>
      </c>
      <c r="F1163" s="2" t="s">
        <v>1455</v>
      </c>
      <c r="G1163" s="2" t="s">
        <v>1446</v>
      </c>
      <c r="H1163" s="2">
        <v>54</v>
      </c>
      <c r="I1163" s="2">
        <v>10</v>
      </c>
      <c r="J1163" s="2" t="str">
        <f t="shared" si="184"/>
        <v>MINERIO</v>
      </c>
      <c r="K1163" s="8">
        <v>1.23</v>
      </c>
      <c r="L1163" s="11">
        <v>0.35</v>
      </c>
      <c r="M1163" s="3">
        <v>0</v>
      </c>
      <c r="N1163" s="3">
        <v>801</v>
      </c>
      <c r="O1163" s="3">
        <v>0</v>
      </c>
      <c r="P1163" s="3">
        <v>287</v>
      </c>
      <c r="Q1163" s="3">
        <v>0</v>
      </c>
      <c r="R1163" s="3">
        <v>1</v>
      </c>
      <c r="S1163" s="3">
        <v>0</v>
      </c>
      <c r="T1163" s="3">
        <v>43</v>
      </c>
      <c r="U1163" s="3">
        <v>352</v>
      </c>
      <c r="V1163" s="3">
        <v>50</v>
      </c>
      <c r="W1163" s="3">
        <v>76</v>
      </c>
      <c r="X1163" s="3">
        <v>63</v>
      </c>
      <c r="Y1163" s="3">
        <v>0</v>
      </c>
      <c r="Z1163" s="5">
        <f t="shared" si="178"/>
        <v>9.662921348314607E-2</v>
      </c>
      <c r="AA1163" s="5">
        <f t="shared" si="179"/>
        <v>0.79101123595505618</v>
      </c>
      <c r="AB1163" s="5">
        <f t="shared" si="180"/>
        <v>0.11235955056179775</v>
      </c>
      <c r="AC1163" s="3">
        <v>0</v>
      </c>
      <c r="AD1163" s="3">
        <v>41</v>
      </c>
      <c r="AE1163" s="3">
        <v>573</v>
      </c>
      <c r="AF1163" s="3">
        <v>86</v>
      </c>
      <c r="AG1163" s="3">
        <v>44</v>
      </c>
      <c r="AH1163" s="3">
        <v>51</v>
      </c>
      <c r="AI1163" s="1">
        <v>0</v>
      </c>
      <c r="AJ1163" s="1">
        <f t="shared" si="181"/>
        <v>0.1069182389937107</v>
      </c>
      <c r="AK1163" s="1">
        <f t="shared" si="182"/>
        <v>0.72075471698113203</v>
      </c>
      <c r="AL1163" s="1">
        <f t="shared" si="183"/>
        <v>0.17232704402515722</v>
      </c>
    </row>
    <row r="1164" spans="1:38">
      <c r="A1164" s="2" t="s">
        <v>1447</v>
      </c>
      <c r="B1164" s="2" t="s">
        <v>105</v>
      </c>
      <c r="C1164" s="2" t="s">
        <v>164</v>
      </c>
      <c r="D1164" s="2">
        <v>12567</v>
      </c>
      <c r="E1164" s="2" t="s">
        <v>1481</v>
      </c>
      <c r="F1164" s="2" t="s">
        <v>1455</v>
      </c>
      <c r="G1164" s="2" t="s">
        <v>1446</v>
      </c>
      <c r="H1164" s="2">
        <v>55</v>
      </c>
      <c r="I1164" s="2">
        <v>110</v>
      </c>
      <c r="J1164" s="2" t="str">
        <f t="shared" si="184"/>
        <v>ESTERIL</v>
      </c>
      <c r="K1164" s="8">
        <v>0.31</v>
      </c>
      <c r="L1164" s="11">
        <v>0.59</v>
      </c>
      <c r="M1164" s="3">
        <v>0</v>
      </c>
      <c r="N1164" s="3">
        <v>4631</v>
      </c>
      <c r="O1164" s="3">
        <v>0</v>
      </c>
      <c r="P1164" s="3">
        <v>668</v>
      </c>
      <c r="Q1164" s="3">
        <v>0</v>
      </c>
      <c r="R1164" s="3">
        <v>1</v>
      </c>
      <c r="S1164" s="3">
        <v>0</v>
      </c>
      <c r="T1164" s="3">
        <v>100</v>
      </c>
      <c r="U1164" s="3">
        <v>2453</v>
      </c>
      <c r="V1164" s="3">
        <v>165</v>
      </c>
      <c r="W1164" s="3">
        <v>113</v>
      </c>
      <c r="X1164" s="3">
        <v>52</v>
      </c>
      <c r="Y1164" s="3">
        <v>0</v>
      </c>
      <c r="Z1164" s="5">
        <f t="shared" si="178"/>
        <v>3.679175864606328E-2</v>
      </c>
      <c r="AA1164" s="5">
        <f t="shared" si="179"/>
        <v>0.90250183958793229</v>
      </c>
      <c r="AB1164" s="5">
        <f t="shared" si="180"/>
        <v>6.0706401766004413E-2</v>
      </c>
      <c r="AC1164" s="3">
        <v>0</v>
      </c>
      <c r="AD1164" s="3">
        <v>13</v>
      </c>
      <c r="AE1164" s="3">
        <v>406</v>
      </c>
      <c r="AF1164" s="3">
        <v>86</v>
      </c>
      <c r="AG1164" s="3">
        <v>20</v>
      </c>
      <c r="AH1164" s="3">
        <v>48</v>
      </c>
      <c r="AI1164" s="1">
        <v>0</v>
      </c>
      <c r="AJ1164" s="1">
        <f t="shared" si="181"/>
        <v>5.7591623036649213E-2</v>
      </c>
      <c r="AK1164" s="1">
        <f t="shared" si="182"/>
        <v>0.70855148342059338</v>
      </c>
      <c r="AL1164" s="1">
        <f t="shared" si="183"/>
        <v>0.2338568935427574</v>
      </c>
    </row>
    <row r="1165" spans="1:38">
      <c r="A1165" s="2" t="s">
        <v>1447</v>
      </c>
      <c r="B1165" s="2" t="s">
        <v>105</v>
      </c>
      <c r="C1165" s="2" t="s">
        <v>164</v>
      </c>
      <c r="D1165" s="2">
        <v>12568</v>
      </c>
      <c r="E1165" s="2" t="s">
        <v>1481</v>
      </c>
      <c r="F1165" s="2" t="s">
        <v>1455</v>
      </c>
      <c r="G1165" s="2" t="s">
        <v>1446</v>
      </c>
      <c r="H1165" s="2">
        <v>56</v>
      </c>
      <c r="I1165" s="2">
        <v>162</v>
      </c>
      <c r="J1165" s="2" t="str">
        <f t="shared" si="184"/>
        <v>ESTERIL</v>
      </c>
      <c r="K1165" s="8">
        <v>2.5000000000000001E-2</v>
      </c>
      <c r="L1165" s="11">
        <v>0.36</v>
      </c>
      <c r="M1165" s="3">
        <v>74</v>
      </c>
      <c r="N1165" s="3">
        <v>5510</v>
      </c>
      <c r="O1165" s="3">
        <v>0</v>
      </c>
      <c r="P1165" s="3">
        <v>956</v>
      </c>
      <c r="Q1165" s="3">
        <v>1.1314984709480122E-2</v>
      </c>
      <c r="R1165" s="3">
        <v>0.98868501529051989</v>
      </c>
      <c r="S1165" s="3">
        <v>0</v>
      </c>
      <c r="T1165" s="3">
        <v>56</v>
      </c>
      <c r="U1165" s="3">
        <v>2754</v>
      </c>
      <c r="V1165" s="3">
        <v>678</v>
      </c>
      <c r="W1165" s="3">
        <v>82</v>
      </c>
      <c r="X1165" s="3">
        <v>166</v>
      </c>
      <c r="Y1165" s="3">
        <v>0</v>
      </c>
      <c r="Z1165" s="5">
        <f t="shared" si="178"/>
        <v>1.6055045871559634E-2</v>
      </c>
      <c r="AA1165" s="5">
        <f t="shared" si="179"/>
        <v>0.78956422018348627</v>
      </c>
      <c r="AB1165" s="5">
        <f t="shared" si="180"/>
        <v>0.19438073394495411</v>
      </c>
      <c r="AC1165" s="3">
        <v>0</v>
      </c>
      <c r="AD1165" s="3">
        <v>42</v>
      </c>
      <c r="AE1165" s="3">
        <v>2524</v>
      </c>
      <c r="AF1165" s="3">
        <v>282</v>
      </c>
      <c r="AG1165" s="3">
        <v>42</v>
      </c>
      <c r="AH1165" s="3">
        <v>107</v>
      </c>
      <c r="AI1165" s="1">
        <v>0</v>
      </c>
      <c r="AJ1165" s="1">
        <f t="shared" si="181"/>
        <v>2.8028028028028028E-2</v>
      </c>
      <c r="AK1165" s="1">
        <f t="shared" si="182"/>
        <v>0.84217550884217551</v>
      </c>
      <c r="AL1165" s="1">
        <f t="shared" si="183"/>
        <v>0.12979646312979645</v>
      </c>
    </row>
    <row r="1166" spans="1:38">
      <c r="A1166" s="2" t="s">
        <v>1447</v>
      </c>
      <c r="B1166" s="2" t="s">
        <v>105</v>
      </c>
      <c r="C1166" s="2" t="s">
        <v>164</v>
      </c>
      <c r="D1166" s="2">
        <v>12569</v>
      </c>
      <c r="E1166" s="2" t="s">
        <v>1481</v>
      </c>
      <c r="F1166" s="2" t="s">
        <v>1455</v>
      </c>
      <c r="G1166" s="2" t="s">
        <v>1446</v>
      </c>
      <c r="H1166" s="2">
        <v>57</v>
      </c>
      <c r="I1166" s="2">
        <v>86</v>
      </c>
      <c r="J1166" s="2" t="str">
        <f t="shared" si="184"/>
        <v>ESTERIL</v>
      </c>
      <c r="K1166" s="8">
        <v>2.5000000000000001E-2</v>
      </c>
      <c r="L1166" s="11">
        <v>0.4</v>
      </c>
      <c r="M1166" s="3">
        <v>0</v>
      </c>
      <c r="N1166" s="3">
        <v>3398</v>
      </c>
      <c r="O1166" s="3">
        <v>0</v>
      </c>
      <c r="P1166" s="3">
        <v>689</v>
      </c>
      <c r="Q1166" s="3">
        <v>0</v>
      </c>
      <c r="R1166" s="3">
        <v>1</v>
      </c>
      <c r="S1166" s="3">
        <v>0</v>
      </c>
      <c r="T1166" s="3">
        <v>2</v>
      </c>
      <c r="U1166" s="3">
        <v>1627</v>
      </c>
      <c r="V1166" s="3">
        <v>527</v>
      </c>
      <c r="W1166" s="3">
        <v>2</v>
      </c>
      <c r="X1166" s="3">
        <v>70</v>
      </c>
      <c r="Y1166" s="3">
        <v>0</v>
      </c>
      <c r="Z1166" s="5">
        <f t="shared" si="178"/>
        <v>9.2764378478664194E-4</v>
      </c>
      <c r="AA1166" s="5">
        <f t="shared" si="179"/>
        <v>0.75463821892393323</v>
      </c>
      <c r="AB1166" s="5">
        <f t="shared" si="180"/>
        <v>0.24443413729128013</v>
      </c>
      <c r="AC1166" s="3">
        <v>0</v>
      </c>
      <c r="AD1166" s="3">
        <v>29</v>
      </c>
      <c r="AE1166" s="3">
        <v>2502</v>
      </c>
      <c r="AF1166" s="3">
        <v>1005</v>
      </c>
      <c r="AG1166" s="3">
        <v>47</v>
      </c>
      <c r="AH1166" s="3">
        <v>52</v>
      </c>
      <c r="AI1166" s="1">
        <v>0</v>
      </c>
      <c r="AJ1166" s="1">
        <f t="shared" si="181"/>
        <v>2.0907840440165061E-2</v>
      </c>
      <c r="AK1166" s="1">
        <f t="shared" si="182"/>
        <v>0.68830811554332871</v>
      </c>
      <c r="AL1166" s="1">
        <f t="shared" si="183"/>
        <v>0.2907840440165062</v>
      </c>
    </row>
    <row r="1167" spans="1:38">
      <c r="A1167" s="2" t="s">
        <v>1447</v>
      </c>
      <c r="B1167" s="2" t="s">
        <v>105</v>
      </c>
      <c r="C1167" s="2" t="s">
        <v>164</v>
      </c>
      <c r="D1167" s="2">
        <v>12570</v>
      </c>
      <c r="E1167" s="2" t="s">
        <v>1481</v>
      </c>
      <c r="F1167" s="2" t="s">
        <v>1455</v>
      </c>
      <c r="G1167" s="2" t="s">
        <v>1446</v>
      </c>
      <c r="H1167" s="2">
        <v>58</v>
      </c>
      <c r="I1167" s="2">
        <v>20</v>
      </c>
      <c r="J1167" s="2" t="str">
        <f t="shared" si="184"/>
        <v>ESTERIL</v>
      </c>
      <c r="K1167" s="8">
        <v>7.0000000000000007E-2</v>
      </c>
      <c r="L1167" s="11">
        <v>0.04</v>
      </c>
      <c r="M1167" s="3">
        <v>0</v>
      </c>
      <c r="N1167" s="3">
        <v>1098</v>
      </c>
      <c r="O1167" s="3">
        <v>0</v>
      </c>
      <c r="P1167" s="3">
        <v>341</v>
      </c>
      <c r="Q1167" s="3">
        <v>0</v>
      </c>
      <c r="R1167" s="3">
        <v>1</v>
      </c>
      <c r="S1167" s="3">
        <v>0</v>
      </c>
      <c r="T1167" s="3">
        <v>15</v>
      </c>
      <c r="U1167" s="3">
        <v>542</v>
      </c>
      <c r="V1167" s="3">
        <v>187</v>
      </c>
      <c r="W1167" s="3">
        <v>11</v>
      </c>
      <c r="X1167" s="3">
        <v>47</v>
      </c>
      <c r="Y1167" s="3">
        <v>0</v>
      </c>
      <c r="Z1167" s="5">
        <f t="shared" si="178"/>
        <v>2.0161290322580645E-2</v>
      </c>
      <c r="AA1167" s="5">
        <f t="shared" si="179"/>
        <v>0.728494623655914</v>
      </c>
      <c r="AB1167" s="5">
        <f t="shared" si="180"/>
        <v>0.25134408602150538</v>
      </c>
      <c r="AC1167" s="3">
        <v>0</v>
      </c>
      <c r="AD1167" s="3">
        <v>0</v>
      </c>
      <c r="AE1167" s="3">
        <v>1421</v>
      </c>
      <c r="AF1167" s="3">
        <v>763</v>
      </c>
      <c r="AG1167" s="3">
        <v>0</v>
      </c>
      <c r="AH1167" s="3">
        <v>21</v>
      </c>
      <c r="AI1167" s="1">
        <v>0</v>
      </c>
      <c r="AJ1167" s="1">
        <f t="shared" si="181"/>
        <v>0</v>
      </c>
      <c r="AK1167" s="1">
        <f t="shared" si="182"/>
        <v>0.64444444444444449</v>
      </c>
      <c r="AL1167" s="1">
        <f t="shared" si="183"/>
        <v>0.35555555555555557</v>
      </c>
    </row>
    <row r="1168" spans="1:38">
      <c r="A1168" s="2" t="s">
        <v>1447</v>
      </c>
      <c r="B1168" s="2" t="s">
        <v>105</v>
      </c>
      <c r="C1168" s="2" t="s">
        <v>164</v>
      </c>
      <c r="D1168" s="2">
        <v>12571</v>
      </c>
      <c r="E1168" s="2" t="s">
        <v>1481</v>
      </c>
      <c r="F1168" s="2" t="s">
        <v>1455</v>
      </c>
      <c r="G1168" s="2" t="s">
        <v>1446</v>
      </c>
      <c r="H1168" s="2">
        <v>59</v>
      </c>
      <c r="I1168" s="2">
        <v>30</v>
      </c>
      <c r="J1168" s="2" t="str">
        <f t="shared" si="184"/>
        <v>MINERIO</v>
      </c>
      <c r="K1168" s="8">
        <v>11.68</v>
      </c>
      <c r="L1168" s="11">
        <v>0.62</v>
      </c>
      <c r="M1168" s="3">
        <v>6</v>
      </c>
      <c r="N1168" s="3">
        <v>1534</v>
      </c>
      <c r="O1168" s="3">
        <v>0</v>
      </c>
      <c r="P1168" s="3">
        <v>428</v>
      </c>
      <c r="Q1168" s="3">
        <v>3.0487804878048782E-3</v>
      </c>
      <c r="R1168" s="3">
        <v>0.99695121951219512</v>
      </c>
      <c r="S1168" s="3">
        <v>0</v>
      </c>
      <c r="T1168" s="3">
        <v>84</v>
      </c>
      <c r="U1168" s="3">
        <v>738</v>
      </c>
      <c r="V1168" s="3">
        <v>92</v>
      </c>
      <c r="W1168" s="3">
        <v>102</v>
      </c>
      <c r="X1168" s="3">
        <v>15</v>
      </c>
      <c r="Y1168" s="3">
        <v>0</v>
      </c>
      <c r="Z1168" s="5">
        <f t="shared" si="178"/>
        <v>9.1903719912472648E-2</v>
      </c>
      <c r="AA1168" s="5">
        <f t="shared" si="179"/>
        <v>0.80743982494529543</v>
      </c>
      <c r="AB1168" s="5">
        <f t="shared" si="180"/>
        <v>0.10065645514223195</v>
      </c>
      <c r="AC1168" s="3">
        <v>0</v>
      </c>
      <c r="AD1168" s="3">
        <v>13</v>
      </c>
      <c r="AE1168" s="3">
        <v>477</v>
      </c>
      <c r="AF1168" s="3">
        <v>257</v>
      </c>
      <c r="AG1168" s="3">
        <v>11</v>
      </c>
      <c r="AH1168" s="3">
        <v>12</v>
      </c>
      <c r="AI1168" s="1">
        <v>0</v>
      </c>
      <c r="AJ1168" s="1">
        <f t="shared" si="181"/>
        <v>3.1168831168831169E-2</v>
      </c>
      <c r="AK1168" s="1">
        <f t="shared" si="182"/>
        <v>0.61948051948051952</v>
      </c>
      <c r="AL1168" s="1">
        <f t="shared" si="183"/>
        <v>0.34935064935064936</v>
      </c>
    </row>
    <row r="1169" spans="1:38">
      <c r="A1169" s="2" t="s">
        <v>1447</v>
      </c>
      <c r="B1169" s="2" t="s">
        <v>105</v>
      </c>
      <c r="C1169" s="2" t="s">
        <v>164</v>
      </c>
      <c r="D1169" s="2">
        <v>12572</v>
      </c>
      <c r="E1169" s="2" t="s">
        <v>1482</v>
      </c>
      <c r="F1169" s="2" t="s">
        <v>5</v>
      </c>
      <c r="G1169" s="2" t="s">
        <v>1446</v>
      </c>
      <c r="H1169" s="2">
        <v>60</v>
      </c>
      <c r="I1169" s="2">
        <v>146</v>
      </c>
      <c r="J1169" s="2" t="str">
        <f t="shared" si="184"/>
        <v>MINERIO</v>
      </c>
      <c r="K1169" s="8">
        <v>0.85</v>
      </c>
      <c r="L1169" s="11">
        <v>1.29</v>
      </c>
      <c r="M1169" s="3">
        <v>13</v>
      </c>
      <c r="N1169" s="3">
        <v>4920</v>
      </c>
      <c r="O1169" s="3">
        <v>0</v>
      </c>
      <c r="P1169" s="3">
        <v>762</v>
      </c>
      <c r="Q1169" s="3">
        <v>2.2827041264266903E-3</v>
      </c>
      <c r="R1169" s="3">
        <v>0.99771729587357327</v>
      </c>
      <c r="S1169" s="3">
        <v>0</v>
      </c>
      <c r="T1169" s="3">
        <v>42</v>
      </c>
      <c r="U1169" s="3">
        <v>2769</v>
      </c>
      <c r="V1169" s="3">
        <v>207</v>
      </c>
      <c r="W1169" s="3">
        <v>62</v>
      </c>
      <c r="X1169" s="3">
        <v>60</v>
      </c>
      <c r="Y1169" s="3">
        <v>0</v>
      </c>
      <c r="Z1169" s="5">
        <f t="shared" si="178"/>
        <v>1.3916500994035786E-2</v>
      </c>
      <c r="AA1169" s="5">
        <f t="shared" si="179"/>
        <v>0.91749502982107356</v>
      </c>
      <c r="AB1169" s="5">
        <f t="shared" si="180"/>
        <v>6.8588469184890657E-2</v>
      </c>
      <c r="AC1169" s="3">
        <v>0</v>
      </c>
      <c r="AD1169" s="3">
        <v>36</v>
      </c>
      <c r="AE1169" s="3">
        <v>805</v>
      </c>
      <c r="AF1169" s="3">
        <v>137</v>
      </c>
      <c r="AG1169" s="3">
        <v>47</v>
      </c>
      <c r="AH1169" s="3">
        <v>51</v>
      </c>
      <c r="AI1169" s="1">
        <v>0</v>
      </c>
      <c r="AJ1169" s="1">
        <f t="shared" si="181"/>
        <v>7.7137546468401486E-2</v>
      </c>
      <c r="AK1169" s="1">
        <f t="shared" si="182"/>
        <v>0.7481412639405205</v>
      </c>
      <c r="AL1169" s="1">
        <f t="shared" si="183"/>
        <v>0.17472118959107807</v>
      </c>
    </row>
    <row r="1170" spans="1:38">
      <c r="A1170" s="2" t="s">
        <v>1447</v>
      </c>
      <c r="B1170" s="2" t="s">
        <v>105</v>
      </c>
      <c r="C1170" s="2" t="s">
        <v>164</v>
      </c>
      <c r="D1170" s="2">
        <v>12573</v>
      </c>
      <c r="E1170" s="2" t="s">
        <v>1482</v>
      </c>
      <c r="F1170" s="2" t="s">
        <v>5</v>
      </c>
      <c r="G1170" s="2" t="s">
        <v>1446</v>
      </c>
      <c r="H1170" s="2">
        <v>61</v>
      </c>
      <c r="I1170" s="2">
        <v>52</v>
      </c>
      <c r="J1170" s="2" t="str">
        <f t="shared" si="184"/>
        <v>ESTERIL</v>
      </c>
      <c r="K1170" s="8">
        <v>2.5000000000000001E-2</v>
      </c>
      <c r="L1170" s="11">
        <v>0.25</v>
      </c>
      <c r="M1170" s="3">
        <v>0</v>
      </c>
      <c r="N1170" s="3">
        <v>5047</v>
      </c>
      <c r="O1170" s="3">
        <v>0</v>
      </c>
      <c r="P1170" s="3">
        <v>816</v>
      </c>
      <c r="Q1170" s="3">
        <v>0</v>
      </c>
      <c r="R1170" s="3">
        <v>1</v>
      </c>
      <c r="S1170" s="3">
        <v>0</v>
      </c>
      <c r="T1170" s="3">
        <v>200</v>
      </c>
      <c r="U1170" s="3">
        <v>2179</v>
      </c>
      <c r="V1170" s="3">
        <v>311</v>
      </c>
      <c r="W1170" s="3">
        <v>330</v>
      </c>
      <c r="X1170" s="3">
        <v>153</v>
      </c>
      <c r="Y1170" s="3">
        <v>0</v>
      </c>
      <c r="Z1170" s="5">
        <f t="shared" si="178"/>
        <v>7.434944237918216E-2</v>
      </c>
      <c r="AA1170" s="5">
        <f t="shared" si="179"/>
        <v>0.81003717472118963</v>
      </c>
      <c r="AB1170" s="5">
        <f t="shared" si="180"/>
        <v>0.11561338289962825</v>
      </c>
      <c r="AC1170" s="3">
        <v>0</v>
      </c>
      <c r="AD1170" s="3">
        <v>5</v>
      </c>
      <c r="AE1170" s="3">
        <v>2769</v>
      </c>
      <c r="AF1170" s="3">
        <v>340</v>
      </c>
      <c r="AG1170" s="3">
        <v>16</v>
      </c>
      <c r="AH1170" s="3">
        <v>103</v>
      </c>
      <c r="AI1170" s="1">
        <v>0</v>
      </c>
      <c r="AJ1170" s="1">
        <f t="shared" si="181"/>
        <v>6.4955150015465514E-3</v>
      </c>
      <c r="AK1170" s="1">
        <f t="shared" si="182"/>
        <v>0.85648004948963807</v>
      </c>
      <c r="AL1170" s="1">
        <f t="shared" si="183"/>
        <v>0.13702443550881535</v>
      </c>
    </row>
    <row r="1171" spans="1:38">
      <c r="A1171" s="2" t="s">
        <v>1447</v>
      </c>
      <c r="B1171" s="2" t="s">
        <v>105</v>
      </c>
      <c r="C1171" s="2" t="s">
        <v>164</v>
      </c>
      <c r="D1171" s="2">
        <v>12574</v>
      </c>
      <c r="E1171" s="2" t="s">
        <v>1482</v>
      </c>
      <c r="F1171" s="2" t="s">
        <v>5</v>
      </c>
      <c r="G1171" s="2" t="s">
        <v>1446</v>
      </c>
      <c r="H1171" s="2">
        <v>62</v>
      </c>
      <c r="I1171" s="2">
        <v>76</v>
      </c>
      <c r="J1171" s="2" t="str">
        <f t="shared" si="184"/>
        <v>ESTERIL</v>
      </c>
      <c r="K1171" s="8">
        <v>0.17</v>
      </c>
      <c r="L1171" s="11">
        <v>0.55000000000000004</v>
      </c>
      <c r="M1171" s="3">
        <v>42</v>
      </c>
      <c r="N1171" s="3">
        <v>2857</v>
      </c>
      <c r="O1171" s="3">
        <v>0</v>
      </c>
      <c r="P1171" s="3">
        <v>524</v>
      </c>
      <c r="Q1171" s="3">
        <v>1.2269938650306749E-2</v>
      </c>
      <c r="R1171" s="3">
        <v>0.98773006134969321</v>
      </c>
      <c r="S1171" s="3">
        <v>0</v>
      </c>
      <c r="T1171" s="3">
        <v>7</v>
      </c>
      <c r="U1171" s="3">
        <v>1471</v>
      </c>
      <c r="V1171" s="3">
        <v>352</v>
      </c>
      <c r="W1171" s="3">
        <v>26</v>
      </c>
      <c r="X1171" s="3">
        <v>242</v>
      </c>
      <c r="Y1171" s="3">
        <v>0</v>
      </c>
      <c r="Z1171" s="5">
        <f t="shared" si="178"/>
        <v>3.8251366120218579E-3</v>
      </c>
      <c r="AA1171" s="5">
        <f t="shared" si="179"/>
        <v>0.80382513661202182</v>
      </c>
      <c r="AB1171" s="5">
        <f t="shared" si="180"/>
        <v>0.1923497267759563</v>
      </c>
      <c r="AC1171" s="3">
        <v>0</v>
      </c>
      <c r="AD1171" s="3">
        <v>91</v>
      </c>
      <c r="AE1171" s="3">
        <v>2302</v>
      </c>
      <c r="AF1171" s="3">
        <v>544</v>
      </c>
      <c r="AG1171" s="3">
        <v>145</v>
      </c>
      <c r="AH1171" s="3">
        <v>180</v>
      </c>
      <c r="AI1171" s="1">
        <v>0</v>
      </c>
      <c r="AJ1171" s="1">
        <f t="shared" si="181"/>
        <v>7.234825260576333E-2</v>
      </c>
      <c r="AK1171" s="1">
        <f t="shared" si="182"/>
        <v>0.70570202329858978</v>
      </c>
      <c r="AL1171" s="1">
        <f t="shared" si="183"/>
        <v>0.22194972409564684</v>
      </c>
    </row>
    <row r="1172" spans="1:38">
      <c r="A1172" s="2" t="s">
        <v>1447</v>
      </c>
      <c r="B1172" s="2" t="s">
        <v>105</v>
      </c>
      <c r="C1172" s="2" t="s">
        <v>164</v>
      </c>
      <c r="D1172" s="2">
        <v>12575</v>
      </c>
      <c r="E1172" s="2" t="s">
        <v>1482</v>
      </c>
      <c r="F1172" s="2" t="s">
        <v>5</v>
      </c>
      <c r="G1172" s="2" t="s">
        <v>1446</v>
      </c>
      <c r="H1172" s="2">
        <v>63</v>
      </c>
      <c r="I1172" s="2">
        <v>160</v>
      </c>
      <c r="J1172" s="2" t="str">
        <f t="shared" si="184"/>
        <v>ESTERIL</v>
      </c>
      <c r="K1172" s="8">
        <v>2.5000000000000001E-2</v>
      </c>
      <c r="L1172" s="11">
        <v>0.24</v>
      </c>
      <c r="M1172" s="3">
        <v>0</v>
      </c>
      <c r="N1172" s="3">
        <v>5745</v>
      </c>
      <c r="O1172" s="3">
        <v>0</v>
      </c>
      <c r="P1172" s="3">
        <v>876</v>
      </c>
      <c r="Q1172" s="3">
        <v>0</v>
      </c>
      <c r="R1172" s="3">
        <v>1</v>
      </c>
      <c r="S1172" s="3">
        <v>0</v>
      </c>
      <c r="T1172" s="3">
        <v>20</v>
      </c>
      <c r="U1172" s="3">
        <v>3103</v>
      </c>
      <c r="V1172" s="3">
        <v>408</v>
      </c>
      <c r="W1172" s="3">
        <v>45</v>
      </c>
      <c r="X1172" s="3">
        <v>44</v>
      </c>
      <c r="Y1172" s="3">
        <v>0</v>
      </c>
      <c r="Z1172" s="5">
        <f t="shared" si="178"/>
        <v>5.6641178136505243E-3</v>
      </c>
      <c r="AA1172" s="5">
        <f t="shared" si="179"/>
        <v>0.87878787878787878</v>
      </c>
      <c r="AB1172" s="5">
        <f t="shared" si="180"/>
        <v>0.11554800339847068</v>
      </c>
      <c r="AC1172" s="3">
        <v>0</v>
      </c>
      <c r="AD1172" s="3">
        <v>3</v>
      </c>
      <c r="AE1172" s="3">
        <v>1357</v>
      </c>
      <c r="AF1172" s="3">
        <v>520</v>
      </c>
      <c r="AG1172" s="3">
        <v>2</v>
      </c>
      <c r="AH1172" s="3">
        <v>18</v>
      </c>
      <c r="AI1172" s="1">
        <v>0</v>
      </c>
      <c r="AJ1172" s="1">
        <f t="shared" si="181"/>
        <v>2.631578947368421E-3</v>
      </c>
      <c r="AK1172" s="1">
        <f t="shared" si="182"/>
        <v>0.71421052631578952</v>
      </c>
      <c r="AL1172" s="1">
        <f t="shared" si="183"/>
        <v>0.28315789473684211</v>
      </c>
    </row>
    <row r="1173" spans="1:38">
      <c r="A1173" s="2" t="s">
        <v>1447</v>
      </c>
      <c r="B1173" s="2" t="s">
        <v>105</v>
      </c>
      <c r="C1173" s="2" t="s">
        <v>164</v>
      </c>
      <c r="D1173" s="2">
        <v>12576</v>
      </c>
      <c r="E1173" s="2" t="s">
        <v>1483</v>
      </c>
      <c r="F1173" s="2" t="s">
        <v>5</v>
      </c>
      <c r="G1173" s="2" t="s">
        <v>1446</v>
      </c>
      <c r="H1173" s="2">
        <v>65</v>
      </c>
      <c r="I1173" s="2">
        <v>94</v>
      </c>
      <c r="J1173" s="2" t="str">
        <f t="shared" si="184"/>
        <v>ESTERIL</v>
      </c>
      <c r="K1173" s="8">
        <v>2.5000000000000001E-2</v>
      </c>
      <c r="L1173" s="11">
        <v>0.28999999999999998</v>
      </c>
      <c r="M1173" s="3">
        <v>26</v>
      </c>
      <c r="N1173" s="3">
        <v>4002</v>
      </c>
      <c r="O1173" s="3">
        <v>0</v>
      </c>
      <c r="P1173" s="3">
        <v>762</v>
      </c>
      <c r="Q1173" s="3">
        <v>5.4279749478079332E-3</v>
      </c>
      <c r="R1173" s="3">
        <v>0.99457202505219211</v>
      </c>
      <c r="S1173" s="3">
        <v>0</v>
      </c>
      <c r="T1173" s="3">
        <v>22</v>
      </c>
      <c r="U1173" s="3">
        <v>2029</v>
      </c>
      <c r="V1173" s="3">
        <v>442</v>
      </c>
      <c r="W1173" s="3">
        <v>28</v>
      </c>
      <c r="X1173" s="3">
        <v>127</v>
      </c>
      <c r="Y1173" s="3">
        <v>0</v>
      </c>
      <c r="Z1173" s="5">
        <f t="shared" si="178"/>
        <v>8.8247091857200158E-3</v>
      </c>
      <c r="AA1173" s="5">
        <f t="shared" si="179"/>
        <v>0.81387886081026872</v>
      </c>
      <c r="AB1173" s="5">
        <f t="shared" si="180"/>
        <v>0.17729643000401124</v>
      </c>
      <c r="AC1173" s="3">
        <v>0</v>
      </c>
      <c r="AD1173" s="3">
        <v>7</v>
      </c>
      <c r="AE1173" s="3">
        <v>2963</v>
      </c>
      <c r="AF1173" s="3">
        <v>637</v>
      </c>
      <c r="AG1173" s="3">
        <v>16</v>
      </c>
      <c r="AH1173" s="3">
        <v>80</v>
      </c>
      <c r="AI1173" s="1">
        <v>0</v>
      </c>
      <c r="AJ1173" s="1">
        <f t="shared" si="181"/>
        <v>6.2111801242236021E-3</v>
      </c>
      <c r="AK1173" s="1">
        <f t="shared" si="182"/>
        <v>0.80016203078584935</v>
      </c>
      <c r="AL1173" s="1">
        <f t="shared" si="183"/>
        <v>0.19362678908992709</v>
      </c>
    </row>
    <row r="1174" spans="1:38">
      <c r="A1174" s="2" t="s">
        <v>1447</v>
      </c>
      <c r="B1174" s="2" t="s">
        <v>105</v>
      </c>
      <c r="C1174" s="2" t="s">
        <v>164</v>
      </c>
      <c r="D1174" s="2">
        <v>12577</v>
      </c>
      <c r="E1174" s="2" t="s">
        <v>1483</v>
      </c>
      <c r="F1174" s="2" t="s">
        <v>5</v>
      </c>
      <c r="G1174" s="2" t="s">
        <v>1446</v>
      </c>
      <c r="H1174" s="2">
        <v>66</v>
      </c>
      <c r="I1174" s="2">
        <v>50</v>
      </c>
      <c r="J1174" s="2" t="str">
        <f t="shared" si="184"/>
        <v>ESTERIL</v>
      </c>
      <c r="K1174" s="8">
        <v>2.5000000000000001E-2</v>
      </c>
      <c r="L1174" s="11">
        <v>0.03</v>
      </c>
      <c r="M1174" s="3">
        <v>0</v>
      </c>
      <c r="N1174" s="3">
        <v>3933</v>
      </c>
      <c r="O1174" s="3">
        <v>0</v>
      </c>
      <c r="P1174" s="3">
        <v>777</v>
      </c>
      <c r="Q1174" s="3">
        <v>0</v>
      </c>
      <c r="R1174" s="3">
        <v>1</v>
      </c>
      <c r="S1174" s="3">
        <v>0</v>
      </c>
      <c r="T1174" s="3">
        <v>186</v>
      </c>
      <c r="U1174" s="3">
        <v>1707</v>
      </c>
      <c r="V1174" s="3">
        <v>256</v>
      </c>
      <c r="W1174" s="3">
        <v>233</v>
      </c>
      <c r="X1174" s="3">
        <v>90</v>
      </c>
      <c r="Y1174" s="3">
        <v>0</v>
      </c>
      <c r="Z1174" s="5">
        <f t="shared" si="178"/>
        <v>8.6551884597487208E-2</v>
      </c>
      <c r="AA1174" s="5">
        <f t="shared" si="179"/>
        <v>0.79432294090274547</v>
      </c>
      <c r="AB1174" s="5">
        <f t="shared" si="180"/>
        <v>0.11912517449976734</v>
      </c>
      <c r="AC1174" s="3">
        <v>0</v>
      </c>
      <c r="AD1174" s="3">
        <v>6</v>
      </c>
      <c r="AE1174" s="3">
        <v>1897</v>
      </c>
      <c r="AF1174" s="3">
        <v>650</v>
      </c>
      <c r="AG1174" s="3">
        <v>11</v>
      </c>
      <c r="AH1174" s="3">
        <v>47</v>
      </c>
      <c r="AI1174" s="1">
        <v>0</v>
      </c>
      <c r="AJ1174" s="1">
        <f t="shared" si="181"/>
        <v>6.5109153581003444E-3</v>
      </c>
      <c r="AK1174" s="1">
        <f t="shared" si="182"/>
        <v>0.72654155495978556</v>
      </c>
      <c r="AL1174" s="1">
        <f t="shared" si="183"/>
        <v>0.26694752968211416</v>
      </c>
    </row>
    <row r="1175" spans="1:38">
      <c r="A1175" s="2" t="s">
        <v>1447</v>
      </c>
      <c r="B1175" s="2" t="s">
        <v>105</v>
      </c>
      <c r="C1175" s="2" t="s">
        <v>164</v>
      </c>
      <c r="D1175" s="2">
        <v>12578</v>
      </c>
      <c r="E1175" s="2" t="s">
        <v>1484</v>
      </c>
      <c r="F1175" s="2" t="s">
        <v>5</v>
      </c>
      <c r="G1175" s="2" t="s">
        <v>1446</v>
      </c>
      <c r="H1175" s="2">
        <v>67</v>
      </c>
      <c r="I1175" s="2">
        <v>152</v>
      </c>
      <c r="J1175" s="2" t="str">
        <f t="shared" si="184"/>
        <v>ESTERIL</v>
      </c>
      <c r="K1175" s="8">
        <v>0.1</v>
      </c>
      <c r="L1175" s="11">
        <v>0.1</v>
      </c>
      <c r="M1175" s="3">
        <v>117</v>
      </c>
      <c r="N1175" s="3">
        <v>4920</v>
      </c>
      <c r="O1175" s="3">
        <v>0</v>
      </c>
      <c r="P1175" s="3">
        <v>856</v>
      </c>
      <c r="Q1175" s="3">
        <v>1.9854064143899543E-2</v>
      </c>
      <c r="R1175" s="3">
        <v>0.98014593585610044</v>
      </c>
      <c r="S1175" s="3">
        <v>0</v>
      </c>
      <c r="T1175" s="3">
        <v>54</v>
      </c>
      <c r="U1175" s="3">
        <v>2787</v>
      </c>
      <c r="V1175" s="3">
        <v>309</v>
      </c>
      <c r="W1175" s="3">
        <v>52</v>
      </c>
      <c r="X1175" s="3">
        <v>174</v>
      </c>
      <c r="Y1175" s="3">
        <v>0</v>
      </c>
      <c r="Z1175" s="5">
        <f t="shared" si="178"/>
        <v>1.7142857142857144E-2</v>
      </c>
      <c r="AA1175" s="5">
        <f t="shared" si="179"/>
        <v>0.88476190476190475</v>
      </c>
      <c r="AB1175" s="5">
        <f t="shared" si="180"/>
        <v>9.8095238095238096E-2</v>
      </c>
      <c r="AC1175" s="3">
        <v>0</v>
      </c>
      <c r="AD1175" s="3">
        <v>108</v>
      </c>
      <c r="AE1175" s="3">
        <v>1760</v>
      </c>
      <c r="AF1175" s="3">
        <v>429</v>
      </c>
      <c r="AG1175" s="3">
        <v>129</v>
      </c>
      <c r="AH1175" s="3">
        <v>128</v>
      </c>
      <c r="AI1175" s="1">
        <v>0</v>
      </c>
      <c r="AJ1175" s="1">
        <f t="shared" si="181"/>
        <v>9.2795614722004705E-2</v>
      </c>
      <c r="AK1175" s="1">
        <f t="shared" si="182"/>
        <v>0.68911511354737665</v>
      </c>
      <c r="AL1175" s="1">
        <f t="shared" si="183"/>
        <v>0.21808927173061865</v>
      </c>
    </row>
    <row r="1176" spans="1:38">
      <c r="A1176" s="2" t="s">
        <v>1447</v>
      </c>
      <c r="B1176" s="2" t="s">
        <v>105</v>
      </c>
      <c r="C1176" s="2" t="s">
        <v>164</v>
      </c>
      <c r="D1176" s="2">
        <v>12579</v>
      </c>
      <c r="E1176" s="2" t="s">
        <v>1484</v>
      </c>
      <c r="F1176" s="2" t="s">
        <v>5</v>
      </c>
      <c r="G1176" s="2" t="s">
        <v>1446</v>
      </c>
      <c r="H1176" s="2">
        <v>68</v>
      </c>
      <c r="I1176" s="2">
        <v>26</v>
      </c>
      <c r="J1176" s="2" t="str">
        <f t="shared" si="184"/>
        <v>ESTERIL</v>
      </c>
      <c r="K1176" s="8">
        <v>2.5000000000000001E-2</v>
      </c>
      <c r="L1176" s="11">
        <v>0.03</v>
      </c>
      <c r="M1176" s="3">
        <v>18</v>
      </c>
      <c r="N1176" s="3">
        <v>1244</v>
      </c>
      <c r="O1176" s="3">
        <v>0</v>
      </c>
      <c r="P1176" s="3">
        <v>395</v>
      </c>
      <c r="Q1176" s="3">
        <v>1.0863005431502716E-2</v>
      </c>
      <c r="R1176" s="3">
        <v>0.98913699456849724</v>
      </c>
      <c r="S1176" s="3">
        <v>0</v>
      </c>
      <c r="T1176" s="3">
        <v>4</v>
      </c>
      <c r="U1176" s="3">
        <v>634</v>
      </c>
      <c r="V1176" s="3">
        <v>181</v>
      </c>
      <c r="W1176" s="3">
        <v>5</v>
      </c>
      <c r="X1176" s="3">
        <v>85</v>
      </c>
      <c r="Y1176" s="3">
        <v>0</v>
      </c>
      <c r="Z1176" s="5">
        <f t="shared" si="178"/>
        <v>4.884004884004884E-3</v>
      </c>
      <c r="AA1176" s="5">
        <f t="shared" si="179"/>
        <v>0.77411477411477414</v>
      </c>
      <c r="AB1176" s="5">
        <f t="shared" si="180"/>
        <v>0.22100122100122099</v>
      </c>
      <c r="AC1176" s="3">
        <v>0</v>
      </c>
      <c r="AD1176" s="3">
        <v>30</v>
      </c>
      <c r="AE1176" s="3">
        <v>2707</v>
      </c>
      <c r="AF1176" s="3">
        <v>468</v>
      </c>
      <c r="AG1176" s="3">
        <v>25</v>
      </c>
      <c r="AH1176" s="3">
        <v>56</v>
      </c>
      <c r="AI1176" s="1">
        <v>0</v>
      </c>
      <c r="AJ1176" s="1">
        <f t="shared" si="181"/>
        <v>1.6737674984783932E-2</v>
      </c>
      <c r="AK1176" s="1">
        <f t="shared" si="182"/>
        <v>0.82379793061472917</v>
      </c>
      <c r="AL1176" s="1">
        <f t="shared" si="183"/>
        <v>0.1594643944004869</v>
      </c>
    </row>
    <row r="1177" spans="1:38">
      <c r="A1177" s="2" t="s">
        <v>1447</v>
      </c>
      <c r="B1177" s="2" t="s">
        <v>105</v>
      </c>
      <c r="C1177" s="2" t="s">
        <v>164</v>
      </c>
      <c r="D1177" s="2">
        <v>12580</v>
      </c>
      <c r="E1177" s="2" t="s">
        <v>1484</v>
      </c>
      <c r="F1177" s="2" t="s">
        <v>5</v>
      </c>
      <c r="G1177" s="2" t="s">
        <v>1446</v>
      </c>
      <c r="H1177" s="2">
        <v>69</v>
      </c>
      <c r="I1177" s="2">
        <v>54</v>
      </c>
      <c r="J1177" s="2" t="str">
        <f t="shared" si="184"/>
        <v>ESTERIL</v>
      </c>
      <c r="K1177" s="8">
        <v>0.16</v>
      </c>
      <c r="L1177" s="11">
        <v>0.76</v>
      </c>
      <c r="M1177" s="3">
        <v>11</v>
      </c>
      <c r="N1177" s="3">
        <v>3374</v>
      </c>
      <c r="O1177" s="3">
        <v>0</v>
      </c>
      <c r="P1177" s="3">
        <v>603</v>
      </c>
      <c r="Q1177" s="3">
        <v>2.7582748244734203E-3</v>
      </c>
      <c r="R1177" s="3">
        <v>0.99724172517552656</v>
      </c>
      <c r="S1177" s="3">
        <v>0</v>
      </c>
      <c r="T1177" s="3">
        <v>88</v>
      </c>
      <c r="U1177" s="3">
        <v>1601</v>
      </c>
      <c r="V1177" s="3">
        <v>246</v>
      </c>
      <c r="W1177" s="3">
        <v>140</v>
      </c>
      <c r="X1177" s="3">
        <v>22</v>
      </c>
      <c r="Y1177" s="3">
        <v>0</v>
      </c>
      <c r="Z1177" s="5">
        <f t="shared" si="178"/>
        <v>4.5478036175710591E-2</v>
      </c>
      <c r="AA1177" s="5">
        <f t="shared" si="179"/>
        <v>0.82739018087855298</v>
      </c>
      <c r="AB1177" s="5">
        <f t="shared" si="180"/>
        <v>0.12713178294573643</v>
      </c>
      <c r="AC1177" s="3">
        <v>0</v>
      </c>
      <c r="AD1177" s="3">
        <v>3</v>
      </c>
      <c r="AE1177" s="3">
        <v>542</v>
      </c>
      <c r="AF1177" s="3">
        <v>282</v>
      </c>
      <c r="AG1177" s="3">
        <v>3</v>
      </c>
      <c r="AH1177" s="3">
        <v>16</v>
      </c>
      <c r="AI1177" s="1">
        <v>0</v>
      </c>
      <c r="AJ1177" s="1">
        <f t="shared" si="181"/>
        <v>7.0921985815602835E-3</v>
      </c>
      <c r="AK1177" s="1">
        <f t="shared" si="182"/>
        <v>0.640661938534279</v>
      </c>
      <c r="AL1177" s="1">
        <f t="shared" si="183"/>
        <v>0.35224586288416077</v>
      </c>
    </row>
    <row r="1178" spans="1:38">
      <c r="A1178" s="2" t="s">
        <v>1447</v>
      </c>
      <c r="B1178" s="2" t="s">
        <v>105</v>
      </c>
      <c r="C1178" s="2" t="s">
        <v>164</v>
      </c>
      <c r="D1178" s="2">
        <v>12581</v>
      </c>
      <c r="E1178" s="2" t="s">
        <v>1484</v>
      </c>
      <c r="F1178" s="2" t="s">
        <v>5</v>
      </c>
      <c r="G1178" s="2" t="s">
        <v>1446</v>
      </c>
      <c r="H1178" s="2">
        <v>70</v>
      </c>
      <c r="I1178" s="2">
        <v>70</v>
      </c>
      <c r="J1178" s="2" t="str">
        <f t="shared" si="184"/>
        <v>ESTERIL</v>
      </c>
      <c r="K1178" s="8">
        <v>2.5000000000000001E-2</v>
      </c>
      <c r="L1178" s="11">
        <v>0.12</v>
      </c>
      <c r="M1178" s="3">
        <v>0</v>
      </c>
      <c r="N1178" s="3">
        <v>5616</v>
      </c>
      <c r="O1178" s="3">
        <v>0</v>
      </c>
      <c r="P1178" s="3">
        <v>811</v>
      </c>
      <c r="Q1178" s="3">
        <v>0</v>
      </c>
      <c r="R1178" s="3">
        <v>1</v>
      </c>
      <c r="S1178" s="3">
        <v>0</v>
      </c>
      <c r="T1178" s="3">
        <v>125</v>
      </c>
      <c r="U1178" s="3">
        <v>2658</v>
      </c>
      <c r="V1178" s="3">
        <v>392</v>
      </c>
      <c r="W1178" s="3">
        <v>207</v>
      </c>
      <c r="X1178" s="3">
        <v>148</v>
      </c>
      <c r="Y1178" s="3">
        <v>0</v>
      </c>
      <c r="Z1178" s="5">
        <f t="shared" si="178"/>
        <v>3.937007874015748E-2</v>
      </c>
      <c r="AA1178" s="5">
        <f t="shared" si="179"/>
        <v>0.83716535433070871</v>
      </c>
      <c r="AB1178" s="5">
        <f t="shared" si="180"/>
        <v>0.12346456692913386</v>
      </c>
      <c r="AC1178" s="3">
        <v>0</v>
      </c>
      <c r="AD1178" s="3">
        <v>47</v>
      </c>
      <c r="AE1178" s="3">
        <v>1634</v>
      </c>
      <c r="AF1178" s="3">
        <v>376</v>
      </c>
      <c r="AG1178" s="3">
        <v>66</v>
      </c>
      <c r="AH1178" s="3">
        <v>100</v>
      </c>
      <c r="AI1178" s="1">
        <v>0</v>
      </c>
      <c r="AJ1178" s="1">
        <f t="shared" si="181"/>
        <v>5.083220872694557E-2</v>
      </c>
      <c r="AK1178" s="1">
        <f t="shared" si="182"/>
        <v>0.7350427350427351</v>
      </c>
      <c r="AL1178" s="1">
        <f t="shared" si="183"/>
        <v>0.21412505623031938</v>
      </c>
    </row>
    <row r="1179" spans="1:38">
      <c r="A1179" s="2" t="s">
        <v>1447</v>
      </c>
      <c r="B1179" s="2" t="s">
        <v>105</v>
      </c>
      <c r="C1179" s="2" t="s">
        <v>164</v>
      </c>
      <c r="D1179" s="2">
        <v>12582</v>
      </c>
      <c r="E1179" s="2" t="s">
        <v>1484</v>
      </c>
      <c r="F1179" s="2" t="s">
        <v>5</v>
      </c>
      <c r="G1179" s="2" t="s">
        <v>1446</v>
      </c>
      <c r="H1179" s="2">
        <v>71</v>
      </c>
      <c r="I1179" s="2">
        <v>60</v>
      </c>
      <c r="J1179" s="2" t="str">
        <f t="shared" si="184"/>
        <v>ESTERIL</v>
      </c>
      <c r="K1179" s="8">
        <v>0.05</v>
      </c>
      <c r="L1179" s="11">
        <v>0.36</v>
      </c>
      <c r="M1179" s="3">
        <v>145</v>
      </c>
      <c r="N1179" s="3">
        <v>1824</v>
      </c>
      <c r="O1179" s="3">
        <v>0</v>
      </c>
      <c r="P1179" s="3">
        <v>549</v>
      </c>
      <c r="Q1179" s="3">
        <v>5.7585385226370134E-2</v>
      </c>
      <c r="R1179" s="3">
        <v>0.94241461477362987</v>
      </c>
      <c r="S1179" s="3">
        <v>0</v>
      </c>
      <c r="T1179" s="3">
        <v>12</v>
      </c>
      <c r="U1179" s="3">
        <v>1057</v>
      </c>
      <c r="V1179" s="3">
        <v>187</v>
      </c>
      <c r="W1179" s="3">
        <v>22</v>
      </c>
      <c r="X1179" s="3">
        <v>257</v>
      </c>
      <c r="Y1179" s="3">
        <v>0</v>
      </c>
      <c r="Z1179" s="5">
        <f t="shared" si="178"/>
        <v>9.5541401273885346E-3</v>
      </c>
      <c r="AA1179" s="5">
        <f t="shared" si="179"/>
        <v>0.84156050955414008</v>
      </c>
      <c r="AB1179" s="5">
        <f t="shared" si="180"/>
        <v>0.14888535031847133</v>
      </c>
      <c r="AC1179" s="3">
        <v>0</v>
      </c>
      <c r="AD1179" s="3">
        <v>51</v>
      </c>
      <c r="AE1179" s="3">
        <v>2743</v>
      </c>
      <c r="AF1179" s="3">
        <v>596</v>
      </c>
      <c r="AG1179" s="3">
        <v>81</v>
      </c>
      <c r="AH1179" s="3">
        <v>167</v>
      </c>
      <c r="AI1179" s="1">
        <v>0</v>
      </c>
      <c r="AJ1179" s="1">
        <f t="shared" si="181"/>
        <v>3.6283672347443653E-2</v>
      </c>
      <c r="AK1179" s="1">
        <f t="shared" si="182"/>
        <v>0.75398570643210561</v>
      </c>
      <c r="AL1179" s="1">
        <f t="shared" si="183"/>
        <v>0.2097306212204508</v>
      </c>
    </row>
    <row r="1180" spans="1:38">
      <c r="A1180" s="2" t="s">
        <v>1447</v>
      </c>
      <c r="B1180" s="2" t="s">
        <v>105</v>
      </c>
      <c r="C1180" s="2" t="s">
        <v>164</v>
      </c>
      <c r="D1180" s="2">
        <v>12583</v>
      </c>
      <c r="E1180" s="2" t="s">
        <v>1484</v>
      </c>
      <c r="F1180" s="2" t="s">
        <v>5</v>
      </c>
      <c r="G1180" s="2" t="s">
        <v>1446</v>
      </c>
      <c r="H1180" s="2">
        <v>72</v>
      </c>
      <c r="I1180" s="2">
        <v>40</v>
      </c>
      <c r="J1180" s="2" t="str">
        <f t="shared" si="184"/>
        <v>ESTERIL</v>
      </c>
      <c r="K1180" s="8">
        <v>2.5000000000000001E-2</v>
      </c>
      <c r="L1180" s="11">
        <v>0.25</v>
      </c>
      <c r="M1180" s="3">
        <v>0</v>
      </c>
      <c r="N1180" s="3">
        <v>1900</v>
      </c>
      <c r="O1180" s="3">
        <v>0</v>
      </c>
      <c r="P1180" s="3">
        <v>496</v>
      </c>
      <c r="Q1180" s="3">
        <v>0</v>
      </c>
      <c r="R1180" s="3">
        <v>1</v>
      </c>
      <c r="S1180" s="3">
        <v>0</v>
      </c>
      <c r="T1180" s="3">
        <v>28</v>
      </c>
      <c r="U1180" s="3">
        <v>904</v>
      </c>
      <c r="V1180" s="3">
        <v>286</v>
      </c>
      <c r="W1180" s="3">
        <v>35</v>
      </c>
      <c r="X1180" s="3">
        <v>40</v>
      </c>
      <c r="Y1180" s="3">
        <v>0</v>
      </c>
      <c r="Z1180" s="5">
        <f t="shared" si="178"/>
        <v>2.2988505747126436E-2</v>
      </c>
      <c r="AA1180" s="5">
        <f t="shared" si="179"/>
        <v>0.74220032840722494</v>
      </c>
      <c r="AB1180" s="5">
        <f t="shared" si="180"/>
        <v>0.2348111658456486</v>
      </c>
      <c r="AC1180" s="3">
        <v>0</v>
      </c>
      <c r="AD1180" s="3">
        <v>5</v>
      </c>
      <c r="AE1180" s="3">
        <v>999</v>
      </c>
      <c r="AF1180" s="3">
        <v>275</v>
      </c>
      <c r="AG1180" s="3">
        <v>7</v>
      </c>
      <c r="AH1180" s="3">
        <v>26</v>
      </c>
      <c r="AI1180" s="1">
        <v>0</v>
      </c>
      <c r="AJ1180" s="1">
        <f t="shared" si="181"/>
        <v>9.1463414634146336E-3</v>
      </c>
      <c r="AK1180" s="1">
        <f t="shared" si="182"/>
        <v>0.76143292682926833</v>
      </c>
      <c r="AL1180" s="1">
        <f t="shared" si="183"/>
        <v>0.22942073170731708</v>
      </c>
    </row>
    <row r="1181" spans="1:38">
      <c r="A1181" s="2" t="s">
        <v>1447</v>
      </c>
      <c r="B1181" s="2" t="s">
        <v>105</v>
      </c>
      <c r="C1181" s="2" t="s">
        <v>164</v>
      </c>
      <c r="D1181" s="2">
        <v>12584</v>
      </c>
      <c r="E1181" s="2" t="s">
        <v>1484</v>
      </c>
      <c r="F1181" s="2" t="s">
        <v>5</v>
      </c>
      <c r="G1181" s="2" t="s">
        <v>1446</v>
      </c>
      <c r="H1181" s="2">
        <v>73</v>
      </c>
      <c r="I1181" s="2">
        <v>134</v>
      </c>
      <c r="J1181" s="2" t="str">
        <f t="shared" si="184"/>
        <v>ESTERIL</v>
      </c>
      <c r="K1181" s="8">
        <v>2.5000000000000001E-2</v>
      </c>
      <c r="L1181" s="11">
        <v>0.39</v>
      </c>
      <c r="M1181" s="3">
        <v>14</v>
      </c>
      <c r="N1181" s="3">
        <v>6184</v>
      </c>
      <c r="O1181" s="3">
        <v>0</v>
      </c>
      <c r="P1181" s="3">
        <v>795</v>
      </c>
      <c r="Q1181" s="3">
        <v>2.002002002002002E-3</v>
      </c>
      <c r="R1181" s="3">
        <v>0.99799799799799804</v>
      </c>
      <c r="S1181" s="3">
        <v>0</v>
      </c>
      <c r="T1181" s="3">
        <v>86</v>
      </c>
      <c r="U1181" s="3">
        <v>3180</v>
      </c>
      <c r="V1181" s="3">
        <v>443</v>
      </c>
      <c r="W1181" s="3">
        <v>107</v>
      </c>
      <c r="X1181" s="3">
        <v>46</v>
      </c>
      <c r="Y1181" s="3">
        <v>0</v>
      </c>
      <c r="Z1181" s="5">
        <f t="shared" si="178"/>
        <v>2.3186842814774872E-2</v>
      </c>
      <c r="AA1181" s="5">
        <f t="shared" si="179"/>
        <v>0.85737395524400106</v>
      </c>
      <c r="AB1181" s="5">
        <f t="shared" si="180"/>
        <v>0.11943920194122405</v>
      </c>
      <c r="AC1181" s="3">
        <v>0</v>
      </c>
      <c r="AD1181" s="3">
        <v>19</v>
      </c>
      <c r="AE1181" s="3">
        <v>832</v>
      </c>
      <c r="AF1181" s="3">
        <v>396</v>
      </c>
      <c r="AG1181" s="3">
        <v>22</v>
      </c>
      <c r="AH1181" s="3">
        <v>30</v>
      </c>
      <c r="AI1181" s="1">
        <v>0</v>
      </c>
      <c r="AJ1181" s="1">
        <f t="shared" si="181"/>
        <v>3.1562740569668978E-2</v>
      </c>
      <c r="AK1181" s="1">
        <f t="shared" si="182"/>
        <v>0.64049268668206316</v>
      </c>
      <c r="AL1181" s="1">
        <f t="shared" si="183"/>
        <v>0.32794457274826788</v>
      </c>
    </row>
    <row r="1182" spans="1:38">
      <c r="A1182" s="2" t="s">
        <v>1447</v>
      </c>
      <c r="B1182" s="2" t="s">
        <v>105</v>
      </c>
      <c r="C1182" s="2" t="s">
        <v>164</v>
      </c>
      <c r="D1182" s="2">
        <v>12585</v>
      </c>
      <c r="E1182" s="2" t="s">
        <v>1485</v>
      </c>
      <c r="F1182" s="2" t="s">
        <v>5</v>
      </c>
      <c r="G1182" s="2" t="s">
        <v>1446</v>
      </c>
      <c r="H1182" s="2">
        <v>74</v>
      </c>
      <c r="I1182" s="2">
        <v>52</v>
      </c>
      <c r="J1182" s="2" t="str">
        <f t="shared" si="184"/>
        <v>ESTERIL</v>
      </c>
      <c r="K1182" s="8">
        <v>0.06</v>
      </c>
      <c r="L1182" s="11">
        <v>0.75</v>
      </c>
      <c r="M1182" s="3">
        <v>18</v>
      </c>
      <c r="N1182" s="3">
        <v>3408</v>
      </c>
      <c r="O1182" s="3">
        <v>0</v>
      </c>
      <c r="P1182" s="3">
        <v>653</v>
      </c>
      <c r="Q1182" s="3">
        <v>4.4128462858543764E-3</v>
      </c>
      <c r="R1182" s="3">
        <v>0.99558715371414563</v>
      </c>
      <c r="S1182" s="3">
        <v>0</v>
      </c>
      <c r="T1182" s="3">
        <v>104</v>
      </c>
      <c r="U1182" s="3">
        <v>1643</v>
      </c>
      <c r="V1182" s="3">
        <v>252</v>
      </c>
      <c r="W1182" s="3">
        <v>133</v>
      </c>
      <c r="X1182" s="3">
        <v>135</v>
      </c>
      <c r="Y1182" s="3">
        <v>0</v>
      </c>
      <c r="Z1182" s="5">
        <f t="shared" si="178"/>
        <v>5.2026013006503252E-2</v>
      </c>
      <c r="AA1182" s="5">
        <f t="shared" si="179"/>
        <v>0.82191095547773885</v>
      </c>
      <c r="AB1182" s="5">
        <f t="shared" si="180"/>
        <v>0.12606303151575787</v>
      </c>
      <c r="AC1182" s="3">
        <v>0</v>
      </c>
      <c r="AD1182" s="3">
        <v>50</v>
      </c>
      <c r="AE1182" s="3">
        <v>3021</v>
      </c>
      <c r="AF1182" s="3">
        <v>739</v>
      </c>
      <c r="AG1182" s="3">
        <v>56</v>
      </c>
      <c r="AH1182" s="3">
        <v>84</v>
      </c>
      <c r="AI1182" s="1">
        <v>0</v>
      </c>
      <c r="AJ1182" s="1">
        <f t="shared" si="181"/>
        <v>2.6835443037974683E-2</v>
      </c>
      <c r="AK1182" s="1">
        <f t="shared" si="182"/>
        <v>0.76481012658227843</v>
      </c>
      <c r="AL1182" s="1">
        <f t="shared" si="183"/>
        <v>0.20835443037974682</v>
      </c>
    </row>
    <row r="1183" spans="1:38">
      <c r="A1183" s="2" t="s">
        <v>1447</v>
      </c>
      <c r="B1183" s="2" t="s">
        <v>105</v>
      </c>
      <c r="C1183" s="2" t="s">
        <v>164</v>
      </c>
      <c r="D1183" s="2">
        <v>12586</v>
      </c>
      <c r="E1183" s="2" t="s">
        <v>1485</v>
      </c>
      <c r="F1183" s="2" t="s">
        <v>5</v>
      </c>
      <c r="G1183" s="2" t="s">
        <v>1446</v>
      </c>
      <c r="H1183" s="2">
        <v>75</v>
      </c>
      <c r="I1183" s="2">
        <v>112</v>
      </c>
      <c r="J1183" s="2" t="str">
        <f t="shared" si="184"/>
        <v>ESTERIL</v>
      </c>
      <c r="K1183" s="8">
        <v>0.06</v>
      </c>
      <c r="L1183" s="11">
        <v>1.02</v>
      </c>
      <c r="M1183" s="3">
        <v>0</v>
      </c>
      <c r="N1183" s="3">
        <v>5532</v>
      </c>
      <c r="O1183" s="3">
        <v>0</v>
      </c>
      <c r="P1183" s="3">
        <v>772</v>
      </c>
      <c r="Q1183" s="3">
        <v>0</v>
      </c>
      <c r="R1183" s="3">
        <v>1</v>
      </c>
      <c r="S1183" s="3">
        <v>0</v>
      </c>
      <c r="T1183" s="3">
        <v>80</v>
      </c>
      <c r="U1183" s="3">
        <v>2852</v>
      </c>
      <c r="V1183" s="3">
        <v>386</v>
      </c>
      <c r="W1183" s="3">
        <v>98</v>
      </c>
      <c r="X1183" s="3">
        <v>122</v>
      </c>
      <c r="Y1183" s="3">
        <v>0</v>
      </c>
      <c r="Z1183" s="5">
        <f t="shared" si="178"/>
        <v>2.4110910186859555E-2</v>
      </c>
      <c r="AA1183" s="5">
        <f t="shared" si="179"/>
        <v>0.85955394816154307</v>
      </c>
      <c r="AB1183" s="5">
        <f t="shared" si="180"/>
        <v>0.11633514165159735</v>
      </c>
      <c r="AC1183" s="3">
        <v>0</v>
      </c>
      <c r="AD1183" s="3">
        <v>44</v>
      </c>
      <c r="AE1183" s="3">
        <v>1649</v>
      </c>
      <c r="AF1183" s="3">
        <v>408</v>
      </c>
      <c r="AG1183" s="3">
        <v>58</v>
      </c>
      <c r="AH1183" s="3">
        <v>92</v>
      </c>
      <c r="AI1183" s="1">
        <v>0</v>
      </c>
      <c r="AJ1183" s="1">
        <f t="shared" si="181"/>
        <v>4.531319413593958E-2</v>
      </c>
      <c r="AK1183" s="1">
        <f t="shared" si="182"/>
        <v>0.73256330519768986</v>
      </c>
      <c r="AL1183" s="1">
        <f t="shared" si="183"/>
        <v>0.22212350066637052</v>
      </c>
    </row>
    <row r="1184" spans="1:38">
      <c r="A1184" s="2" t="s">
        <v>1447</v>
      </c>
      <c r="B1184" s="2" t="s">
        <v>105</v>
      </c>
      <c r="C1184" s="2" t="s">
        <v>164</v>
      </c>
      <c r="D1184" s="2">
        <v>12587</v>
      </c>
      <c r="E1184" s="2" t="s">
        <v>1485</v>
      </c>
      <c r="F1184" s="2" t="s">
        <v>5</v>
      </c>
      <c r="G1184" s="2" t="s">
        <v>1446</v>
      </c>
      <c r="H1184" s="2">
        <v>76</v>
      </c>
      <c r="I1184" s="2">
        <v>48</v>
      </c>
      <c r="J1184" s="2" t="str">
        <f t="shared" si="184"/>
        <v>ESTERIL</v>
      </c>
      <c r="K1184" s="8">
        <v>2.5000000000000001E-2</v>
      </c>
      <c r="L1184" s="11">
        <v>0.12</v>
      </c>
      <c r="M1184" s="3">
        <v>0</v>
      </c>
      <c r="N1184" s="3">
        <v>2882</v>
      </c>
      <c r="O1184" s="3">
        <v>0</v>
      </c>
      <c r="P1184" s="3">
        <v>613</v>
      </c>
      <c r="Q1184" s="3">
        <v>0</v>
      </c>
      <c r="R1184" s="3">
        <v>1</v>
      </c>
      <c r="S1184" s="3">
        <v>0</v>
      </c>
      <c r="T1184" s="3">
        <v>77</v>
      </c>
      <c r="U1184" s="3">
        <v>1407</v>
      </c>
      <c r="V1184" s="3">
        <v>166</v>
      </c>
      <c r="W1184" s="3">
        <v>111</v>
      </c>
      <c r="X1184" s="3">
        <v>145</v>
      </c>
      <c r="Y1184" s="3">
        <v>0</v>
      </c>
      <c r="Z1184" s="5">
        <f t="shared" si="178"/>
        <v>4.6666666666666669E-2</v>
      </c>
      <c r="AA1184" s="5">
        <f t="shared" si="179"/>
        <v>0.85272727272727278</v>
      </c>
      <c r="AB1184" s="5">
        <f t="shared" si="180"/>
        <v>0.1006060606060606</v>
      </c>
      <c r="AC1184" s="3">
        <v>0</v>
      </c>
      <c r="AD1184" s="3">
        <v>21</v>
      </c>
      <c r="AE1184" s="3">
        <v>2747</v>
      </c>
      <c r="AF1184" s="3">
        <v>646</v>
      </c>
      <c r="AG1184" s="3">
        <v>41</v>
      </c>
      <c r="AH1184" s="3">
        <v>105</v>
      </c>
      <c r="AI1184" s="1">
        <v>0</v>
      </c>
      <c r="AJ1184" s="1">
        <f t="shared" si="181"/>
        <v>1.7415730337078651E-2</v>
      </c>
      <c r="AK1184" s="1">
        <f t="shared" si="182"/>
        <v>0.77162921348314606</v>
      </c>
      <c r="AL1184" s="1">
        <f t="shared" si="183"/>
        <v>0.21095505617977528</v>
      </c>
    </row>
    <row r="1185" spans="1:38">
      <c r="A1185" s="2" t="s">
        <v>1447</v>
      </c>
      <c r="B1185" s="2" t="s">
        <v>105</v>
      </c>
      <c r="C1185" s="2" t="s">
        <v>164</v>
      </c>
      <c r="D1185" s="2">
        <v>12588</v>
      </c>
      <c r="E1185" s="2" t="s">
        <v>1485</v>
      </c>
      <c r="F1185" s="2" t="s">
        <v>5</v>
      </c>
      <c r="G1185" s="2" t="s">
        <v>1446</v>
      </c>
      <c r="H1185" s="2">
        <v>77</v>
      </c>
      <c r="I1185" s="2">
        <v>116</v>
      </c>
      <c r="J1185" s="2" t="str">
        <f t="shared" si="184"/>
        <v>ESTERIL</v>
      </c>
      <c r="K1185" s="8">
        <v>2.5000000000000001E-2</v>
      </c>
      <c r="L1185" s="11">
        <v>0.14000000000000001</v>
      </c>
      <c r="M1185" s="3">
        <v>0</v>
      </c>
      <c r="N1185" s="3">
        <v>5415</v>
      </c>
      <c r="O1185" s="3">
        <v>0</v>
      </c>
      <c r="P1185" s="3">
        <v>846</v>
      </c>
      <c r="Q1185" s="3">
        <v>0</v>
      </c>
      <c r="R1185" s="3">
        <v>1</v>
      </c>
      <c r="S1185" s="3">
        <v>0</v>
      </c>
      <c r="T1185" s="3">
        <v>59</v>
      </c>
      <c r="U1185" s="3">
        <v>2915</v>
      </c>
      <c r="V1185" s="3">
        <v>282</v>
      </c>
      <c r="W1185" s="3">
        <v>89</v>
      </c>
      <c r="X1185" s="3">
        <v>145</v>
      </c>
      <c r="Y1185" s="3">
        <v>0</v>
      </c>
      <c r="Z1185" s="5">
        <f t="shared" si="178"/>
        <v>1.8120393120393121E-2</v>
      </c>
      <c r="AA1185" s="5">
        <f t="shared" si="179"/>
        <v>0.89527027027027029</v>
      </c>
      <c r="AB1185" s="5">
        <f t="shared" si="180"/>
        <v>8.6609336609336604E-2</v>
      </c>
      <c r="AC1185" s="3">
        <v>0</v>
      </c>
      <c r="AD1185" s="3">
        <v>16</v>
      </c>
      <c r="AE1185" s="3">
        <v>1458</v>
      </c>
      <c r="AF1185" s="3">
        <v>289</v>
      </c>
      <c r="AG1185" s="3">
        <v>35</v>
      </c>
      <c r="AH1185" s="3">
        <v>107</v>
      </c>
      <c r="AI1185" s="1">
        <v>0</v>
      </c>
      <c r="AJ1185" s="1">
        <f t="shared" si="181"/>
        <v>2.6771653543307086E-2</v>
      </c>
      <c r="AK1185" s="1">
        <f t="shared" si="182"/>
        <v>0.76535433070866143</v>
      </c>
      <c r="AL1185" s="1">
        <f t="shared" si="183"/>
        <v>0.20787401574803149</v>
      </c>
    </row>
    <row r="1186" spans="1:38">
      <c r="A1186" s="2" t="s">
        <v>1447</v>
      </c>
      <c r="B1186" s="2" t="s">
        <v>105</v>
      </c>
      <c r="C1186" s="2" t="s">
        <v>164</v>
      </c>
      <c r="D1186" s="2">
        <v>12589</v>
      </c>
      <c r="E1186" s="2" t="s">
        <v>1485</v>
      </c>
      <c r="F1186" s="2" t="s">
        <v>5</v>
      </c>
      <c r="G1186" s="2" t="s">
        <v>1446</v>
      </c>
      <c r="H1186" s="2">
        <v>78</v>
      </c>
      <c r="I1186" s="2">
        <v>54</v>
      </c>
      <c r="J1186" s="2" t="str">
        <f t="shared" si="184"/>
        <v>ESTERIL</v>
      </c>
      <c r="K1186" s="8">
        <v>2.5000000000000001E-2</v>
      </c>
      <c r="L1186" s="11">
        <v>0.12</v>
      </c>
      <c r="M1186" s="3">
        <v>0</v>
      </c>
      <c r="N1186" s="3">
        <v>3131</v>
      </c>
      <c r="O1186" s="3">
        <v>0</v>
      </c>
      <c r="P1186" s="3">
        <v>549</v>
      </c>
      <c r="Q1186" s="3">
        <v>0</v>
      </c>
      <c r="R1186" s="3">
        <v>1</v>
      </c>
      <c r="S1186" s="3">
        <v>0</v>
      </c>
      <c r="T1186" s="3">
        <v>19</v>
      </c>
      <c r="U1186" s="3">
        <v>1589</v>
      </c>
      <c r="V1186" s="3">
        <v>340</v>
      </c>
      <c r="W1186" s="3">
        <v>28</v>
      </c>
      <c r="X1186" s="3">
        <v>163</v>
      </c>
      <c r="Y1186" s="3">
        <v>0</v>
      </c>
      <c r="Z1186" s="5">
        <f t="shared" si="178"/>
        <v>9.7535934291581115E-3</v>
      </c>
      <c r="AA1186" s="5">
        <f t="shared" si="179"/>
        <v>0.81570841889117041</v>
      </c>
      <c r="AB1186" s="5">
        <f t="shared" si="180"/>
        <v>0.17453798767967146</v>
      </c>
      <c r="AC1186" s="3">
        <v>0</v>
      </c>
      <c r="AD1186" s="3">
        <v>17</v>
      </c>
      <c r="AE1186" s="3">
        <v>2867</v>
      </c>
      <c r="AF1186" s="3">
        <v>499</v>
      </c>
      <c r="AG1186" s="3">
        <v>18</v>
      </c>
      <c r="AH1186" s="3">
        <v>107</v>
      </c>
      <c r="AI1186" s="1">
        <v>0</v>
      </c>
      <c r="AJ1186" s="1">
        <f t="shared" si="181"/>
        <v>9.9771949828962366E-3</v>
      </c>
      <c r="AK1186" s="1">
        <f t="shared" si="182"/>
        <v>0.81727480045610035</v>
      </c>
      <c r="AL1186" s="1">
        <f t="shared" si="183"/>
        <v>0.17274800456100342</v>
      </c>
    </row>
    <row r="1187" spans="1:38">
      <c r="A1187" s="2" t="s">
        <v>1447</v>
      </c>
      <c r="B1187" s="2" t="s">
        <v>105</v>
      </c>
      <c r="C1187" s="2" t="s">
        <v>164</v>
      </c>
      <c r="D1187" s="2">
        <v>12590</v>
      </c>
      <c r="E1187" s="2" t="s">
        <v>119</v>
      </c>
      <c r="F1187" s="2" t="s">
        <v>5</v>
      </c>
      <c r="G1187" s="2" t="s">
        <v>1446</v>
      </c>
      <c r="H1187" s="2">
        <v>79</v>
      </c>
      <c r="I1187" s="2">
        <v>56</v>
      </c>
      <c r="J1187" s="2" t="str">
        <f t="shared" si="184"/>
        <v>ESTERIL</v>
      </c>
      <c r="K1187" s="8">
        <v>2.5000000000000001E-2</v>
      </c>
      <c r="L1187" s="11">
        <v>0.09</v>
      </c>
      <c r="M1187" s="3">
        <v>26</v>
      </c>
      <c r="N1187" s="3">
        <v>3502</v>
      </c>
      <c r="O1187" s="3">
        <v>0</v>
      </c>
      <c r="P1187" s="3">
        <v>544</v>
      </c>
      <c r="Q1187" s="3">
        <v>6.3850687622789785E-3</v>
      </c>
      <c r="R1187" s="3">
        <v>0.99361493123772104</v>
      </c>
      <c r="S1187" s="3">
        <v>0</v>
      </c>
      <c r="T1187" s="3">
        <v>17</v>
      </c>
      <c r="U1187" s="3">
        <v>1788</v>
      </c>
      <c r="V1187" s="3">
        <v>417</v>
      </c>
      <c r="W1187" s="3">
        <v>13</v>
      </c>
      <c r="X1187" s="3">
        <v>73</v>
      </c>
      <c r="Y1187" s="3">
        <v>0</v>
      </c>
      <c r="Z1187" s="5">
        <f t="shared" si="178"/>
        <v>7.6507650765076504E-3</v>
      </c>
      <c r="AA1187" s="5">
        <f t="shared" si="179"/>
        <v>0.80468046804680471</v>
      </c>
      <c r="AB1187" s="5">
        <f t="shared" si="180"/>
        <v>0.18766876687668768</v>
      </c>
      <c r="AC1187" s="3">
        <v>0</v>
      </c>
      <c r="AD1187" s="3">
        <v>8</v>
      </c>
      <c r="AE1187" s="3">
        <v>1475</v>
      </c>
      <c r="AF1187" s="3">
        <v>512</v>
      </c>
      <c r="AG1187" s="3">
        <v>11</v>
      </c>
      <c r="AH1187" s="3">
        <v>43</v>
      </c>
      <c r="AI1187" s="1">
        <v>0</v>
      </c>
      <c r="AJ1187" s="1">
        <f t="shared" si="181"/>
        <v>9.2728160078086874E-3</v>
      </c>
      <c r="AK1187" s="1">
        <f t="shared" si="182"/>
        <v>0.71986334797462181</v>
      </c>
      <c r="AL1187" s="1">
        <f t="shared" si="183"/>
        <v>0.27086383601756953</v>
      </c>
    </row>
    <row r="1188" spans="1:38">
      <c r="A1188" s="2" t="s">
        <v>1447</v>
      </c>
      <c r="B1188" s="2" t="s">
        <v>105</v>
      </c>
      <c r="C1188" s="2" t="s">
        <v>164</v>
      </c>
      <c r="D1188" s="2">
        <v>12591</v>
      </c>
      <c r="E1188" s="2" t="s">
        <v>119</v>
      </c>
      <c r="F1188" s="2" t="s">
        <v>5</v>
      </c>
      <c r="G1188" s="2" t="s">
        <v>1446</v>
      </c>
      <c r="H1188" s="2">
        <v>80</v>
      </c>
      <c r="I1188" s="2">
        <v>138</v>
      </c>
      <c r="J1188" s="2" t="str">
        <f t="shared" si="184"/>
        <v>ESTERIL</v>
      </c>
      <c r="K1188" s="8">
        <v>2.5000000000000001E-2</v>
      </c>
      <c r="L1188" s="11">
        <v>0.02</v>
      </c>
      <c r="M1188" s="3">
        <v>9</v>
      </c>
      <c r="N1188" s="3">
        <v>5578</v>
      </c>
      <c r="O1188" s="3">
        <v>0</v>
      </c>
      <c r="P1188" s="3">
        <v>697</v>
      </c>
      <c r="Q1188" s="3">
        <v>1.4322087842138765E-3</v>
      </c>
      <c r="R1188" s="3">
        <v>0.99856779121578609</v>
      </c>
      <c r="S1188" s="3">
        <v>0</v>
      </c>
      <c r="T1188" s="3">
        <v>23</v>
      </c>
      <c r="U1188" s="3">
        <v>2949</v>
      </c>
      <c r="V1188" s="3">
        <v>521</v>
      </c>
      <c r="W1188" s="3">
        <v>23</v>
      </c>
      <c r="X1188" s="3">
        <v>67</v>
      </c>
      <c r="Y1188" s="3">
        <v>0</v>
      </c>
      <c r="Z1188" s="5">
        <f t="shared" si="178"/>
        <v>6.5845977669624963E-3</v>
      </c>
      <c r="AA1188" s="5">
        <f t="shared" si="179"/>
        <v>0.84425994846836527</v>
      </c>
      <c r="AB1188" s="5">
        <f t="shared" si="180"/>
        <v>0.14915545376467221</v>
      </c>
      <c r="AC1188" s="3">
        <v>0</v>
      </c>
      <c r="AD1188" s="3">
        <v>10</v>
      </c>
      <c r="AE1188" s="3">
        <v>1617</v>
      </c>
      <c r="AF1188" s="3">
        <v>629</v>
      </c>
      <c r="AG1188" s="3">
        <v>8</v>
      </c>
      <c r="AH1188" s="3">
        <v>38</v>
      </c>
      <c r="AI1188" s="1">
        <v>0</v>
      </c>
      <c r="AJ1188" s="1">
        <f t="shared" si="181"/>
        <v>7.819287576020852E-3</v>
      </c>
      <c r="AK1188" s="1">
        <f t="shared" si="182"/>
        <v>0.70243266724587317</v>
      </c>
      <c r="AL1188" s="1">
        <f t="shared" si="183"/>
        <v>0.28974804517810598</v>
      </c>
    </row>
    <row r="1189" spans="1:38">
      <c r="A1189" s="2" t="s">
        <v>1447</v>
      </c>
      <c r="B1189" s="2" t="s">
        <v>105</v>
      </c>
      <c r="C1189" s="2" t="s">
        <v>164</v>
      </c>
      <c r="D1189" s="2">
        <v>12592</v>
      </c>
      <c r="E1189" s="2" t="s">
        <v>119</v>
      </c>
      <c r="F1189" s="2" t="s">
        <v>5</v>
      </c>
      <c r="G1189" s="2" t="s">
        <v>1446</v>
      </c>
      <c r="H1189" s="2">
        <v>81</v>
      </c>
      <c r="I1189" s="2">
        <v>38</v>
      </c>
      <c r="J1189" s="2" t="str">
        <f t="shared" si="184"/>
        <v>ESTERIL</v>
      </c>
      <c r="K1189" s="8">
        <v>2.5000000000000001E-2</v>
      </c>
      <c r="L1189" s="11">
        <v>0.43</v>
      </c>
      <c r="M1189" s="3">
        <v>0</v>
      </c>
      <c r="N1189" s="3">
        <v>1909</v>
      </c>
      <c r="O1189" s="3">
        <v>0</v>
      </c>
      <c r="P1189" s="3">
        <v>410</v>
      </c>
      <c r="Q1189" s="3">
        <v>0</v>
      </c>
      <c r="R1189" s="3">
        <v>1</v>
      </c>
      <c r="S1189" s="3">
        <v>0</v>
      </c>
      <c r="T1189" s="3">
        <v>3</v>
      </c>
      <c r="U1189" s="3">
        <v>1017</v>
      </c>
      <c r="V1189" s="3">
        <v>221</v>
      </c>
      <c r="W1189" s="3">
        <v>3</v>
      </c>
      <c r="X1189" s="3">
        <v>69</v>
      </c>
      <c r="Y1189" s="3">
        <v>0</v>
      </c>
      <c r="Z1189" s="5">
        <f t="shared" si="178"/>
        <v>2.4174053182917004E-3</v>
      </c>
      <c r="AA1189" s="5">
        <f t="shared" si="179"/>
        <v>0.81950040290088633</v>
      </c>
      <c r="AB1189" s="5">
        <f t="shared" si="180"/>
        <v>0.17808219178082191</v>
      </c>
      <c r="AC1189" s="3">
        <v>0</v>
      </c>
      <c r="AD1189" s="3">
        <v>8</v>
      </c>
      <c r="AE1189" s="3">
        <v>2710</v>
      </c>
      <c r="AF1189" s="3">
        <v>823</v>
      </c>
      <c r="AG1189" s="3">
        <v>5</v>
      </c>
      <c r="AH1189" s="3">
        <v>39</v>
      </c>
      <c r="AI1189" s="1">
        <v>0</v>
      </c>
      <c r="AJ1189" s="1">
        <f t="shared" si="181"/>
        <v>3.6262203626220364E-3</v>
      </c>
      <c r="AK1189" s="1">
        <f t="shared" si="182"/>
        <v>0.75592747559274753</v>
      </c>
      <c r="AL1189" s="1">
        <f t="shared" si="183"/>
        <v>0.24044630404463041</v>
      </c>
    </row>
    <row r="1190" spans="1:38">
      <c r="A1190" s="2" t="s">
        <v>1447</v>
      </c>
      <c r="B1190" s="2" t="s">
        <v>105</v>
      </c>
      <c r="C1190" s="2" t="s">
        <v>164</v>
      </c>
      <c r="D1190" s="2">
        <v>12593</v>
      </c>
      <c r="E1190" s="2" t="s">
        <v>119</v>
      </c>
      <c r="F1190" s="2" t="s">
        <v>5</v>
      </c>
      <c r="G1190" s="2" t="s">
        <v>1446</v>
      </c>
      <c r="H1190" s="2">
        <v>82</v>
      </c>
      <c r="I1190" s="2">
        <v>106</v>
      </c>
      <c r="J1190" s="2" t="str">
        <f t="shared" si="184"/>
        <v>ESTERIL</v>
      </c>
      <c r="K1190" s="8">
        <v>0.16</v>
      </c>
      <c r="L1190" s="11">
        <v>0.69</v>
      </c>
      <c r="M1190" s="3">
        <v>9</v>
      </c>
      <c r="N1190" s="3">
        <v>4897</v>
      </c>
      <c r="O1190" s="3">
        <v>0</v>
      </c>
      <c r="P1190" s="3">
        <v>712</v>
      </c>
      <c r="Q1190" s="3">
        <v>1.601993592025632E-3</v>
      </c>
      <c r="R1190" s="3">
        <v>0.99839800640797438</v>
      </c>
      <c r="S1190" s="3">
        <v>0</v>
      </c>
      <c r="T1190" s="3">
        <v>39</v>
      </c>
      <c r="U1190" s="3">
        <v>2516</v>
      </c>
      <c r="V1190" s="3">
        <v>386</v>
      </c>
      <c r="W1190" s="3">
        <v>79</v>
      </c>
      <c r="X1190" s="3">
        <v>38</v>
      </c>
      <c r="Y1190" s="3">
        <v>0</v>
      </c>
      <c r="Z1190" s="5">
        <f t="shared" si="178"/>
        <v>1.3260795647738865E-2</v>
      </c>
      <c r="AA1190" s="5">
        <f t="shared" si="179"/>
        <v>0.8554913294797688</v>
      </c>
      <c r="AB1190" s="5">
        <f t="shared" si="180"/>
        <v>0.13124787487249234</v>
      </c>
      <c r="AC1190" s="3">
        <v>0</v>
      </c>
      <c r="AD1190" s="3">
        <v>0</v>
      </c>
      <c r="AE1190" s="3">
        <v>934</v>
      </c>
      <c r="AF1190" s="3">
        <v>323</v>
      </c>
      <c r="AG1190" s="3">
        <v>2</v>
      </c>
      <c r="AH1190" s="3">
        <v>23</v>
      </c>
      <c r="AI1190" s="1">
        <v>0</v>
      </c>
      <c r="AJ1190" s="1">
        <f t="shared" si="181"/>
        <v>1.5600624024960999E-3</v>
      </c>
      <c r="AK1190" s="1">
        <f t="shared" si="182"/>
        <v>0.72854914196567866</v>
      </c>
      <c r="AL1190" s="1">
        <f t="shared" si="183"/>
        <v>0.26989079563182528</v>
      </c>
    </row>
    <row r="1191" spans="1:38">
      <c r="A1191" s="2" t="s">
        <v>1447</v>
      </c>
      <c r="B1191" s="2" t="s">
        <v>105</v>
      </c>
      <c r="C1191" s="2" t="s">
        <v>164</v>
      </c>
      <c r="D1191" s="2">
        <v>12594</v>
      </c>
      <c r="E1191" s="2" t="s">
        <v>119</v>
      </c>
      <c r="F1191" s="2" t="s">
        <v>5</v>
      </c>
      <c r="G1191" s="2" t="s">
        <v>1446</v>
      </c>
      <c r="H1191" s="2">
        <v>83</v>
      </c>
      <c r="I1191" s="2">
        <v>106</v>
      </c>
      <c r="J1191" s="2" t="str">
        <f t="shared" si="184"/>
        <v>ESTERIL</v>
      </c>
      <c r="K1191" s="8">
        <v>2.5000000000000001E-2</v>
      </c>
      <c r="L1191" s="11">
        <v>0.13</v>
      </c>
      <c r="M1191" s="3">
        <v>65</v>
      </c>
      <c r="N1191" s="3">
        <v>3497</v>
      </c>
      <c r="O1191" s="3">
        <v>0</v>
      </c>
      <c r="P1191" s="3">
        <v>717</v>
      </c>
      <c r="Q1191" s="3">
        <v>1.5190465061930357E-2</v>
      </c>
      <c r="R1191" s="3">
        <v>0.98480953493806966</v>
      </c>
      <c r="S1191" s="3">
        <v>0</v>
      </c>
      <c r="T1191" s="3">
        <v>2</v>
      </c>
      <c r="U1191" s="3">
        <v>1832</v>
      </c>
      <c r="V1191" s="3">
        <v>455</v>
      </c>
      <c r="W1191" s="3">
        <v>1</v>
      </c>
      <c r="X1191" s="3">
        <v>143</v>
      </c>
      <c r="Y1191" s="3">
        <v>0</v>
      </c>
      <c r="Z1191" s="5">
        <f t="shared" si="178"/>
        <v>8.7374399301004806E-4</v>
      </c>
      <c r="AA1191" s="5">
        <f t="shared" si="179"/>
        <v>0.80034949759720397</v>
      </c>
      <c r="AB1191" s="5">
        <f t="shared" si="180"/>
        <v>0.19877675840978593</v>
      </c>
      <c r="AC1191" s="3">
        <v>0</v>
      </c>
      <c r="AD1191" s="3">
        <v>16</v>
      </c>
      <c r="AE1191" s="3">
        <v>2461</v>
      </c>
      <c r="AF1191" s="3">
        <v>569</v>
      </c>
      <c r="AG1191" s="3">
        <v>35</v>
      </c>
      <c r="AH1191" s="3">
        <v>81</v>
      </c>
      <c r="AI1191" s="1">
        <v>0</v>
      </c>
      <c r="AJ1191" s="1">
        <f t="shared" si="181"/>
        <v>1.6129032258064516E-2</v>
      </c>
      <c r="AK1191" s="1">
        <f t="shared" si="182"/>
        <v>0.77830487033523088</v>
      </c>
      <c r="AL1191" s="1">
        <f t="shared" si="183"/>
        <v>0.20556609740670462</v>
      </c>
    </row>
    <row r="1192" spans="1:38">
      <c r="A1192" s="2" t="s">
        <v>1447</v>
      </c>
      <c r="B1192" s="2" t="s">
        <v>105</v>
      </c>
      <c r="C1192" s="2" t="s">
        <v>164</v>
      </c>
      <c r="D1192" s="2">
        <v>12595</v>
      </c>
      <c r="E1192" s="2" t="s">
        <v>119</v>
      </c>
      <c r="F1192" s="2" t="s">
        <v>5</v>
      </c>
      <c r="G1192" s="2" t="s">
        <v>1446</v>
      </c>
      <c r="H1192" s="2">
        <v>84</v>
      </c>
      <c r="I1192" s="2">
        <v>118</v>
      </c>
      <c r="J1192" s="2" t="str">
        <f t="shared" si="184"/>
        <v>ESTERIL</v>
      </c>
      <c r="K1192" s="8">
        <v>2.5000000000000001E-2</v>
      </c>
      <c r="L1192" s="11">
        <v>0.03</v>
      </c>
      <c r="M1192" s="3">
        <v>9</v>
      </c>
      <c r="N1192" s="3">
        <v>4362</v>
      </c>
      <c r="O1192" s="3">
        <v>0</v>
      </c>
      <c r="P1192" s="3">
        <v>795</v>
      </c>
      <c r="Q1192" s="3">
        <v>1.7421602787456446E-3</v>
      </c>
      <c r="R1192" s="3">
        <v>0.99825783972125437</v>
      </c>
      <c r="S1192" s="3">
        <v>0</v>
      </c>
      <c r="T1192" s="3">
        <v>38</v>
      </c>
      <c r="U1192" s="3">
        <v>2345</v>
      </c>
      <c r="V1192" s="3">
        <v>302</v>
      </c>
      <c r="W1192" s="3">
        <v>58</v>
      </c>
      <c r="X1192" s="3">
        <v>26</v>
      </c>
      <c r="Y1192" s="3">
        <v>0</v>
      </c>
      <c r="Z1192" s="5">
        <f t="shared" si="178"/>
        <v>1.415270018621974E-2</v>
      </c>
      <c r="AA1192" s="5">
        <f t="shared" si="179"/>
        <v>0.87337057728119183</v>
      </c>
      <c r="AB1192" s="5">
        <f t="shared" si="180"/>
        <v>0.11247672253258846</v>
      </c>
      <c r="AC1192" s="3">
        <v>0</v>
      </c>
      <c r="AD1192" s="3">
        <v>0</v>
      </c>
      <c r="AE1192" s="3">
        <v>1594</v>
      </c>
      <c r="AF1192" s="3">
        <v>706</v>
      </c>
      <c r="AG1192" s="3">
        <v>0</v>
      </c>
      <c r="AH1192" s="3">
        <v>16</v>
      </c>
      <c r="AI1192" s="1">
        <v>0</v>
      </c>
      <c r="AJ1192" s="1">
        <f t="shared" si="181"/>
        <v>0</v>
      </c>
      <c r="AK1192" s="1">
        <f t="shared" si="182"/>
        <v>0.68825561312607941</v>
      </c>
      <c r="AL1192" s="1">
        <f t="shared" si="183"/>
        <v>0.31174438687392053</v>
      </c>
    </row>
    <row r="1193" spans="1:38">
      <c r="A1193" s="2" t="s">
        <v>1447</v>
      </c>
      <c r="B1193" s="2" t="s">
        <v>105</v>
      </c>
      <c r="C1193" s="2" t="s">
        <v>164</v>
      </c>
      <c r="D1193" s="2">
        <v>12596</v>
      </c>
      <c r="E1193" s="2" t="s">
        <v>119</v>
      </c>
      <c r="F1193" s="2" t="s">
        <v>5</v>
      </c>
      <c r="G1193" s="2" t="s">
        <v>1446</v>
      </c>
      <c r="H1193" s="2">
        <v>85</v>
      </c>
      <c r="I1193" s="2">
        <v>56</v>
      </c>
      <c r="J1193" s="2" t="str">
        <f t="shared" si="184"/>
        <v>ESTERIL</v>
      </c>
      <c r="K1193" s="8">
        <v>2.5000000000000001E-2</v>
      </c>
      <c r="L1193" s="11">
        <v>0.02</v>
      </c>
      <c r="M1193" s="3">
        <v>0</v>
      </c>
      <c r="N1193" s="3">
        <v>2875</v>
      </c>
      <c r="O1193" s="3">
        <v>0</v>
      </c>
      <c r="P1193" s="3">
        <v>554</v>
      </c>
      <c r="Q1193" s="3">
        <v>0</v>
      </c>
      <c r="R1193" s="3">
        <v>1</v>
      </c>
      <c r="S1193" s="3">
        <v>0</v>
      </c>
      <c r="T1193" s="3">
        <v>16</v>
      </c>
      <c r="U1193" s="3">
        <v>1386</v>
      </c>
      <c r="V1193" s="3">
        <v>422</v>
      </c>
      <c r="W1193" s="3">
        <v>14</v>
      </c>
      <c r="X1193" s="3">
        <v>102</v>
      </c>
      <c r="Y1193" s="3">
        <v>0</v>
      </c>
      <c r="Z1193" s="5">
        <f t="shared" si="178"/>
        <v>8.771929824561403E-3</v>
      </c>
      <c r="AA1193" s="5">
        <f t="shared" si="179"/>
        <v>0.75986842105263153</v>
      </c>
      <c r="AB1193" s="5">
        <f t="shared" si="180"/>
        <v>0.23135964912280702</v>
      </c>
      <c r="AC1193" s="3">
        <v>0</v>
      </c>
      <c r="AD1193" s="3">
        <v>10</v>
      </c>
      <c r="AE1193" s="3">
        <v>2253</v>
      </c>
      <c r="AF1193" s="3">
        <v>486</v>
      </c>
      <c r="AG1193" s="3">
        <v>23</v>
      </c>
      <c r="AH1193" s="3">
        <v>73</v>
      </c>
      <c r="AI1193" s="1">
        <v>0</v>
      </c>
      <c r="AJ1193" s="1">
        <f t="shared" si="181"/>
        <v>1.1599297012302284E-2</v>
      </c>
      <c r="AK1193" s="1">
        <f t="shared" si="182"/>
        <v>0.79191564147627413</v>
      </c>
      <c r="AL1193" s="1">
        <f t="shared" si="183"/>
        <v>0.19648506151142356</v>
      </c>
    </row>
    <row r="1194" spans="1:38">
      <c r="A1194" s="2" t="s">
        <v>1447</v>
      </c>
      <c r="B1194" s="2" t="s">
        <v>105</v>
      </c>
      <c r="C1194" s="2" t="s">
        <v>164</v>
      </c>
      <c r="D1194" s="2">
        <v>12597</v>
      </c>
      <c r="E1194" s="2" t="s">
        <v>1486</v>
      </c>
      <c r="F1194" s="2" t="s">
        <v>5</v>
      </c>
      <c r="G1194" s="2" t="s">
        <v>1446</v>
      </c>
      <c r="H1194" s="2">
        <v>86</v>
      </c>
      <c r="I1194" s="2">
        <v>52</v>
      </c>
      <c r="J1194" s="2" t="str">
        <f t="shared" si="184"/>
        <v>ESTERIL</v>
      </c>
      <c r="K1194" s="8">
        <v>2.5000000000000001E-2</v>
      </c>
      <c r="L1194" s="11">
        <v>0.02</v>
      </c>
      <c r="M1194" s="3">
        <v>0</v>
      </c>
      <c r="N1194" s="3">
        <v>3714</v>
      </c>
      <c r="O1194" s="3">
        <v>0</v>
      </c>
      <c r="P1194" s="3">
        <v>584</v>
      </c>
      <c r="Q1194" s="3">
        <v>0</v>
      </c>
      <c r="R1194" s="3">
        <v>1</v>
      </c>
      <c r="S1194" s="3">
        <v>0</v>
      </c>
      <c r="T1194" s="3">
        <v>6</v>
      </c>
      <c r="U1194" s="3">
        <v>1784</v>
      </c>
      <c r="V1194" s="3">
        <v>525</v>
      </c>
      <c r="W1194" s="3">
        <v>10</v>
      </c>
      <c r="X1194" s="3">
        <v>61</v>
      </c>
      <c r="Y1194" s="3">
        <v>0</v>
      </c>
      <c r="Z1194" s="5">
        <f t="shared" si="178"/>
        <v>2.5917926565874731E-3</v>
      </c>
      <c r="AA1194" s="5">
        <f t="shared" si="179"/>
        <v>0.77062634989200862</v>
      </c>
      <c r="AB1194" s="5">
        <f t="shared" si="180"/>
        <v>0.22678185745140389</v>
      </c>
      <c r="AC1194" s="3">
        <v>0</v>
      </c>
      <c r="AD1194" s="3">
        <v>9</v>
      </c>
      <c r="AE1194" s="3">
        <v>1262</v>
      </c>
      <c r="AF1194" s="3">
        <v>589</v>
      </c>
      <c r="AG1194" s="3">
        <v>4</v>
      </c>
      <c r="AH1194" s="3">
        <v>35</v>
      </c>
      <c r="AI1194" s="1">
        <v>0</v>
      </c>
      <c r="AJ1194" s="1">
        <f t="shared" si="181"/>
        <v>6.8457082675092151E-3</v>
      </c>
      <c r="AK1194" s="1">
        <f t="shared" si="182"/>
        <v>0.66456029489204849</v>
      </c>
      <c r="AL1194" s="1">
        <f t="shared" si="183"/>
        <v>0.32859399684044233</v>
      </c>
    </row>
    <row r="1195" spans="1:38">
      <c r="A1195" s="2" t="s">
        <v>1447</v>
      </c>
      <c r="B1195" s="2" t="s">
        <v>105</v>
      </c>
      <c r="C1195" s="2" t="s">
        <v>164</v>
      </c>
      <c r="D1195" s="2">
        <v>12598</v>
      </c>
      <c r="E1195" s="2" t="s">
        <v>1486</v>
      </c>
      <c r="F1195" s="2" t="s">
        <v>5</v>
      </c>
      <c r="G1195" s="2" t="s">
        <v>1446</v>
      </c>
      <c r="H1195" s="2">
        <v>87</v>
      </c>
      <c r="I1195" s="2">
        <v>40</v>
      </c>
      <c r="J1195" s="2" t="str">
        <f t="shared" si="184"/>
        <v>ESTERIL</v>
      </c>
      <c r="K1195" s="8">
        <v>2.5000000000000001E-2</v>
      </c>
      <c r="L1195" s="11">
        <v>0.02</v>
      </c>
      <c r="M1195" s="3">
        <v>0</v>
      </c>
      <c r="N1195" s="3">
        <v>3295</v>
      </c>
      <c r="O1195" s="3">
        <v>0</v>
      </c>
      <c r="P1195" s="3">
        <v>539</v>
      </c>
      <c r="Q1195" s="3">
        <v>0</v>
      </c>
      <c r="R1195" s="3">
        <v>1</v>
      </c>
      <c r="S1195" s="3">
        <v>0</v>
      </c>
      <c r="T1195" s="3">
        <v>64</v>
      </c>
      <c r="U1195" s="3">
        <v>1599</v>
      </c>
      <c r="V1195" s="3">
        <v>227</v>
      </c>
      <c r="W1195" s="3">
        <v>97</v>
      </c>
      <c r="X1195" s="3">
        <v>69</v>
      </c>
      <c r="Y1195" s="3">
        <v>0</v>
      </c>
      <c r="Z1195" s="5">
        <f t="shared" si="178"/>
        <v>3.3862433862433865E-2</v>
      </c>
      <c r="AA1195" s="5">
        <f t="shared" si="179"/>
        <v>0.84603174603174602</v>
      </c>
      <c r="AB1195" s="5">
        <f t="shared" si="180"/>
        <v>0.1201058201058201</v>
      </c>
      <c r="AC1195" s="3">
        <v>0</v>
      </c>
      <c r="AD1195" s="3">
        <v>4</v>
      </c>
      <c r="AE1195" s="3">
        <v>1558</v>
      </c>
      <c r="AF1195" s="3">
        <v>785</v>
      </c>
      <c r="AG1195" s="3">
        <v>8</v>
      </c>
      <c r="AH1195" s="3">
        <v>39</v>
      </c>
      <c r="AI1195" s="1">
        <v>0</v>
      </c>
      <c r="AJ1195" s="1">
        <f t="shared" si="181"/>
        <v>5.0125313283208017E-3</v>
      </c>
      <c r="AK1195" s="1">
        <f t="shared" si="182"/>
        <v>0.65079365079365081</v>
      </c>
      <c r="AL1195" s="1">
        <f t="shared" si="183"/>
        <v>0.34419381787802839</v>
      </c>
    </row>
    <row r="1196" spans="1:38">
      <c r="A1196" s="2" t="s">
        <v>1447</v>
      </c>
      <c r="B1196" s="2" t="s">
        <v>105</v>
      </c>
      <c r="C1196" s="2" t="s">
        <v>164</v>
      </c>
      <c r="D1196" s="2">
        <v>12599</v>
      </c>
      <c r="E1196" s="2" t="s">
        <v>1486</v>
      </c>
      <c r="F1196" s="2" t="s">
        <v>5</v>
      </c>
      <c r="G1196" s="2" t="s">
        <v>1446</v>
      </c>
      <c r="H1196" s="2">
        <v>88</v>
      </c>
      <c r="I1196" s="2">
        <v>28</v>
      </c>
      <c r="J1196" s="2" t="str">
        <f t="shared" si="184"/>
        <v>ESTERIL</v>
      </c>
      <c r="K1196" s="8">
        <v>2.5000000000000001E-2</v>
      </c>
      <c r="L1196" s="11">
        <v>0.08</v>
      </c>
      <c r="M1196" s="3">
        <v>0</v>
      </c>
      <c r="N1196" s="3">
        <v>1648</v>
      </c>
      <c r="O1196" s="3">
        <v>0</v>
      </c>
      <c r="P1196" s="3">
        <v>435</v>
      </c>
      <c r="Q1196" s="3">
        <v>0</v>
      </c>
      <c r="R1196" s="3">
        <v>1</v>
      </c>
      <c r="S1196" s="3">
        <v>0</v>
      </c>
      <c r="T1196" s="3">
        <v>28</v>
      </c>
      <c r="U1196" s="3">
        <v>833</v>
      </c>
      <c r="V1196" s="3">
        <v>182</v>
      </c>
      <c r="W1196" s="3">
        <v>29</v>
      </c>
      <c r="X1196" s="3">
        <v>145</v>
      </c>
      <c r="Y1196" s="3">
        <v>0</v>
      </c>
      <c r="Z1196" s="5">
        <f t="shared" si="178"/>
        <v>2.6845637583892617E-2</v>
      </c>
      <c r="AA1196" s="5">
        <f t="shared" si="179"/>
        <v>0.79865771812080533</v>
      </c>
      <c r="AB1196" s="5">
        <f t="shared" si="180"/>
        <v>0.17449664429530201</v>
      </c>
      <c r="AC1196" s="3">
        <v>0</v>
      </c>
      <c r="AD1196" s="3">
        <v>29</v>
      </c>
      <c r="AE1196" s="3">
        <v>1598</v>
      </c>
      <c r="AF1196" s="3">
        <v>364</v>
      </c>
      <c r="AG1196" s="3">
        <v>40</v>
      </c>
      <c r="AH1196" s="3">
        <v>101</v>
      </c>
      <c r="AI1196" s="1">
        <v>0</v>
      </c>
      <c r="AJ1196" s="1">
        <f t="shared" si="181"/>
        <v>3.2363977485928702E-2</v>
      </c>
      <c r="AK1196" s="1">
        <f t="shared" si="182"/>
        <v>0.74953095684803006</v>
      </c>
      <c r="AL1196" s="1">
        <f t="shared" si="183"/>
        <v>0.21810506566604126</v>
      </c>
    </row>
    <row r="1197" spans="1:38">
      <c r="A1197" s="2" t="s">
        <v>1447</v>
      </c>
      <c r="B1197" s="2" t="s">
        <v>105</v>
      </c>
      <c r="C1197" s="2" t="s">
        <v>164</v>
      </c>
      <c r="D1197" s="2">
        <v>12600</v>
      </c>
      <c r="E1197" s="2" t="s">
        <v>1486</v>
      </c>
      <c r="F1197" s="2" t="s">
        <v>5</v>
      </c>
      <c r="G1197" s="2" t="s">
        <v>1446</v>
      </c>
      <c r="H1197" s="2">
        <v>89</v>
      </c>
      <c r="I1197" s="2">
        <v>176</v>
      </c>
      <c r="J1197" s="2" t="str">
        <f t="shared" si="184"/>
        <v>ESTERIL</v>
      </c>
      <c r="K1197" s="8">
        <v>2.5000000000000001E-2</v>
      </c>
      <c r="L1197" s="11">
        <v>0.01</v>
      </c>
      <c r="M1197" s="3">
        <v>0</v>
      </c>
      <c r="N1197" s="3">
        <v>7839</v>
      </c>
      <c r="O1197" s="3">
        <v>0</v>
      </c>
      <c r="P1197" s="3">
        <v>1154</v>
      </c>
      <c r="Q1197" s="3">
        <v>0</v>
      </c>
      <c r="R1197" s="3">
        <v>1</v>
      </c>
      <c r="S1197" s="3">
        <v>0</v>
      </c>
      <c r="T1197" s="3">
        <v>7</v>
      </c>
      <c r="U1197" s="3">
        <v>3780</v>
      </c>
      <c r="V1197" s="3">
        <v>1166</v>
      </c>
      <c r="W1197" s="3">
        <v>17</v>
      </c>
      <c r="X1197" s="3">
        <v>46</v>
      </c>
      <c r="Y1197" s="3">
        <v>0</v>
      </c>
      <c r="Z1197" s="5">
        <f t="shared" si="178"/>
        <v>1.413284877851807E-3</v>
      </c>
      <c r="AA1197" s="5">
        <f t="shared" si="179"/>
        <v>0.76317383403997574</v>
      </c>
      <c r="AB1197" s="5">
        <f t="shared" si="180"/>
        <v>0.23541288108217243</v>
      </c>
      <c r="AC1197" s="3">
        <v>0</v>
      </c>
      <c r="AD1197" s="3">
        <v>11</v>
      </c>
      <c r="AE1197" s="3">
        <v>799</v>
      </c>
      <c r="AF1197" s="3">
        <v>262</v>
      </c>
      <c r="AG1197" s="3">
        <v>13</v>
      </c>
      <c r="AH1197" s="3">
        <v>33</v>
      </c>
      <c r="AI1197" s="1">
        <v>0</v>
      </c>
      <c r="AJ1197" s="1">
        <f t="shared" si="181"/>
        <v>2.1466905187835419E-2</v>
      </c>
      <c r="AK1197" s="1">
        <f t="shared" si="182"/>
        <v>0.71466905187835417</v>
      </c>
      <c r="AL1197" s="1">
        <f t="shared" si="183"/>
        <v>0.26386404293381038</v>
      </c>
    </row>
    <row r="1198" spans="1:38">
      <c r="A1198" s="2" t="s">
        <v>1447</v>
      </c>
      <c r="B1198" s="2" t="s">
        <v>105</v>
      </c>
      <c r="C1198" s="2" t="s">
        <v>164</v>
      </c>
      <c r="D1198" s="2">
        <v>12601</v>
      </c>
      <c r="E1198" s="2" t="s">
        <v>1486</v>
      </c>
      <c r="F1198" s="2" t="s">
        <v>5</v>
      </c>
      <c r="G1198" s="2" t="s">
        <v>1446</v>
      </c>
      <c r="H1198" s="2">
        <v>90</v>
      </c>
      <c r="I1198" s="2">
        <v>70</v>
      </c>
      <c r="J1198" s="2" t="str">
        <f t="shared" si="184"/>
        <v>ESTERIL</v>
      </c>
      <c r="K1198" s="8">
        <v>2.5000000000000001E-2</v>
      </c>
      <c r="L1198" s="11">
        <v>0.02</v>
      </c>
      <c r="M1198" s="3">
        <v>0</v>
      </c>
      <c r="N1198" s="3">
        <v>5121</v>
      </c>
      <c r="O1198" s="3">
        <v>0</v>
      </c>
      <c r="P1198" s="3">
        <v>787</v>
      </c>
      <c r="Q1198" s="3">
        <v>0</v>
      </c>
      <c r="R1198" s="3">
        <v>1</v>
      </c>
      <c r="S1198" s="3">
        <v>0</v>
      </c>
      <c r="T1198" s="3">
        <v>239</v>
      </c>
      <c r="U1198" s="3">
        <v>2260</v>
      </c>
      <c r="V1198" s="3">
        <v>250</v>
      </c>
      <c r="W1198" s="3">
        <v>311</v>
      </c>
      <c r="X1198" s="3">
        <v>86</v>
      </c>
      <c r="Y1198" s="3">
        <v>0</v>
      </c>
      <c r="Z1198" s="5">
        <f t="shared" si="178"/>
        <v>8.6940705711167701E-2</v>
      </c>
      <c r="AA1198" s="5">
        <f t="shared" si="179"/>
        <v>0.82211713350309201</v>
      </c>
      <c r="AB1198" s="5">
        <f t="shared" si="180"/>
        <v>9.0942160785740273E-2</v>
      </c>
      <c r="AC1198" s="3">
        <v>0</v>
      </c>
      <c r="AD1198" s="3">
        <v>0</v>
      </c>
      <c r="AE1198" s="3">
        <v>3346</v>
      </c>
      <c r="AF1198" s="3">
        <v>1666</v>
      </c>
      <c r="AG1198" s="3">
        <v>1</v>
      </c>
      <c r="AH1198" s="3">
        <v>43</v>
      </c>
      <c r="AI1198" s="1">
        <v>0</v>
      </c>
      <c r="AJ1198" s="1">
        <f t="shared" si="181"/>
        <v>1.9778481012658228E-4</v>
      </c>
      <c r="AK1198" s="1">
        <f t="shared" si="182"/>
        <v>0.66178797468354433</v>
      </c>
      <c r="AL1198" s="1">
        <f t="shared" si="183"/>
        <v>0.33801424050632911</v>
      </c>
    </row>
    <row r="1199" spans="1:38">
      <c r="A1199" s="2" t="s">
        <v>1447</v>
      </c>
      <c r="B1199" s="2" t="s">
        <v>105</v>
      </c>
      <c r="C1199" s="2" t="s">
        <v>164</v>
      </c>
      <c r="D1199" s="2">
        <v>12602</v>
      </c>
      <c r="E1199" s="2" t="s">
        <v>1486</v>
      </c>
      <c r="F1199" s="2" t="s">
        <v>5</v>
      </c>
      <c r="G1199" s="2" t="s">
        <v>1446</v>
      </c>
      <c r="H1199" s="2">
        <v>91</v>
      </c>
      <c r="I1199" s="2">
        <v>82</v>
      </c>
      <c r="J1199" s="2" t="str">
        <f t="shared" si="184"/>
        <v>ESTERIL</v>
      </c>
      <c r="K1199" s="8">
        <v>2.5000000000000001E-2</v>
      </c>
      <c r="L1199" s="11">
        <v>0.17</v>
      </c>
      <c r="M1199" s="3">
        <v>18</v>
      </c>
      <c r="N1199" s="3">
        <v>3808</v>
      </c>
      <c r="O1199" s="3">
        <v>0</v>
      </c>
      <c r="P1199" s="3">
        <v>653</v>
      </c>
      <c r="Q1199" s="3">
        <v>4.0187541862022769E-3</v>
      </c>
      <c r="R1199" s="3">
        <v>0.99598124581379777</v>
      </c>
      <c r="S1199" s="3">
        <v>0</v>
      </c>
      <c r="T1199" s="3">
        <v>5</v>
      </c>
      <c r="U1199" s="3">
        <v>1945</v>
      </c>
      <c r="V1199" s="3">
        <v>494</v>
      </c>
      <c r="W1199" s="3">
        <v>5</v>
      </c>
      <c r="X1199" s="3">
        <v>247</v>
      </c>
      <c r="Y1199" s="3">
        <v>0</v>
      </c>
      <c r="Z1199" s="5">
        <f t="shared" ref="Z1199:Z1262" si="185">T1199/($S1199+$T1199+$U1199+$V1199)</f>
        <v>2.0458265139116204E-3</v>
      </c>
      <c r="AA1199" s="5">
        <f t="shared" ref="AA1199:AA1262" si="186">U1199/($S1199+$T1199+$U1199+$V1199)</f>
        <v>0.79582651391162029</v>
      </c>
      <c r="AB1199" s="5">
        <f t="shared" ref="AB1199:AB1262" si="187">V1199/($S1199+$T1199+$U1199+$V1199)</f>
        <v>0.20212765957446807</v>
      </c>
      <c r="AC1199" s="3">
        <v>0</v>
      </c>
      <c r="AD1199" s="3">
        <v>105</v>
      </c>
      <c r="AE1199" s="3">
        <v>2460</v>
      </c>
      <c r="AF1199" s="3">
        <v>419</v>
      </c>
      <c r="AG1199" s="3">
        <v>133</v>
      </c>
      <c r="AH1199" s="3">
        <v>187</v>
      </c>
      <c r="AI1199" s="1">
        <v>0</v>
      </c>
      <c r="AJ1199" s="1">
        <f t="shared" si="181"/>
        <v>7.2033898305084748E-2</v>
      </c>
      <c r="AK1199" s="1">
        <f t="shared" si="182"/>
        <v>0.74455205811138014</v>
      </c>
      <c r="AL1199" s="1">
        <f t="shared" si="183"/>
        <v>0.18341404358353511</v>
      </c>
    </row>
    <row r="1200" spans="1:38">
      <c r="A1200" s="2" t="s">
        <v>1447</v>
      </c>
      <c r="B1200" s="2" t="s">
        <v>105</v>
      </c>
      <c r="C1200" s="2" t="s">
        <v>164</v>
      </c>
      <c r="D1200" s="2">
        <v>12603</v>
      </c>
      <c r="E1200" s="2" t="s">
        <v>1487</v>
      </c>
      <c r="F1200" s="2" t="s">
        <v>5</v>
      </c>
      <c r="G1200" s="2" t="s">
        <v>1446</v>
      </c>
      <c r="H1200" s="2">
        <v>92</v>
      </c>
      <c r="I1200" s="2">
        <v>116</v>
      </c>
      <c r="J1200" s="2" t="str">
        <f t="shared" si="184"/>
        <v>ESTERIL</v>
      </c>
      <c r="K1200" s="8">
        <v>2.5000000000000001E-2</v>
      </c>
      <c r="L1200" s="11">
        <v>0.04</v>
      </c>
      <c r="M1200" s="3">
        <v>0</v>
      </c>
      <c r="N1200" s="3">
        <v>5682</v>
      </c>
      <c r="O1200" s="3">
        <v>0</v>
      </c>
      <c r="P1200" s="3">
        <v>767</v>
      </c>
      <c r="Q1200" s="3">
        <v>0</v>
      </c>
      <c r="R1200" s="3">
        <v>1</v>
      </c>
      <c r="S1200" s="3">
        <v>0</v>
      </c>
      <c r="T1200" s="3">
        <v>62</v>
      </c>
      <c r="U1200" s="3">
        <v>2936</v>
      </c>
      <c r="V1200" s="3">
        <v>405</v>
      </c>
      <c r="W1200" s="3">
        <v>79</v>
      </c>
      <c r="X1200" s="3">
        <v>56</v>
      </c>
      <c r="Y1200" s="3">
        <v>0</v>
      </c>
      <c r="Z1200" s="5">
        <f t="shared" si="185"/>
        <v>1.821921833676168E-2</v>
      </c>
      <c r="AA1200" s="5">
        <f t="shared" si="186"/>
        <v>0.86276814575374672</v>
      </c>
      <c r="AB1200" s="5">
        <f t="shared" si="187"/>
        <v>0.11901263590949163</v>
      </c>
      <c r="AC1200" s="3">
        <v>0</v>
      </c>
      <c r="AD1200" s="3">
        <v>1</v>
      </c>
      <c r="AE1200" s="3">
        <v>1736</v>
      </c>
      <c r="AF1200" s="3">
        <v>731</v>
      </c>
      <c r="AG1200" s="3">
        <v>2</v>
      </c>
      <c r="AH1200" s="3">
        <v>35</v>
      </c>
      <c r="AI1200" s="1">
        <v>0</v>
      </c>
      <c r="AJ1200" s="1">
        <f t="shared" si="181"/>
        <v>1.1976047904191617E-3</v>
      </c>
      <c r="AK1200" s="1">
        <f t="shared" si="182"/>
        <v>0.69301397205588822</v>
      </c>
      <c r="AL1200" s="1">
        <f t="shared" si="183"/>
        <v>0.30578842315369259</v>
      </c>
    </row>
    <row r="1201" spans="1:38">
      <c r="A1201" s="2" t="s">
        <v>1447</v>
      </c>
      <c r="B1201" s="2" t="s">
        <v>105</v>
      </c>
      <c r="C1201" s="2" t="s">
        <v>164</v>
      </c>
      <c r="D1201" s="2">
        <v>12604</v>
      </c>
      <c r="E1201" s="2" t="s">
        <v>1487</v>
      </c>
      <c r="F1201" s="2" t="s">
        <v>5</v>
      </c>
      <c r="G1201" s="2" t="s">
        <v>1446</v>
      </c>
      <c r="H1201" s="2">
        <v>93</v>
      </c>
      <c r="I1201" s="2">
        <v>80</v>
      </c>
      <c r="J1201" s="2" t="str">
        <f t="shared" si="184"/>
        <v>ESTERIL</v>
      </c>
      <c r="K1201" s="8">
        <v>0.1</v>
      </c>
      <c r="L1201" s="11">
        <v>0.01</v>
      </c>
      <c r="M1201" s="3">
        <v>0</v>
      </c>
      <c r="N1201" s="3">
        <v>2338</v>
      </c>
      <c r="O1201" s="3">
        <v>0</v>
      </c>
      <c r="P1201" s="3">
        <v>504</v>
      </c>
      <c r="Q1201" s="3">
        <v>0</v>
      </c>
      <c r="R1201" s="3">
        <v>1</v>
      </c>
      <c r="S1201" s="3">
        <v>0</v>
      </c>
      <c r="T1201" s="3">
        <v>1</v>
      </c>
      <c r="U1201" s="3">
        <v>1221</v>
      </c>
      <c r="V1201" s="3">
        <v>308</v>
      </c>
      <c r="W1201" s="3">
        <v>2</v>
      </c>
      <c r="X1201" s="3">
        <v>161</v>
      </c>
      <c r="Y1201" s="3">
        <v>0</v>
      </c>
      <c r="Z1201" s="5">
        <f t="shared" si="185"/>
        <v>6.5359477124183002E-4</v>
      </c>
      <c r="AA1201" s="5">
        <f t="shared" si="186"/>
        <v>0.79803921568627456</v>
      </c>
      <c r="AB1201" s="5">
        <f t="shared" si="187"/>
        <v>0.20130718954248367</v>
      </c>
      <c r="AC1201" s="3">
        <v>0</v>
      </c>
      <c r="AD1201" s="3">
        <v>28</v>
      </c>
      <c r="AE1201" s="3">
        <v>2837</v>
      </c>
      <c r="AF1201" s="3">
        <v>636</v>
      </c>
      <c r="AG1201" s="3">
        <v>36</v>
      </c>
      <c r="AH1201" s="3">
        <v>106</v>
      </c>
      <c r="AI1201" s="1">
        <v>0</v>
      </c>
      <c r="AJ1201" s="1">
        <f t="shared" si="181"/>
        <v>1.7567938512215206E-2</v>
      </c>
      <c r="AK1201" s="1">
        <f t="shared" si="182"/>
        <v>0.77875377436178972</v>
      </c>
      <c r="AL1201" s="1">
        <f t="shared" si="183"/>
        <v>0.20367828712599506</v>
      </c>
    </row>
    <row r="1202" spans="1:38">
      <c r="A1202" s="2" t="s">
        <v>1447</v>
      </c>
      <c r="B1202" s="2" t="s">
        <v>105</v>
      </c>
      <c r="C1202" s="2" t="s">
        <v>164</v>
      </c>
      <c r="D1202" s="2">
        <v>12605</v>
      </c>
      <c r="E1202" s="2" t="s">
        <v>1487</v>
      </c>
      <c r="F1202" s="2" t="s">
        <v>5</v>
      </c>
      <c r="G1202" s="2" t="s">
        <v>1446</v>
      </c>
      <c r="H1202" s="2">
        <v>94</v>
      </c>
      <c r="I1202" s="2">
        <v>44</v>
      </c>
      <c r="J1202" s="2" t="str">
        <f t="shared" si="184"/>
        <v>ESTERIL</v>
      </c>
      <c r="K1202" s="8">
        <v>2.5000000000000001E-2</v>
      </c>
      <c r="L1202" s="11">
        <v>0.02</v>
      </c>
      <c r="M1202" s="3">
        <v>57</v>
      </c>
      <c r="N1202" s="3">
        <v>1968</v>
      </c>
      <c r="O1202" s="3">
        <v>0</v>
      </c>
      <c r="P1202" s="3">
        <v>697</v>
      </c>
      <c r="Q1202" s="3">
        <v>2.0940484937545922E-2</v>
      </c>
      <c r="R1202" s="3">
        <v>0.97905951506245403</v>
      </c>
      <c r="S1202" s="3">
        <v>0</v>
      </c>
      <c r="T1202" s="3">
        <v>34</v>
      </c>
      <c r="U1202" s="3">
        <v>1035</v>
      </c>
      <c r="V1202" s="3">
        <v>239</v>
      </c>
      <c r="W1202" s="3">
        <v>36</v>
      </c>
      <c r="X1202" s="3">
        <v>31</v>
      </c>
      <c r="Y1202" s="3">
        <v>0</v>
      </c>
      <c r="Z1202" s="5">
        <f t="shared" si="185"/>
        <v>2.5993883792048929E-2</v>
      </c>
      <c r="AA1202" s="5">
        <f t="shared" si="186"/>
        <v>0.79128440366972475</v>
      </c>
      <c r="AB1202" s="5">
        <f t="shared" si="187"/>
        <v>0.18272171253822631</v>
      </c>
      <c r="AC1202" s="3">
        <v>0</v>
      </c>
      <c r="AD1202" s="3">
        <v>0</v>
      </c>
      <c r="AE1202" s="3">
        <v>1096</v>
      </c>
      <c r="AF1202" s="3">
        <v>449</v>
      </c>
      <c r="AG1202" s="3">
        <v>0</v>
      </c>
      <c r="AH1202" s="3">
        <v>18</v>
      </c>
      <c r="AI1202" s="1">
        <v>0</v>
      </c>
      <c r="AJ1202" s="1">
        <f t="shared" si="181"/>
        <v>0</v>
      </c>
      <c r="AK1202" s="1">
        <f t="shared" si="182"/>
        <v>0.7012156110044786</v>
      </c>
      <c r="AL1202" s="1">
        <f t="shared" si="183"/>
        <v>0.29878438899552145</v>
      </c>
    </row>
    <row r="1203" spans="1:38">
      <c r="A1203" s="2" t="s">
        <v>1447</v>
      </c>
      <c r="B1203" s="2" t="s">
        <v>105</v>
      </c>
      <c r="C1203" s="2" t="s">
        <v>164</v>
      </c>
      <c r="D1203" s="2">
        <v>12606</v>
      </c>
      <c r="E1203" s="2" t="s">
        <v>1487</v>
      </c>
      <c r="F1203" s="2" t="s">
        <v>5</v>
      </c>
      <c r="G1203" s="2" t="s">
        <v>1446</v>
      </c>
      <c r="H1203" s="2">
        <v>95</v>
      </c>
      <c r="I1203" s="2">
        <v>40</v>
      </c>
      <c r="J1203" s="2" t="str">
        <f t="shared" si="184"/>
        <v>ESTERIL</v>
      </c>
      <c r="K1203" s="8">
        <v>2.5000000000000001E-2</v>
      </c>
      <c r="L1203" s="11">
        <v>0</v>
      </c>
      <c r="M1203" s="3">
        <v>0</v>
      </c>
      <c r="N1203" s="3">
        <v>2102</v>
      </c>
      <c r="O1203" s="3">
        <v>0</v>
      </c>
      <c r="P1203" s="3">
        <v>445</v>
      </c>
      <c r="Q1203" s="3">
        <v>0</v>
      </c>
      <c r="R1203" s="3">
        <v>1</v>
      </c>
      <c r="S1203" s="3">
        <v>0</v>
      </c>
      <c r="T1203" s="3">
        <v>27</v>
      </c>
      <c r="U1203" s="3">
        <v>1079</v>
      </c>
      <c r="V1203" s="3">
        <v>164</v>
      </c>
      <c r="W1203" s="3">
        <v>36</v>
      </c>
      <c r="X1203" s="3">
        <v>58</v>
      </c>
      <c r="Y1203" s="3">
        <v>0</v>
      </c>
      <c r="Z1203" s="5">
        <f t="shared" si="185"/>
        <v>2.1259842519685039E-2</v>
      </c>
      <c r="AA1203" s="5">
        <f t="shared" si="186"/>
        <v>0.84960629921259845</v>
      </c>
      <c r="AB1203" s="5">
        <f t="shared" si="187"/>
        <v>0.12913385826771653</v>
      </c>
      <c r="AC1203" s="3">
        <v>0</v>
      </c>
      <c r="AD1203" s="3">
        <v>11</v>
      </c>
      <c r="AE1203" s="3">
        <v>979</v>
      </c>
      <c r="AF1203" s="3">
        <v>360</v>
      </c>
      <c r="AG1203" s="3">
        <v>11</v>
      </c>
      <c r="AH1203" s="3">
        <v>41</v>
      </c>
      <c r="AI1203" s="1">
        <v>0</v>
      </c>
      <c r="AJ1203" s="1">
        <f t="shared" si="181"/>
        <v>1.5691868758915834E-2</v>
      </c>
      <c r="AK1203" s="1">
        <f t="shared" si="182"/>
        <v>0.69828815977175462</v>
      </c>
      <c r="AL1203" s="1">
        <f t="shared" si="183"/>
        <v>0.2860199714693295</v>
      </c>
    </row>
    <row r="1204" spans="1:38">
      <c r="A1204" s="2" t="s">
        <v>1447</v>
      </c>
      <c r="B1204" s="2" t="s">
        <v>105</v>
      </c>
      <c r="C1204" s="2" t="s">
        <v>164</v>
      </c>
      <c r="D1204" s="2">
        <v>12607</v>
      </c>
      <c r="E1204" s="2" t="s">
        <v>1487</v>
      </c>
      <c r="F1204" s="2" t="s">
        <v>5</v>
      </c>
      <c r="G1204" s="2" t="s">
        <v>1446</v>
      </c>
      <c r="H1204" s="2">
        <v>96</v>
      </c>
      <c r="I1204" s="2">
        <v>18</v>
      </c>
      <c r="J1204" s="2" t="str">
        <f t="shared" si="184"/>
        <v>ESTERIL</v>
      </c>
      <c r="K1204" s="8">
        <v>0.12</v>
      </c>
      <c r="L1204" s="11">
        <v>0.05</v>
      </c>
      <c r="M1204" s="3">
        <v>0</v>
      </c>
      <c r="N1204" s="3">
        <v>1356</v>
      </c>
      <c r="O1204" s="3">
        <v>0</v>
      </c>
      <c r="P1204" s="3">
        <v>433</v>
      </c>
      <c r="Q1204" s="3">
        <v>0</v>
      </c>
      <c r="R1204" s="3">
        <v>1</v>
      </c>
      <c r="S1204" s="3">
        <v>0</v>
      </c>
      <c r="T1204" s="3">
        <v>7</v>
      </c>
      <c r="U1204" s="3">
        <v>612</v>
      </c>
      <c r="V1204" s="3">
        <v>268</v>
      </c>
      <c r="W1204" s="3">
        <v>8</v>
      </c>
      <c r="X1204" s="3">
        <v>86</v>
      </c>
      <c r="Y1204" s="3">
        <v>0</v>
      </c>
      <c r="Z1204" s="5">
        <f t="shared" si="185"/>
        <v>7.8917700112739568E-3</v>
      </c>
      <c r="AA1204" s="5">
        <f t="shared" si="186"/>
        <v>0.68996617812852312</v>
      </c>
      <c r="AB1204" s="5">
        <f t="shared" si="187"/>
        <v>0.30214205186020293</v>
      </c>
      <c r="AC1204" s="3">
        <v>0</v>
      </c>
      <c r="AD1204" s="3">
        <v>1</v>
      </c>
      <c r="AE1204" s="3">
        <v>1075</v>
      </c>
      <c r="AF1204" s="3">
        <v>248</v>
      </c>
      <c r="AG1204" s="3">
        <v>8</v>
      </c>
      <c r="AH1204" s="3">
        <v>60</v>
      </c>
      <c r="AI1204" s="1">
        <v>0</v>
      </c>
      <c r="AJ1204" s="1">
        <f t="shared" si="181"/>
        <v>6.4655172413793103E-3</v>
      </c>
      <c r="AK1204" s="1">
        <f t="shared" si="182"/>
        <v>0.77227011494252873</v>
      </c>
      <c r="AL1204" s="1">
        <f t="shared" si="183"/>
        <v>0.22126436781609196</v>
      </c>
    </row>
    <row r="1205" spans="1:38">
      <c r="A1205" s="2" t="s">
        <v>1447</v>
      </c>
      <c r="B1205" s="2" t="s">
        <v>105</v>
      </c>
      <c r="C1205" s="2" t="s">
        <v>164</v>
      </c>
      <c r="D1205" s="2">
        <v>12608</v>
      </c>
      <c r="E1205" s="2" t="s">
        <v>1487</v>
      </c>
      <c r="F1205" s="2" t="s">
        <v>5</v>
      </c>
      <c r="G1205" s="2" t="s">
        <v>1446</v>
      </c>
      <c r="H1205" s="2">
        <v>97</v>
      </c>
      <c r="I1205" s="2">
        <v>24</v>
      </c>
      <c r="J1205" s="2" t="str">
        <f t="shared" si="184"/>
        <v>ESTERIL</v>
      </c>
      <c r="K1205" s="8">
        <v>0.05</v>
      </c>
      <c r="L1205" s="11">
        <v>0.05</v>
      </c>
      <c r="M1205" s="3">
        <v>0</v>
      </c>
      <c r="N1205" s="3">
        <v>1998</v>
      </c>
      <c r="O1205" s="3">
        <v>0</v>
      </c>
      <c r="P1205" s="3">
        <v>519</v>
      </c>
      <c r="Q1205" s="3">
        <v>0</v>
      </c>
      <c r="R1205" s="3">
        <v>1</v>
      </c>
      <c r="S1205" s="3">
        <v>0</v>
      </c>
      <c r="T1205" s="3">
        <v>106</v>
      </c>
      <c r="U1205" s="3">
        <v>914</v>
      </c>
      <c r="V1205" s="3">
        <v>96</v>
      </c>
      <c r="W1205" s="3">
        <v>125</v>
      </c>
      <c r="X1205" s="3">
        <v>30</v>
      </c>
      <c r="Y1205" s="3">
        <v>0</v>
      </c>
      <c r="Z1205" s="5">
        <f t="shared" si="185"/>
        <v>9.4982078853046589E-2</v>
      </c>
      <c r="AA1205" s="5">
        <f t="shared" si="186"/>
        <v>0.81899641577060933</v>
      </c>
      <c r="AB1205" s="5">
        <f t="shared" si="187"/>
        <v>8.6021505376344093E-2</v>
      </c>
      <c r="AC1205" s="3">
        <v>0</v>
      </c>
      <c r="AD1205" s="3">
        <v>0</v>
      </c>
      <c r="AE1205" s="3">
        <v>527</v>
      </c>
      <c r="AF1205" s="3">
        <v>375</v>
      </c>
      <c r="AG1205" s="3">
        <v>2</v>
      </c>
      <c r="AH1205" s="3">
        <v>21</v>
      </c>
      <c r="AI1205" s="1">
        <v>0</v>
      </c>
      <c r="AJ1205" s="1">
        <f t="shared" si="181"/>
        <v>2.1621621621621622E-3</v>
      </c>
      <c r="AK1205" s="1">
        <f t="shared" si="182"/>
        <v>0.56972972972972968</v>
      </c>
      <c r="AL1205" s="1">
        <f t="shared" si="183"/>
        <v>0.42810810810810812</v>
      </c>
    </row>
    <row r="1206" spans="1:38">
      <c r="A1206" s="2" t="s">
        <v>1447</v>
      </c>
      <c r="B1206" s="2" t="s">
        <v>105</v>
      </c>
      <c r="C1206" s="2" t="s">
        <v>164</v>
      </c>
      <c r="D1206" s="2">
        <v>12609</v>
      </c>
      <c r="E1206" s="2" t="s">
        <v>1487</v>
      </c>
      <c r="F1206" s="2" t="s">
        <v>5</v>
      </c>
      <c r="G1206" s="2" t="s">
        <v>1446</v>
      </c>
      <c r="H1206" s="2">
        <v>98</v>
      </c>
      <c r="I1206" s="2">
        <v>50</v>
      </c>
      <c r="J1206" s="2" t="str">
        <f t="shared" si="184"/>
        <v>ESTERIL</v>
      </c>
      <c r="K1206" s="8">
        <v>0.06</v>
      </c>
      <c r="L1206" s="11">
        <v>0.01</v>
      </c>
      <c r="M1206" s="3">
        <v>0</v>
      </c>
      <c r="N1206" s="3">
        <v>2318</v>
      </c>
      <c r="O1206" s="3">
        <v>0</v>
      </c>
      <c r="P1206" s="3">
        <v>711</v>
      </c>
      <c r="Q1206" s="3">
        <v>0</v>
      </c>
      <c r="R1206" s="3">
        <v>1</v>
      </c>
      <c r="S1206" s="3">
        <v>0</v>
      </c>
      <c r="T1206" s="3">
        <v>4</v>
      </c>
      <c r="U1206" s="3">
        <v>947</v>
      </c>
      <c r="V1206" s="3">
        <v>585</v>
      </c>
      <c r="W1206" s="3">
        <v>5</v>
      </c>
      <c r="X1206" s="3">
        <v>94</v>
      </c>
      <c r="Y1206" s="3">
        <v>0</v>
      </c>
      <c r="Z1206" s="5">
        <f t="shared" si="185"/>
        <v>2.6041666666666665E-3</v>
      </c>
      <c r="AA1206" s="5">
        <f t="shared" si="186"/>
        <v>0.61653645833333337</v>
      </c>
      <c r="AB1206" s="5">
        <f t="shared" si="187"/>
        <v>0.380859375</v>
      </c>
      <c r="AC1206" s="3">
        <v>0</v>
      </c>
      <c r="AD1206" s="3">
        <v>48</v>
      </c>
      <c r="AE1206" s="3">
        <v>957</v>
      </c>
      <c r="AF1206" s="3">
        <v>180</v>
      </c>
      <c r="AG1206" s="3">
        <v>74</v>
      </c>
      <c r="AH1206" s="3">
        <v>76</v>
      </c>
      <c r="AI1206" s="1">
        <v>0</v>
      </c>
      <c r="AJ1206" s="1">
        <f t="shared" si="181"/>
        <v>9.1385767790262168E-2</v>
      </c>
      <c r="AK1206" s="1">
        <f t="shared" si="182"/>
        <v>0.71685393258426966</v>
      </c>
      <c r="AL1206" s="1">
        <f t="shared" si="183"/>
        <v>0.19176029962546817</v>
      </c>
    </row>
    <row r="1207" spans="1:38">
      <c r="A1207" s="2" t="s">
        <v>1447</v>
      </c>
      <c r="B1207" s="2" t="s">
        <v>105</v>
      </c>
      <c r="C1207" s="2" t="s">
        <v>164</v>
      </c>
      <c r="D1207" s="2">
        <v>12610</v>
      </c>
      <c r="E1207" s="2" t="s">
        <v>1488</v>
      </c>
      <c r="F1207" s="2" t="s">
        <v>5</v>
      </c>
      <c r="G1207" s="2" t="s">
        <v>1446</v>
      </c>
      <c r="H1207" s="2">
        <v>99</v>
      </c>
      <c r="I1207" s="2">
        <v>62</v>
      </c>
      <c r="J1207" s="2" t="str">
        <f t="shared" si="184"/>
        <v>ESTERIL</v>
      </c>
      <c r="K1207" s="8">
        <v>0.05</v>
      </c>
      <c r="L1207" s="11">
        <v>0.18</v>
      </c>
      <c r="M1207" s="3">
        <v>4</v>
      </c>
      <c r="N1207" s="3">
        <v>2606</v>
      </c>
      <c r="O1207" s="3">
        <v>0</v>
      </c>
      <c r="P1207" s="3">
        <v>565</v>
      </c>
      <c r="Q1207" s="3">
        <v>1.2598425196850393E-3</v>
      </c>
      <c r="R1207" s="3">
        <v>0.99874015748031497</v>
      </c>
      <c r="S1207" s="3">
        <v>0</v>
      </c>
      <c r="T1207" s="3">
        <v>26</v>
      </c>
      <c r="U1207" s="3">
        <v>1361</v>
      </c>
      <c r="V1207" s="3">
        <v>257</v>
      </c>
      <c r="W1207" s="3">
        <v>22</v>
      </c>
      <c r="X1207" s="3">
        <v>14</v>
      </c>
      <c r="Y1207" s="3">
        <v>0</v>
      </c>
      <c r="Z1207" s="5">
        <f t="shared" si="185"/>
        <v>1.5815085158150853E-2</v>
      </c>
      <c r="AA1207" s="5">
        <f t="shared" si="186"/>
        <v>0.82785888077858882</v>
      </c>
      <c r="AB1207" s="5">
        <f t="shared" si="187"/>
        <v>0.15632603406326034</v>
      </c>
      <c r="AC1207" s="3">
        <v>0</v>
      </c>
      <c r="AD1207" s="3">
        <v>0</v>
      </c>
      <c r="AE1207" s="3">
        <v>755</v>
      </c>
      <c r="AF1207" s="3">
        <v>792</v>
      </c>
      <c r="AG1207" s="3">
        <v>0</v>
      </c>
      <c r="AH1207" s="3">
        <v>8</v>
      </c>
      <c r="AI1207" s="1">
        <v>0</v>
      </c>
      <c r="AJ1207" s="1">
        <f t="shared" si="181"/>
        <v>0</v>
      </c>
      <c r="AK1207" s="1">
        <f t="shared" si="182"/>
        <v>0.48553054662379419</v>
      </c>
      <c r="AL1207" s="1">
        <f t="shared" si="183"/>
        <v>0.51446945337620575</v>
      </c>
    </row>
    <row r="1208" spans="1:38">
      <c r="A1208" s="2" t="s">
        <v>1447</v>
      </c>
      <c r="B1208" s="2" t="s">
        <v>105</v>
      </c>
      <c r="C1208" s="2" t="s">
        <v>164</v>
      </c>
      <c r="D1208" s="2">
        <v>12611</v>
      </c>
      <c r="E1208" s="2" t="s">
        <v>1488</v>
      </c>
      <c r="F1208" s="2" t="s">
        <v>5</v>
      </c>
      <c r="G1208" s="2" t="s">
        <v>1446</v>
      </c>
      <c r="H1208" s="2">
        <v>100</v>
      </c>
      <c r="I1208" s="2">
        <v>52</v>
      </c>
      <c r="J1208" s="2" t="str">
        <f t="shared" si="184"/>
        <v>ESTERIL</v>
      </c>
      <c r="K1208" s="8">
        <v>2.5000000000000001E-2</v>
      </c>
      <c r="L1208" s="11">
        <v>0.71</v>
      </c>
      <c r="M1208" s="3">
        <v>36</v>
      </c>
      <c r="N1208" s="3">
        <v>2635</v>
      </c>
      <c r="O1208" s="3">
        <v>0</v>
      </c>
      <c r="P1208" s="3">
        <v>589</v>
      </c>
      <c r="Q1208" s="3">
        <v>1.1042944785276074E-2</v>
      </c>
      <c r="R1208" s="3">
        <v>0.98895705521472388</v>
      </c>
      <c r="S1208" s="3">
        <v>0</v>
      </c>
      <c r="T1208" s="3">
        <v>22</v>
      </c>
      <c r="U1208" s="3">
        <v>1332</v>
      </c>
      <c r="V1208" s="3">
        <v>326</v>
      </c>
      <c r="W1208" s="3">
        <v>22</v>
      </c>
      <c r="X1208" s="3">
        <v>48</v>
      </c>
      <c r="Y1208" s="3">
        <v>0</v>
      </c>
      <c r="Z1208" s="5">
        <f t="shared" si="185"/>
        <v>1.3095238095238096E-2</v>
      </c>
      <c r="AA1208" s="5">
        <f t="shared" si="186"/>
        <v>0.79285714285714282</v>
      </c>
      <c r="AB1208" s="5">
        <f t="shared" si="187"/>
        <v>0.19404761904761905</v>
      </c>
      <c r="AC1208" s="3">
        <v>0</v>
      </c>
      <c r="AD1208" s="3">
        <v>5</v>
      </c>
      <c r="AE1208" s="3">
        <v>1299</v>
      </c>
      <c r="AF1208" s="3">
        <v>374</v>
      </c>
      <c r="AG1208" s="3">
        <v>6</v>
      </c>
      <c r="AH1208" s="3">
        <v>30</v>
      </c>
      <c r="AI1208" s="1">
        <v>0</v>
      </c>
      <c r="AJ1208" s="1">
        <f t="shared" si="181"/>
        <v>6.4177362893815633E-3</v>
      </c>
      <c r="AK1208" s="1">
        <f t="shared" si="182"/>
        <v>0.75787631271878642</v>
      </c>
      <c r="AL1208" s="1">
        <f t="shared" si="183"/>
        <v>0.23570595099183198</v>
      </c>
    </row>
    <row r="1209" spans="1:38">
      <c r="A1209" s="2" t="s">
        <v>1447</v>
      </c>
      <c r="B1209" s="2" t="s">
        <v>105</v>
      </c>
      <c r="C1209" s="2" t="s">
        <v>164</v>
      </c>
      <c r="D1209" s="2">
        <v>12612</v>
      </c>
      <c r="E1209" s="2" t="s">
        <v>1488</v>
      </c>
      <c r="F1209" s="2" t="s">
        <v>5</v>
      </c>
      <c r="G1209" s="2" t="s">
        <v>1446</v>
      </c>
      <c r="H1209" s="2">
        <v>101</v>
      </c>
      <c r="I1209" s="2">
        <v>124</v>
      </c>
      <c r="J1209" s="2" t="str">
        <f t="shared" si="184"/>
        <v>ESTERIL</v>
      </c>
      <c r="K1209" s="8">
        <v>2.5000000000000001E-2</v>
      </c>
      <c r="L1209" s="11">
        <v>1.48</v>
      </c>
      <c r="M1209" s="3">
        <v>75</v>
      </c>
      <c r="N1209" s="3">
        <v>5852</v>
      </c>
      <c r="O1209" s="3">
        <v>0</v>
      </c>
      <c r="P1209" s="3">
        <v>922</v>
      </c>
      <c r="Q1209" s="3">
        <v>1.0950503723171266E-2</v>
      </c>
      <c r="R1209" s="3">
        <v>0.9890494962768287</v>
      </c>
      <c r="S1209" s="3">
        <v>0</v>
      </c>
      <c r="T1209" s="3">
        <v>395</v>
      </c>
      <c r="U1209" s="3">
        <v>2698</v>
      </c>
      <c r="V1209" s="3">
        <v>357</v>
      </c>
      <c r="W1209" s="3">
        <v>287</v>
      </c>
      <c r="X1209" s="3">
        <v>64</v>
      </c>
      <c r="Y1209" s="3">
        <v>0</v>
      </c>
      <c r="Z1209" s="5">
        <f t="shared" si="185"/>
        <v>0.11449275362318841</v>
      </c>
      <c r="AA1209" s="5">
        <f t="shared" si="186"/>
        <v>0.78202898550724642</v>
      </c>
      <c r="AB1209" s="5">
        <f t="shared" si="187"/>
        <v>0.10347826086956521</v>
      </c>
      <c r="AC1209" s="3">
        <v>0</v>
      </c>
      <c r="AD1209" s="3">
        <v>12</v>
      </c>
      <c r="AE1209" s="3">
        <v>1238</v>
      </c>
      <c r="AF1209" s="3">
        <v>468</v>
      </c>
      <c r="AG1209" s="3">
        <v>9</v>
      </c>
      <c r="AH1209" s="3">
        <v>37</v>
      </c>
      <c r="AI1209" s="1">
        <v>0</v>
      </c>
      <c r="AJ1209" s="1">
        <f t="shared" si="181"/>
        <v>1.1904761904761904E-2</v>
      </c>
      <c r="AK1209" s="1">
        <f t="shared" si="182"/>
        <v>0.70181405895691606</v>
      </c>
      <c r="AL1209" s="1">
        <f t="shared" si="183"/>
        <v>0.28628117913832202</v>
      </c>
    </row>
    <row r="1210" spans="1:38">
      <c r="A1210" s="2" t="s">
        <v>1447</v>
      </c>
      <c r="B1210" s="2" t="s">
        <v>105</v>
      </c>
      <c r="C1210" s="2" t="s">
        <v>164</v>
      </c>
      <c r="D1210" s="2">
        <v>12613</v>
      </c>
      <c r="E1210" s="2" t="s">
        <v>1489</v>
      </c>
      <c r="F1210" s="2" t="s">
        <v>5</v>
      </c>
      <c r="G1210" s="2" t="s">
        <v>1446</v>
      </c>
      <c r="H1210" s="2">
        <v>102</v>
      </c>
      <c r="I1210" s="2">
        <v>44</v>
      </c>
      <c r="J1210" s="2" t="str">
        <f t="shared" si="184"/>
        <v>ESTERIL</v>
      </c>
      <c r="K1210" s="8">
        <v>2.5000000000000001E-2</v>
      </c>
      <c r="L1210" s="11">
        <v>0.23</v>
      </c>
      <c r="M1210" s="3">
        <v>0</v>
      </c>
      <c r="N1210" s="3">
        <v>2435</v>
      </c>
      <c r="O1210" s="3">
        <v>0</v>
      </c>
      <c r="P1210" s="3">
        <v>589</v>
      </c>
      <c r="Q1210" s="3">
        <v>0</v>
      </c>
      <c r="R1210" s="3">
        <v>1</v>
      </c>
      <c r="S1210" s="3">
        <v>0</v>
      </c>
      <c r="T1210" s="3">
        <v>60</v>
      </c>
      <c r="U1210" s="3">
        <v>1210</v>
      </c>
      <c r="V1210" s="3">
        <v>222</v>
      </c>
      <c r="W1210" s="3">
        <v>73</v>
      </c>
      <c r="X1210" s="3">
        <v>148</v>
      </c>
      <c r="Y1210" s="3">
        <v>0</v>
      </c>
      <c r="Z1210" s="5">
        <f t="shared" si="185"/>
        <v>4.0214477211796246E-2</v>
      </c>
      <c r="AA1210" s="5">
        <f t="shared" si="186"/>
        <v>0.81099195710455763</v>
      </c>
      <c r="AB1210" s="5">
        <f t="shared" si="187"/>
        <v>0.1487935656836461</v>
      </c>
      <c r="AC1210" s="3">
        <v>0</v>
      </c>
      <c r="AD1210" s="3">
        <v>285</v>
      </c>
      <c r="AE1210" s="3">
        <v>2666</v>
      </c>
      <c r="AF1210" s="3">
        <v>558</v>
      </c>
      <c r="AG1210" s="3">
        <v>237</v>
      </c>
      <c r="AH1210" s="3">
        <v>128</v>
      </c>
      <c r="AI1210" s="1">
        <v>0</v>
      </c>
      <c r="AJ1210" s="1">
        <f t="shared" si="181"/>
        <v>0.13474445018069178</v>
      </c>
      <c r="AK1210" s="1">
        <f t="shared" si="182"/>
        <v>0.68817759421786262</v>
      </c>
      <c r="AL1210" s="1">
        <f t="shared" si="183"/>
        <v>0.17707795560144554</v>
      </c>
    </row>
    <row r="1211" spans="1:38">
      <c r="A1211" s="2" t="s">
        <v>1447</v>
      </c>
      <c r="B1211" s="2" t="s">
        <v>105</v>
      </c>
      <c r="C1211" s="2" t="s">
        <v>164</v>
      </c>
      <c r="D1211" s="2">
        <v>12614</v>
      </c>
      <c r="E1211" s="2" t="s">
        <v>1489</v>
      </c>
      <c r="F1211" s="2" t="s">
        <v>5</v>
      </c>
      <c r="G1211" s="2" t="s">
        <v>1446</v>
      </c>
      <c r="H1211" s="2">
        <v>103</v>
      </c>
      <c r="I1211" s="2">
        <v>70</v>
      </c>
      <c r="J1211" s="2" t="str">
        <f t="shared" si="184"/>
        <v>ESTERIL</v>
      </c>
      <c r="K1211" s="8">
        <v>2.5000000000000001E-2</v>
      </c>
      <c r="L1211" s="11">
        <v>0.13</v>
      </c>
      <c r="M1211" s="3">
        <v>85</v>
      </c>
      <c r="N1211" s="3">
        <v>2257</v>
      </c>
      <c r="O1211" s="3">
        <v>0</v>
      </c>
      <c r="P1211" s="3">
        <v>603</v>
      </c>
      <c r="Q1211" s="3">
        <v>2.8862478777589132E-2</v>
      </c>
      <c r="R1211" s="3">
        <v>0.97113752122241082</v>
      </c>
      <c r="S1211" s="3">
        <v>0</v>
      </c>
      <c r="T1211" s="3">
        <v>6</v>
      </c>
      <c r="U1211" s="3">
        <v>1201</v>
      </c>
      <c r="V1211" s="3">
        <v>332</v>
      </c>
      <c r="W1211" s="3">
        <v>8</v>
      </c>
      <c r="X1211" s="3">
        <v>79</v>
      </c>
      <c r="Y1211" s="3">
        <v>0</v>
      </c>
      <c r="Z1211" s="5">
        <f t="shared" si="185"/>
        <v>3.8986354775828458E-3</v>
      </c>
      <c r="AA1211" s="5">
        <f t="shared" si="186"/>
        <v>0.78037686809616635</v>
      </c>
      <c r="AB1211" s="5">
        <f t="shared" si="187"/>
        <v>0.2157244964262508</v>
      </c>
      <c r="AC1211" s="3">
        <v>0</v>
      </c>
      <c r="AD1211" s="3">
        <v>36</v>
      </c>
      <c r="AE1211" s="3">
        <v>1167</v>
      </c>
      <c r="AF1211" s="3">
        <v>333</v>
      </c>
      <c r="AG1211" s="3">
        <v>42</v>
      </c>
      <c r="AH1211" s="3">
        <v>62</v>
      </c>
      <c r="AI1211" s="1">
        <v>0</v>
      </c>
      <c r="AJ1211" s="1">
        <f t="shared" si="181"/>
        <v>4.7560975609756098E-2</v>
      </c>
      <c r="AK1211" s="1">
        <f t="shared" si="182"/>
        <v>0.7115853658536585</v>
      </c>
      <c r="AL1211" s="1">
        <f t="shared" si="183"/>
        <v>0.24085365853658536</v>
      </c>
    </row>
    <row r="1212" spans="1:38">
      <c r="A1212" s="2" t="s">
        <v>1447</v>
      </c>
      <c r="B1212" s="2" t="s">
        <v>105</v>
      </c>
      <c r="C1212" s="2" t="s">
        <v>164</v>
      </c>
      <c r="D1212" s="2">
        <v>12615</v>
      </c>
      <c r="E1212" s="2" t="s">
        <v>1489</v>
      </c>
      <c r="F1212" s="2" t="s">
        <v>5</v>
      </c>
      <c r="G1212" s="2" t="s">
        <v>1446</v>
      </c>
      <c r="H1212" s="2">
        <v>104</v>
      </c>
      <c r="I1212" s="2">
        <v>80</v>
      </c>
      <c r="J1212" s="2" t="str">
        <f t="shared" si="184"/>
        <v>ESTERIL</v>
      </c>
      <c r="K1212" s="8">
        <v>2.5000000000000001E-2</v>
      </c>
      <c r="L1212" s="11">
        <v>0.4</v>
      </c>
      <c r="M1212" s="3">
        <v>4</v>
      </c>
      <c r="N1212" s="3">
        <v>3831</v>
      </c>
      <c r="O1212" s="3">
        <v>0</v>
      </c>
      <c r="P1212" s="3">
        <v>673</v>
      </c>
      <c r="Q1212" s="3">
        <v>8.8731144631765753E-4</v>
      </c>
      <c r="R1212" s="3">
        <v>0.99911268855368229</v>
      </c>
      <c r="S1212" s="3">
        <v>0</v>
      </c>
      <c r="T1212" s="3">
        <v>17</v>
      </c>
      <c r="U1212" s="3">
        <v>2045</v>
      </c>
      <c r="V1212" s="3">
        <v>323</v>
      </c>
      <c r="W1212" s="3">
        <v>38</v>
      </c>
      <c r="X1212" s="3">
        <v>27</v>
      </c>
      <c r="Y1212" s="3">
        <v>0</v>
      </c>
      <c r="Z1212" s="5">
        <f t="shared" si="185"/>
        <v>7.1278825995807127E-3</v>
      </c>
      <c r="AA1212" s="5">
        <f t="shared" si="186"/>
        <v>0.8574423480083857</v>
      </c>
      <c r="AB1212" s="5">
        <f t="shared" si="187"/>
        <v>0.13542976939203355</v>
      </c>
      <c r="AC1212" s="3">
        <v>0</v>
      </c>
      <c r="AD1212" s="3">
        <v>4</v>
      </c>
      <c r="AE1212" s="3">
        <v>1077</v>
      </c>
      <c r="AF1212" s="3">
        <v>480</v>
      </c>
      <c r="AG1212" s="3">
        <v>2</v>
      </c>
      <c r="AH1212" s="3">
        <v>11</v>
      </c>
      <c r="AI1212" s="1">
        <v>0</v>
      </c>
      <c r="AJ1212" s="1">
        <f t="shared" si="181"/>
        <v>3.8119440914866584E-3</v>
      </c>
      <c r="AK1212" s="1">
        <f t="shared" si="182"/>
        <v>0.6842439644218552</v>
      </c>
      <c r="AL1212" s="1">
        <f t="shared" si="183"/>
        <v>0.31194409148665819</v>
      </c>
    </row>
    <row r="1213" spans="1:38">
      <c r="A1213" s="2" t="s">
        <v>1447</v>
      </c>
      <c r="B1213" s="2" t="s">
        <v>105</v>
      </c>
      <c r="C1213" s="2" t="s">
        <v>164</v>
      </c>
      <c r="D1213" s="2">
        <v>12616</v>
      </c>
      <c r="E1213" s="2" t="s">
        <v>1490</v>
      </c>
      <c r="F1213" s="2" t="s">
        <v>5</v>
      </c>
      <c r="G1213" s="2" t="s">
        <v>1446</v>
      </c>
      <c r="H1213" s="2">
        <v>105</v>
      </c>
      <c r="I1213" s="2">
        <v>92</v>
      </c>
      <c r="J1213" s="2" t="str">
        <f t="shared" si="184"/>
        <v>ESTERIL</v>
      </c>
      <c r="K1213" s="8">
        <v>2.5000000000000001E-2</v>
      </c>
      <c r="L1213" s="11">
        <v>0.17</v>
      </c>
      <c r="M1213" s="3">
        <v>0</v>
      </c>
      <c r="N1213" s="3">
        <v>3494</v>
      </c>
      <c r="O1213" s="3">
        <v>0</v>
      </c>
      <c r="P1213" s="3">
        <v>683</v>
      </c>
      <c r="Q1213" s="3">
        <v>0</v>
      </c>
      <c r="R1213" s="3">
        <v>1</v>
      </c>
      <c r="S1213" s="3">
        <v>0</v>
      </c>
      <c r="T1213" s="3">
        <v>25</v>
      </c>
      <c r="U1213" s="3">
        <v>1918</v>
      </c>
      <c r="V1213" s="3">
        <v>217</v>
      </c>
      <c r="W1213" s="3">
        <v>47</v>
      </c>
      <c r="X1213" s="3">
        <v>84</v>
      </c>
      <c r="Y1213" s="3">
        <v>0</v>
      </c>
      <c r="Z1213" s="5">
        <f t="shared" si="185"/>
        <v>1.1574074074074073E-2</v>
      </c>
      <c r="AA1213" s="5">
        <f t="shared" si="186"/>
        <v>0.88796296296296295</v>
      </c>
      <c r="AB1213" s="5">
        <f t="shared" si="187"/>
        <v>0.10046296296296296</v>
      </c>
      <c r="AC1213" s="3">
        <v>0</v>
      </c>
      <c r="AD1213" s="3">
        <v>4</v>
      </c>
      <c r="AE1213" s="3">
        <v>1922</v>
      </c>
      <c r="AF1213" s="3">
        <v>514</v>
      </c>
      <c r="AG1213" s="3">
        <v>13</v>
      </c>
      <c r="AH1213" s="3">
        <v>54</v>
      </c>
      <c r="AI1213" s="1">
        <v>0</v>
      </c>
      <c r="AJ1213" s="1">
        <f t="shared" si="181"/>
        <v>6.7810131631431993E-3</v>
      </c>
      <c r="AK1213" s="1">
        <f t="shared" si="182"/>
        <v>0.76665337056242522</v>
      </c>
      <c r="AL1213" s="1">
        <f t="shared" si="183"/>
        <v>0.22656561627443159</v>
      </c>
    </row>
    <row r="1214" spans="1:38">
      <c r="A1214" s="2" t="s">
        <v>1447</v>
      </c>
      <c r="B1214" s="2" t="s">
        <v>105</v>
      </c>
      <c r="C1214" s="2" t="s">
        <v>164</v>
      </c>
      <c r="D1214" s="2">
        <v>12617</v>
      </c>
      <c r="E1214" s="2" t="s">
        <v>1490</v>
      </c>
      <c r="F1214" s="2" t="s">
        <v>5</v>
      </c>
      <c r="G1214" s="2" t="s">
        <v>1446</v>
      </c>
      <c r="H1214" s="2">
        <v>106</v>
      </c>
      <c r="I1214" s="2">
        <v>52</v>
      </c>
      <c r="J1214" s="2" t="str">
        <f t="shared" si="184"/>
        <v>ESTERIL</v>
      </c>
      <c r="K1214" s="8">
        <v>2.5000000000000001E-2</v>
      </c>
      <c r="L1214" s="11">
        <v>7.0000000000000007E-2</v>
      </c>
      <c r="M1214" s="3">
        <v>29</v>
      </c>
      <c r="N1214" s="3">
        <v>3082</v>
      </c>
      <c r="O1214" s="3">
        <v>0</v>
      </c>
      <c r="P1214" s="3">
        <v>688</v>
      </c>
      <c r="Q1214" s="3">
        <v>7.6335877862595417E-3</v>
      </c>
      <c r="R1214" s="3">
        <v>0.99236641221374045</v>
      </c>
      <c r="S1214" s="3">
        <v>0</v>
      </c>
      <c r="T1214" s="3">
        <v>44</v>
      </c>
      <c r="U1214" s="3">
        <v>1570</v>
      </c>
      <c r="V1214" s="3">
        <v>296</v>
      </c>
      <c r="W1214" s="3">
        <v>63</v>
      </c>
      <c r="X1214" s="3">
        <v>108</v>
      </c>
      <c r="Y1214" s="3">
        <v>0</v>
      </c>
      <c r="Z1214" s="5">
        <f t="shared" si="185"/>
        <v>2.3036649214659685E-2</v>
      </c>
      <c r="AA1214" s="5">
        <f t="shared" si="186"/>
        <v>0.82198952879581155</v>
      </c>
      <c r="AB1214" s="5">
        <f t="shared" si="187"/>
        <v>0.1549738219895288</v>
      </c>
      <c r="AC1214" s="3">
        <v>0</v>
      </c>
      <c r="AD1214" s="3">
        <v>5</v>
      </c>
      <c r="AE1214" s="3">
        <v>1873</v>
      </c>
      <c r="AF1214" s="3">
        <v>367</v>
      </c>
      <c r="AG1214" s="3">
        <v>6</v>
      </c>
      <c r="AH1214" s="3">
        <v>62</v>
      </c>
      <c r="AI1214" s="1">
        <v>0</v>
      </c>
      <c r="AJ1214" s="1">
        <f t="shared" si="181"/>
        <v>4.755728491137051E-3</v>
      </c>
      <c r="AK1214" s="1">
        <f t="shared" si="182"/>
        <v>0.80977086035451795</v>
      </c>
      <c r="AL1214" s="1">
        <f t="shared" si="183"/>
        <v>0.18547341115434501</v>
      </c>
    </row>
    <row r="1215" spans="1:38">
      <c r="A1215" s="2" t="s">
        <v>1447</v>
      </c>
      <c r="B1215" s="2" t="s">
        <v>105</v>
      </c>
      <c r="C1215" s="2" t="s">
        <v>164</v>
      </c>
      <c r="D1215" s="2">
        <v>12618</v>
      </c>
      <c r="E1215" s="2" t="s">
        <v>1491</v>
      </c>
      <c r="F1215" s="2" t="s">
        <v>5</v>
      </c>
      <c r="G1215" s="2" t="s">
        <v>1446</v>
      </c>
      <c r="H1215" s="2">
        <v>107</v>
      </c>
      <c r="I1215" s="2">
        <v>58</v>
      </c>
      <c r="J1215" s="2" t="str">
        <f t="shared" si="184"/>
        <v>ESTERIL</v>
      </c>
      <c r="K1215" s="8">
        <v>2.5000000000000001E-2</v>
      </c>
      <c r="L1215" s="11">
        <v>0.02</v>
      </c>
      <c r="M1215" s="3">
        <v>74</v>
      </c>
      <c r="N1215" s="3">
        <v>2456</v>
      </c>
      <c r="O1215" s="3">
        <v>0</v>
      </c>
      <c r="P1215" s="3">
        <v>567</v>
      </c>
      <c r="Q1215" s="3">
        <v>2.389409105586051E-2</v>
      </c>
      <c r="R1215" s="3">
        <v>0.97610590894413951</v>
      </c>
      <c r="S1215" s="3">
        <v>0</v>
      </c>
      <c r="T1215" s="3">
        <v>14</v>
      </c>
      <c r="U1215" s="3">
        <v>1315</v>
      </c>
      <c r="V1215" s="3">
        <v>220</v>
      </c>
      <c r="W1215" s="3">
        <v>20</v>
      </c>
      <c r="X1215" s="3">
        <v>105</v>
      </c>
      <c r="Y1215" s="3">
        <v>0</v>
      </c>
      <c r="Z1215" s="5">
        <f t="shared" si="185"/>
        <v>9.0380890897353138E-3</v>
      </c>
      <c r="AA1215" s="5">
        <f t="shared" si="186"/>
        <v>0.84893479664299543</v>
      </c>
      <c r="AB1215" s="5">
        <f t="shared" si="187"/>
        <v>0.14202711426726922</v>
      </c>
      <c r="AC1215" s="3">
        <v>0</v>
      </c>
      <c r="AD1215" s="3">
        <v>14</v>
      </c>
      <c r="AE1215" s="3">
        <v>1539</v>
      </c>
      <c r="AF1215" s="3">
        <v>444</v>
      </c>
      <c r="AG1215" s="3">
        <v>20</v>
      </c>
      <c r="AH1215" s="3">
        <v>60</v>
      </c>
      <c r="AI1215" s="1">
        <v>0</v>
      </c>
      <c r="AJ1215" s="1">
        <f t="shared" si="181"/>
        <v>1.6369764082811749E-2</v>
      </c>
      <c r="AK1215" s="1">
        <f t="shared" si="182"/>
        <v>0.7409725565719788</v>
      </c>
      <c r="AL1215" s="1">
        <f t="shared" si="183"/>
        <v>0.24265767934520943</v>
      </c>
    </row>
    <row r="1216" spans="1:38">
      <c r="A1216" s="2" t="s">
        <v>1447</v>
      </c>
      <c r="B1216" s="2" t="s">
        <v>105</v>
      </c>
      <c r="C1216" s="2" t="s">
        <v>164</v>
      </c>
      <c r="D1216" s="2">
        <v>12619</v>
      </c>
      <c r="E1216" s="2" t="s">
        <v>1491</v>
      </c>
      <c r="F1216" s="2" t="s">
        <v>5</v>
      </c>
      <c r="G1216" s="2" t="s">
        <v>1446</v>
      </c>
      <c r="H1216" s="2">
        <v>108</v>
      </c>
      <c r="I1216" s="2">
        <v>32</v>
      </c>
      <c r="J1216" s="2" t="str">
        <f t="shared" si="184"/>
        <v>ESTERIL</v>
      </c>
      <c r="K1216" s="8">
        <v>2.5000000000000001E-2</v>
      </c>
      <c r="L1216" s="11">
        <v>0.02</v>
      </c>
      <c r="M1216" s="3">
        <v>0</v>
      </c>
      <c r="N1216" s="3">
        <v>1585</v>
      </c>
      <c r="O1216" s="3">
        <v>0</v>
      </c>
      <c r="P1216" s="3">
        <v>445</v>
      </c>
      <c r="Q1216" s="3">
        <v>0</v>
      </c>
      <c r="R1216" s="3">
        <v>1</v>
      </c>
      <c r="S1216" s="3">
        <v>0</v>
      </c>
      <c r="T1216" s="3">
        <v>1</v>
      </c>
      <c r="U1216" s="3">
        <v>772</v>
      </c>
      <c r="V1216" s="3">
        <v>276</v>
      </c>
      <c r="W1216" s="3">
        <v>1</v>
      </c>
      <c r="X1216" s="3">
        <v>69</v>
      </c>
      <c r="Y1216" s="3">
        <v>0</v>
      </c>
      <c r="Z1216" s="5">
        <f t="shared" si="185"/>
        <v>9.5328884652049568E-4</v>
      </c>
      <c r="AA1216" s="5">
        <f t="shared" si="186"/>
        <v>0.73593898951382264</v>
      </c>
      <c r="AB1216" s="5">
        <f t="shared" si="187"/>
        <v>0.26310772163965679</v>
      </c>
      <c r="AC1216" s="3">
        <v>0</v>
      </c>
      <c r="AD1216" s="3">
        <v>3</v>
      </c>
      <c r="AE1216" s="3">
        <v>1250</v>
      </c>
      <c r="AF1216" s="3">
        <v>338</v>
      </c>
      <c r="AG1216" s="3">
        <v>5</v>
      </c>
      <c r="AH1216" s="3">
        <v>42</v>
      </c>
      <c r="AI1216" s="1">
        <v>0</v>
      </c>
      <c r="AJ1216" s="1">
        <f t="shared" si="181"/>
        <v>4.884004884004884E-3</v>
      </c>
      <c r="AK1216" s="1">
        <f t="shared" si="182"/>
        <v>0.76312576312576308</v>
      </c>
      <c r="AL1216" s="1">
        <f t="shared" si="183"/>
        <v>0.231990231990232</v>
      </c>
    </row>
    <row r="1217" spans="1:38">
      <c r="A1217" s="2" t="s">
        <v>1447</v>
      </c>
      <c r="B1217" s="2" t="s">
        <v>105</v>
      </c>
      <c r="C1217" s="2" t="s">
        <v>164</v>
      </c>
      <c r="D1217" s="2">
        <v>12620</v>
      </c>
      <c r="E1217" s="2" t="s">
        <v>1492</v>
      </c>
      <c r="F1217" s="2" t="s">
        <v>5</v>
      </c>
      <c r="G1217" s="2" t="s">
        <v>1446</v>
      </c>
      <c r="H1217" s="2">
        <v>109</v>
      </c>
      <c r="I1217" s="2">
        <v>34</v>
      </c>
      <c r="J1217" s="2" t="str">
        <f t="shared" si="184"/>
        <v>ESTERIL</v>
      </c>
      <c r="K1217" s="8">
        <v>2.5000000000000001E-2</v>
      </c>
      <c r="L1217" s="11">
        <v>0.18</v>
      </c>
      <c r="M1217" s="3">
        <v>0</v>
      </c>
      <c r="N1217" s="3">
        <v>1696</v>
      </c>
      <c r="O1217" s="3">
        <v>0</v>
      </c>
      <c r="P1217" s="3">
        <v>450</v>
      </c>
      <c r="Q1217" s="3">
        <v>0</v>
      </c>
      <c r="R1217" s="3">
        <v>1</v>
      </c>
      <c r="S1217" s="3">
        <v>0</v>
      </c>
      <c r="T1217" s="3">
        <v>5</v>
      </c>
      <c r="U1217" s="3">
        <v>900</v>
      </c>
      <c r="V1217" s="3">
        <v>204</v>
      </c>
      <c r="W1217" s="3">
        <v>4</v>
      </c>
      <c r="X1217" s="3">
        <v>29</v>
      </c>
      <c r="Y1217" s="3">
        <v>0</v>
      </c>
      <c r="Z1217" s="5">
        <f t="shared" si="185"/>
        <v>4.508566275924256E-3</v>
      </c>
      <c r="AA1217" s="5">
        <f t="shared" si="186"/>
        <v>0.81154192966636607</v>
      </c>
      <c r="AB1217" s="5">
        <f t="shared" si="187"/>
        <v>0.18394950405770966</v>
      </c>
      <c r="AC1217" s="3">
        <v>0</v>
      </c>
      <c r="AD1217" s="3">
        <v>0</v>
      </c>
      <c r="AE1217" s="3">
        <v>668</v>
      </c>
      <c r="AF1217" s="3">
        <v>395</v>
      </c>
      <c r="AG1217" s="3">
        <v>0</v>
      </c>
      <c r="AH1217" s="3">
        <v>16</v>
      </c>
      <c r="AI1217" s="1">
        <v>0</v>
      </c>
      <c r="AJ1217" s="1">
        <f t="shared" si="181"/>
        <v>0</v>
      </c>
      <c r="AK1217" s="1">
        <f t="shared" si="182"/>
        <v>0.61909175162187213</v>
      </c>
      <c r="AL1217" s="1">
        <f t="shared" si="183"/>
        <v>0.38090824837812792</v>
      </c>
    </row>
    <row r="1218" spans="1:38">
      <c r="A1218" s="2" t="s">
        <v>1447</v>
      </c>
      <c r="B1218" s="2" t="s">
        <v>105</v>
      </c>
      <c r="C1218" s="2" t="s">
        <v>164</v>
      </c>
      <c r="D1218" s="2">
        <v>12621</v>
      </c>
      <c r="E1218" s="2" t="s">
        <v>1493</v>
      </c>
      <c r="F1218" s="2" t="s">
        <v>5</v>
      </c>
      <c r="G1218" s="2" t="s">
        <v>1446</v>
      </c>
      <c r="H1218" s="2">
        <v>110</v>
      </c>
      <c r="I1218" s="2">
        <v>40</v>
      </c>
      <c r="J1218" s="2" t="str">
        <f t="shared" si="184"/>
        <v>MINERIO</v>
      </c>
      <c r="K1218" s="8">
        <v>0.47</v>
      </c>
      <c r="L1218" s="11">
        <v>0.09</v>
      </c>
      <c r="M1218" s="3">
        <v>24</v>
      </c>
      <c r="N1218" s="3">
        <v>1734</v>
      </c>
      <c r="O1218" s="3">
        <v>0</v>
      </c>
      <c r="P1218" s="3">
        <v>490</v>
      </c>
      <c r="Q1218" s="3">
        <v>1.0676156583629894E-2</v>
      </c>
      <c r="R1218" s="3">
        <v>0.98932384341637014</v>
      </c>
      <c r="S1218" s="3">
        <v>0</v>
      </c>
      <c r="T1218" s="3">
        <v>26</v>
      </c>
      <c r="U1218" s="3">
        <v>949</v>
      </c>
      <c r="V1218" s="3">
        <v>157</v>
      </c>
      <c r="W1218" s="3">
        <v>37</v>
      </c>
      <c r="X1218" s="3">
        <v>35</v>
      </c>
      <c r="Y1218" s="3">
        <v>0</v>
      </c>
      <c r="Z1218" s="5">
        <f t="shared" si="185"/>
        <v>2.2968197879858657E-2</v>
      </c>
      <c r="AA1218" s="5">
        <f t="shared" si="186"/>
        <v>0.83833922261484095</v>
      </c>
      <c r="AB1218" s="5">
        <f t="shared" si="187"/>
        <v>0.13869257950530034</v>
      </c>
      <c r="AC1218" s="3">
        <v>0</v>
      </c>
      <c r="AD1218" s="3">
        <v>2</v>
      </c>
      <c r="AE1218" s="3">
        <v>809</v>
      </c>
      <c r="AF1218" s="3">
        <v>312</v>
      </c>
      <c r="AG1218" s="3">
        <v>2</v>
      </c>
      <c r="AH1218" s="3">
        <v>23</v>
      </c>
      <c r="AI1218" s="1">
        <v>0</v>
      </c>
      <c r="AJ1218" s="1">
        <f t="shared" ref="AJ1218:AJ1281" si="188">(AD1218+AG1218)/($AC1218+$AD1218+$AE1218+$AF1218+AG1218+AH1218)</f>
        <v>3.4843205574912892E-3</v>
      </c>
      <c r="AK1218" s="1">
        <f t="shared" ref="AK1218:AK1281" si="189">AE1218/($AC1218+$AD1218+$AE1218+$AF1218+AG1218+AH1218)</f>
        <v>0.70470383275261328</v>
      </c>
      <c r="AL1218" s="1">
        <f t="shared" ref="AL1218:AL1281" si="190">(AH1218+AF1218)/($AC1218+$AD1218+$AE1218+$AF1218+AH1218+AG1218)</f>
        <v>0.29181184668989546</v>
      </c>
    </row>
    <row r="1219" spans="1:38">
      <c r="A1219" s="2" t="s">
        <v>1047</v>
      </c>
      <c r="B1219" s="2" t="s">
        <v>105</v>
      </c>
      <c r="C1219" s="2" t="s">
        <v>164</v>
      </c>
      <c r="D1219" s="2">
        <v>12037</v>
      </c>
      <c r="E1219" s="6" t="s">
        <v>113</v>
      </c>
      <c r="F1219" s="2" t="s">
        <v>5</v>
      </c>
      <c r="G1219" s="2" t="s">
        <v>1446</v>
      </c>
      <c r="H1219" s="2">
        <v>88</v>
      </c>
      <c r="I1219" s="2">
        <v>45</v>
      </c>
      <c r="J1219" s="2" t="str">
        <f t="shared" ref="J1219:J1282" si="191">IF(OR(G1219="MINERIO",K1219 &gt;0.4),"MINERIO","ESTERIL")</f>
        <v>MINERIO</v>
      </c>
      <c r="K1219" s="8">
        <v>56.53</v>
      </c>
      <c r="L1219" s="11">
        <v>2.1</v>
      </c>
      <c r="M1219" s="2">
        <v>110</v>
      </c>
      <c r="N1219" s="2">
        <v>1679</v>
      </c>
      <c r="O1219" s="2">
        <v>0</v>
      </c>
      <c r="P1219" s="2">
        <v>457</v>
      </c>
      <c r="Q1219" s="2">
        <f t="shared" ref="Q1219:Q1250" si="192">(M1219+O1219)/(M1219+N1219+O1219+P1219)</f>
        <v>4.8975957257346395E-2</v>
      </c>
      <c r="R1219" s="2">
        <f t="shared" ref="R1219:R1250" si="193">(N1219+P1219)/(M1219+N1219+O1219+P1219)</f>
        <v>0.95102404274265362</v>
      </c>
      <c r="S1219" s="5">
        <v>0</v>
      </c>
      <c r="T1219" s="5">
        <v>242</v>
      </c>
      <c r="U1219" s="5">
        <v>617</v>
      </c>
      <c r="V1219" s="5">
        <v>58</v>
      </c>
      <c r="W1219" s="5">
        <v>223</v>
      </c>
      <c r="X1219" s="5">
        <v>74</v>
      </c>
      <c r="Y1219" s="5">
        <f t="shared" ref="Y1219:Y1250" si="194">S1219/($S1219+$T1219+$U1219+$V1219)</f>
        <v>0</v>
      </c>
      <c r="Z1219" s="5">
        <f t="shared" si="185"/>
        <v>0.2639040348964013</v>
      </c>
      <c r="AA1219" s="5">
        <f t="shared" si="186"/>
        <v>0.67284623773173391</v>
      </c>
      <c r="AB1219" s="5">
        <f t="shared" si="187"/>
        <v>6.3249727371864781E-2</v>
      </c>
      <c r="AC1219" s="5">
        <v>0</v>
      </c>
      <c r="AD1219" s="3">
        <v>146</v>
      </c>
      <c r="AE1219" s="3">
        <v>748</v>
      </c>
      <c r="AF1219" s="3">
        <v>76</v>
      </c>
      <c r="AG1219" s="3">
        <v>168</v>
      </c>
      <c r="AH1219" s="3">
        <v>75</v>
      </c>
      <c r="AI1219" s="1">
        <f t="shared" ref="AI1219:AI1250" si="195">AC1219/($AC1219+$AD1219+$AE1219+$AF1219)</f>
        <v>0</v>
      </c>
      <c r="AJ1219" s="1">
        <f t="shared" si="188"/>
        <v>0.25886232481450949</v>
      </c>
      <c r="AK1219" s="1">
        <f t="shared" si="189"/>
        <v>0.6166529266281946</v>
      </c>
      <c r="AL1219" s="1">
        <f t="shared" si="190"/>
        <v>0.12448474855729597</v>
      </c>
    </row>
    <row r="1220" spans="1:38">
      <c r="A1220" s="2" t="s">
        <v>1047</v>
      </c>
      <c r="B1220" s="2" t="s">
        <v>105</v>
      </c>
      <c r="C1220" s="2" t="s">
        <v>164</v>
      </c>
      <c r="D1220" s="2">
        <v>12003</v>
      </c>
      <c r="E1220" s="6" t="s">
        <v>29</v>
      </c>
      <c r="F1220" s="2" t="s">
        <v>1455</v>
      </c>
      <c r="G1220" s="2" t="s">
        <v>1446</v>
      </c>
      <c r="H1220" s="2">
        <v>54</v>
      </c>
      <c r="I1220" s="2">
        <v>25</v>
      </c>
      <c r="J1220" s="2" t="str">
        <f t="shared" si="191"/>
        <v>MINERIO</v>
      </c>
      <c r="K1220" s="8">
        <v>27.06</v>
      </c>
      <c r="L1220" s="11">
        <v>0.49</v>
      </c>
      <c r="M1220" s="2">
        <v>62</v>
      </c>
      <c r="N1220" s="2">
        <v>1163</v>
      </c>
      <c r="O1220" s="2">
        <v>0</v>
      </c>
      <c r="P1220" s="2">
        <v>425</v>
      </c>
      <c r="Q1220" s="2">
        <f t="shared" si="192"/>
        <v>3.7575757575757575E-2</v>
      </c>
      <c r="R1220" s="2">
        <f t="shared" si="193"/>
        <v>0.9624242424242424</v>
      </c>
      <c r="S1220" s="5">
        <v>0</v>
      </c>
      <c r="T1220" s="5">
        <v>53</v>
      </c>
      <c r="U1220" s="5">
        <v>591</v>
      </c>
      <c r="V1220" s="5">
        <v>100</v>
      </c>
      <c r="W1220" s="5">
        <v>68</v>
      </c>
      <c r="X1220" s="5">
        <v>44</v>
      </c>
      <c r="Y1220" s="5">
        <f t="shared" si="194"/>
        <v>0</v>
      </c>
      <c r="Z1220" s="5">
        <f t="shared" si="185"/>
        <v>7.1236559139784952E-2</v>
      </c>
      <c r="AA1220" s="5">
        <f t="shared" si="186"/>
        <v>0.79435483870967738</v>
      </c>
      <c r="AB1220" s="5">
        <f t="shared" si="187"/>
        <v>0.13440860215053763</v>
      </c>
      <c r="AC1220" s="5">
        <v>0</v>
      </c>
      <c r="AD1220" s="3">
        <v>40</v>
      </c>
      <c r="AE1220" s="3">
        <v>595</v>
      </c>
      <c r="AF1220" s="3">
        <v>146</v>
      </c>
      <c r="AG1220" s="3">
        <v>46</v>
      </c>
      <c r="AH1220" s="3">
        <v>29</v>
      </c>
      <c r="AI1220" s="1">
        <f t="shared" si="195"/>
        <v>0</v>
      </c>
      <c r="AJ1220" s="1">
        <f t="shared" si="188"/>
        <v>0.10046728971962617</v>
      </c>
      <c r="AK1220" s="1">
        <f t="shared" si="189"/>
        <v>0.69509345794392519</v>
      </c>
      <c r="AL1220" s="1">
        <f t="shared" si="190"/>
        <v>0.20443925233644861</v>
      </c>
    </row>
    <row r="1221" spans="1:38">
      <c r="A1221" s="2" t="s">
        <v>1047</v>
      </c>
      <c r="B1221" s="2" t="s">
        <v>105</v>
      </c>
      <c r="C1221" s="2" t="s">
        <v>1048</v>
      </c>
      <c r="D1221" s="2">
        <v>16192</v>
      </c>
      <c r="E1221" s="6" t="s">
        <v>63</v>
      </c>
      <c r="F1221" s="2" t="s">
        <v>5</v>
      </c>
      <c r="G1221" s="2" t="s">
        <v>1446</v>
      </c>
      <c r="H1221" s="2">
        <v>48</v>
      </c>
      <c r="I1221" s="2">
        <v>70</v>
      </c>
      <c r="J1221" s="2" t="str">
        <f t="shared" si="191"/>
        <v>MINERIO</v>
      </c>
      <c r="K1221" s="8">
        <v>14.91</v>
      </c>
      <c r="L1221" s="11">
        <v>6.72</v>
      </c>
      <c r="M1221" s="2">
        <v>69</v>
      </c>
      <c r="N1221" s="2">
        <v>3554</v>
      </c>
      <c r="O1221" s="2">
        <v>0</v>
      </c>
      <c r="P1221" s="2">
        <v>712</v>
      </c>
      <c r="Q1221" s="2">
        <f t="shared" si="192"/>
        <v>1.5916955017301039E-2</v>
      </c>
      <c r="R1221" s="2">
        <f t="shared" si="193"/>
        <v>0.98408304498269894</v>
      </c>
      <c r="S1221" s="5">
        <v>0</v>
      </c>
      <c r="T1221" s="5">
        <v>171</v>
      </c>
      <c r="U1221" s="5">
        <v>1575</v>
      </c>
      <c r="V1221" s="5">
        <v>322</v>
      </c>
      <c r="W1221" s="5">
        <v>183</v>
      </c>
      <c r="X1221" s="5">
        <v>135</v>
      </c>
      <c r="Y1221" s="5">
        <f t="shared" si="194"/>
        <v>0</v>
      </c>
      <c r="Z1221" s="5">
        <f t="shared" si="185"/>
        <v>8.2688588007736943E-2</v>
      </c>
      <c r="AA1221" s="5">
        <f t="shared" si="186"/>
        <v>0.76160541586073505</v>
      </c>
      <c r="AB1221" s="5">
        <f t="shared" si="187"/>
        <v>0.15570599613152805</v>
      </c>
      <c r="AC1221" s="5">
        <v>0</v>
      </c>
      <c r="AD1221" s="3">
        <v>95</v>
      </c>
      <c r="AE1221" s="3">
        <v>1611</v>
      </c>
      <c r="AF1221" s="3">
        <v>451</v>
      </c>
      <c r="AG1221" s="3">
        <v>116</v>
      </c>
      <c r="AH1221" s="3">
        <v>113</v>
      </c>
      <c r="AI1221" s="1">
        <f t="shared" si="195"/>
        <v>0</v>
      </c>
      <c r="AJ1221" s="1">
        <f t="shared" si="188"/>
        <v>8.8432523051131598E-2</v>
      </c>
      <c r="AK1221" s="1">
        <f t="shared" si="189"/>
        <v>0.67518860016764459</v>
      </c>
      <c r="AL1221" s="1">
        <f t="shared" si="190"/>
        <v>0.2363788767812238</v>
      </c>
    </row>
    <row r="1222" spans="1:38">
      <c r="A1222" s="2" t="s">
        <v>1047</v>
      </c>
      <c r="B1222" s="2" t="s">
        <v>105</v>
      </c>
      <c r="C1222" s="2" t="s">
        <v>1048</v>
      </c>
      <c r="D1222" s="2">
        <v>16193</v>
      </c>
      <c r="E1222" s="6" t="s">
        <v>63</v>
      </c>
      <c r="F1222" s="2" t="s">
        <v>5</v>
      </c>
      <c r="G1222" s="2" t="s">
        <v>1446</v>
      </c>
      <c r="H1222" s="2">
        <v>49</v>
      </c>
      <c r="I1222" s="2">
        <v>25</v>
      </c>
      <c r="J1222" s="2" t="str">
        <f t="shared" si="191"/>
        <v>MINERIO</v>
      </c>
      <c r="K1222" s="8">
        <v>7.38</v>
      </c>
      <c r="L1222" s="11">
        <v>0.77</v>
      </c>
      <c r="M1222" s="2">
        <v>14</v>
      </c>
      <c r="N1222" s="2">
        <v>1113</v>
      </c>
      <c r="O1222" s="2">
        <v>0</v>
      </c>
      <c r="P1222" s="2">
        <v>336</v>
      </c>
      <c r="Q1222" s="2">
        <f t="shared" si="192"/>
        <v>9.5693779904306216E-3</v>
      </c>
      <c r="R1222" s="2">
        <f t="shared" si="193"/>
        <v>0.99043062200956933</v>
      </c>
      <c r="S1222" s="5">
        <v>0</v>
      </c>
      <c r="T1222" s="5">
        <v>15</v>
      </c>
      <c r="U1222" s="5">
        <v>576</v>
      </c>
      <c r="V1222" s="5">
        <v>137</v>
      </c>
      <c r="W1222" s="5">
        <v>10</v>
      </c>
      <c r="X1222" s="5">
        <v>37</v>
      </c>
      <c r="Y1222" s="5">
        <f t="shared" si="194"/>
        <v>0</v>
      </c>
      <c r="Z1222" s="5">
        <f t="shared" si="185"/>
        <v>2.0604395604395604E-2</v>
      </c>
      <c r="AA1222" s="5">
        <f t="shared" si="186"/>
        <v>0.79120879120879117</v>
      </c>
      <c r="AB1222" s="5">
        <f t="shared" si="187"/>
        <v>0.18818681318681318</v>
      </c>
      <c r="AC1222" s="5">
        <v>0</v>
      </c>
      <c r="AD1222" s="3">
        <v>9</v>
      </c>
      <c r="AE1222" s="3">
        <v>533</v>
      </c>
      <c r="AF1222" s="3">
        <v>199</v>
      </c>
      <c r="AG1222" s="3">
        <v>8</v>
      </c>
      <c r="AH1222" s="3">
        <v>26</v>
      </c>
      <c r="AI1222" s="1">
        <f t="shared" si="195"/>
        <v>0</v>
      </c>
      <c r="AJ1222" s="1">
        <f t="shared" si="188"/>
        <v>2.1935483870967741E-2</v>
      </c>
      <c r="AK1222" s="1">
        <f t="shared" si="189"/>
        <v>0.68774193548387097</v>
      </c>
      <c r="AL1222" s="1">
        <f t="shared" si="190"/>
        <v>0.29032258064516131</v>
      </c>
    </row>
    <row r="1223" spans="1:38">
      <c r="A1223" s="2" t="s">
        <v>1047</v>
      </c>
      <c r="B1223" s="2" t="s">
        <v>105</v>
      </c>
      <c r="C1223" s="2" t="s">
        <v>1048</v>
      </c>
      <c r="D1223" s="2">
        <v>16195</v>
      </c>
      <c r="E1223" s="6" t="s">
        <v>64</v>
      </c>
      <c r="F1223" s="2" t="s">
        <v>5</v>
      </c>
      <c r="G1223" s="2" t="s">
        <v>1446</v>
      </c>
      <c r="H1223" s="2">
        <v>51</v>
      </c>
      <c r="I1223" s="2">
        <v>10</v>
      </c>
      <c r="J1223" s="2" t="str">
        <f t="shared" si="191"/>
        <v>MINERIO</v>
      </c>
      <c r="K1223" s="8">
        <v>6.29</v>
      </c>
      <c r="L1223" s="11">
        <v>1.1499999999999999</v>
      </c>
      <c r="M1223" s="2">
        <v>0</v>
      </c>
      <c r="N1223" s="2">
        <v>935</v>
      </c>
      <c r="O1223" s="2">
        <v>0</v>
      </c>
      <c r="P1223" s="2">
        <v>296</v>
      </c>
      <c r="Q1223" s="2">
        <f t="shared" si="192"/>
        <v>0</v>
      </c>
      <c r="R1223" s="2">
        <f t="shared" si="193"/>
        <v>1</v>
      </c>
      <c r="S1223" s="5">
        <v>0</v>
      </c>
      <c r="T1223" s="5">
        <v>46</v>
      </c>
      <c r="U1223" s="5">
        <v>401</v>
      </c>
      <c r="V1223" s="5">
        <v>110</v>
      </c>
      <c r="W1223" s="5">
        <v>45</v>
      </c>
      <c r="X1223" s="5">
        <v>31</v>
      </c>
      <c r="Y1223" s="5">
        <f t="shared" si="194"/>
        <v>0</v>
      </c>
      <c r="Z1223" s="5">
        <f t="shared" si="185"/>
        <v>8.2585278276481155E-2</v>
      </c>
      <c r="AA1223" s="5">
        <f t="shared" si="186"/>
        <v>0.71992818671454217</v>
      </c>
      <c r="AB1223" s="5">
        <f t="shared" si="187"/>
        <v>0.19748653500897667</v>
      </c>
      <c r="AC1223" s="5">
        <v>0</v>
      </c>
      <c r="AD1223" s="3">
        <v>27</v>
      </c>
      <c r="AE1223" s="3">
        <v>374</v>
      </c>
      <c r="AF1223" s="3">
        <v>173</v>
      </c>
      <c r="AG1223" s="3">
        <v>35</v>
      </c>
      <c r="AH1223" s="3">
        <v>24</v>
      </c>
      <c r="AI1223" s="1">
        <f t="shared" si="195"/>
        <v>0</v>
      </c>
      <c r="AJ1223" s="1">
        <f t="shared" si="188"/>
        <v>9.7946287519747238E-2</v>
      </c>
      <c r="AK1223" s="1">
        <f t="shared" si="189"/>
        <v>0.5908372827804107</v>
      </c>
      <c r="AL1223" s="1">
        <f t="shared" si="190"/>
        <v>0.31121642969984203</v>
      </c>
    </row>
    <row r="1224" spans="1:38">
      <c r="A1224" s="2" t="s">
        <v>1047</v>
      </c>
      <c r="B1224" s="2" t="s">
        <v>105</v>
      </c>
      <c r="C1224" s="2" t="s">
        <v>1048</v>
      </c>
      <c r="D1224" s="2">
        <v>16198</v>
      </c>
      <c r="E1224" s="6" t="s">
        <v>65</v>
      </c>
      <c r="F1224" s="2" t="s">
        <v>5</v>
      </c>
      <c r="G1224" s="2" t="s">
        <v>1446</v>
      </c>
      <c r="H1224" s="2">
        <v>54</v>
      </c>
      <c r="I1224" s="2">
        <v>10</v>
      </c>
      <c r="J1224" s="2" t="str">
        <f t="shared" si="191"/>
        <v>MINERIO</v>
      </c>
      <c r="K1224" s="8">
        <v>6.13</v>
      </c>
      <c r="L1224" s="11">
        <v>8.5</v>
      </c>
      <c r="M1224" s="2">
        <v>237</v>
      </c>
      <c r="N1224" s="2">
        <v>653</v>
      </c>
      <c r="O1224" s="2">
        <v>0</v>
      </c>
      <c r="P1224" s="2">
        <v>356</v>
      </c>
      <c r="Q1224" s="2">
        <f t="shared" si="192"/>
        <v>0.19020866773675763</v>
      </c>
      <c r="R1224" s="2">
        <f t="shared" si="193"/>
        <v>0.8097913322632424</v>
      </c>
      <c r="S1224" s="5">
        <v>0</v>
      </c>
      <c r="T1224" s="5">
        <v>441</v>
      </c>
      <c r="U1224" s="5">
        <v>19</v>
      </c>
      <c r="V1224" s="5">
        <v>9</v>
      </c>
      <c r="W1224" s="5">
        <v>173</v>
      </c>
      <c r="X1224" s="5">
        <v>0</v>
      </c>
      <c r="Y1224" s="5">
        <f t="shared" si="194"/>
        <v>0</v>
      </c>
      <c r="Z1224" s="5">
        <f t="shared" si="185"/>
        <v>0.94029850746268662</v>
      </c>
      <c r="AA1224" s="5">
        <f t="shared" si="186"/>
        <v>4.0511727078891259E-2</v>
      </c>
      <c r="AB1224" s="5">
        <f t="shared" si="187"/>
        <v>1.9189765458422176E-2</v>
      </c>
      <c r="AC1224" s="5">
        <v>0</v>
      </c>
      <c r="AD1224" s="3">
        <v>396</v>
      </c>
      <c r="AE1224" s="3">
        <v>33</v>
      </c>
      <c r="AF1224" s="3">
        <v>15</v>
      </c>
      <c r="AG1224" s="3">
        <v>186</v>
      </c>
      <c r="AH1224" s="3">
        <v>7</v>
      </c>
      <c r="AI1224" s="1">
        <f t="shared" si="195"/>
        <v>0</v>
      </c>
      <c r="AJ1224" s="1">
        <f t="shared" si="188"/>
        <v>0.91365777080062793</v>
      </c>
      <c r="AK1224" s="1">
        <f t="shared" si="189"/>
        <v>5.1805337519623233E-2</v>
      </c>
      <c r="AL1224" s="1">
        <f t="shared" si="190"/>
        <v>3.453689167974882E-2</v>
      </c>
    </row>
    <row r="1225" spans="1:38">
      <c r="A1225" s="2" t="s">
        <v>1047</v>
      </c>
      <c r="B1225" s="2" t="s">
        <v>105</v>
      </c>
      <c r="C1225" s="2" t="s">
        <v>1048</v>
      </c>
      <c r="D1225" s="2">
        <v>16152</v>
      </c>
      <c r="E1225" s="6" t="s">
        <v>115</v>
      </c>
      <c r="F1225" s="2" t="s">
        <v>6</v>
      </c>
      <c r="G1225" s="2" t="s">
        <v>1445</v>
      </c>
      <c r="H1225" s="2">
        <v>8</v>
      </c>
      <c r="I1225" s="2">
        <v>60</v>
      </c>
      <c r="J1225" s="2" t="str">
        <f t="shared" si="191"/>
        <v>MINERIO</v>
      </c>
      <c r="K1225" s="8">
        <v>5.39</v>
      </c>
      <c r="L1225" s="11">
        <v>0.89</v>
      </c>
      <c r="M1225" s="2">
        <v>0</v>
      </c>
      <c r="N1225" s="2">
        <v>2070</v>
      </c>
      <c r="O1225" s="2">
        <v>0</v>
      </c>
      <c r="P1225" s="2">
        <v>470</v>
      </c>
      <c r="Q1225" s="2">
        <f t="shared" si="192"/>
        <v>0</v>
      </c>
      <c r="R1225" s="2">
        <f t="shared" si="193"/>
        <v>1</v>
      </c>
      <c r="S1225" s="5">
        <v>0</v>
      </c>
      <c r="T1225" s="5">
        <v>53</v>
      </c>
      <c r="U1225" s="5">
        <v>1045</v>
      </c>
      <c r="V1225" s="5">
        <v>253</v>
      </c>
      <c r="W1225" s="5">
        <v>66</v>
      </c>
      <c r="X1225" s="5">
        <v>33</v>
      </c>
      <c r="Y1225" s="5">
        <f t="shared" si="194"/>
        <v>0</v>
      </c>
      <c r="Z1225" s="5">
        <f t="shared" si="185"/>
        <v>3.9230199851961509E-2</v>
      </c>
      <c r="AA1225" s="5">
        <f t="shared" si="186"/>
        <v>0.77350111028867508</v>
      </c>
      <c r="AB1225" s="5">
        <f t="shared" si="187"/>
        <v>0.18726868985936343</v>
      </c>
      <c r="AC1225" s="5">
        <v>0</v>
      </c>
      <c r="AD1225" s="3">
        <v>28</v>
      </c>
      <c r="AE1225" s="3">
        <v>975</v>
      </c>
      <c r="AF1225" s="3">
        <v>375</v>
      </c>
      <c r="AG1225" s="3">
        <v>37</v>
      </c>
      <c r="AH1225" s="3">
        <v>29</v>
      </c>
      <c r="AI1225" s="1">
        <f t="shared" si="195"/>
        <v>0</v>
      </c>
      <c r="AJ1225" s="1">
        <f t="shared" si="188"/>
        <v>4.5013850415512466E-2</v>
      </c>
      <c r="AK1225" s="1">
        <f t="shared" si="189"/>
        <v>0.67520775623268703</v>
      </c>
      <c r="AL1225" s="1">
        <f t="shared" si="190"/>
        <v>0.27977839335180055</v>
      </c>
    </row>
    <row r="1226" spans="1:38">
      <c r="A1226" s="2" t="s">
        <v>1047</v>
      </c>
      <c r="B1226" s="2" t="s">
        <v>105</v>
      </c>
      <c r="C1226" s="2" t="s">
        <v>1048</v>
      </c>
      <c r="D1226" s="2">
        <v>16151</v>
      </c>
      <c r="E1226" s="6" t="s">
        <v>115</v>
      </c>
      <c r="F1226" s="2" t="s">
        <v>6</v>
      </c>
      <c r="G1226" s="2" t="s">
        <v>1445</v>
      </c>
      <c r="H1226" s="2">
        <v>7</v>
      </c>
      <c r="I1226" s="2">
        <v>65</v>
      </c>
      <c r="J1226" s="2" t="str">
        <f t="shared" si="191"/>
        <v>MINERIO</v>
      </c>
      <c r="K1226" s="8">
        <v>5.16</v>
      </c>
      <c r="L1226" s="11">
        <v>1.41</v>
      </c>
      <c r="M1226" s="2">
        <v>0</v>
      </c>
      <c r="N1226" s="2">
        <v>2187</v>
      </c>
      <c r="O1226" s="2">
        <v>0</v>
      </c>
      <c r="P1226" s="2">
        <v>519</v>
      </c>
      <c r="Q1226" s="2">
        <f t="shared" si="192"/>
        <v>0</v>
      </c>
      <c r="R1226" s="2">
        <f t="shared" si="193"/>
        <v>1</v>
      </c>
      <c r="S1226" s="5">
        <v>0</v>
      </c>
      <c r="T1226" s="5">
        <v>16</v>
      </c>
      <c r="U1226" s="5">
        <v>1179</v>
      </c>
      <c r="V1226" s="5">
        <v>267</v>
      </c>
      <c r="W1226" s="5">
        <v>17</v>
      </c>
      <c r="X1226" s="5">
        <v>50</v>
      </c>
      <c r="Y1226" s="5">
        <f t="shared" si="194"/>
        <v>0</v>
      </c>
      <c r="Z1226" s="5">
        <f t="shared" si="185"/>
        <v>1.094391244870041E-2</v>
      </c>
      <c r="AA1226" s="5">
        <f t="shared" si="186"/>
        <v>0.80642954856361149</v>
      </c>
      <c r="AB1226" s="5">
        <f t="shared" si="187"/>
        <v>0.1826265389876881</v>
      </c>
      <c r="AC1226" s="5">
        <v>0</v>
      </c>
      <c r="AD1226" s="3">
        <v>8</v>
      </c>
      <c r="AE1226" s="3">
        <v>1110</v>
      </c>
      <c r="AF1226" s="3">
        <v>363</v>
      </c>
      <c r="AG1226" s="3">
        <v>10</v>
      </c>
      <c r="AH1226" s="3">
        <v>38</v>
      </c>
      <c r="AI1226" s="1">
        <f t="shared" si="195"/>
        <v>0</v>
      </c>
      <c r="AJ1226" s="1">
        <f t="shared" si="188"/>
        <v>1.1772400261608895E-2</v>
      </c>
      <c r="AK1226" s="1">
        <f t="shared" si="189"/>
        <v>0.72596468279921522</v>
      </c>
      <c r="AL1226" s="1">
        <f t="shared" si="190"/>
        <v>0.26226291693917592</v>
      </c>
    </row>
    <row r="1227" spans="1:38">
      <c r="A1227" s="2" t="s">
        <v>1047</v>
      </c>
      <c r="B1227" s="2" t="s">
        <v>105</v>
      </c>
      <c r="C1227" s="2" t="s">
        <v>1048</v>
      </c>
      <c r="D1227" s="2">
        <v>16155</v>
      </c>
      <c r="E1227" s="6" t="s">
        <v>115</v>
      </c>
      <c r="F1227" s="2" t="s">
        <v>6</v>
      </c>
      <c r="G1227" s="2" t="s">
        <v>1445</v>
      </c>
      <c r="H1227" s="2">
        <v>11</v>
      </c>
      <c r="I1227" s="2">
        <v>70</v>
      </c>
      <c r="J1227" s="2" t="str">
        <f t="shared" si="191"/>
        <v>MINERIO</v>
      </c>
      <c r="K1227" s="8">
        <v>2.87</v>
      </c>
      <c r="L1227" s="11">
        <v>1.44</v>
      </c>
      <c r="M1227" s="2">
        <v>0</v>
      </c>
      <c r="N1227" s="2">
        <v>2638</v>
      </c>
      <c r="O1227" s="2">
        <v>0</v>
      </c>
      <c r="P1227" s="2">
        <v>499</v>
      </c>
      <c r="Q1227" s="2">
        <f t="shared" si="192"/>
        <v>0</v>
      </c>
      <c r="R1227" s="2">
        <f t="shared" si="193"/>
        <v>1</v>
      </c>
      <c r="S1227" s="5">
        <v>0</v>
      </c>
      <c r="T1227" s="5">
        <v>3</v>
      </c>
      <c r="U1227" s="5">
        <v>1064</v>
      </c>
      <c r="V1227" s="5">
        <v>703</v>
      </c>
      <c r="W1227" s="5">
        <v>6</v>
      </c>
      <c r="X1227" s="5">
        <v>23</v>
      </c>
      <c r="Y1227" s="5">
        <f t="shared" si="194"/>
        <v>0</v>
      </c>
      <c r="Z1227" s="5">
        <f t="shared" si="185"/>
        <v>1.6949152542372881E-3</v>
      </c>
      <c r="AA1227" s="5">
        <f t="shared" si="186"/>
        <v>0.60112994350282489</v>
      </c>
      <c r="AB1227" s="5">
        <f t="shared" si="187"/>
        <v>0.39717514124293785</v>
      </c>
      <c r="AC1227" s="5">
        <v>0</v>
      </c>
      <c r="AD1227" s="3">
        <v>2</v>
      </c>
      <c r="AE1227" s="3">
        <v>884</v>
      </c>
      <c r="AF1227" s="3">
        <v>894</v>
      </c>
      <c r="AG1227" s="3">
        <v>3</v>
      </c>
      <c r="AH1227" s="3">
        <v>16</v>
      </c>
      <c r="AI1227" s="1">
        <f t="shared" si="195"/>
        <v>0</v>
      </c>
      <c r="AJ1227" s="1">
        <f t="shared" si="188"/>
        <v>2.7793218454697055E-3</v>
      </c>
      <c r="AK1227" s="1">
        <f t="shared" si="189"/>
        <v>0.49138410227904389</v>
      </c>
      <c r="AL1227" s="1">
        <f t="shared" si="190"/>
        <v>0.50583657587548636</v>
      </c>
    </row>
    <row r="1228" spans="1:38">
      <c r="A1228" s="2" t="s">
        <v>1047</v>
      </c>
      <c r="B1228" s="2" t="s">
        <v>105</v>
      </c>
      <c r="C1228" s="2" t="s">
        <v>1048</v>
      </c>
      <c r="D1228" s="2">
        <v>16177</v>
      </c>
      <c r="E1228" s="6" t="s">
        <v>59</v>
      </c>
      <c r="F1228" s="2" t="s">
        <v>6</v>
      </c>
      <c r="G1228" s="2" t="s">
        <v>1445</v>
      </c>
      <c r="H1228" s="2">
        <v>33</v>
      </c>
      <c r="I1228" s="2">
        <v>20</v>
      </c>
      <c r="J1228" s="2" t="str">
        <f t="shared" si="191"/>
        <v>MINERIO</v>
      </c>
      <c r="K1228" s="8">
        <v>1.61</v>
      </c>
      <c r="L1228" s="11">
        <v>2.93</v>
      </c>
      <c r="M1228" s="2">
        <v>0</v>
      </c>
      <c r="N1228" s="2">
        <v>815</v>
      </c>
      <c r="O1228" s="2">
        <v>0</v>
      </c>
      <c r="P1228" s="2">
        <v>306</v>
      </c>
      <c r="Q1228" s="2">
        <f t="shared" si="192"/>
        <v>0</v>
      </c>
      <c r="R1228" s="2">
        <f t="shared" si="193"/>
        <v>1</v>
      </c>
      <c r="S1228" s="5">
        <v>0</v>
      </c>
      <c r="T1228" s="5">
        <v>11</v>
      </c>
      <c r="U1228" s="5">
        <v>291</v>
      </c>
      <c r="V1228" s="5">
        <v>288</v>
      </c>
      <c r="W1228" s="5">
        <v>10</v>
      </c>
      <c r="X1228" s="5">
        <v>12</v>
      </c>
      <c r="Y1228" s="5">
        <f t="shared" si="194"/>
        <v>0</v>
      </c>
      <c r="Z1228" s="5">
        <f t="shared" si="185"/>
        <v>1.864406779661017E-2</v>
      </c>
      <c r="AA1228" s="5">
        <f t="shared" si="186"/>
        <v>0.49322033898305084</v>
      </c>
      <c r="AB1228" s="5">
        <f t="shared" si="187"/>
        <v>0.488135593220339</v>
      </c>
      <c r="AC1228" s="5">
        <v>0</v>
      </c>
      <c r="AD1228" s="3">
        <v>9</v>
      </c>
      <c r="AE1228" s="3">
        <v>235</v>
      </c>
      <c r="AF1228" s="3">
        <v>349</v>
      </c>
      <c r="AG1228" s="3">
        <v>10</v>
      </c>
      <c r="AH1228" s="3">
        <v>9</v>
      </c>
      <c r="AI1228" s="1">
        <f t="shared" si="195"/>
        <v>0</v>
      </c>
      <c r="AJ1228" s="1">
        <f t="shared" si="188"/>
        <v>3.1045751633986929E-2</v>
      </c>
      <c r="AK1228" s="1">
        <f t="shared" si="189"/>
        <v>0.38398692810457519</v>
      </c>
      <c r="AL1228" s="1">
        <f t="shared" si="190"/>
        <v>0.58496732026143794</v>
      </c>
    </row>
    <row r="1229" spans="1:38">
      <c r="A1229" s="2" t="s">
        <v>1047</v>
      </c>
      <c r="B1229" s="2" t="s">
        <v>105</v>
      </c>
      <c r="C1229" s="2" t="s">
        <v>1048</v>
      </c>
      <c r="D1229" s="2">
        <v>16196</v>
      </c>
      <c r="E1229" s="6" t="s">
        <v>65</v>
      </c>
      <c r="F1229" s="2" t="s">
        <v>5</v>
      </c>
      <c r="G1229" s="2" t="s">
        <v>1446</v>
      </c>
      <c r="H1229" s="2">
        <v>52</v>
      </c>
      <c r="I1229" s="2">
        <v>20</v>
      </c>
      <c r="J1229" s="2" t="str">
        <f t="shared" si="191"/>
        <v>MINERIO</v>
      </c>
      <c r="K1229" s="8">
        <v>1.3</v>
      </c>
      <c r="L1229" s="11">
        <v>0.59</v>
      </c>
      <c r="M1229" s="2">
        <v>0</v>
      </c>
      <c r="N1229" s="2">
        <v>1720</v>
      </c>
      <c r="O1229" s="2">
        <v>0</v>
      </c>
      <c r="P1229" s="2">
        <v>410</v>
      </c>
      <c r="Q1229" s="2">
        <f t="shared" si="192"/>
        <v>0</v>
      </c>
      <c r="R1229" s="2">
        <f t="shared" si="193"/>
        <v>1</v>
      </c>
      <c r="S1229" s="5">
        <v>0</v>
      </c>
      <c r="T1229" s="5">
        <v>4</v>
      </c>
      <c r="U1229" s="5">
        <v>714</v>
      </c>
      <c r="V1229" s="5">
        <v>385</v>
      </c>
      <c r="W1229" s="5">
        <v>4</v>
      </c>
      <c r="X1229" s="5">
        <v>37</v>
      </c>
      <c r="Y1229" s="5">
        <f t="shared" si="194"/>
        <v>0</v>
      </c>
      <c r="Z1229" s="5">
        <f t="shared" si="185"/>
        <v>3.6264732547597461E-3</v>
      </c>
      <c r="AA1229" s="5">
        <f t="shared" si="186"/>
        <v>0.64732547597461465</v>
      </c>
      <c r="AB1229" s="5">
        <f t="shared" si="187"/>
        <v>0.34904805077062556</v>
      </c>
      <c r="AC1229" s="5">
        <v>0</v>
      </c>
      <c r="AD1229" s="3">
        <v>4</v>
      </c>
      <c r="AE1229" s="3">
        <v>601</v>
      </c>
      <c r="AF1229" s="3">
        <v>515</v>
      </c>
      <c r="AG1229" s="3">
        <v>1</v>
      </c>
      <c r="AH1229" s="3">
        <v>23</v>
      </c>
      <c r="AI1229" s="1">
        <f t="shared" si="195"/>
        <v>0</v>
      </c>
      <c r="AJ1229" s="1">
        <f t="shared" si="188"/>
        <v>4.370629370629371E-3</v>
      </c>
      <c r="AK1229" s="1">
        <f t="shared" si="189"/>
        <v>0.52534965034965031</v>
      </c>
      <c r="AL1229" s="1">
        <f t="shared" si="190"/>
        <v>0.47027972027972026</v>
      </c>
    </row>
    <row r="1230" spans="1:38">
      <c r="A1230" s="2" t="s">
        <v>1047</v>
      </c>
      <c r="B1230" s="2" t="s">
        <v>105</v>
      </c>
      <c r="C1230" s="2" t="s">
        <v>1048</v>
      </c>
      <c r="D1230" s="2">
        <v>16182</v>
      </c>
      <c r="E1230" s="6" t="s">
        <v>61</v>
      </c>
      <c r="F1230" s="2" t="s">
        <v>6</v>
      </c>
      <c r="G1230" s="2" t="s">
        <v>1445</v>
      </c>
      <c r="H1230" s="2">
        <v>38</v>
      </c>
      <c r="I1230" s="2">
        <v>10</v>
      </c>
      <c r="J1230" s="2" t="str">
        <f t="shared" si="191"/>
        <v>MINERIO</v>
      </c>
      <c r="K1230" s="8">
        <v>1.22</v>
      </c>
      <c r="L1230" s="11">
        <v>0.16</v>
      </c>
      <c r="M1230" s="2">
        <v>0</v>
      </c>
      <c r="N1230" s="2">
        <v>780</v>
      </c>
      <c r="O1230" s="2">
        <v>0</v>
      </c>
      <c r="P1230" s="2">
        <v>305</v>
      </c>
      <c r="Q1230" s="2">
        <f t="shared" si="192"/>
        <v>0</v>
      </c>
      <c r="R1230" s="2">
        <f t="shared" si="193"/>
        <v>1</v>
      </c>
      <c r="S1230" s="5">
        <v>0</v>
      </c>
      <c r="T1230" s="5">
        <v>0</v>
      </c>
      <c r="U1230" s="5">
        <v>222</v>
      </c>
      <c r="V1230" s="5">
        <v>392</v>
      </c>
      <c r="W1230" s="5">
        <v>0</v>
      </c>
      <c r="X1230" s="5">
        <v>5</v>
      </c>
      <c r="Y1230" s="5">
        <f t="shared" si="194"/>
        <v>0</v>
      </c>
      <c r="Z1230" s="5">
        <f t="shared" si="185"/>
        <v>0</v>
      </c>
      <c r="AA1230" s="5">
        <f t="shared" si="186"/>
        <v>0.36156351791530944</v>
      </c>
      <c r="AB1230" s="5">
        <f t="shared" si="187"/>
        <v>0.6384364820846905</v>
      </c>
      <c r="AC1230" s="5">
        <v>0</v>
      </c>
      <c r="AD1230" s="3">
        <v>0</v>
      </c>
      <c r="AE1230" s="3">
        <v>148</v>
      </c>
      <c r="AF1230" s="3">
        <v>467</v>
      </c>
      <c r="AG1230" s="3">
        <v>0</v>
      </c>
      <c r="AH1230" s="3">
        <v>4</v>
      </c>
      <c r="AI1230" s="1">
        <f t="shared" si="195"/>
        <v>0</v>
      </c>
      <c r="AJ1230" s="1">
        <f t="shared" si="188"/>
        <v>0</v>
      </c>
      <c r="AK1230" s="1">
        <f t="shared" si="189"/>
        <v>0.23909531502423265</v>
      </c>
      <c r="AL1230" s="1">
        <f t="shared" si="190"/>
        <v>0.76090468497576735</v>
      </c>
    </row>
    <row r="1231" spans="1:38">
      <c r="A1231" s="2" t="s">
        <v>1047</v>
      </c>
      <c r="B1231" s="2" t="s">
        <v>105</v>
      </c>
      <c r="C1231" s="2" t="s">
        <v>1048</v>
      </c>
      <c r="D1231" s="2">
        <v>16176</v>
      </c>
      <c r="E1231" s="6" t="s">
        <v>58</v>
      </c>
      <c r="F1231" s="2" t="s">
        <v>6</v>
      </c>
      <c r="G1231" s="2" t="s">
        <v>1445</v>
      </c>
      <c r="H1231" s="2">
        <v>32</v>
      </c>
      <c r="I1231" s="2">
        <v>30</v>
      </c>
      <c r="J1231" s="2" t="str">
        <f t="shared" si="191"/>
        <v>MINERIO</v>
      </c>
      <c r="K1231" s="8">
        <v>1.01</v>
      </c>
      <c r="L1231" s="11">
        <v>0.17</v>
      </c>
      <c r="M1231" s="2">
        <v>0</v>
      </c>
      <c r="N1231" s="2">
        <v>2075</v>
      </c>
      <c r="O1231" s="2">
        <v>0</v>
      </c>
      <c r="P1231" s="2">
        <v>483</v>
      </c>
      <c r="Q1231" s="2">
        <f t="shared" si="192"/>
        <v>0</v>
      </c>
      <c r="R1231" s="2">
        <f t="shared" si="193"/>
        <v>1</v>
      </c>
      <c r="S1231" s="5">
        <v>0</v>
      </c>
      <c r="T1231" s="5">
        <v>27</v>
      </c>
      <c r="U1231" s="5">
        <v>625</v>
      </c>
      <c r="V1231" s="5">
        <v>742</v>
      </c>
      <c r="W1231" s="5">
        <v>27</v>
      </c>
      <c r="X1231" s="5">
        <v>27</v>
      </c>
      <c r="Y1231" s="5">
        <f t="shared" si="194"/>
        <v>0</v>
      </c>
      <c r="Z1231" s="5">
        <f t="shared" si="185"/>
        <v>1.9368723098995694E-2</v>
      </c>
      <c r="AA1231" s="5">
        <f t="shared" si="186"/>
        <v>0.44835007173601149</v>
      </c>
      <c r="AB1231" s="5">
        <f t="shared" si="187"/>
        <v>0.53228120516499278</v>
      </c>
      <c r="AC1231" s="5">
        <v>0</v>
      </c>
      <c r="AD1231" s="3">
        <v>15</v>
      </c>
      <c r="AE1231" s="3">
        <v>507</v>
      </c>
      <c r="AF1231" s="3">
        <v>888</v>
      </c>
      <c r="AG1231" s="3">
        <v>12</v>
      </c>
      <c r="AH1231" s="3">
        <v>26</v>
      </c>
      <c r="AI1231" s="1">
        <f t="shared" si="195"/>
        <v>0</v>
      </c>
      <c r="AJ1231" s="1">
        <f t="shared" si="188"/>
        <v>1.8646408839779006E-2</v>
      </c>
      <c r="AK1231" s="1">
        <f t="shared" si="189"/>
        <v>0.35013812154696133</v>
      </c>
      <c r="AL1231" s="1">
        <f t="shared" si="190"/>
        <v>0.63121546961325969</v>
      </c>
    </row>
    <row r="1232" spans="1:38">
      <c r="A1232" s="2" t="s">
        <v>1047</v>
      </c>
      <c r="B1232" s="2" t="s">
        <v>105</v>
      </c>
      <c r="C1232" s="2" t="s">
        <v>1048</v>
      </c>
      <c r="D1232" s="2">
        <v>16174</v>
      </c>
      <c r="E1232" s="6" t="s">
        <v>57</v>
      </c>
      <c r="F1232" s="2" t="s">
        <v>6</v>
      </c>
      <c r="G1232" s="2" t="s">
        <v>1445</v>
      </c>
      <c r="H1232" s="2">
        <v>30</v>
      </c>
      <c r="I1232" s="2">
        <v>15</v>
      </c>
      <c r="J1232" s="2" t="str">
        <f t="shared" si="191"/>
        <v>MINERIO</v>
      </c>
      <c r="K1232" s="8">
        <v>0.78</v>
      </c>
      <c r="L1232" s="11">
        <v>1.05</v>
      </c>
      <c r="M1232" s="2">
        <v>0</v>
      </c>
      <c r="N1232" s="2">
        <v>805</v>
      </c>
      <c r="O1232" s="2">
        <v>0</v>
      </c>
      <c r="P1232" s="2">
        <v>287</v>
      </c>
      <c r="Q1232" s="2">
        <f t="shared" si="192"/>
        <v>0</v>
      </c>
      <c r="R1232" s="2">
        <f t="shared" si="193"/>
        <v>1</v>
      </c>
      <c r="S1232" s="5">
        <v>0</v>
      </c>
      <c r="T1232" s="5">
        <v>8</v>
      </c>
      <c r="U1232" s="5">
        <v>233</v>
      </c>
      <c r="V1232" s="5">
        <v>330</v>
      </c>
      <c r="W1232" s="5">
        <v>8</v>
      </c>
      <c r="X1232" s="5">
        <v>12</v>
      </c>
      <c r="Y1232" s="5">
        <f t="shared" si="194"/>
        <v>0</v>
      </c>
      <c r="Z1232" s="5">
        <f t="shared" si="185"/>
        <v>1.4010507880910683E-2</v>
      </c>
      <c r="AA1232" s="5">
        <f t="shared" si="186"/>
        <v>0.40805604203152362</v>
      </c>
      <c r="AB1232" s="5">
        <f t="shared" si="187"/>
        <v>0.57793345008756569</v>
      </c>
      <c r="AC1232" s="5">
        <v>0</v>
      </c>
      <c r="AD1232" s="3">
        <v>7</v>
      </c>
      <c r="AE1232" s="3">
        <v>185</v>
      </c>
      <c r="AF1232" s="3">
        <v>383</v>
      </c>
      <c r="AG1232" s="3">
        <v>7</v>
      </c>
      <c r="AH1232" s="3">
        <v>9</v>
      </c>
      <c r="AI1232" s="1">
        <f t="shared" si="195"/>
        <v>0</v>
      </c>
      <c r="AJ1232" s="1">
        <f t="shared" si="188"/>
        <v>2.3688663282571912E-2</v>
      </c>
      <c r="AK1232" s="1">
        <f t="shared" si="189"/>
        <v>0.31302876480541453</v>
      </c>
      <c r="AL1232" s="1">
        <f t="shared" si="190"/>
        <v>0.66328257191201356</v>
      </c>
    </row>
    <row r="1233" spans="1:38">
      <c r="A1233" s="2" t="s">
        <v>1047</v>
      </c>
      <c r="B1233" s="2" t="s">
        <v>105</v>
      </c>
      <c r="C1233" s="2" t="s">
        <v>1048</v>
      </c>
      <c r="D1233" s="2">
        <v>16123</v>
      </c>
      <c r="E1233" s="6" t="s">
        <v>114</v>
      </c>
      <c r="F1233" s="2" t="s">
        <v>5</v>
      </c>
      <c r="G1233" s="2" t="s">
        <v>1446</v>
      </c>
      <c r="H1233" s="2">
        <v>3</v>
      </c>
      <c r="I1233" s="2">
        <v>100</v>
      </c>
      <c r="J1233" s="2" t="str">
        <f t="shared" si="191"/>
        <v>MINERIO</v>
      </c>
      <c r="K1233" s="8">
        <v>0.71</v>
      </c>
      <c r="M1233" s="2">
        <v>0</v>
      </c>
      <c r="N1233" s="2">
        <v>3182</v>
      </c>
      <c r="O1233" s="2">
        <v>0</v>
      </c>
      <c r="P1233" s="2">
        <v>732</v>
      </c>
      <c r="Q1233" s="2">
        <f t="shared" si="192"/>
        <v>0</v>
      </c>
      <c r="R1233" s="2">
        <f t="shared" si="193"/>
        <v>1</v>
      </c>
      <c r="S1233" s="5">
        <v>0</v>
      </c>
      <c r="T1233" s="5">
        <v>15</v>
      </c>
      <c r="U1233" s="5">
        <v>1813</v>
      </c>
      <c r="V1233" s="5">
        <v>307</v>
      </c>
      <c r="W1233" s="5">
        <v>20</v>
      </c>
      <c r="X1233" s="5">
        <v>45</v>
      </c>
      <c r="Y1233" s="5">
        <f t="shared" si="194"/>
        <v>0</v>
      </c>
      <c r="Z1233" s="5">
        <f t="shared" si="185"/>
        <v>7.0257611241217799E-3</v>
      </c>
      <c r="AA1233" s="5">
        <f t="shared" si="186"/>
        <v>0.84918032786885245</v>
      </c>
      <c r="AB1233" s="5">
        <f t="shared" si="187"/>
        <v>0.14379391100702577</v>
      </c>
      <c r="AC1233" s="5">
        <v>0</v>
      </c>
      <c r="AD1233" s="3">
        <v>6</v>
      </c>
      <c r="AE1233" s="3">
        <v>1690</v>
      </c>
      <c r="AF1233" s="3">
        <v>459</v>
      </c>
      <c r="AG1233" s="3">
        <v>7</v>
      </c>
      <c r="AH1233" s="3">
        <v>38</v>
      </c>
      <c r="AI1233" s="1">
        <f t="shared" si="195"/>
        <v>0</v>
      </c>
      <c r="AJ1233" s="1">
        <f t="shared" si="188"/>
        <v>5.909090909090909E-3</v>
      </c>
      <c r="AK1233" s="1">
        <f t="shared" si="189"/>
        <v>0.76818181818181819</v>
      </c>
      <c r="AL1233" s="1">
        <f t="shared" si="190"/>
        <v>0.22590909090909092</v>
      </c>
    </row>
    <row r="1234" spans="1:38">
      <c r="A1234" s="2" t="s">
        <v>1047</v>
      </c>
      <c r="B1234" s="2" t="s">
        <v>105</v>
      </c>
      <c r="C1234" s="2" t="s">
        <v>1048</v>
      </c>
      <c r="D1234" s="2">
        <v>16185</v>
      </c>
      <c r="E1234" s="6" t="s">
        <v>60</v>
      </c>
      <c r="F1234" s="2" t="s">
        <v>6</v>
      </c>
      <c r="G1234" s="2" t="s">
        <v>1445</v>
      </c>
      <c r="H1234" s="2">
        <v>41</v>
      </c>
      <c r="I1234" s="2">
        <v>5</v>
      </c>
      <c r="J1234" s="2" t="str">
        <f t="shared" si="191"/>
        <v>MINERIO</v>
      </c>
      <c r="K1234" s="8">
        <v>0.64</v>
      </c>
      <c r="L1234" s="11">
        <v>0.09</v>
      </c>
      <c r="M1234" s="2">
        <v>0</v>
      </c>
      <c r="N1234" s="2">
        <v>344</v>
      </c>
      <c r="O1234" s="2">
        <v>0</v>
      </c>
      <c r="P1234" s="2">
        <v>227</v>
      </c>
      <c r="Q1234" s="2">
        <f t="shared" si="192"/>
        <v>0</v>
      </c>
      <c r="R1234" s="2">
        <f t="shared" si="193"/>
        <v>1</v>
      </c>
      <c r="S1234" s="5">
        <v>0</v>
      </c>
      <c r="T1234" s="5">
        <v>0</v>
      </c>
      <c r="U1234" s="5">
        <v>111</v>
      </c>
      <c r="V1234" s="5">
        <v>151</v>
      </c>
      <c r="W1234" s="5">
        <v>0</v>
      </c>
      <c r="X1234" s="5">
        <v>1</v>
      </c>
      <c r="Y1234" s="5">
        <f t="shared" si="194"/>
        <v>0</v>
      </c>
      <c r="Z1234" s="5">
        <f t="shared" si="185"/>
        <v>0</v>
      </c>
      <c r="AA1234" s="5">
        <f t="shared" si="186"/>
        <v>0.42366412213740456</v>
      </c>
      <c r="AB1234" s="5">
        <f t="shared" si="187"/>
        <v>0.57633587786259544</v>
      </c>
      <c r="AC1234" s="5">
        <v>0</v>
      </c>
      <c r="AD1234" s="3">
        <v>0</v>
      </c>
      <c r="AE1234" s="3">
        <v>73</v>
      </c>
      <c r="AF1234" s="3">
        <v>189</v>
      </c>
      <c r="AG1234" s="3">
        <v>0</v>
      </c>
      <c r="AH1234" s="3">
        <v>1</v>
      </c>
      <c r="AI1234" s="1">
        <f t="shared" si="195"/>
        <v>0</v>
      </c>
      <c r="AJ1234" s="1">
        <f t="shared" si="188"/>
        <v>0</v>
      </c>
      <c r="AK1234" s="1">
        <f t="shared" si="189"/>
        <v>0.27756653992395436</v>
      </c>
      <c r="AL1234" s="1">
        <f t="shared" si="190"/>
        <v>0.72243346007604559</v>
      </c>
    </row>
    <row r="1235" spans="1:38">
      <c r="A1235" s="2" t="s">
        <v>1047</v>
      </c>
      <c r="B1235" s="2" t="s">
        <v>105</v>
      </c>
      <c r="C1235" s="2" t="s">
        <v>1048</v>
      </c>
      <c r="D1235" s="2">
        <v>16124</v>
      </c>
      <c r="E1235" s="6" t="s">
        <v>114</v>
      </c>
      <c r="F1235" s="2" t="s">
        <v>5</v>
      </c>
      <c r="G1235" s="2" t="s">
        <v>1446</v>
      </c>
      <c r="H1235" s="2">
        <v>4</v>
      </c>
      <c r="I1235" s="2">
        <v>30</v>
      </c>
      <c r="J1235" s="2" t="str">
        <f t="shared" si="191"/>
        <v>MINERIO</v>
      </c>
      <c r="K1235" s="8">
        <v>0.57999999999999996</v>
      </c>
      <c r="M1235" s="2">
        <v>0</v>
      </c>
      <c r="N1235" s="2">
        <v>1526</v>
      </c>
      <c r="O1235" s="2">
        <v>0</v>
      </c>
      <c r="P1235" s="2">
        <v>386</v>
      </c>
      <c r="Q1235" s="2">
        <f t="shared" si="192"/>
        <v>0</v>
      </c>
      <c r="R1235" s="2">
        <f t="shared" si="193"/>
        <v>1</v>
      </c>
      <c r="S1235" s="5">
        <v>0</v>
      </c>
      <c r="T1235" s="5">
        <v>13</v>
      </c>
      <c r="U1235" s="5">
        <v>718</v>
      </c>
      <c r="V1235" s="5">
        <v>296</v>
      </c>
      <c r="W1235" s="5">
        <v>16</v>
      </c>
      <c r="X1235" s="5">
        <v>41</v>
      </c>
      <c r="Y1235" s="5">
        <f t="shared" si="194"/>
        <v>0</v>
      </c>
      <c r="Z1235" s="5">
        <f t="shared" si="185"/>
        <v>1.2658227848101266E-2</v>
      </c>
      <c r="AA1235" s="5">
        <f t="shared" si="186"/>
        <v>0.69912366114897762</v>
      </c>
      <c r="AB1235" s="5">
        <f t="shared" si="187"/>
        <v>0.28821811100292111</v>
      </c>
      <c r="AC1235" s="5">
        <v>0</v>
      </c>
      <c r="AD1235" s="3">
        <v>5</v>
      </c>
      <c r="AE1235" s="3">
        <v>654</v>
      </c>
      <c r="AF1235" s="3">
        <v>391</v>
      </c>
      <c r="AG1235" s="3">
        <v>7</v>
      </c>
      <c r="AH1235" s="3">
        <v>27</v>
      </c>
      <c r="AI1235" s="1">
        <f t="shared" si="195"/>
        <v>0</v>
      </c>
      <c r="AJ1235" s="1">
        <f t="shared" si="188"/>
        <v>1.107011070110701E-2</v>
      </c>
      <c r="AK1235" s="1">
        <f t="shared" si="189"/>
        <v>0.60332103321033215</v>
      </c>
      <c r="AL1235" s="1">
        <f t="shared" si="190"/>
        <v>0.38560885608856088</v>
      </c>
    </row>
    <row r="1236" spans="1:38">
      <c r="A1236" s="2" t="s">
        <v>1047</v>
      </c>
      <c r="B1236" s="2" t="s">
        <v>105</v>
      </c>
      <c r="C1236" s="2" t="s">
        <v>1048</v>
      </c>
      <c r="D1236" s="2">
        <v>16197</v>
      </c>
      <c r="E1236" s="6" t="s">
        <v>65</v>
      </c>
      <c r="F1236" s="2" t="s">
        <v>5</v>
      </c>
      <c r="G1236" s="2" t="s">
        <v>1446</v>
      </c>
      <c r="H1236" s="2">
        <v>53</v>
      </c>
      <c r="I1236" s="2">
        <v>10</v>
      </c>
      <c r="J1236" s="2" t="str">
        <f t="shared" si="191"/>
        <v>MINERIO</v>
      </c>
      <c r="K1236" s="8">
        <v>0.53</v>
      </c>
      <c r="L1236" s="11">
        <v>0.06</v>
      </c>
      <c r="M1236" s="2">
        <v>0</v>
      </c>
      <c r="N1236" s="2">
        <v>770</v>
      </c>
      <c r="O1236" s="2">
        <v>0</v>
      </c>
      <c r="P1236" s="2">
        <v>272</v>
      </c>
      <c r="Q1236" s="2">
        <f t="shared" si="192"/>
        <v>0</v>
      </c>
      <c r="R1236" s="2">
        <f t="shared" si="193"/>
        <v>1</v>
      </c>
      <c r="S1236" s="5">
        <v>0</v>
      </c>
      <c r="T1236" s="5">
        <v>12</v>
      </c>
      <c r="U1236" s="5">
        <v>378</v>
      </c>
      <c r="V1236" s="5">
        <v>114</v>
      </c>
      <c r="W1236" s="5">
        <v>9</v>
      </c>
      <c r="X1236" s="5">
        <v>17</v>
      </c>
      <c r="Y1236" s="5">
        <f t="shared" si="194"/>
        <v>0</v>
      </c>
      <c r="Z1236" s="5">
        <f t="shared" si="185"/>
        <v>2.3809523809523808E-2</v>
      </c>
      <c r="AA1236" s="5">
        <f t="shared" si="186"/>
        <v>0.75</v>
      </c>
      <c r="AB1236" s="5">
        <f t="shared" si="187"/>
        <v>0.22619047619047619</v>
      </c>
      <c r="AC1236" s="5">
        <v>0</v>
      </c>
      <c r="AD1236" s="3">
        <v>4</v>
      </c>
      <c r="AE1236" s="3">
        <v>339</v>
      </c>
      <c r="AF1236" s="3">
        <v>170</v>
      </c>
      <c r="AG1236" s="3">
        <v>6</v>
      </c>
      <c r="AH1236" s="3">
        <v>11</v>
      </c>
      <c r="AI1236" s="1">
        <f t="shared" si="195"/>
        <v>0</v>
      </c>
      <c r="AJ1236" s="1">
        <f t="shared" si="188"/>
        <v>1.8867924528301886E-2</v>
      </c>
      <c r="AK1236" s="1">
        <f t="shared" si="189"/>
        <v>0.63962264150943393</v>
      </c>
      <c r="AL1236" s="1">
        <f t="shared" si="190"/>
        <v>0.34150943396226413</v>
      </c>
    </row>
    <row r="1237" spans="1:38">
      <c r="A1237" s="2" t="s">
        <v>1047</v>
      </c>
      <c r="B1237" s="2" t="s">
        <v>105</v>
      </c>
      <c r="C1237" s="2" t="s">
        <v>1048</v>
      </c>
      <c r="D1237" s="2">
        <v>16164</v>
      </c>
      <c r="E1237" s="6" t="s">
        <v>52</v>
      </c>
      <c r="F1237" s="2" t="s">
        <v>6</v>
      </c>
      <c r="G1237" s="2" t="s">
        <v>1445</v>
      </c>
      <c r="H1237" s="2">
        <v>20</v>
      </c>
      <c r="I1237" s="2">
        <v>50</v>
      </c>
      <c r="J1237" s="2" t="str">
        <f t="shared" si="191"/>
        <v>MINERIO</v>
      </c>
      <c r="K1237" s="8">
        <v>0.51</v>
      </c>
      <c r="L1237" s="11">
        <v>0.64</v>
      </c>
      <c r="M1237" s="2">
        <v>9</v>
      </c>
      <c r="N1237" s="2">
        <v>2668</v>
      </c>
      <c r="O1237" s="2">
        <v>0</v>
      </c>
      <c r="P1237" s="2">
        <v>524</v>
      </c>
      <c r="Q1237" s="2">
        <f t="shared" si="192"/>
        <v>2.8116213683223993E-3</v>
      </c>
      <c r="R1237" s="2">
        <f t="shared" si="193"/>
        <v>0.99718837863167764</v>
      </c>
      <c r="S1237" s="5">
        <v>0</v>
      </c>
      <c r="T1237" s="5">
        <v>27</v>
      </c>
      <c r="U1237" s="5">
        <v>983</v>
      </c>
      <c r="V1237" s="5">
        <v>701</v>
      </c>
      <c r="W1237" s="5">
        <v>31</v>
      </c>
      <c r="X1237" s="5">
        <v>58</v>
      </c>
      <c r="Y1237" s="5">
        <f t="shared" si="194"/>
        <v>0</v>
      </c>
      <c r="Z1237" s="5">
        <f t="shared" si="185"/>
        <v>1.5780245470485097E-2</v>
      </c>
      <c r="AA1237" s="5">
        <f t="shared" si="186"/>
        <v>0.57451782583284627</v>
      </c>
      <c r="AB1237" s="5">
        <f t="shared" si="187"/>
        <v>0.4097019286966686</v>
      </c>
      <c r="AC1237" s="5">
        <v>0</v>
      </c>
      <c r="AD1237" s="3">
        <v>12</v>
      </c>
      <c r="AE1237" s="3">
        <v>831</v>
      </c>
      <c r="AF1237" s="3">
        <v>897</v>
      </c>
      <c r="AG1237" s="3">
        <v>17</v>
      </c>
      <c r="AH1237" s="3">
        <v>43</v>
      </c>
      <c r="AI1237" s="1">
        <f t="shared" si="195"/>
        <v>0</v>
      </c>
      <c r="AJ1237" s="1">
        <f t="shared" si="188"/>
        <v>1.6111111111111111E-2</v>
      </c>
      <c r="AK1237" s="1">
        <f t="shared" si="189"/>
        <v>0.46166666666666667</v>
      </c>
      <c r="AL1237" s="1">
        <f t="shared" si="190"/>
        <v>0.52222222222222225</v>
      </c>
    </row>
    <row r="1238" spans="1:38">
      <c r="A1238" s="2" t="s">
        <v>1047</v>
      </c>
      <c r="B1238" s="2" t="s">
        <v>105</v>
      </c>
      <c r="C1238" s="2" t="s">
        <v>1048</v>
      </c>
      <c r="D1238" s="2">
        <v>16154</v>
      </c>
      <c r="E1238" s="6" t="s">
        <v>115</v>
      </c>
      <c r="F1238" s="2" t="s">
        <v>6</v>
      </c>
      <c r="G1238" s="2" t="s">
        <v>1445</v>
      </c>
      <c r="H1238" s="2">
        <v>10</v>
      </c>
      <c r="I1238" s="2">
        <v>20</v>
      </c>
      <c r="J1238" s="2" t="str">
        <f t="shared" si="191"/>
        <v>MINERIO</v>
      </c>
      <c r="K1238" s="8">
        <v>0.46</v>
      </c>
      <c r="L1238" s="11">
        <v>0.24</v>
      </c>
      <c r="M1238" s="2">
        <v>0</v>
      </c>
      <c r="N1238" s="2">
        <v>980</v>
      </c>
      <c r="O1238" s="2">
        <v>0</v>
      </c>
      <c r="P1238" s="2">
        <v>361</v>
      </c>
      <c r="Q1238" s="2">
        <f t="shared" si="192"/>
        <v>0</v>
      </c>
      <c r="R1238" s="2">
        <f t="shared" si="193"/>
        <v>1</v>
      </c>
      <c r="S1238" s="5">
        <v>0</v>
      </c>
      <c r="T1238" s="5">
        <v>4</v>
      </c>
      <c r="U1238" s="5">
        <v>322</v>
      </c>
      <c r="V1238" s="5">
        <v>376</v>
      </c>
      <c r="W1238" s="5">
        <v>5</v>
      </c>
      <c r="X1238" s="5">
        <v>13</v>
      </c>
      <c r="Y1238" s="5">
        <f t="shared" si="194"/>
        <v>0</v>
      </c>
      <c r="Z1238" s="5">
        <f t="shared" si="185"/>
        <v>5.6980056980056983E-3</v>
      </c>
      <c r="AA1238" s="5">
        <f t="shared" si="186"/>
        <v>0.45868945868945871</v>
      </c>
      <c r="AB1238" s="5">
        <f t="shared" si="187"/>
        <v>0.53561253561253563</v>
      </c>
      <c r="AC1238" s="5">
        <v>0</v>
      </c>
      <c r="AD1238" s="3">
        <v>4</v>
      </c>
      <c r="AE1238" s="3">
        <v>254</v>
      </c>
      <c r="AF1238" s="3">
        <v>446</v>
      </c>
      <c r="AG1238" s="3">
        <v>5</v>
      </c>
      <c r="AH1238" s="3">
        <v>11</v>
      </c>
      <c r="AI1238" s="1">
        <f t="shared" si="195"/>
        <v>0</v>
      </c>
      <c r="AJ1238" s="1">
        <f t="shared" si="188"/>
        <v>1.2500000000000001E-2</v>
      </c>
      <c r="AK1238" s="1">
        <f t="shared" si="189"/>
        <v>0.3527777777777778</v>
      </c>
      <c r="AL1238" s="1">
        <f t="shared" si="190"/>
        <v>0.63472222222222219</v>
      </c>
    </row>
    <row r="1239" spans="1:38">
      <c r="A1239" s="2" t="s">
        <v>1047</v>
      </c>
      <c r="B1239" s="2" t="s">
        <v>105</v>
      </c>
      <c r="C1239" s="2" t="s">
        <v>1048</v>
      </c>
      <c r="D1239" s="2">
        <v>16188</v>
      </c>
      <c r="E1239" s="6" t="s">
        <v>62</v>
      </c>
      <c r="F1239" s="2" t="s">
        <v>6</v>
      </c>
      <c r="G1239" s="2" t="s">
        <v>1445</v>
      </c>
      <c r="H1239" s="2">
        <v>44</v>
      </c>
      <c r="I1239" s="2">
        <v>20</v>
      </c>
      <c r="J1239" s="2" t="str">
        <f t="shared" si="191"/>
        <v>MINERIO</v>
      </c>
      <c r="K1239" s="8">
        <v>0.42</v>
      </c>
      <c r="L1239" s="11">
        <v>0.1</v>
      </c>
      <c r="M1239" s="2">
        <v>0</v>
      </c>
      <c r="N1239" s="2">
        <v>1148</v>
      </c>
      <c r="O1239" s="2">
        <v>0</v>
      </c>
      <c r="P1239" s="2">
        <v>346</v>
      </c>
      <c r="Q1239" s="2">
        <f t="shared" si="192"/>
        <v>0</v>
      </c>
      <c r="R1239" s="2">
        <f t="shared" si="193"/>
        <v>1</v>
      </c>
      <c r="S1239" s="5">
        <v>0</v>
      </c>
      <c r="T1239" s="5">
        <v>0</v>
      </c>
      <c r="U1239" s="5">
        <v>356</v>
      </c>
      <c r="V1239" s="5">
        <v>437</v>
      </c>
      <c r="W1239" s="5">
        <v>0</v>
      </c>
      <c r="X1239" s="5">
        <v>5</v>
      </c>
      <c r="Y1239" s="5">
        <f t="shared" si="194"/>
        <v>0</v>
      </c>
      <c r="Z1239" s="5">
        <f t="shared" si="185"/>
        <v>0</v>
      </c>
      <c r="AA1239" s="5">
        <f t="shared" si="186"/>
        <v>0.4489281210592686</v>
      </c>
      <c r="AB1239" s="5">
        <f t="shared" si="187"/>
        <v>0.5510718789407314</v>
      </c>
      <c r="AC1239" s="5">
        <v>0</v>
      </c>
      <c r="AD1239" s="3">
        <v>0</v>
      </c>
      <c r="AE1239" s="3">
        <v>266</v>
      </c>
      <c r="AF1239" s="3">
        <v>531</v>
      </c>
      <c r="AG1239" s="3">
        <v>0</v>
      </c>
      <c r="AH1239" s="3">
        <v>1</v>
      </c>
      <c r="AI1239" s="1">
        <f t="shared" si="195"/>
        <v>0</v>
      </c>
      <c r="AJ1239" s="1">
        <f t="shared" si="188"/>
        <v>0</v>
      </c>
      <c r="AK1239" s="1">
        <f t="shared" si="189"/>
        <v>0.33333333333333331</v>
      </c>
      <c r="AL1239" s="1">
        <f t="shared" si="190"/>
        <v>0.66666666666666663</v>
      </c>
    </row>
    <row r="1240" spans="1:38">
      <c r="A1240" s="2" t="s">
        <v>1047</v>
      </c>
      <c r="B1240" s="2" t="s">
        <v>105</v>
      </c>
      <c r="C1240" s="2" t="s">
        <v>164</v>
      </c>
      <c r="D1240" s="2">
        <v>12005</v>
      </c>
      <c r="E1240" s="6" t="s">
        <v>30</v>
      </c>
      <c r="F1240" s="2" t="s">
        <v>1455</v>
      </c>
      <c r="G1240" s="2" t="s">
        <v>1446</v>
      </c>
      <c r="H1240" s="2">
        <v>56</v>
      </c>
      <c r="I1240" s="2">
        <v>35</v>
      </c>
      <c r="J1240" s="2" t="str">
        <f t="shared" si="191"/>
        <v>ESTERIL</v>
      </c>
      <c r="K1240" s="8">
        <v>0.39</v>
      </c>
      <c r="L1240" s="11">
        <v>0.35</v>
      </c>
      <c r="M1240" s="2">
        <v>97</v>
      </c>
      <c r="N1240" s="2">
        <v>1536</v>
      </c>
      <c r="O1240" s="2">
        <v>0</v>
      </c>
      <c r="P1240" s="2">
        <v>504</v>
      </c>
      <c r="Q1240" s="2">
        <f t="shared" si="192"/>
        <v>4.5390734674777729E-2</v>
      </c>
      <c r="R1240" s="2">
        <f t="shared" si="193"/>
        <v>0.95460926532522228</v>
      </c>
      <c r="S1240" s="5">
        <v>0</v>
      </c>
      <c r="T1240" s="5">
        <v>18</v>
      </c>
      <c r="U1240" s="5">
        <v>871</v>
      </c>
      <c r="V1240" s="5">
        <v>174</v>
      </c>
      <c r="W1240" s="5">
        <v>15</v>
      </c>
      <c r="X1240" s="5">
        <v>39</v>
      </c>
      <c r="Y1240" s="5">
        <f t="shared" si="194"/>
        <v>0</v>
      </c>
      <c r="Z1240" s="5">
        <f t="shared" si="185"/>
        <v>1.6933207902163686E-2</v>
      </c>
      <c r="AA1240" s="5">
        <f t="shared" si="186"/>
        <v>0.81937911571025401</v>
      </c>
      <c r="AB1240" s="5">
        <f t="shared" si="187"/>
        <v>0.1636876763875823</v>
      </c>
      <c r="AC1240" s="5">
        <v>0</v>
      </c>
      <c r="AD1240" s="3">
        <v>5</v>
      </c>
      <c r="AE1240" s="3">
        <v>824</v>
      </c>
      <c r="AF1240" s="3">
        <v>260</v>
      </c>
      <c r="AG1240" s="3">
        <v>5</v>
      </c>
      <c r="AH1240" s="3">
        <v>23</v>
      </c>
      <c r="AI1240" s="1">
        <f t="shared" si="195"/>
        <v>0</v>
      </c>
      <c r="AJ1240" s="1">
        <f t="shared" si="188"/>
        <v>8.9525514771709933E-3</v>
      </c>
      <c r="AK1240" s="1">
        <f t="shared" si="189"/>
        <v>0.73769024171888986</v>
      </c>
      <c r="AL1240" s="1">
        <f t="shared" si="190"/>
        <v>0.25335720680393914</v>
      </c>
    </row>
    <row r="1241" spans="1:38">
      <c r="A1241" s="2" t="s">
        <v>1047</v>
      </c>
      <c r="B1241" s="2" t="s">
        <v>105</v>
      </c>
      <c r="C1241" s="2" t="s">
        <v>164</v>
      </c>
      <c r="D1241" s="2">
        <v>11451</v>
      </c>
      <c r="E1241" s="6" t="s">
        <v>13</v>
      </c>
      <c r="F1241" s="2" t="s">
        <v>5</v>
      </c>
      <c r="G1241" s="2" t="s">
        <v>1446</v>
      </c>
      <c r="H1241" s="2">
        <v>2</v>
      </c>
      <c r="I1241" s="2">
        <v>60</v>
      </c>
      <c r="J1241" s="2" t="str">
        <f t="shared" si="191"/>
        <v>ESTERIL</v>
      </c>
      <c r="K1241" s="8">
        <v>0.34</v>
      </c>
      <c r="L1241" s="11">
        <v>0.12</v>
      </c>
      <c r="M1241" s="2">
        <v>0</v>
      </c>
      <c r="N1241" s="2">
        <v>6086</v>
      </c>
      <c r="O1241" s="2">
        <v>0</v>
      </c>
      <c r="P1241" s="2">
        <v>920</v>
      </c>
      <c r="Q1241" s="2">
        <f t="shared" si="192"/>
        <v>0</v>
      </c>
      <c r="R1241" s="2">
        <f t="shared" si="193"/>
        <v>1</v>
      </c>
      <c r="S1241" s="5">
        <v>0</v>
      </c>
      <c r="T1241" s="5">
        <v>10</v>
      </c>
      <c r="U1241" s="5">
        <v>2524</v>
      </c>
      <c r="V1241" s="5">
        <v>1267</v>
      </c>
      <c r="W1241" s="5">
        <v>12</v>
      </c>
      <c r="X1241" s="5">
        <v>82</v>
      </c>
      <c r="Y1241" s="5">
        <f t="shared" si="194"/>
        <v>0</v>
      </c>
      <c r="Z1241" s="5">
        <f t="shared" si="185"/>
        <v>2.6308866087871611E-3</v>
      </c>
      <c r="AA1241" s="5">
        <f t="shared" si="186"/>
        <v>0.66403578005787955</v>
      </c>
      <c r="AB1241" s="5">
        <f t="shared" si="187"/>
        <v>0.33333333333333331</v>
      </c>
      <c r="AC1241" s="5">
        <v>0</v>
      </c>
      <c r="AD1241" s="3">
        <v>3</v>
      </c>
      <c r="AE1241" s="3">
        <v>2095</v>
      </c>
      <c r="AF1241" s="3">
        <v>1756</v>
      </c>
      <c r="AG1241" s="3">
        <v>2</v>
      </c>
      <c r="AH1241" s="3">
        <v>39</v>
      </c>
      <c r="AI1241" s="1">
        <f t="shared" si="195"/>
        <v>0</v>
      </c>
      <c r="AJ1241" s="1">
        <f t="shared" si="188"/>
        <v>1.2836970474967907E-3</v>
      </c>
      <c r="AK1241" s="1">
        <f t="shared" si="189"/>
        <v>0.53786906290115533</v>
      </c>
      <c r="AL1241" s="1">
        <f t="shared" si="190"/>
        <v>0.46084724005134786</v>
      </c>
    </row>
    <row r="1242" spans="1:38">
      <c r="A1242" s="2" t="s">
        <v>1047</v>
      </c>
      <c r="B1242" s="2" t="s">
        <v>105</v>
      </c>
      <c r="C1242" s="2" t="s">
        <v>1048</v>
      </c>
      <c r="D1242" s="2">
        <v>16160</v>
      </c>
      <c r="E1242" s="6" t="s">
        <v>49</v>
      </c>
      <c r="F1242" s="2" t="s">
        <v>6</v>
      </c>
      <c r="G1242" s="2" t="s">
        <v>1445</v>
      </c>
      <c r="H1242" s="2">
        <v>16</v>
      </c>
      <c r="I1242" s="2">
        <v>10</v>
      </c>
      <c r="J1242" s="2" t="str">
        <f t="shared" si="191"/>
        <v>MINERIO</v>
      </c>
      <c r="K1242" s="8">
        <v>0.33</v>
      </c>
      <c r="L1242" s="11">
        <v>0.03</v>
      </c>
      <c r="M1242" s="2">
        <v>0</v>
      </c>
      <c r="N1242" s="2">
        <v>478</v>
      </c>
      <c r="O1242" s="2">
        <v>0</v>
      </c>
      <c r="P1242" s="2">
        <v>285</v>
      </c>
      <c r="Q1242" s="2">
        <f t="shared" si="192"/>
        <v>0</v>
      </c>
      <c r="R1242" s="2">
        <f t="shared" si="193"/>
        <v>1</v>
      </c>
      <c r="S1242" s="5">
        <v>0</v>
      </c>
      <c r="T1242" s="5">
        <v>2</v>
      </c>
      <c r="U1242" s="5">
        <v>185</v>
      </c>
      <c r="V1242" s="5">
        <v>198</v>
      </c>
      <c r="W1242" s="5">
        <v>5</v>
      </c>
      <c r="X1242" s="5">
        <v>11</v>
      </c>
      <c r="Y1242" s="5">
        <f t="shared" si="194"/>
        <v>0</v>
      </c>
      <c r="Z1242" s="5">
        <f t="shared" si="185"/>
        <v>5.1948051948051948E-3</v>
      </c>
      <c r="AA1242" s="5">
        <f t="shared" si="186"/>
        <v>0.48051948051948051</v>
      </c>
      <c r="AB1242" s="5">
        <f t="shared" si="187"/>
        <v>0.51428571428571423</v>
      </c>
      <c r="AC1242" s="5">
        <v>0</v>
      </c>
      <c r="AD1242" s="3">
        <v>0</v>
      </c>
      <c r="AE1242" s="3">
        <v>143</v>
      </c>
      <c r="AF1242" s="3">
        <v>251</v>
      </c>
      <c r="AG1242" s="3">
        <v>0</v>
      </c>
      <c r="AH1242" s="3">
        <v>7</v>
      </c>
      <c r="AI1242" s="1">
        <f t="shared" si="195"/>
        <v>0</v>
      </c>
      <c r="AJ1242" s="1">
        <f t="shared" si="188"/>
        <v>0</v>
      </c>
      <c r="AK1242" s="1">
        <f t="shared" si="189"/>
        <v>0.35660847880299251</v>
      </c>
      <c r="AL1242" s="1">
        <f t="shared" si="190"/>
        <v>0.64339152119700749</v>
      </c>
    </row>
    <row r="1243" spans="1:38">
      <c r="A1243" s="2" t="s">
        <v>1047</v>
      </c>
      <c r="B1243" s="2" t="s">
        <v>105</v>
      </c>
      <c r="C1243" s="2" t="s">
        <v>1048</v>
      </c>
      <c r="D1243" s="2">
        <v>16153</v>
      </c>
      <c r="E1243" s="6" t="s">
        <v>115</v>
      </c>
      <c r="F1243" s="2" t="s">
        <v>6</v>
      </c>
      <c r="G1243" s="2" t="s">
        <v>1445</v>
      </c>
      <c r="H1243" s="2">
        <v>9</v>
      </c>
      <c r="I1243" s="2">
        <v>40</v>
      </c>
      <c r="J1243" s="2" t="str">
        <f t="shared" si="191"/>
        <v>MINERIO</v>
      </c>
      <c r="K1243" s="8">
        <v>0.33</v>
      </c>
      <c r="L1243" s="11">
        <v>0.45</v>
      </c>
      <c r="M1243" s="2">
        <v>0</v>
      </c>
      <c r="N1243" s="2">
        <v>1913</v>
      </c>
      <c r="O1243" s="2">
        <v>0</v>
      </c>
      <c r="P1243" s="2">
        <v>455</v>
      </c>
      <c r="Q1243" s="2">
        <f t="shared" si="192"/>
        <v>0</v>
      </c>
      <c r="R1243" s="2">
        <f t="shared" si="193"/>
        <v>1</v>
      </c>
      <c r="S1243" s="5">
        <v>0</v>
      </c>
      <c r="T1243" s="5">
        <v>46</v>
      </c>
      <c r="U1243" s="5">
        <v>750</v>
      </c>
      <c r="V1243" s="5">
        <v>491</v>
      </c>
      <c r="W1243" s="5">
        <v>38</v>
      </c>
      <c r="X1243" s="5">
        <v>21</v>
      </c>
      <c r="Y1243" s="5">
        <f t="shared" si="194"/>
        <v>0</v>
      </c>
      <c r="Z1243" s="5">
        <f t="shared" si="185"/>
        <v>3.5742035742035744E-2</v>
      </c>
      <c r="AA1243" s="5">
        <f t="shared" si="186"/>
        <v>0.58275058275058278</v>
      </c>
      <c r="AB1243" s="5">
        <f t="shared" si="187"/>
        <v>0.3815073815073815</v>
      </c>
      <c r="AC1243" s="5">
        <v>0</v>
      </c>
      <c r="AD1243" s="3">
        <v>31</v>
      </c>
      <c r="AE1243" s="3">
        <v>638</v>
      </c>
      <c r="AF1243" s="3">
        <v>626</v>
      </c>
      <c r="AG1243" s="3">
        <v>33</v>
      </c>
      <c r="AH1243" s="3">
        <v>18</v>
      </c>
      <c r="AI1243" s="1">
        <f t="shared" si="195"/>
        <v>0</v>
      </c>
      <c r="AJ1243" s="1">
        <f t="shared" si="188"/>
        <v>4.7548291233283801E-2</v>
      </c>
      <c r="AK1243" s="1">
        <f t="shared" si="189"/>
        <v>0.4739970282317979</v>
      </c>
      <c r="AL1243" s="1">
        <f t="shared" si="190"/>
        <v>0.4784546805349183</v>
      </c>
    </row>
    <row r="1244" spans="1:38">
      <c r="A1244" s="2" t="s">
        <v>1047</v>
      </c>
      <c r="B1244" s="2" t="s">
        <v>105</v>
      </c>
      <c r="C1244" s="2" t="s">
        <v>1048</v>
      </c>
      <c r="D1244" s="2">
        <v>16126</v>
      </c>
      <c r="E1244" s="6" t="s">
        <v>114</v>
      </c>
      <c r="F1244" s="2" t="s">
        <v>5</v>
      </c>
      <c r="G1244" s="2" t="s">
        <v>1446</v>
      </c>
      <c r="H1244" s="2">
        <v>6</v>
      </c>
      <c r="I1244" s="2">
        <v>25</v>
      </c>
      <c r="J1244" s="2" t="str">
        <f t="shared" si="191"/>
        <v>ESTERIL</v>
      </c>
      <c r="K1244" s="8">
        <v>0.32</v>
      </c>
      <c r="M1244" s="2">
        <v>0</v>
      </c>
      <c r="N1244" s="2">
        <v>1899</v>
      </c>
      <c r="O1244" s="2">
        <v>0</v>
      </c>
      <c r="P1244" s="2">
        <v>536</v>
      </c>
      <c r="Q1244" s="2">
        <f t="shared" si="192"/>
        <v>0</v>
      </c>
      <c r="R1244" s="2">
        <f t="shared" si="193"/>
        <v>1</v>
      </c>
      <c r="S1244" s="5">
        <v>0</v>
      </c>
      <c r="T1244" s="5">
        <v>33</v>
      </c>
      <c r="U1244" s="5">
        <v>952</v>
      </c>
      <c r="V1244" s="5">
        <v>454</v>
      </c>
      <c r="W1244" s="5">
        <v>29</v>
      </c>
      <c r="X1244" s="5">
        <v>32</v>
      </c>
      <c r="Y1244" s="5">
        <f t="shared" si="194"/>
        <v>0</v>
      </c>
      <c r="Z1244" s="5">
        <f t="shared" si="185"/>
        <v>2.2932592077831826E-2</v>
      </c>
      <c r="AA1244" s="5">
        <f t="shared" si="186"/>
        <v>0.66157053509381514</v>
      </c>
      <c r="AB1244" s="5">
        <f t="shared" si="187"/>
        <v>0.31549687282835304</v>
      </c>
      <c r="AC1244" s="5">
        <v>0</v>
      </c>
      <c r="AD1244" s="3">
        <v>20</v>
      </c>
      <c r="AE1244" s="3">
        <v>818</v>
      </c>
      <c r="AF1244" s="3">
        <v>624</v>
      </c>
      <c r="AG1244" s="3">
        <v>18</v>
      </c>
      <c r="AH1244" s="3">
        <v>20</v>
      </c>
      <c r="AI1244" s="1">
        <f t="shared" si="195"/>
        <v>0</v>
      </c>
      <c r="AJ1244" s="1">
        <f t="shared" si="188"/>
        <v>2.5333333333333333E-2</v>
      </c>
      <c r="AK1244" s="1">
        <f t="shared" si="189"/>
        <v>0.54533333333333334</v>
      </c>
      <c r="AL1244" s="1">
        <f t="shared" si="190"/>
        <v>0.42933333333333334</v>
      </c>
    </row>
    <row r="1245" spans="1:38">
      <c r="A1245" s="2" t="s">
        <v>1047</v>
      </c>
      <c r="B1245" s="2" t="s">
        <v>105</v>
      </c>
      <c r="C1245" s="2" t="s">
        <v>1048</v>
      </c>
      <c r="D1245" s="2">
        <v>16156</v>
      </c>
      <c r="E1245" s="6" t="s">
        <v>17</v>
      </c>
      <c r="F1245" s="2" t="s">
        <v>6</v>
      </c>
      <c r="G1245" s="2" t="s">
        <v>1445</v>
      </c>
      <c r="H1245" s="2">
        <v>12</v>
      </c>
      <c r="I1245" s="2">
        <v>20</v>
      </c>
      <c r="J1245" s="2" t="str">
        <f t="shared" si="191"/>
        <v>MINERIO</v>
      </c>
      <c r="K1245" s="8">
        <v>0.3</v>
      </c>
      <c r="L1245" s="11">
        <v>0.06</v>
      </c>
      <c r="M1245" s="2">
        <v>0</v>
      </c>
      <c r="N1245" s="2">
        <v>1009</v>
      </c>
      <c r="O1245" s="2">
        <v>0</v>
      </c>
      <c r="P1245" s="2">
        <v>349</v>
      </c>
      <c r="Q1245" s="2">
        <f t="shared" si="192"/>
        <v>0</v>
      </c>
      <c r="R1245" s="2">
        <f t="shared" si="193"/>
        <v>1</v>
      </c>
      <c r="S1245" s="5">
        <v>0</v>
      </c>
      <c r="T1245" s="5">
        <v>8</v>
      </c>
      <c r="U1245" s="5">
        <v>337</v>
      </c>
      <c r="V1245" s="5">
        <v>364</v>
      </c>
      <c r="W1245" s="5">
        <v>13</v>
      </c>
      <c r="X1245" s="5">
        <v>14</v>
      </c>
      <c r="Y1245" s="5">
        <f t="shared" si="194"/>
        <v>0</v>
      </c>
      <c r="Z1245" s="5">
        <f t="shared" si="185"/>
        <v>1.1283497884344146E-2</v>
      </c>
      <c r="AA1245" s="5">
        <f t="shared" si="186"/>
        <v>0.47531734837799716</v>
      </c>
      <c r="AB1245" s="5">
        <f t="shared" si="187"/>
        <v>0.51339915373765865</v>
      </c>
      <c r="AC1245" s="5">
        <v>0</v>
      </c>
      <c r="AD1245" s="3">
        <v>3</v>
      </c>
      <c r="AE1245" s="3">
        <v>277</v>
      </c>
      <c r="AF1245" s="3">
        <v>436</v>
      </c>
      <c r="AG1245" s="3">
        <v>5</v>
      </c>
      <c r="AH1245" s="3">
        <v>13</v>
      </c>
      <c r="AI1245" s="1">
        <f t="shared" si="195"/>
        <v>0</v>
      </c>
      <c r="AJ1245" s="1">
        <f t="shared" si="188"/>
        <v>1.0899182561307902E-2</v>
      </c>
      <c r="AK1245" s="1">
        <f t="shared" si="189"/>
        <v>0.37738419618528612</v>
      </c>
      <c r="AL1245" s="1">
        <f t="shared" si="190"/>
        <v>0.61171662125340598</v>
      </c>
    </row>
    <row r="1246" spans="1:38">
      <c r="A1246" s="2" t="s">
        <v>1047</v>
      </c>
      <c r="B1246" s="2" t="s">
        <v>105</v>
      </c>
      <c r="C1246" s="2" t="s">
        <v>1048</v>
      </c>
      <c r="D1246" s="2">
        <v>16178</v>
      </c>
      <c r="E1246" s="6" t="s">
        <v>59</v>
      </c>
      <c r="F1246" s="2" t="s">
        <v>6</v>
      </c>
      <c r="G1246" s="2" t="s">
        <v>1445</v>
      </c>
      <c r="H1246" s="2">
        <v>34</v>
      </c>
      <c r="I1246" s="2">
        <v>15</v>
      </c>
      <c r="J1246" s="2" t="str">
        <f t="shared" si="191"/>
        <v>MINERIO</v>
      </c>
      <c r="K1246" s="8">
        <v>0.28999999999999998</v>
      </c>
      <c r="L1246" s="11">
        <v>0.09</v>
      </c>
      <c r="M1246" s="2">
        <v>0</v>
      </c>
      <c r="N1246" s="2">
        <v>752</v>
      </c>
      <c r="O1246" s="2">
        <v>0</v>
      </c>
      <c r="P1246" s="2">
        <v>316</v>
      </c>
      <c r="Q1246" s="2">
        <f t="shared" si="192"/>
        <v>0</v>
      </c>
      <c r="R1246" s="2">
        <f t="shared" si="193"/>
        <v>1</v>
      </c>
      <c r="S1246" s="5">
        <v>0</v>
      </c>
      <c r="T1246" s="5">
        <v>0</v>
      </c>
      <c r="U1246" s="5">
        <v>191</v>
      </c>
      <c r="V1246" s="5">
        <v>386</v>
      </c>
      <c r="W1246" s="5">
        <v>0</v>
      </c>
      <c r="X1246" s="5">
        <v>1</v>
      </c>
      <c r="Y1246" s="5">
        <f t="shared" si="194"/>
        <v>0</v>
      </c>
      <c r="Z1246" s="5">
        <f t="shared" si="185"/>
        <v>0</v>
      </c>
      <c r="AA1246" s="5">
        <f t="shared" si="186"/>
        <v>0.33102253032928941</v>
      </c>
      <c r="AB1246" s="5">
        <f t="shared" si="187"/>
        <v>0.66897746967071059</v>
      </c>
      <c r="AC1246" s="5">
        <v>0</v>
      </c>
      <c r="AD1246" s="3">
        <v>0</v>
      </c>
      <c r="AE1246" s="3">
        <v>132</v>
      </c>
      <c r="AF1246" s="3">
        <v>445</v>
      </c>
      <c r="AG1246" s="3">
        <v>0</v>
      </c>
      <c r="AH1246" s="3">
        <v>1</v>
      </c>
      <c r="AI1246" s="1">
        <f t="shared" si="195"/>
        <v>0</v>
      </c>
      <c r="AJ1246" s="1">
        <f t="shared" si="188"/>
        <v>0</v>
      </c>
      <c r="AK1246" s="1">
        <f t="shared" si="189"/>
        <v>0.22837370242214533</v>
      </c>
      <c r="AL1246" s="1">
        <f t="shared" si="190"/>
        <v>0.77162629757785473</v>
      </c>
    </row>
    <row r="1247" spans="1:38">
      <c r="A1247" s="2" t="s">
        <v>1047</v>
      </c>
      <c r="B1247" s="2" t="s">
        <v>105</v>
      </c>
      <c r="C1247" s="2" t="s">
        <v>1048</v>
      </c>
      <c r="D1247" s="2">
        <v>16162</v>
      </c>
      <c r="E1247" s="6" t="s">
        <v>50</v>
      </c>
      <c r="F1247" s="2" t="s">
        <v>6</v>
      </c>
      <c r="G1247" s="2" t="s">
        <v>1445</v>
      </c>
      <c r="H1247" s="2">
        <v>18</v>
      </c>
      <c r="I1247" s="2">
        <v>20</v>
      </c>
      <c r="J1247" s="2" t="str">
        <f t="shared" si="191"/>
        <v>MINERIO</v>
      </c>
      <c r="K1247" s="8">
        <v>0.28999999999999998</v>
      </c>
      <c r="L1247" s="11">
        <v>0</v>
      </c>
      <c r="M1247" s="2">
        <v>0</v>
      </c>
      <c r="N1247" s="2">
        <v>849</v>
      </c>
      <c r="O1247" s="2">
        <v>0</v>
      </c>
      <c r="P1247" s="2">
        <v>316</v>
      </c>
      <c r="Q1247" s="2">
        <f t="shared" si="192"/>
        <v>0</v>
      </c>
      <c r="R1247" s="2">
        <f t="shared" si="193"/>
        <v>1</v>
      </c>
      <c r="S1247" s="5">
        <v>0</v>
      </c>
      <c r="T1247" s="5">
        <v>0</v>
      </c>
      <c r="U1247" s="5">
        <v>345</v>
      </c>
      <c r="V1247" s="5">
        <v>273</v>
      </c>
      <c r="W1247" s="5">
        <v>0</v>
      </c>
      <c r="X1247" s="5">
        <v>14</v>
      </c>
      <c r="Y1247" s="5">
        <f t="shared" si="194"/>
        <v>0</v>
      </c>
      <c r="Z1247" s="5">
        <f t="shared" si="185"/>
        <v>0</v>
      </c>
      <c r="AA1247" s="5">
        <f t="shared" si="186"/>
        <v>0.55825242718446599</v>
      </c>
      <c r="AB1247" s="5">
        <f t="shared" si="187"/>
        <v>0.44174757281553401</v>
      </c>
      <c r="AC1247" s="5">
        <v>0</v>
      </c>
      <c r="AD1247" s="3">
        <v>0</v>
      </c>
      <c r="AE1247" s="3">
        <v>278</v>
      </c>
      <c r="AF1247" s="3">
        <v>345</v>
      </c>
      <c r="AG1247" s="3">
        <v>0</v>
      </c>
      <c r="AH1247" s="3">
        <v>9</v>
      </c>
      <c r="AI1247" s="1">
        <f t="shared" si="195"/>
        <v>0</v>
      </c>
      <c r="AJ1247" s="1">
        <f t="shared" si="188"/>
        <v>0</v>
      </c>
      <c r="AK1247" s="1">
        <f t="shared" si="189"/>
        <v>0.439873417721519</v>
      </c>
      <c r="AL1247" s="1">
        <f t="shared" si="190"/>
        <v>0.560126582278481</v>
      </c>
    </row>
    <row r="1248" spans="1:38">
      <c r="A1248" s="2" t="s">
        <v>1047</v>
      </c>
      <c r="B1248" s="2" t="s">
        <v>105</v>
      </c>
      <c r="C1248" s="2" t="s">
        <v>1048</v>
      </c>
      <c r="D1248" s="2">
        <v>16169</v>
      </c>
      <c r="E1248" s="6" t="s">
        <v>55</v>
      </c>
      <c r="F1248" s="2" t="s">
        <v>6</v>
      </c>
      <c r="G1248" s="2" t="s">
        <v>1445</v>
      </c>
      <c r="H1248" s="2">
        <v>25</v>
      </c>
      <c r="I1248" s="2">
        <v>15</v>
      </c>
      <c r="J1248" s="2" t="str">
        <f t="shared" si="191"/>
        <v>MINERIO</v>
      </c>
      <c r="K1248" s="8">
        <v>0.27</v>
      </c>
      <c r="L1248" s="11">
        <v>0.01</v>
      </c>
      <c r="M1248" s="2">
        <v>0</v>
      </c>
      <c r="N1248" s="2">
        <v>678</v>
      </c>
      <c r="O1248" s="2">
        <v>0</v>
      </c>
      <c r="P1248" s="2">
        <v>277</v>
      </c>
      <c r="Q1248" s="2">
        <f t="shared" si="192"/>
        <v>0</v>
      </c>
      <c r="R1248" s="2">
        <f t="shared" si="193"/>
        <v>1</v>
      </c>
      <c r="S1248" s="5">
        <v>0</v>
      </c>
      <c r="T1248" s="5">
        <v>0</v>
      </c>
      <c r="U1248" s="5">
        <v>159</v>
      </c>
      <c r="V1248" s="5">
        <v>361</v>
      </c>
      <c r="W1248" s="5">
        <v>0</v>
      </c>
      <c r="X1248" s="5">
        <v>3</v>
      </c>
      <c r="Y1248" s="5">
        <f t="shared" si="194"/>
        <v>0</v>
      </c>
      <c r="Z1248" s="5">
        <f t="shared" si="185"/>
        <v>0</v>
      </c>
      <c r="AA1248" s="5">
        <f t="shared" si="186"/>
        <v>0.30576923076923079</v>
      </c>
      <c r="AB1248" s="5">
        <f t="shared" si="187"/>
        <v>0.69423076923076921</v>
      </c>
      <c r="AC1248" s="5">
        <v>0</v>
      </c>
      <c r="AD1248" s="3">
        <v>0</v>
      </c>
      <c r="AE1248" s="3">
        <v>119</v>
      </c>
      <c r="AF1248" s="3">
        <v>402</v>
      </c>
      <c r="AG1248" s="3">
        <v>0</v>
      </c>
      <c r="AH1248" s="3">
        <v>2</v>
      </c>
      <c r="AI1248" s="1">
        <f t="shared" si="195"/>
        <v>0</v>
      </c>
      <c r="AJ1248" s="1">
        <f t="shared" si="188"/>
        <v>0</v>
      </c>
      <c r="AK1248" s="1">
        <f t="shared" si="189"/>
        <v>0.22753346080305928</v>
      </c>
      <c r="AL1248" s="1">
        <f t="shared" si="190"/>
        <v>0.77246653919694075</v>
      </c>
    </row>
    <row r="1249" spans="1:38">
      <c r="A1249" s="2" t="s">
        <v>1047</v>
      </c>
      <c r="B1249" s="2" t="s">
        <v>105</v>
      </c>
      <c r="C1249" s="2" t="s">
        <v>164</v>
      </c>
      <c r="D1249" s="2">
        <v>12008</v>
      </c>
      <c r="E1249" s="6" t="s">
        <v>31</v>
      </c>
      <c r="F1249" s="2" t="s">
        <v>6</v>
      </c>
      <c r="G1249" s="2" t="s">
        <v>1445</v>
      </c>
      <c r="H1249" s="2">
        <v>59</v>
      </c>
      <c r="I1249" s="2">
        <v>30</v>
      </c>
      <c r="J1249" s="2" t="str">
        <f t="shared" si="191"/>
        <v>MINERIO</v>
      </c>
      <c r="K1249" s="8">
        <v>0.26</v>
      </c>
      <c r="L1249" s="11">
        <v>0.11</v>
      </c>
      <c r="M1249" s="2">
        <v>9</v>
      </c>
      <c r="N1249" s="2">
        <v>1623</v>
      </c>
      <c r="O1249" s="2">
        <v>0</v>
      </c>
      <c r="P1249" s="2">
        <v>490</v>
      </c>
      <c r="Q1249" s="2">
        <f t="shared" si="192"/>
        <v>4.2412818096135719E-3</v>
      </c>
      <c r="R1249" s="2">
        <f t="shared" si="193"/>
        <v>0.99575871819038642</v>
      </c>
      <c r="S1249" s="5">
        <v>0</v>
      </c>
      <c r="T1249" s="5">
        <v>7</v>
      </c>
      <c r="U1249" s="5">
        <v>358</v>
      </c>
      <c r="V1249" s="5">
        <v>757</v>
      </c>
      <c r="W1249" s="5">
        <v>3</v>
      </c>
      <c r="X1249" s="5">
        <v>0</v>
      </c>
      <c r="Y1249" s="5">
        <f t="shared" si="194"/>
        <v>0</v>
      </c>
      <c r="Z1249" s="5">
        <f t="shared" si="185"/>
        <v>6.2388591800356507E-3</v>
      </c>
      <c r="AA1249" s="5">
        <f t="shared" si="186"/>
        <v>0.31907308377896615</v>
      </c>
      <c r="AB1249" s="5">
        <f t="shared" si="187"/>
        <v>0.67468805704099821</v>
      </c>
      <c r="AC1249" s="5">
        <v>0</v>
      </c>
      <c r="AD1249" s="3">
        <v>7</v>
      </c>
      <c r="AE1249" s="3">
        <v>258</v>
      </c>
      <c r="AF1249" s="3">
        <v>857</v>
      </c>
      <c r="AG1249" s="3">
        <v>3</v>
      </c>
      <c r="AH1249" s="3">
        <v>0</v>
      </c>
      <c r="AI1249" s="1">
        <f t="shared" si="195"/>
        <v>0</v>
      </c>
      <c r="AJ1249" s="1">
        <f t="shared" si="188"/>
        <v>8.8888888888888889E-3</v>
      </c>
      <c r="AK1249" s="1">
        <f t="shared" si="189"/>
        <v>0.22933333333333333</v>
      </c>
      <c r="AL1249" s="1">
        <f t="shared" si="190"/>
        <v>0.76177777777777778</v>
      </c>
    </row>
    <row r="1250" spans="1:38">
      <c r="A1250" s="2" t="s">
        <v>1047</v>
      </c>
      <c r="B1250" s="2" t="s">
        <v>105</v>
      </c>
      <c r="C1250" s="2" t="s">
        <v>1048</v>
      </c>
      <c r="D1250" s="2">
        <v>16163</v>
      </c>
      <c r="E1250" s="6" t="s">
        <v>51</v>
      </c>
      <c r="F1250" s="2" t="s">
        <v>6</v>
      </c>
      <c r="G1250" s="2" t="s">
        <v>1445</v>
      </c>
      <c r="H1250" s="2">
        <v>19</v>
      </c>
      <c r="I1250" s="2">
        <v>30</v>
      </c>
      <c r="J1250" s="2" t="str">
        <f t="shared" si="191"/>
        <v>MINERIO</v>
      </c>
      <c r="K1250" s="8">
        <v>0.25</v>
      </c>
      <c r="L1250" s="11">
        <v>0.01</v>
      </c>
      <c r="M1250" s="2">
        <v>0</v>
      </c>
      <c r="N1250" s="2">
        <v>1318</v>
      </c>
      <c r="O1250" s="2">
        <v>0</v>
      </c>
      <c r="P1250" s="2">
        <v>386</v>
      </c>
      <c r="Q1250" s="2">
        <f t="shared" si="192"/>
        <v>0</v>
      </c>
      <c r="R1250" s="2">
        <f t="shared" si="193"/>
        <v>1</v>
      </c>
      <c r="S1250" s="5">
        <v>0</v>
      </c>
      <c r="T1250" s="5">
        <v>0</v>
      </c>
      <c r="U1250" s="5">
        <v>391</v>
      </c>
      <c r="V1250" s="5">
        <v>571</v>
      </c>
      <c r="W1250" s="5">
        <v>0</v>
      </c>
      <c r="X1250" s="5">
        <v>2</v>
      </c>
      <c r="Y1250" s="5">
        <f t="shared" si="194"/>
        <v>0</v>
      </c>
      <c r="Z1250" s="5">
        <f t="shared" si="185"/>
        <v>0</v>
      </c>
      <c r="AA1250" s="5">
        <f t="shared" si="186"/>
        <v>0.40644490644490644</v>
      </c>
      <c r="AB1250" s="5">
        <f t="shared" si="187"/>
        <v>0.5935550935550935</v>
      </c>
      <c r="AC1250" s="5">
        <v>0</v>
      </c>
      <c r="AD1250" s="3">
        <v>0</v>
      </c>
      <c r="AE1250" s="3">
        <v>278</v>
      </c>
      <c r="AF1250" s="3">
        <v>685</v>
      </c>
      <c r="AG1250" s="3">
        <v>0</v>
      </c>
      <c r="AH1250" s="3">
        <v>1</v>
      </c>
      <c r="AI1250" s="1">
        <f t="shared" si="195"/>
        <v>0</v>
      </c>
      <c r="AJ1250" s="1">
        <f t="shared" si="188"/>
        <v>0</v>
      </c>
      <c r="AK1250" s="1">
        <f t="shared" si="189"/>
        <v>0.28838174273858919</v>
      </c>
      <c r="AL1250" s="1">
        <f t="shared" si="190"/>
        <v>0.71161825726141081</v>
      </c>
    </row>
    <row r="1251" spans="1:38">
      <c r="A1251" s="2" t="s">
        <v>1047</v>
      </c>
      <c r="B1251" s="2" t="s">
        <v>105</v>
      </c>
      <c r="C1251" s="2" t="s">
        <v>1048</v>
      </c>
      <c r="D1251" s="2">
        <v>16166</v>
      </c>
      <c r="E1251" s="6" t="s">
        <v>53</v>
      </c>
      <c r="F1251" s="2" t="s">
        <v>6</v>
      </c>
      <c r="G1251" s="2" t="s">
        <v>1445</v>
      </c>
      <c r="H1251" s="2">
        <v>22</v>
      </c>
      <c r="I1251" s="2">
        <v>65</v>
      </c>
      <c r="J1251" s="2" t="str">
        <f t="shared" si="191"/>
        <v>MINERIO</v>
      </c>
      <c r="K1251" s="8">
        <v>0.22</v>
      </c>
      <c r="L1251" s="11">
        <v>0.05</v>
      </c>
      <c r="M1251" s="2">
        <v>0</v>
      </c>
      <c r="N1251" s="2">
        <v>2410</v>
      </c>
      <c r="O1251" s="2">
        <v>0</v>
      </c>
      <c r="P1251" s="2">
        <v>607</v>
      </c>
      <c r="Q1251" s="2">
        <f t="shared" ref="Q1251:Q1282" si="196">(M1251+O1251)/(M1251+N1251+O1251+P1251)</f>
        <v>0</v>
      </c>
      <c r="R1251" s="2">
        <f t="shared" ref="R1251:R1282" si="197">(N1251+P1251)/(M1251+N1251+O1251+P1251)</f>
        <v>1</v>
      </c>
      <c r="S1251" s="5">
        <v>0</v>
      </c>
      <c r="T1251" s="5">
        <v>0</v>
      </c>
      <c r="U1251" s="5">
        <v>681</v>
      </c>
      <c r="V1251" s="5">
        <v>1028</v>
      </c>
      <c r="W1251" s="5">
        <v>1</v>
      </c>
      <c r="X1251" s="5">
        <v>8</v>
      </c>
      <c r="Y1251" s="5">
        <f t="shared" ref="Y1251:Y1282" si="198">S1251/($S1251+$T1251+$U1251+$V1251)</f>
        <v>0</v>
      </c>
      <c r="Z1251" s="5">
        <f t="shared" si="185"/>
        <v>0</v>
      </c>
      <c r="AA1251" s="5">
        <f t="shared" si="186"/>
        <v>0.39847864248098303</v>
      </c>
      <c r="AB1251" s="5">
        <f t="shared" si="187"/>
        <v>0.60152135751901692</v>
      </c>
      <c r="AC1251" s="5">
        <v>0</v>
      </c>
      <c r="AD1251" s="3">
        <v>0</v>
      </c>
      <c r="AE1251" s="3">
        <v>479</v>
      </c>
      <c r="AF1251" s="3">
        <v>1236</v>
      </c>
      <c r="AG1251" s="3">
        <v>0</v>
      </c>
      <c r="AH1251" s="3">
        <v>3</v>
      </c>
      <c r="AI1251" s="1">
        <f t="shared" ref="AI1251:AI1282" si="199">AC1251/($AC1251+$AD1251+$AE1251+$AF1251)</f>
        <v>0</v>
      </c>
      <c r="AJ1251" s="1">
        <f t="shared" si="188"/>
        <v>0</v>
      </c>
      <c r="AK1251" s="1">
        <f t="shared" si="189"/>
        <v>0.2788125727590221</v>
      </c>
      <c r="AL1251" s="1">
        <f t="shared" si="190"/>
        <v>0.72118742724097784</v>
      </c>
    </row>
    <row r="1252" spans="1:38">
      <c r="A1252" s="2" t="s">
        <v>1047</v>
      </c>
      <c r="B1252" s="2" t="s">
        <v>105</v>
      </c>
      <c r="C1252" s="2" t="s">
        <v>1048</v>
      </c>
      <c r="D1252" s="2">
        <v>16157</v>
      </c>
      <c r="E1252" s="6" t="s">
        <v>48</v>
      </c>
      <c r="F1252" s="2" t="s">
        <v>6</v>
      </c>
      <c r="G1252" s="2" t="s">
        <v>1445</v>
      </c>
      <c r="H1252" s="2">
        <v>13</v>
      </c>
      <c r="I1252" s="2">
        <v>15</v>
      </c>
      <c r="J1252" s="2" t="str">
        <f t="shared" si="191"/>
        <v>MINERIO</v>
      </c>
      <c r="K1252" s="8">
        <v>0.22</v>
      </c>
      <c r="L1252" s="11">
        <v>0.01</v>
      </c>
      <c r="M1252" s="2">
        <v>0</v>
      </c>
      <c r="N1252" s="2">
        <v>772</v>
      </c>
      <c r="O1252" s="2">
        <v>0</v>
      </c>
      <c r="P1252" s="2">
        <v>316</v>
      </c>
      <c r="Q1252" s="2">
        <f t="shared" si="196"/>
        <v>0</v>
      </c>
      <c r="R1252" s="2">
        <f t="shared" si="197"/>
        <v>1</v>
      </c>
      <c r="S1252" s="5">
        <v>0</v>
      </c>
      <c r="T1252" s="5">
        <v>7</v>
      </c>
      <c r="U1252" s="5">
        <v>374</v>
      </c>
      <c r="V1252" s="5">
        <v>154</v>
      </c>
      <c r="W1252" s="5">
        <v>14</v>
      </c>
      <c r="X1252" s="5">
        <v>30</v>
      </c>
      <c r="Y1252" s="5">
        <f t="shared" si="198"/>
        <v>0</v>
      </c>
      <c r="Z1252" s="5">
        <f t="shared" si="185"/>
        <v>1.3084112149532711E-2</v>
      </c>
      <c r="AA1252" s="5">
        <f t="shared" si="186"/>
        <v>0.69906542056074772</v>
      </c>
      <c r="AB1252" s="5">
        <f t="shared" si="187"/>
        <v>0.28785046728971964</v>
      </c>
      <c r="AC1252" s="5">
        <v>0</v>
      </c>
      <c r="AD1252" s="3">
        <v>5</v>
      </c>
      <c r="AE1252" s="3">
        <v>336</v>
      </c>
      <c r="AF1252" s="3">
        <v>210</v>
      </c>
      <c r="AG1252" s="3">
        <v>7</v>
      </c>
      <c r="AH1252" s="3">
        <v>21</v>
      </c>
      <c r="AI1252" s="1">
        <f t="shared" si="199"/>
        <v>0</v>
      </c>
      <c r="AJ1252" s="1">
        <f t="shared" si="188"/>
        <v>2.072538860103627E-2</v>
      </c>
      <c r="AK1252" s="1">
        <f t="shared" si="189"/>
        <v>0.5803108808290155</v>
      </c>
      <c r="AL1252" s="1">
        <f t="shared" si="190"/>
        <v>0.39896373056994816</v>
      </c>
    </row>
    <row r="1253" spans="1:38">
      <c r="A1253" s="2" t="s">
        <v>1047</v>
      </c>
      <c r="B1253" s="2" t="s">
        <v>105</v>
      </c>
      <c r="C1253" s="2" t="s">
        <v>1048</v>
      </c>
      <c r="D1253" s="2">
        <v>16165</v>
      </c>
      <c r="E1253" s="6" t="s">
        <v>52</v>
      </c>
      <c r="F1253" s="2" t="s">
        <v>6</v>
      </c>
      <c r="G1253" s="2" t="s">
        <v>1445</v>
      </c>
      <c r="H1253" s="2">
        <v>21</v>
      </c>
      <c r="I1253" s="2">
        <v>35</v>
      </c>
      <c r="J1253" s="2" t="str">
        <f t="shared" si="191"/>
        <v>MINERIO</v>
      </c>
      <c r="K1253" s="8">
        <v>0.21</v>
      </c>
      <c r="L1253" s="11">
        <v>0.17</v>
      </c>
      <c r="M1253" s="2">
        <v>0</v>
      </c>
      <c r="N1253" s="2">
        <v>1559</v>
      </c>
      <c r="O1253" s="2">
        <v>0</v>
      </c>
      <c r="P1253" s="2">
        <v>400</v>
      </c>
      <c r="Q1253" s="2">
        <f t="shared" si="196"/>
        <v>0</v>
      </c>
      <c r="R1253" s="2">
        <f t="shared" si="197"/>
        <v>1</v>
      </c>
      <c r="S1253" s="5">
        <v>0</v>
      </c>
      <c r="T1253" s="5">
        <v>0</v>
      </c>
      <c r="U1253" s="5">
        <v>340</v>
      </c>
      <c r="V1253" s="5">
        <v>764</v>
      </c>
      <c r="W1253" s="5">
        <v>0</v>
      </c>
      <c r="X1253" s="5">
        <v>4</v>
      </c>
      <c r="Y1253" s="5">
        <f t="shared" si="198"/>
        <v>0</v>
      </c>
      <c r="Z1253" s="5">
        <f t="shared" si="185"/>
        <v>0</v>
      </c>
      <c r="AA1253" s="5">
        <f t="shared" si="186"/>
        <v>0.3079710144927536</v>
      </c>
      <c r="AB1253" s="5">
        <f t="shared" si="187"/>
        <v>0.69202898550724634</v>
      </c>
      <c r="AC1253" s="5">
        <v>0</v>
      </c>
      <c r="AD1253" s="3">
        <v>0</v>
      </c>
      <c r="AE1253" s="3">
        <v>234</v>
      </c>
      <c r="AF1253" s="3">
        <v>872</v>
      </c>
      <c r="AG1253" s="3">
        <v>0</v>
      </c>
      <c r="AH1253" s="3">
        <v>2</v>
      </c>
      <c r="AI1253" s="1">
        <f t="shared" si="199"/>
        <v>0</v>
      </c>
      <c r="AJ1253" s="1">
        <f t="shared" si="188"/>
        <v>0</v>
      </c>
      <c r="AK1253" s="1">
        <f t="shared" si="189"/>
        <v>0.21119133574007221</v>
      </c>
      <c r="AL1253" s="1">
        <f t="shared" si="190"/>
        <v>0.78880866425992779</v>
      </c>
    </row>
    <row r="1254" spans="1:38">
      <c r="A1254" s="2" t="s">
        <v>1047</v>
      </c>
      <c r="B1254" s="2" t="s">
        <v>105</v>
      </c>
      <c r="C1254" s="2" t="s">
        <v>1048</v>
      </c>
      <c r="D1254" s="2">
        <v>16180</v>
      </c>
      <c r="E1254" s="6" t="s">
        <v>59</v>
      </c>
      <c r="F1254" s="2" t="s">
        <v>6</v>
      </c>
      <c r="G1254" s="2" t="s">
        <v>1445</v>
      </c>
      <c r="H1254" s="2">
        <v>36</v>
      </c>
      <c r="I1254" s="2">
        <v>15</v>
      </c>
      <c r="J1254" s="2" t="str">
        <f t="shared" si="191"/>
        <v>MINERIO</v>
      </c>
      <c r="K1254" s="8">
        <v>0.2</v>
      </c>
      <c r="L1254" s="11">
        <v>4.3499999999999996</v>
      </c>
      <c r="M1254" s="2">
        <v>37</v>
      </c>
      <c r="N1254" s="2">
        <v>585</v>
      </c>
      <c r="O1254" s="2">
        <v>0</v>
      </c>
      <c r="P1254" s="2">
        <v>287</v>
      </c>
      <c r="Q1254" s="2">
        <f t="shared" si="196"/>
        <v>4.0704070407040702E-2</v>
      </c>
      <c r="R1254" s="2">
        <f t="shared" si="197"/>
        <v>0.95929592959295928</v>
      </c>
      <c r="S1254" s="5">
        <v>0</v>
      </c>
      <c r="T1254" s="5">
        <v>76</v>
      </c>
      <c r="U1254" s="5">
        <v>227</v>
      </c>
      <c r="V1254" s="5">
        <v>123</v>
      </c>
      <c r="W1254" s="5">
        <v>49</v>
      </c>
      <c r="X1254" s="5">
        <v>12</v>
      </c>
      <c r="Y1254" s="5">
        <f t="shared" si="198"/>
        <v>0</v>
      </c>
      <c r="Z1254" s="5">
        <f t="shared" si="185"/>
        <v>0.17840375586854459</v>
      </c>
      <c r="AA1254" s="5">
        <f t="shared" si="186"/>
        <v>0.53286384976525825</v>
      </c>
      <c r="AB1254" s="5">
        <f t="shared" si="187"/>
        <v>0.28873239436619719</v>
      </c>
      <c r="AC1254" s="5">
        <v>0</v>
      </c>
      <c r="AD1254" s="3">
        <v>59</v>
      </c>
      <c r="AE1254" s="3">
        <v>214</v>
      </c>
      <c r="AF1254" s="3">
        <v>152</v>
      </c>
      <c r="AG1254" s="3">
        <v>46</v>
      </c>
      <c r="AH1254" s="3">
        <v>15</v>
      </c>
      <c r="AI1254" s="1">
        <f t="shared" si="199"/>
        <v>0</v>
      </c>
      <c r="AJ1254" s="1">
        <f t="shared" si="188"/>
        <v>0.21604938271604937</v>
      </c>
      <c r="AK1254" s="1">
        <f t="shared" si="189"/>
        <v>0.44032921810699588</v>
      </c>
      <c r="AL1254" s="1">
        <f t="shared" si="190"/>
        <v>0.34362139917695472</v>
      </c>
    </row>
    <row r="1255" spans="1:38">
      <c r="A1255" s="2" t="s">
        <v>1047</v>
      </c>
      <c r="B1255" s="2" t="s">
        <v>105</v>
      </c>
      <c r="C1255" s="2" t="s">
        <v>1048</v>
      </c>
      <c r="D1255" s="2">
        <v>16191</v>
      </c>
      <c r="E1255" s="6" t="s">
        <v>62</v>
      </c>
      <c r="F1255" s="2" t="s">
        <v>6</v>
      </c>
      <c r="G1255" s="2" t="s">
        <v>1445</v>
      </c>
      <c r="H1255" s="2">
        <v>47</v>
      </c>
      <c r="I1255" s="2">
        <v>10</v>
      </c>
      <c r="J1255" s="2" t="str">
        <f t="shared" si="191"/>
        <v>MINERIO</v>
      </c>
      <c r="K1255" s="8">
        <v>0.2</v>
      </c>
      <c r="L1255" s="11">
        <v>0.08</v>
      </c>
      <c r="M1255" s="2">
        <v>0</v>
      </c>
      <c r="N1255" s="2">
        <v>1021</v>
      </c>
      <c r="O1255" s="2">
        <v>0</v>
      </c>
      <c r="P1255" s="2">
        <v>316</v>
      </c>
      <c r="Q1255" s="2">
        <f t="shared" si="196"/>
        <v>0</v>
      </c>
      <c r="R1255" s="2">
        <f t="shared" si="197"/>
        <v>1</v>
      </c>
      <c r="S1255" s="5">
        <v>0</v>
      </c>
      <c r="T1255" s="5">
        <v>0</v>
      </c>
      <c r="U1255" s="5">
        <v>311</v>
      </c>
      <c r="V1255" s="5">
        <v>376</v>
      </c>
      <c r="W1255" s="5">
        <v>0</v>
      </c>
      <c r="X1255" s="5">
        <v>8</v>
      </c>
      <c r="Y1255" s="5">
        <f t="shared" si="198"/>
        <v>0</v>
      </c>
      <c r="Z1255" s="5">
        <f t="shared" si="185"/>
        <v>0</v>
      </c>
      <c r="AA1255" s="5">
        <f t="shared" si="186"/>
        <v>0.45269286754002913</v>
      </c>
      <c r="AB1255" s="5">
        <f t="shared" si="187"/>
        <v>0.54730713245997087</v>
      </c>
      <c r="AC1255" s="5">
        <v>0</v>
      </c>
      <c r="AD1255" s="3">
        <v>0</v>
      </c>
      <c r="AE1255" s="3">
        <v>224</v>
      </c>
      <c r="AF1255" s="3">
        <v>465</v>
      </c>
      <c r="AG1255" s="3">
        <v>0</v>
      </c>
      <c r="AH1255" s="3">
        <v>6</v>
      </c>
      <c r="AI1255" s="1">
        <f t="shared" si="199"/>
        <v>0</v>
      </c>
      <c r="AJ1255" s="1">
        <f t="shared" si="188"/>
        <v>0</v>
      </c>
      <c r="AK1255" s="1">
        <f t="shared" si="189"/>
        <v>0.32230215827338127</v>
      </c>
      <c r="AL1255" s="1">
        <f t="shared" si="190"/>
        <v>0.67769784172661873</v>
      </c>
    </row>
    <row r="1256" spans="1:38">
      <c r="A1256" s="2" t="s">
        <v>1047</v>
      </c>
      <c r="B1256" s="2" t="s">
        <v>105</v>
      </c>
      <c r="C1256" s="2" t="s">
        <v>164</v>
      </c>
      <c r="D1256" s="2">
        <v>12030</v>
      </c>
      <c r="E1256" s="6" t="s">
        <v>110</v>
      </c>
      <c r="F1256" s="2" t="s">
        <v>5</v>
      </c>
      <c r="G1256" s="2" t="s">
        <v>1446</v>
      </c>
      <c r="H1256" s="2">
        <v>81</v>
      </c>
      <c r="I1256" s="2">
        <v>25</v>
      </c>
      <c r="J1256" s="2" t="str">
        <f t="shared" si="191"/>
        <v>ESTERIL</v>
      </c>
      <c r="K1256" s="8">
        <v>0.19</v>
      </c>
      <c r="L1256" s="11">
        <v>0</v>
      </c>
      <c r="M1256" s="2">
        <v>0</v>
      </c>
      <c r="N1256" s="2">
        <v>2326</v>
      </c>
      <c r="O1256" s="2">
        <v>0</v>
      </c>
      <c r="P1256" s="2">
        <v>643</v>
      </c>
      <c r="Q1256" s="2">
        <f t="shared" si="196"/>
        <v>0</v>
      </c>
      <c r="R1256" s="2">
        <f t="shared" si="197"/>
        <v>1</v>
      </c>
      <c r="S1256" s="5">
        <v>0</v>
      </c>
      <c r="T1256" s="5">
        <v>21</v>
      </c>
      <c r="U1256" s="5">
        <v>1046</v>
      </c>
      <c r="V1256" s="5">
        <v>418</v>
      </c>
      <c r="W1256" s="5">
        <v>26</v>
      </c>
      <c r="X1256" s="5">
        <v>53</v>
      </c>
      <c r="Y1256" s="5">
        <f t="shared" si="198"/>
        <v>0</v>
      </c>
      <c r="Z1256" s="5">
        <f t="shared" si="185"/>
        <v>1.4141414141414142E-2</v>
      </c>
      <c r="AA1256" s="5">
        <f t="shared" si="186"/>
        <v>0.70437710437710432</v>
      </c>
      <c r="AB1256" s="5">
        <f t="shared" si="187"/>
        <v>0.2814814814814815</v>
      </c>
      <c r="AC1256" s="5">
        <v>0</v>
      </c>
      <c r="AD1256" s="3">
        <v>8</v>
      </c>
      <c r="AE1256" s="3">
        <v>923</v>
      </c>
      <c r="AF1256" s="3">
        <v>591</v>
      </c>
      <c r="AG1256" s="3">
        <v>7</v>
      </c>
      <c r="AH1256" s="3">
        <v>35</v>
      </c>
      <c r="AI1256" s="1">
        <f t="shared" si="199"/>
        <v>0</v>
      </c>
      <c r="AJ1256" s="1">
        <f t="shared" si="188"/>
        <v>9.5907928388746806E-3</v>
      </c>
      <c r="AK1256" s="1">
        <f t="shared" si="189"/>
        <v>0.59015345268542196</v>
      </c>
      <c r="AL1256" s="1">
        <f t="shared" si="190"/>
        <v>0.40025575447570333</v>
      </c>
    </row>
    <row r="1257" spans="1:38">
      <c r="A1257" s="2" t="s">
        <v>1047</v>
      </c>
      <c r="B1257" s="2" t="s">
        <v>105</v>
      </c>
      <c r="C1257" s="2" t="s">
        <v>1048</v>
      </c>
      <c r="D1257" s="2">
        <v>16121</v>
      </c>
      <c r="E1257" s="6" t="s">
        <v>114</v>
      </c>
      <c r="F1257" s="2" t="s">
        <v>5</v>
      </c>
      <c r="G1257" s="2" t="s">
        <v>1446</v>
      </c>
      <c r="H1257" s="2">
        <v>1</v>
      </c>
      <c r="I1257" s="2">
        <v>105</v>
      </c>
      <c r="J1257" s="2" t="str">
        <f t="shared" si="191"/>
        <v>ESTERIL</v>
      </c>
      <c r="K1257" s="8">
        <v>0.19</v>
      </c>
      <c r="M1257" s="2">
        <v>0</v>
      </c>
      <c r="N1257" s="2">
        <v>3187</v>
      </c>
      <c r="O1257" s="2">
        <v>0</v>
      </c>
      <c r="P1257" s="2">
        <v>648</v>
      </c>
      <c r="Q1257" s="2">
        <f t="shared" si="196"/>
        <v>0</v>
      </c>
      <c r="R1257" s="2">
        <f t="shared" si="197"/>
        <v>1</v>
      </c>
      <c r="S1257" s="5">
        <v>0</v>
      </c>
      <c r="T1257" s="5">
        <v>24</v>
      </c>
      <c r="U1257" s="5">
        <v>1823</v>
      </c>
      <c r="V1257" s="5">
        <v>165</v>
      </c>
      <c r="W1257" s="5">
        <v>32</v>
      </c>
      <c r="X1257" s="5">
        <v>109</v>
      </c>
      <c r="Y1257" s="5">
        <f t="shared" si="198"/>
        <v>0</v>
      </c>
      <c r="Z1257" s="5">
        <f t="shared" si="185"/>
        <v>1.1928429423459244E-2</v>
      </c>
      <c r="AA1257" s="5">
        <f t="shared" si="186"/>
        <v>0.9060636182902585</v>
      </c>
      <c r="AB1257" s="5">
        <f t="shared" si="187"/>
        <v>8.2007952286282312E-2</v>
      </c>
      <c r="AC1257" s="5">
        <v>0</v>
      </c>
      <c r="AD1257" s="3">
        <v>12</v>
      </c>
      <c r="AE1257" s="3">
        <v>1832</v>
      </c>
      <c r="AF1257" s="3">
        <v>236</v>
      </c>
      <c r="AG1257" s="3">
        <v>12</v>
      </c>
      <c r="AH1257" s="3">
        <v>61</v>
      </c>
      <c r="AI1257" s="1">
        <f t="shared" si="199"/>
        <v>0</v>
      </c>
      <c r="AJ1257" s="1">
        <f t="shared" si="188"/>
        <v>1.1147236414305621E-2</v>
      </c>
      <c r="AK1257" s="1">
        <f t="shared" si="189"/>
        <v>0.85090571295866235</v>
      </c>
      <c r="AL1257" s="1">
        <f t="shared" si="190"/>
        <v>0.13794705062703205</v>
      </c>
    </row>
    <row r="1258" spans="1:38">
      <c r="A1258" s="2" t="s">
        <v>1047</v>
      </c>
      <c r="B1258" s="2" t="s">
        <v>105</v>
      </c>
      <c r="C1258" s="2" t="s">
        <v>164</v>
      </c>
      <c r="D1258" s="2">
        <v>12021</v>
      </c>
      <c r="E1258" s="6" t="s">
        <v>34</v>
      </c>
      <c r="F1258" s="2" t="s">
        <v>5</v>
      </c>
      <c r="G1258" s="2" t="s">
        <v>1446</v>
      </c>
      <c r="H1258" s="2">
        <v>72</v>
      </c>
      <c r="I1258" s="2">
        <v>70</v>
      </c>
      <c r="J1258" s="2" t="str">
        <f t="shared" si="191"/>
        <v>ESTERIL</v>
      </c>
      <c r="K1258" s="8">
        <v>0.19</v>
      </c>
      <c r="L1258" s="11">
        <v>1.85</v>
      </c>
      <c r="M1258" s="2">
        <v>169</v>
      </c>
      <c r="N1258" s="2">
        <v>2359</v>
      </c>
      <c r="O1258" s="2">
        <v>0</v>
      </c>
      <c r="P1258" s="2">
        <v>494</v>
      </c>
      <c r="Q1258" s="2">
        <f t="shared" si="196"/>
        <v>5.5923229649238917E-2</v>
      </c>
      <c r="R1258" s="2">
        <f t="shared" si="197"/>
        <v>0.9440767703507611</v>
      </c>
      <c r="S1258" s="5">
        <v>0</v>
      </c>
      <c r="T1258" s="5">
        <v>11</v>
      </c>
      <c r="U1258" s="5">
        <v>1147</v>
      </c>
      <c r="V1258" s="5">
        <v>501</v>
      </c>
      <c r="W1258" s="5">
        <v>7</v>
      </c>
      <c r="X1258" s="5">
        <v>19</v>
      </c>
      <c r="Y1258" s="5">
        <f t="shared" si="198"/>
        <v>0</v>
      </c>
      <c r="Z1258" s="5">
        <f t="shared" si="185"/>
        <v>6.6305003013863778E-3</v>
      </c>
      <c r="AA1258" s="5">
        <f t="shared" si="186"/>
        <v>0.69138034960819772</v>
      </c>
      <c r="AB1258" s="5">
        <f t="shared" si="187"/>
        <v>0.30198915009041594</v>
      </c>
      <c r="AC1258" s="5">
        <v>0</v>
      </c>
      <c r="AD1258" s="3">
        <v>3</v>
      </c>
      <c r="AE1258" s="3">
        <v>971</v>
      </c>
      <c r="AF1258" s="3">
        <v>694</v>
      </c>
      <c r="AG1258" s="3">
        <v>3</v>
      </c>
      <c r="AH1258" s="3">
        <v>14</v>
      </c>
      <c r="AI1258" s="1">
        <f t="shared" si="199"/>
        <v>0</v>
      </c>
      <c r="AJ1258" s="1">
        <f t="shared" si="188"/>
        <v>3.5608308605341245E-3</v>
      </c>
      <c r="AK1258" s="1">
        <f t="shared" si="189"/>
        <v>0.57626112759643922</v>
      </c>
      <c r="AL1258" s="1">
        <f t="shared" si="190"/>
        <v>0.42017804154302668</v>
      </c>
    </row>
    <row r="1259" spans="1:38">
      <c r="A1259" s="2" t="s">
        <v>1047</v>
      </c>
      <c r="B1259" s="2" t="s">
        <v>105</v>
      </c>
      <c r="C1259" s="2" t="s">
        <v>1048</v>
      </c>
      <c r="D1259" s="2">
        <v>16175</v>
      </c>
      <c r="E1259" s="6" t="s">
        <v>57</v>
      </c>
      <c r="F1259" s="2" t="s">
        <v>6</v>
      </c>
      <c r="G1259" s="2" t="s">
        <v>1445</v>
      </c>
      <c r="H1259" s="2">
        <v>31</v>
      </c>
      <c r="I1259" s="2">
        <v>10</v>
      </c>
      <c r="J1259" s="2" t="str">
        <f t="shared" si="191"/>
        <v>MINERIO</v>
      </c>
      <c r="K1259" s="8">
        <v>0.18</v>
      </c>
      <c r="L1259" s="11">
        <v>0.42</v>
      </c>
      <c r="M1259" s="2">
        <v>0</v>
      </c>
      <c r="N1259" s="2">
        <v>521</v>
      </c>
      <c r="O1259" s="2">
        <v>0</v>
      </c>
      <c r="P1259" s="2">
        <v>250</v>
      </c>
      <c r="Q1259" s="2">
        <f t="shared" si="196"/>
        <v>0</v>
      </c>
      <c r="R1259" s="2">
        <f t="shared" si="197"/>
        <v>1</v>
      </c>
      <c r="S1259" s="5">
        <v>0</v>
      </c>
      <c r="T1259" s="5">
        <v>6</v>
      </c>
      <c r="U1259" s="5">
        <v>162</v>
      </c>
      <c r="V1259" s="5">
        <v>252</v>
      </c>
      <c r="W1259" s="5">
        <v>9</v>
      </c>
      <c r="X1259" s="5">
        <v>8</v>
      </c>
      <c r="Y1259" s="5">
        <f t="shared" si="198"/>
        <v>0</v>
      </c>
      <c r="Z1259" s="5">
        <f t="shared" si="185"/>
        <v>1.4285714285714285E-2</v>
      </c>
      <c r="AA1259" s="5">
        <f t="shared" si="186"/>
        <v>0.38571428571428573</v>
      </c>
      <c r="AB1259" s="5">
        <f t="shared" si="187"/>
        <v>0.6</v>
      </c>
      <c r="AC1259" s="5">
        <v>0</v>
      </c>
      <c r="AD1259" s="3">
        <v>2</v>
      </c>
      <c r="AE1259" s="3">
        <v>134</v>
      </c>
      <c r="AF1259" s="3">
        <v>289</v>
      </c>
      <c r="AG1259" s="3">
        <v>4</v>
      </c>
      <c r="AH1259" s="3">
        <v>7</v>
      </c>
      <c r="AI1259" s="1">
        <f t="shared" si="199"/>
        <v>0</v>
      </c>
      <c r="AJ1259" s="1">
        <f t="shared" si="188"/>
        <v>1.3761467889908258E-2</v>
      </c>
      <c r="AK1259" s="1">
        <f t="shared" si="189"/>
        <v>0.30733944954128439</v>
      </c>
      <c r="AL1259" s="1">
        <f t="shared" si="190"/>
        <v>0.67889908256880738</v>
      </c>
    </row>
    <row r="1260" spans="1:38">
      <c r="A1260" s="2" t="s">
        <v>1047</v>
      </c>
      <c r="B1260" s="2" t="s">
        <v>105</v>
      </c>
      <c r="C1260" s="2" t="s">
        <v>164</v>
      </c>
      <c r="D1260" s="2">
        <v>12001</v>
      </c>
      <c r="E1260" s="6" t="s">
        <v>29</v>
      </c>
      <c r="F1260" s="2" t="s">
        <v>1455</v>
      </c>
      <c r="G1260" s="2" t="s">
        <v>1446</v>
      </c>
      <c r="H1260" s="2">
        <v>52</v>
      </c>
      <c r="I1260" s="2">
        <v>45</v>
      </c>
      <c r="J1260" s="2" t="str">
        <f t="shared" si="191"/>
        <v>ESTERIL</v>
      </c>
      <c r="K1260" s="8">
        <v>0.17</v>
      </c>
      <c r="L1260" s="11">
        <v>0.02</v>
      </c>
      <c r="M1260" s="2">
        <v>42</v>
      </c>
      <c r="N1260" s="2">
        <v>2268</v>
      </c>
      <c r="O1260" s="2">
        <v>0</v>
      </c>
      <c r="P1260" s="2">
        <v>574</v>
      </c>
      <c r="Q1260" s="2">
        <f t="shared" si="196"/>
        <v>1.4563106796116505E-2</v>
      </c>
      <c r="R1260" s="2">
        <f t="shared" si="197"/>
        <v>0.9854368932038835</v>
      </c>
      <c r="S1260" s="5">
        <v>0</v>
      </c>
      <c r="T1260" s="5">
        <v>84</v>
      </c>
      <c r="U1260" s="5">
        <v>1097</v>
      </c>
      <c r="V1260" s="5">
        <v>161</v>
      </c>
      <c r="W1260" s="5">
        <v>95</v>
      </c>
      <c r="X1260" s="5">
        <v>86</v>
      </c>
      <c r="Y1260" s="5">
        <f t="shared" si="198"/>
        <v>0</v>
      </c>
      <c r="Z1260" s="5">
        <f t="shared" si="185"/>
        <v>6.259314456035768E-2</v>
      </c>
      <c r="AA1260" s="5">
        <f t="shared" si="186"/>
        <v>0.81743666169895679</v>
      </c>
      <c r="AB1260" s="5">
        <f t="shared" si="187"/>
        <v>0.11997019374068554</v>
      </c>
      <c r="AC1260" s="5">
        <v>0</v>
      </c>
      <c r="AD1260" s="3">
        <v>55</v>
      </c>
      <c r="AE1260" s="3">
        <v>1103</v>
      </c>
      <c r="AF1260" s="3">
        <v>262</v>
      </c>
      <c r="AG1260" s="3">
        <v>49</v>
      </c>
      <c r="AH1260" s="3">
        <v>52</v>
      </c>
      <c r="AI1260" s="1">
        <f t="shared" si="199"/>
        <v>0</v>
      </c>
      <c r="AJ1260" s="1">
        <f t="shared" si="188"/>
        <v>6.8376068376068383E-2</v>
      </c>
      <c r="AK1260" s="1">
        <f t="shared" si="189"/>
        <v>0.72518080210387903</v>
      </c>
      <c r="AL1260" s="1">
        <f t="shared" si="190"/>
        <v>0.20644312952005259</v>
      </c>
    </row>
    <row r="1261" spans="1:38">
      <c r="A1261" s="2" t="s">
        <v>1047</v>
      </c>
      <c r="B1261" s="2" t="s">
        <v>105</v>
      </c>
      <c r="C1261" s="2" t="s">
        <v>1048</v>
      </c>
      <c r="D1261" s="2">
        <v>16190</v>
      </c>
      <c r="E1261" s="6" t="s">
        <v>62</v>
      </c>
      <c r="F1261" s="2" t="s">
        <v>6</v>
      </c>
      <c r="G1261" s="2" t="s">
        <v>1445</v>
      </c>
      <c r="H1261" s="2">
        <v>46</v>
      </c>
      <c r="I1261" s="2">
        <v>10</v>
      </c>
      <c r="J1261" s="2" t="str">
        <f t="shared" si="191"/>
        <v>MINERIO</v>
      </c>
      <c r="K1261" s="8">
        <v>0.17</v>
      </c>
      <c r="L1261" s="11">
        <v>0.03</v>
      </c>
      <c r="M1261" s="2">
        <v>0</v>
      </c>
      <c r="N1261" s="2">
        <v>816</v>
      </c>
      <c r="O1261" s="2">
        <v>0</v>
      </c>
      <c r="P1261" s="2">
        <v>321</v>
      </c>
      <c r="Q1261" s="2">
        <f t="shared" si="196"/>
        <v>0</v>
      </c>
      <c r="R1261" s="2">
        <f t="shared" si="197"/>
        <v>1</v>
      </c>
      <c r="S1261" s="5">
        <v>0</v>
      </c>
      <c r="T1261" s="5">
        <v>0</v>
      </c>
      <c r="U1261" s="5">
        <v>169</v>
      </c>
      <c r="V1261" s="5">
        <v>402</v>
      </c>
      <c r="W1261" s="5">
        <v>0</v>
      </c>
      <c r="X1261" s="5">
        <v>5</v>
      </c>
      <c r="Y1261" s="5">
        <f t="shared" si="198"/>
        <v>0</v>
      </c>
      <c r="Z1261" s="5">
        <f t="shared" si="185"/>
        <v>0</v>
      </c>
      <c r="AA1261" s="5">
        <f t="shared" si="186"/>
        <v>0.29597197898423816</v>
      </c>
      <c r="AB1261" s="5">
        <f t="shared" si="187"/>
        <v>0.70402802101576178</v>
      </c>
      <c r="AC1261" s="5">
        <v>0</v>
      </c>
      <c r="AD1261" s="3">
        <v>0</v>
      </c>
      <c r="AE1261" s="3">
        <v>110</v>
      </c>
      <c r="AF1261" s="3">
        <v>462</v>
      </c>
      <c r="AG1261" s="3">
        <v>0</v>
      </c>
      <c r="AH1261" s="3">
        <v>4</v>
      </c>
      <c r="AI1261" s="1">
        <f t="shared" si="199"/>
        <v>0</v>
      </c>
      <c r="AJ1261" s="1">
        <f t="shared" si="188"/>
        <v>0</v>
      </c>
      <c r="AK1261" s="1">
        <f t="shared" si="189"/>
        <v>0.19097222222222221</v>
      </c>
      <c r="AL1261" s="1">
        <f t="shared" si="190"/>
        <v>0.80902777777777779</v>
      </c>
    </row>
    <row r="1262" spans="1:38">
      <c r="A1262" s="2" t="s">
        <v>1047</v>
      </c>
      <c r="B1262" s="2" t="s">
        <v>105</v>
      </c>
      <c r="C1262" s="2" t="s">
        <v>1048</v>
      </c>
      <c r="D1262" s="2">
        <v>16181</v>
      </c>
      <c r="E1262" s="6" t="s">
        <v>60</v>
      </c>
      <c r="F1262" s="2" t="s">
        <v>6</v>
      </c>
      <c r="G1262" s="2" t="s">
        <v>1445</v>
      </c>
      <c r="H1262" s="2">
        <v>37</v>
      </c>
      <c r="I1262" s="2">
        <v>20</v>
      </c>
      <c r="J1262" s="2" t="str">
        <f t="shared" si="191"/>
        <v>MINERIO</v>
      </c>
      <c r="K1262" s="8">
        <v>0.16</v>
      </c>
      <c r="L1262" s="11">
        <v>0.06</v>
      </c>
      <c r="M1262" s="2">
        <v>0</v>
      </c>
      <c r="N1262" s="2">
        <v>897</v>
      </c>
      <c r="O1262" s="2">
        <v>0</v>
      </c>
      <c r="P1262" s="2">
        <v>348</v>
      </c>
      <c r="Q1262" s="2">
        <f t="shared" si="196"/>
        <v>0</v>
      </c>
      <c r="R1262" s="2">
        <f t="shared" si="197"/>
        <v>1</v>
      </c>
      <c r="S1262" s="5">
        <v>0</v>
      </c>
      <c r="T1262" s="5">
        <v>0</v>
      </c>
      <c r="U1262" s="5">
        <v>250</v>
      </c>
      <c r="V1262" s="5">
        <v>479</v>
      </c>
      <c r="W1262" s="5">
        <v>0</v>
      </c>
      <c r="X1262" s="5">
        <v>2</v>
      </c>
      <c r="Y1262" s="5">
        <f t="shared" si="198"/>
        <v>0</v>
      </c>
      <c r="Z1262" s="5">
        <f t="shared" si="185"/>
        <v>0</v>
      </c>
      <c r="AA1262" s="5">
        <f t="shared" si="186"/>
        <v>0.34293552812071332</v>
      </c>
      <c r="AB1262" s="5">
        <f t="shared" si="187"/>
        <v>0.65706447187928674</v>
      </c>
      <c r="AC1262" s="5">
        <v>0</v>
      </c>
      <c r="AD1262" s="3">
        <v>0</v>
      </c>
      <c r="AE1262" s="3">
        <v>183</v>
      </c>
      <c r="AF1262" s="3">
        <v>546</v>
      </c>
      <c r="AG1262" s="3">
        <v>0</v>
      </c>
      <c r="AH1262" s="3">
        <v>2</v>
      </c>
      <c r="AI1262" s="1">
        <f t="shared" si="199"/>
        <v>0</v>
      </c>
      <c r="AJ1262" s="1">
        <f t="shared" si="188"/>
        <v>0</v>
      </c>
      <c r="AK1262" s="1">
        <f t="shared" si="189"/>
        <v>0.2503419972640219</v>
      </c>
      <c r="AL1262" s="1">
        <f t="shared" si="190"/>
        <v>0.74965800273597816</v>
      </c>
    </row>
    <row r="1263" spans="1:38">
      <c r="A1263" s="2" t="s">
        <v>1047</v>
      </c>
      <c r="B1263" s="2" t="s">
        <v>105</v>
      </c>
      <c r="C1263" s="2" t="s">
        <v>1048</v>
      </c>
      <c r="D1263" s="2">
        <v>16167</v>
      </c>
      <c r="E1263" s="6" t="s">
        <v>54</v>
      </c>
      <c r="F1263" s="2" t="s">
        <v>6</v>
      </c>
      <c r="G1263" s="2" t="s">
        <v>1445</v>
      </c>
      <c r="H1263" s="2">
        <v>23</v>
      </c>
      <c r="I1263" s="2">
        <v>35</v>
      </c>
      <c r="J1263" s="2" t="str">
        <f t="shared" si="191"/>
        <v>MINERIO</v>
      </c>
      <c r="K1263" s="8">
        <v>0.14000000000000001</v>
      </c>
      <c r="L1263" s="11">
        <v>0.24</v>
      </c>
      <c r="M1263" s="2">
        <v>0</v>
      </c>
      <c r="N1263" s="2">
        <v>1202</v>
      </c>
      <c r="O1263" s="2">
        <v>0</v>
      </c>
      <c r="P1263" s="2">
        <v>356</v>
      </c>
      <c r="Q1263" s="2">
        <f t="shared" si="196"/>
        <v>0</v>
      </c>
      <c r="R1263" s="2">
        <f t="shared" si="197"/>
        <v>1</v>
      </c>
      <c r="S1263" s="5">
        <v>0</v>
      </c>
      <c r="T1263" s="5">
        <v>17</v>
      </c>
      <c r="U1263" s="5">
        <v>461</v>
      </c>
      <c r="V1263" s="5">
        <v>356</v>
      </c>
      <c r="W1263" s="5">
        <v>15</v>
      </c>
      <c r="X1263" s="5">
        <v>16</v>
      </c>
      <c r="Y1263" s="5">
        <f t="shared" si="198"/>
        <v>0</v>
      </c>
      <c r="Z1263" s="5">
        <f t="shared" ref="Z1263:Z1326" si="200">T1263/($S1263+$T1263+$U1263+$V1263)</f>
        <v>2.0383693045563551E-2</v>
      </c>
      <c r="AA1263" s="5">
        <f t="shared" ref="AA1263:AA1326" si="201">U1263/($S1263+$T1263+$U1263+$V1263)</f>
        <v>0.55275779376498801</v>
      </c>
      <c r="AB1263" s="5">
        <f t="shared" ref="AB1263:AB1326" si="202">V1263/($S1263+$T1263+$U1263+$V1263)</f>
        <v>0.42685851318944845</v>
      </c>
      <c r="AC1263" s="5">
        <v>0</v>
      </c>
      <c r="AD1263" s="3">
        <v>5</v>
      </c>
      <c r="AE1263" s="3">
        <v>394</v>
      </c>
      <c r="AF1263" s="3">
        <v>436</v>
      </c>
      <c r="AG1263" s="3">
        <v>11</v>
      </c>
      <c r="AH1263" s="3">
        <v>19</v>
      </c>
      <c r="AI1263" s="1">
        <f t="shared" si="199"/>
        <v>0</v>
      </c>
      <c r="AJ1263" s="1">
        <f t="shared" si="188"/>
        <v>1.8497109826589597E-2</v>
      </c>
      <c r="AK1263" s="1">
        <f t="shared" si="189"/>
        <v>0.45549132947976878</v>
      </c>
      <c r="AL1263" s="1">
        <f t="shared" si="190"/>
        <v>0.52601156069364163</v>
      </c>
    </row>
    <row r="1264" spans="1:38">
      <c r="A1264" s="2" t="s">
        <v>1047</v>
      </c>
      <c r="B1264" s="2" t="s">
        <v>105</v>
      </c>
      <c r="C1264" s="2" t="s">
        <v>1048</v>
      </c>
      <c r="D1264" s="2">
        <v>16200</v>
      </c>
      <c r="E1264" s="6" t="s">
        <v>66</v>
      </c>
      <c r="F1264" s="2" t="s">
        <v>1455</v>
      </c>
      <c r="G1264" s="2" t="s">
        <v>1446</v>
      </c>
      <c r="H1264" s="2">
        <v>56</v>
      </c>
      <c r="I1264" s="2">
        <v>15</v>
      </c>
      <c r="J1264" s="2" t="str">
        <f t="shared" si="191"/>
        <v>ESTERIL</v>
      </c>
      <c r="K1264" s="8">
        <v>0.13</v>
      </c>
      <c r="L1264" s="11">
        <v>0.25</v>
      </c>
      <c r="M1264" s="2">
        <v>0</v>
      </c>
      <c r="N1264" s="2">
        <v>773</v>
      </c>
      <c r="O1264" s="2">
        <v>0</v>
      </c>
      <c r="P1264" s="2">
        <v>326</v>
      </c>
      <c r="Q1264" s="2">
        <f t="shared" si="196"/>
        <v>0</v>
      </c>
      <c r="R1264" s="2">
        <f t="shared" si="197"/>
        <v>1</v>
      </c>
      <c r="S1264" s="5">
        <v>0</v>
      </c>
      <c r="T1264" s="5">
        <v>14</v>
      </c>
      <c r="U1264" s="5">
        <v>410</v>
      </c>
      <c r="V1264" s="5">
        <v>77</v>
      </c>
      <c r="W1264" s="5">
        <v>26</v>
      </c>
      <c r="X1264" s="5">
        <v>31</v>
      </c>
      <c r="Y1264" s="5">
        <f t="shared" si="198"/>
        <v>0</v>
      </c>
      <c r="Z1264" s="5">
        <f t="shared" si="200"/>
        <v>2.7944111776447105E-2</v>
      </c>
      <c r="AA1264" s="5">
        <f t="shared" si="201"/>
        <v>0.81836327345309379</v>
      </c>
      <c r="AB1264" s="5">
        <f t="shared" si="202"/>
        <v>0.15369261477045909</v>
      </c>
      <c r="AC1264" s="5">
        <v>0</v>
      </c>
      <c r="AD1264" s="3">
        <v>1</v>
      </c>
      <c r="AE1264" s="3">
        <v>415</v>
      </c>
      <c r="AF1264" s="3">
        <v>115</v>
      </c>
      <c r="AG1264" s="3">
        <v>5</v>
      </c>
      <c r="AH1264" s="3">
        <v>22</v>
      </c>
      <c r="AI1264" s="1">
        <f t="shared" si="199"/>
        <v>0</v>
      </c>
      <c r="AJ1264" s="1">
        <f t="shared" si="188"/>
        <v>1.0752688172043012E-2</v>
      </c>
      <c r="AK1264" s="1">
        <f t="shared" si="189"/>
        <v>0.74372759856630821</v>
      </c>
      <c r="AL1264" s="1">
        <f t="shared" si="190"/>
        <v>0.24551971326164876</v>
      </c>
    </row>
    <row r="1265" spans="1:38">
      <c r="A1265" s="2" t="s">
        <v>1047</v>
      </c>
      <c r="B1265" s="2" t="s">
        <v>105</v>
      </c>
      <c r="C1265" s="2" t="s">
        <v>1048</v>
      </c>
      <c r="D1265" s="2">
        <v>16184</v>
      </c>
      <c r="E1265" s="6" t="s">
        <v>60</v>
      </c>
      <c r="F1265" s="2" t="s">
        <v>6</v>
      </c>
      <c r="G1265" s="2" t="s">
        <v>1445</v>
      </c>
      <c r="H1265" s="2">
        <v>40</v>
      </c>
      <c r="I1265" s="2">
        <v>20</v>
      </c>
      <c r="J1265" s="2" t="str">
        <f t="shared" si="191"/>
        <v>MINERIO</v>
      </c>
      <c r="K1265" s="8">
        <v>0.12</v>
      </c>
      <c r="L1265" s="11">
        <v>0.01</v>
      </c>
      <c r="M1265" s="2">
        <v>0</v>
      </c>
      <c r="N1265" s="2">
        <v>699</v>
      </c>
      <c r="O1265" s="2">
        <v>0</v>
      </c>
      <c r="P1265" s="2">
        <v>277</v>
      </c>
      <c r="Q1265" s="2">
        <f t="shared" si="196"/>
        <v>0</v>
      </c>
      <c r="R1265" s="2">
        <f t="shared" si="197"/>
        <v>1</v>
      </c>
      <c r="S1265" s="5">
        <v>0</v>
      </c>
      <c r="T1265" s="5">
        <v>0</v>
      </c>
      <c r="U1265" s="5">
        <v>153</v>
      </c>
      <c r="V1265" s="5">
        <v>354</v>
      </c>
      <c r="W1265" s="5">
        <v>0</v>
      </c>
      <c r="X1265" s="5">
        <v>0</v>
      </c>
      <c r="Y1265" s="5">
        <f t="shared" si="198"/>
        <v>0</v>
      </c>
      <c r="Z1265" s="5">
        <f t="shared" si="200"/>
        <v>0</v>
      </c>
      <c r="AA1265" s="5">
        <f t="shared" si="201"/>
        <v>0.30177514792899407</v>
      </c>
      <c r="AB1265" s="5">
        <f t="shared" si="202"/>
        <v>0.69822485207100593</v>
      </c>
      <c r="AC1265" s="5">
        <v>0</v>
      </c>
      <c r="AD1265" s="3">
        <v>0</v>
      </c>
      <c r="AE1265" s="3">
        <v>103</v>
      </c>
      <c r="AF1265" s="3">
        <v>404</v>
      </c>
      <c r="AG1265" s="3">
        <v>0</v>
      </c>
      <c r="AH1265" s="3">
        <v>0</v>
      </c>
      <c r="AI1265" s="1">
        <f t="shared" si="199"/>
        <v>0</v>
      </c>
      <c r="AJ1265" s="1">
        <f t="shared" si="188"/>
        <v>0</v>
      </c>
      <c r="AK1265" s="1">
        <f t="shared" si="189"/>
        <v>0.20315581854043394</v>
      </c>
      <c r="AL1265" s="1">
        <f t="shared" si="190"/>
        <v>0.79684418145956604</v>
      </c>
    </row>
    <row r="1266" spans="1:38">
      <c r="A1266" s="2" t="s">
        <v>1047</v>
      </c>
      <c r="B1266" s="2" t="s">
        <v>105</v>
      </c>
      <c r="C1266" s="2" t="s">
        <v>1048</v>
      </c>
      <c r="D1266" s="2">
        <v>16179</v>
      </c>
      <c r="E1266" s="6" t="s">
        <v>59</v>
      </c>
      <c r="F1266" s="2" t="s">
        <v>6</v>
      </c>
      <c r="G1266" s="2" t="s">
        <v>1445</v>
      </c>
      <c r="H1266" s="2">
        <v>35</v>
      </c>
      <c r="I1266" s="2">
        <v>20</v>
      </c>
      <c r="J1266" s="2" t="str">
        <f t="shared" si="191"/>
        <v>MINERIO</v>
      </c>
      <c r="K1266" s="8">
        <v>0.12</v>
      </c>
      <c r="L1266" s="11">
        <v>0.1</v>
      </c>
      <c r="M1266" s="2">
        <v>9</v>
      </c>
      <c r="N1266" s="2">
        <v>1140</v>
      </c>
      <c r="O1266" s="2">
        <v>0</v>
      </c>
      <c r="P1266" s="2">
        <v>374</v>
      </c>
      <c r="Q1266" s="2">
        <f t="shared" si="196"/>
        <v>5.9093893630991464E-3</v>
      </c>
      <c r="R1266" s="2">
        <f t="shared" si="197"/>
        <v>0.99409061063690085</v>
      </c>
      <c r="S1266" s="5">
        <v>0</v>
      </c>
      <c r="T1266" s="5">
        <v>0</v>
      </c>
      <c r="U1266" s="5">
        <v>397</v>
      </c>
      <c r="V1266" s="5">
        <v>431</v>
      </c>
      <c r="W1266" s="5">
        <v>0</v>
      </c>
      <c r="X1266" s="5">
        <v>4</v>
      </c>
      <c r="Y1266" s="5">
        <f t="shared" si="198"/>
        <v>0</v>
      </c>
      <c r="Z1266" s="5">
        <f t="shared" si="200"/>
        <v>0</v>
      </c>
      <c r="AA1266" s="5">
        <f t="shared" si="201"/>
        <v>0.47946859903381644</v>
      </c>
      <c r="AB1266" s="5">
        <f t="shared" si="202"/>
        <v>0.52053140096618356</v>
      </c>
      <c r="AC1266" s="5">
        <v>0</v>
      </c>
      <c r="AD1266" s="3">
        <v>0</v>
      </c>
      <c r="AE1266" s="3">
        <v>310</v>
      </c>
      <c r="AF1266" s="3">
        <v>520</v>
      </c>
      <c r="AG1266" s="3">
        <v>0</v>
      </c>
      <c r="AH1266" s="3">
        <v>2</v>
      </c>
      <c r="AI1266" s="1">
        <f t="shared" si="199"/>
        <v>0</v>
      </c>
      <c r="AJ1266" s="1">
        <f t="shared" si="188"/>
        <v>0</v>
      </c>
      <c r="AK1266" s="1">
        <f t="shared" si="189"/>
        <v>0.37259615384615385</v>
      </c>
      <c r="AL1266" s="1">
        <f t="shared" si="190"/>
        <v>0.62740384615384615</v>
      </c>
    </row>
    <row r="1267" spans="1:38">
      <c r="A1267" s="2" t="s">
        <v>1047</v>
      </c>
      <c r="B1267" s="2" t="s">
        <v>105</v>
      </c>
      <c r="C1267" s="2" t="s">
        <v>1048</v>
      </c>
      <c r="D1267" s="2">
        <v>16199</v>
      </c>
      <c r="E1267" s="6" t="s">
        <v>116</v>
      </c>
      <c r="F1267" s="2" t="s">
        <v>1436</v>
      </c>
      <c r="G1267" s="2" t="s">
        <v>1446</v>
      </c>
      <c r="H1267" s="2">
        <v>55</v>
      </c>
      <c r="I1267" s="2">
        <v>10</v>
      </c>
      <c r="J1267" s="2" t="str">
        <f t="shared" si="191"/>
        <v>ESTERIL</v>
      </c>
      <c r="K1267" s="8">
        <v>0.11</v>
      </c>
      <c r="L1267" s="11">
        <v>0.11</v>
      </c>
      <c r="M1267" s="2">
        <v>0</v>
      </c>
      <c r="N1267" s="2">
        <v>877</v>
      </c>
      <c r="O1267" s="2">
        <v>0</v>
      </c>
      <c r="P1267" s="2">
        <v>306</v>
      </c>
      <c r="Q1267" s="2">
        <f t="shared" si="196"/>
        <v>0</v>
      </c>
      <c r="R1267" s="2">
        <f t="shared" si="197"/>
        <v>1</v>
      </c>
      <c r="S1267" s="5">
        <v>0</v>
      </c>
      <c r="T1267" s="5">
        <v>112</v>
      </c>
      <c r="U1267" s="5">
        <v>301</v>
      </c>
      <c r="V1267" s="5">
        <v>55</v>
      </c>
      <c r="W1267" s="5">
        <v>113</v>
      </c>
      <c r="X1267" s="5">
        <v>33</v>
      </c>
      <c r="Y1267" s="5">
        <f t="shared" si="198"/>
        <v>0</v>
      </c>
      <c r="Z1267" s="5">
        <f t="shared" si="200"/>
        <v>0.23931623931623933</v>
      </c>
      <c r="AA1267" s="5">
        <f t="shared" si="201"/>
        <v>0.64316239316239321</v>
      </c>
      <c r="AB1267" s="5">
        <f t="shared" si="202"/>
        <v>0.11752136752136752</v>
      </c>
      <c r="AC1267" s="5">
        <v>0</v>
      </c>
      <c r="AD1267" s="3">
        <v>56</v>
      </c>
      <c r="AE1267" s="3">
        <v>383</v>
      </c>
      <c r="AF1267" s="3">
        <v>74</v>
      </c>
      <c r="AG1267" s="3">
        <v>59</v>
      </c>
      <c r="AH1267" s="3">
        <v>41</v>
      </c>
      <c r="AI1267" s="1">
        <f t="shared" si="199"/>
        <v>0</v>
      </c>
      <c r="AJ1267" s="1">
        <f t="shared" si="188"/>
        <v>0.18760195758564438</v>
      </c>
      <c r="AK1267" s="1">
        <f t="shared" si="189"/>
        <v>0.6247960848287113</v>
      </c>
      <c r="AL1267" s="1">
        <f t="shared" si="190"/>
        <v>0.18760195758564438</v>
      </c>
    </row>
    <row r="1268" spans="1:38">
      <c r="A1268" s="2" t="s">
        <v>1047</v>
      </c>
      <c r="B1268" s="2" t="s">
        <v>105</v>
      </c>
      <c r="C1268" s="2" t="s">
        <v>164</v>
      </c>
      <c r="D1268" s="2">
        <v>11484</v>
      </c>
      <c r="E1268" s="6" t="s">
        <v>13</v>
      </c>
      <c r="F1268" s="2" t="s">
        <v>5</v>
      </c>
      <c r="G1268" s="2" t="s">
        <v>1446</v>
      </c>
      <c r="H1268" s="2">
        <v>35</v>
      </c>
      <c r="I1268" s="2">
        <v>50</v>
      </c>
      <c r="J1268" s="2" t="str">
        <f t="shared" si="191"/>
        <v>ESTERIL</v>
      </c>
      <c r="K1268" s="8">
        <v>0.1</v>
      </c>
      <c r="L1268" s="11">
        <v>0.01</v>
      </c>
      <c r="M1268" s="2">
        <v>0</v>
      </c>
      <c r="N1268" s="2">
        <v>2140</v>
      </c>
      <c r="O1268" s="2">
        <v>0</v>
      </c>
      <c r="P1268" s="2">
        <v>455</v>
      </c>
      <c r="Q1268" s="2">
        <f t="shared" si="196"/>
        <v>0</v>
      </c>
      <c r="R1268" s="2">
        <f t="shared" si="197"/>
        <v>1</v>
      </c>
      <c r="S1268" s="5">
        <v>0</v>
      </c>
      <c r="T1268" s="5">
        <v>0</v>
      </c>
      <c r="U1268" s="5">
        <v>1015</v>
      </c>
      <c r="V1268" s="5">
        <v>384</v>
      </c>
      <c r="W1268" s="5">
        <v>2</v>
      </c>
      <c r="X1268" s="5">
        <v>26</v>
      </c>
      <c r="Y1268" s="5">
        <f t="shared" si="198"/>
        <v>0</v>
      </c>
      <c r="Z1268" s="5">
        <f t="shared" si="200"/>
        <v>0</v>
      </c>
      <c r="AA1268" s="5">
        <f t="shared" si="201"/>
        <v>0.72551822730521798</v>
      </c>
      <c r="AB1268" s="5">
        <f t="shared" si="202"/>
        <v>0.27448177269478197</v>
      </c>
      <c r="AC1268" s="5">
        <v>0</v>
      </c>
      <c r="AD1268" s="3">
        <v>0</v>
      </c>
      <c r="AE1268" s="3">
        <v>848</v>
      </c>
      <c r="AF1268" s="3">
        <v>560</v>
      </c>
      <c r="AG1268" s="3">
        <v>0</v>
      </c>
      <c r="AH1268" s="3">
        <v>19</v>
      </c>
      <c r="AI1268" s="1">
        <f t="shared" si="199"/>
        <v>0</v>
      </c>
      <c r="AJ1268" s="1">
        <f t="shared" si="188"/>
        <v>0</v>
      </c>
      <c r="AK1268" s="1">
        <f t="shared" si="189"/>
        <v>0.5942536790469517</v>
      </c>
      <c r="AL1268" s="1">
        <f t="shared" si="190"/>
        <v>0.40574632095304836</v>
      </c>
    </row>
    <row r="1269" spans="1:38">
      <c r="A1269" s="2" t="s">
        <v>1047</v>
      </c>
      <c r="B1269" s="2" t="s">
        <v>105</v>
      </c>
      <c r="C1269" s="2" t="s">
        <v>164</v>
      </c>
      <c r="D1269" s="2">
        <v>11472</v>
      </c>
      <c r="E1269" s="6" t="s">
        <v>26</v>
      </c>
      <c r="F1269" s="2" t="s">
        <v>4</v>
      </c>
      <c r="G1269" s="2" t="s">
        <v>1446</v>
      </c>
      <c r="H1269" s="2">
        <v>23</v>
      </c>
      <c r="I1269" s="2">
        <v>115</v>
      </c>
      <c r="J1269" s="2" t="str">
        <f t="shared" si="191"/>
        <v>ESTERIL</v>
      </c>
      <c r="K1269" s="8">
        <v>0.08</v>
      </c>
      <c r="L1269" s="11">
        <v>0.73</v>
      </c>
      <c r="M1269" s="2">
        <v>29</v>
      </c>
      <c r="N1269" s="2">
        <v>5189</v>
      </c>
      <c r="O1269" s="2">
        <v>0</v>
      </c>
      <c r="P1269" s="2">
        <v>732</v>
      </c>
      <c r="Q1269" s="2">
        <f t="shared" si="196"/>
        <v>4.8739495798319332E-3</v>
      </c>
      <c r="R1269" s="2">
        <f t="shared" si="197"/>
        <v>0.99512605042016811</v>
      </c>
      <c r="S1269" s="5">
        <v>0</v>
      </c>
      <c r="T1269" s="5">
        <v>37</v>
      </c>
      <c r="U1269" s="5">
        <v>2779</v>
      </c>
      <c r="V1269" s="5">
        <v>355</v>
      </c>
      <c r="W1269" s="5">
        <v>58</v>
      </c>
      <c r="X1269" s="5">
        <v>121</v>
      </c>
      <c r="Y1269" s="5">
        <f t="shared" si="198"/>
        <v>0</v>
      </c>
      <c r="Z1269" s="5">
        <f t="shared" si="200"/>
        <v>1.1668243456322927E-2</v>
      </c>
      <c r="AA1269" s="5">
        <f t="shared" si="201"/>
        <v>0.87637969094922741</v>
      </c>
      <c r="AB1269" s="5">
        <f t="shared" si="202"/>
        <v>0.1119520655944497</v>
      </c>
      <c r="AC1269" s="5">
        <v>0</v>
      </c>
      <c r="AD1269" s="3">
        <v>7</v>
      </c>
      <c r="AE1269" s="3">
        <v>2681</v>
      </c>
      <c r="AF1269" s="3">
        <v>582</v>
      </c>
      <c r="AG1269" s="3">
        <v>9</v>
      </c>
      <c r="AH1269" s="3">
        <v>71</v>
      </c>
      <c r="AI1269" s="1">
        <f t="shared" si="199"/>
        <v>0</v>
      </c>
      <c r="AJ1269" s="1">
        <f t="shared" si="188"/>
        <v>4.7761194029850747E-3</v>
      </c>
      <c r="AK1269" s="1">
        <f t="shared" si="189"/>
        <v>0.8002985074626866</v>
      </c>
      <c r="AL1269" s="1">
        <f t="shared" si="190"/>
        <v>0.19492537313432837</v>
      </c>
    </row>
    <row r="1270" spans="1:38">
      <c r="A1270" s="2" t="s">
        <v>1047</v>
      </c>
      <c r="B1270" s="2" t="s">
        <v>105</v>
      </c>
      <c r="C1270" s="2" t="s">
        <v>164</v>
      </c>
      <c r="D1270" s="2">
        <v>12026</v>
      </c>
      <c r="E1270" s="6" t="s">
        <v>34</v>
      </c>
      <c r="F1270" s="2" t="s">
        <v>5</v>
      </c>
      <c r="G1270" s="2" t="s">
        <v>1446</v>
      </c>
      <c r="H1270" s="2">
        <v>77</v>
      </c>
      <c r="I1270" s="2">
        <v>20</v>
      </c>
      <c r="J1270" s="2" t="str">
        <f t="shared" si="191"/>
        <v>ESTERIL</v>
      </c>
      <c r="K1270" s="8">
        <v>7.0000000000000007E-2</v>
      </c>
      <c r="L1270" s="11">
        <v>0.02</v>
      </c>
      <c r="M1270" s="2">
        <v>0</v>
      </c>
      <c r="N1270" s="2">
        <v>945</v>
      </c>
      <c r="O1270" s="2">
        <v>0</v>
      </c>
      <c r="P1270" s="2">
        <v>351</v>
      </c>
      <c r="Q1270" s="2">
        <f t="shared" si="196"/>
        <v>0</v>
      </c>
      <c r="R1270" s="2">
        <f t="shared" si="197"/>
        <v>1</v>
      </c>
      <c r="S1270" s="5">
        <v>0</v>
      </c>
      <c r="T1270" s="5">
        <v>0</v>
      </c>
      <c r="U1270" s="5">
        <v>317</v>
      </c>
      <c r="V1270" s="5">
        <v>320</v>
      </c>
      <c r="W1270" s="5">
        <v>0</v>
      </c>
      <c r="X1270" s="5">
        <v>10</v>
      </c>
      <c r="Y1270" s="5">
        <f t="shared" si="198"/>
        <v>0</v>
      </c>
      <c r="Z1270" s="5">
        <f t="shared" si="200"/>
        <v>0</v>
      </c>
      <c r="AA1270" s="5">
        <f t="shared" si="201"/>
        <v>0.4976452119309262</v>
      </c>
      <c r="AB1270" s="5">
        <f t="shared" si="202"/>
        <v>0.50235478806907374</v>
      </c>
      <c r="AC1270" s="5">
        <v>0</v>
      </c>
      <c r="AD1270" s="3">
        <v>0</v>
      </c>
      <c r="AE1270" s="3">
        <v>247</v>
      </c>
      <c r="AF1270" s="3">
        <v>392</v>
      </c>
      <c r="AG1270" s="3">
        <v>0</v>
      </c>
      <c r="AH1270" s="3">
        <v>8</v>
      </c>
      <c r="AI1270" s="1">
        <f t="shared" si="199"/>
        <v>0</v>
      </c>
      <c r="AJ1270" s="1">
        <f t="shared" si="188"/>
        <v>0</v>
      </c>
      <c r="AK1270" s="1">
        <f t="shared" si="189"/>
        <v>0.38176197836166925</v>
      </c>
      <c r="AL1270" s="1">
        <f t="shared" si="190"/>
        <v>0.61823802163833075</v>
      </c>
    </row>
    <row r="1271" spans="1:38">
      <c r="A1271" s="2" t="s">
        <v>1047</v>
      </c>
      <c r="B1271" s="2" t="s">
        <v>105</v>
      </c>
      <c r="C1271" s="2" t="s">
        <v>164</v>
      </c>
      <c r="D1271" s="2">
        <v>11487</v>
      </c>
      <c r="E1271" s="6" t="s">
        <v>13</v>
      </c>
      <c r="F1271" s="2" t="s">
        <v>5</v>
      </c>
      <c r="G1271" s="2" t="s">
        <v>1446</v>
      </c>
      <c r="H1271" s="2">
        <v>38</v>
      </c>
      <c r="I1271" s="2">
        <v>80</v>
      </c>
      <c r="J1271" s="2" t="str">
        <f t="shared" si="191"/>
        <v>ESTERIL</v>
      </c>
      <c r="K1271" s="8">
        <v>7.0000000000000007E-2</v>
      </c>
      <c r="L1271" s="11">
        <v>0.15</v>
      </c>
      <c r="M1271" s="2">
        <v>24</v>
      </c>
      <c r="N1271" s="2">
        <v>3075</v>
      </c>
      <c r="O1271" s="2">
        <v>0</v>
      </c>
      <c r="P1271" s="2">
        <v>613</v>
      </c>
      <c r="Q1271" s="2">
        <f t="shared" si="196"/>
        <v>6.4655172413793103E-3</v>
      </c>
      <c r="R1271" s="2">
        <f t="shared" si="197"/>
        <v>0.99353448275862066</v>
      </c>
      <c r="S1271" s="5">
        <v>0</v>
      </c>
      <c r="T1271" s="5">
        <v>29</v>
      </c>
      <c r="U1271" s="5">
        <v>1641</v>
      </c>
      <c r="V1271" s="5">
        <v>259</v>
      </c>
      <c r="W1271" s="5">
        <v>43</v>
      </c>
      <c r="X1271" s="5">
        <v>69</v>
      </c>
      <c r="Y1271" s="5">
        <f t="shared" si="198"/>
        <v>0</v>
      </c>
      <c r="Z1271" s="5">
        <f t="shared" si="200"/>
        <v>1.5033696215655781E-2</v>
      </c>
      <c r="AA1271" s="5">
        <f t="shared" si="201"/>
        <v>0.85069984447900471</v>
      </c>
      <c r="AB1271" s="5">
        <f t="shared" si="202"/>
        <v>0.13426645930533956</v>
      </c>
      <c r="AC1271" s="5">
        <v>0</v>
      </c>
      <c r="AD1271" s="3">
        <v>11</v>
      </c>
      <c r="AE1271" s="3">
        <v>1602</v>
      </c>
      <c r="AF1271" s="3">
        <v>379</v>
      </c>
      <c r="AG1271" s="3">
        <v>11</v>
      </c>
      <c r="AH1271" s="3">
        <v>37</v>
      </c>
      <c r="AI1271" s="1">
        <f t="shared" si="199"/>
        <v>0</v>
      </c>
      <c r="AJ1271" s="1">
        <f t="shared" si="188"/>
        <v>1.0784313725490196E-2</v>
      </c>
      <c r="AK1271" s="1">
        <f t="shared" si="189"/>
        <v>0.78529411764705881</v>
      </c>
      <c r="AL1271" s="1">
        <f t="shared" si="190"/>
        <v>0.20392156862745098</v>
      </c>
    </row>
    <row r="1272" spans="1:38">
      <c r="A1272" s="2" t="s">
        <v>1047</v>
      </c>
      <c r="B1272" s="2" t="s">
        <v>105</v>
      </c>
      <c r="C1272" s="2" t="s">
        <v>164</v>
      </c>
      <c r="D1272" s="2">
        <v>11473</v>
      </c>
      <c r="E1272" s="6" t="s">
        <v>26</v>
      </c>
      <c r="F1272" s="2" t="s">
        <v>4</v>
      </c>
      <c r="G1272" s="2" t="s">
        <v>1446</v>
      </c>
      <c r="H1272" s="2">
        <v>24</v>
      </c>
      <c r="I1272" s="2">
        <v>140</v>
      </c>
      <c r="J1272" s="2" t="str">
        <f t="shared" si="191"/>
        <v>ESTERIL</v>
      </c>
      <c r="K1272" s="8">
        <v>7.0000000000000007E-2</v>
      </c>
      <c r="L1272" s="11">
        <v>0</v>
      </c>
      <c r="M1272" s="2">
        <v>100</v>
      </c>
      <c r="N1272" s="2">
        <v>5700</v>
      </c>
      <c r="O1272" s="2">
        <v>0</v>
      </c>
      <c r="P1272" s="2">
        <v>801</v>
      </c>
      <c r="Q1272" s="2">
        <f t="shared" si="196"/>
        <v>1.5149219815179518E-2</v>
      </c>
      <c r="R1272" s="2">
        <f t="shared" si="197"/>
        <v>0.98485078018482053</v>
      </c>
      <c r="S1272" s="5">
        <v>0</v>
      </c>
      <c r="T1272" s="5">
        <v>12</v>
      </c>
      <c r="U1272" s="5">
        <v>2748</v>
      </c>
      <c r="V1272" s="5">
        <v>833</v>
      </c>
      <c r="W1272" s="5">
        <v>22</v>
      </c>
      <c r="X1272" s="5">
        <v>57</v>
      </c>
      <c r="Y1272" s="5">
        <f t="shared" si="198"/>
        <v>0</v>
      </c>
      <c r="Z1272" s="5">
        <f t="shared" si="200"/>
        <v>3.3398274422488171E-3</v>
      </c>
      <c r="AA1272" s="5">
        <f t="shared" si="201"/>
        <v>0.76482048427497917</v>
      </c>
      <c r="AB1272" s="5">
        <f t="shared" si="202"/>
        <v>0.23183968828277204</v>
      </c>
      <c r="AC1272" s="5">
        <v>0</v>
      </c>
      <c r="AD1272" s="3">
        <v>5</v>
      </c>
      <c r="AE1272" s="3">
        <v>2353</v>
      </c>
      <c r="AF1272" s="3">
        <v>1266</v>
      </c>
      <c r="AG1272" s="3">
        <v>10</v>
      </c>
      <c r="AH1272" s="3">
        <v>36</v>
      </c>
      <c r="AI1272" s="1">
        <f t="shared" si="199"/>
        <v>0</v>
      </c>
      <c r="AJ1272" s="1">
        <f t="shared" si="188"/>
        <v>4.0871934604904629E-3</v>
      </c>
      <c r="AK1272" s="1">
        <f t="shared" si="189"/>
        <v>0.6411444141689373</v>
      </c>
      <c r="AL1272" s="1">
        <f t="shared" si="190"/>
        <v>0.35476839237057223</v>
      </c>
    </row>
    <row r="1273" spans="1:38">
      <c r="A1273" s="2" t="s">
        <v>1047</v>
      </c>
      <c r="B1273" s="2" t="s">
        <v>105</v>
      </c>
      <c r="C1273" s="2" t="s">
        <v>1048</v>
      </c>
      <c r="D1273" s="2">
        <v>16158</v>
      </c>
      <c r="E1273" s="6" t="s">
        <v>49</v>
      </c>
      <c r="F1273" s="2" t="s">
        <v>6</v>
      </c>
      <c r="G1273" s="2" t="s">
        <v>1445</v>
      </c>
      <c r="H1273" s="2">
        <v>14</v>
      </c>
      <c r="I1273" s="2">
        <v>20</v>
      </c>
      <c r="J1273" s="2" t="str">
        <f t="shared" si="191"/>
        <v>MINERIO</v>
      </c>
      <c r="K1273" s="8">
        <v>7.0000000000000007E-2</v>
      </c>
      <c r="L1273" s="11">
        <v>0</v>
      </c>
      <c r="M1273" s="2">
        <v>0</v>
      </c>
      <c r="N1273" s="2">
        <v>1123</v>
      </c>
      <c r="O1273" s="2">
        <v>0</v>
      </c>
      <c r="P1273" s="2">
        <v>341</v>
      </c>
      <c r="Q1273" s="2">
        <f t="shared" si="196"/>
        <v>0</v>
      </c>
      <c r="R1273" s="2">
        <f t="shared" si="197"/>
        <v>1</v>
      </c>
      <c r="S1273" s="5">
        <v>0</v>
      </c>
      <c r="T1273" s="5">
        <v>64</v>
      </c>
      <c r="U1273" s="5">
        <v>361</v>
      </c>
      <c r="V1273" s="5">
        <v>300</v>
      </c>
      <c r="W1273" s="5">
        <v>66</v>
      </c>
      <c r="X1273" s="5">
        <v>24</v>
      </c>
      <c r="Y1273" s="5">
        <f t="shared" si="198"/>
        <v>0</v>
      </c>
      <c r="Z1273" s="5">
        <f t="shared" si="200"/>
        <v>8.827586206896551E-2</v>
      </c>
      <c r="AA1273" s="5">
        <f t="shared" si="201"/>
        <v>0.49793103448275861</v>
      </c>
      <c r="AB1273" s="5">
        <f t="shared" si="202"/>
        <v>0.41379310344827586</v>
      </c>
      <c r="AC1273" s="5">
        <v>0</v>
      </c>
      <c r="AD1273" s="3">
        <v>47</v>
      </c>
      <c r="AE1273" s="3">
        <v>351</v>
      </c>
      <c r="AF1273" s="3">
        <v>363</v>
      </c>
      <c r="AG1273" s="3">
        <v>40</v>
      </c>
      <c r="AH1273" s="3">
        <v>13</v>
      </c>
      <c r="AI1273" s="1">
        <f t="shared" si="199"/>
        <v>0</v>
      </c>
      <c r="AJ1273" s="1">
        <f t="shared" si="188"/>
        <v>0.10687960687960688</v>
      </c>
      <c r="AK1273" s="1">
        <f t="shared" si="189"/>
        <v>0.43120393120393119</v>
      </c>
      <c r="AL1273" s="1">
        <f t="shared" si="190"/>
        <v>0.46191646191646191</v>
      </c>
    </row>
    <row r="1274" spans="1:38">
      <c r="A1274" s="2" t="s">
        <v>1047</v>
      </c>
      <c r="B1274" s="2" t="s">
        <v>105</v>
      </c>
      <c r="C1274" s="2" t="s">
        <v>164</v>
      </c>
      <c r="D1274" s="2">
        <v>12007</v>
      </c>
      <c r="E1274" s="6" t="s">
        <v>30</v>
      </c>
      <c r="F1274" s="2" t="s">
        <v>1455</v>
      </c>
      <c r="G1274" s="2" t="s">
        <v>1446</v>
      </c>
      <c r="H1274" s="2">
        <v>58</v>
      </c>
      <c r="I1274" s="2">
        <v>30</v>
      </c>
      <c r="J1274" s="2" t="str">
        <f t="shared" si="191"/>
        <v>ESTERIL</v>
      </c>
      <c r="K1274" s="8">
        <v>0.06</v>
      </c>
      <c r="L1274" s="11">
        <v>0.02</v>
      </c>
      <c r="M1274" s="2">
        <v>23</v>
      </c>
      <c r="N1274" s="2">
        <v>1711</v>
      </c>
      <c r="O1274" s="2">
        <v>0</v>
      </c>
      <c r="P1274" s="2">
        <v>485</v>
      </c>
      <c r="Q1274" s="2">
        <f t="shared" si="196"/>
        <v>1.0365029292474088E-2</v>
      </c>
      <c r="R1274" s="2">
        <f t="shared" si="197"/>
        <v>0.98963497070752593</v>
      </c>
      <c r="S1274" s="5">
        <v>0</v>
      </c>
      <c r="T1274" s="5">
        <v>19</v>
      </c>
      <c r="U1274" s="5">
        <v>822</v>
      </c>
      <c r="V1274" s="5">
        <v>276</v>
      </c>
      <c r="W1274" s="5">
        <v>25</v>
      </c>
      <c r="X1274" s="5">
        <v>40</v>
      </c>
      <c r="Y1274" s="5">
        <f t="shared" si="198"/>
        <v>0</v>
      </c>
      <c r="Z1274" s="5">
        <f t="shared" si="200"/>
        <v>1.7009847806624886E-2</v>
      </c>
      <c r="AA1274" s="5">
        <f t="shared" si="201"/>
        <v>0.73589973142345566</v>
      </c>
      <c r="AB1274" s="5">
        <f t="shared" si="202"/>
        <v>0.24709042076991944</v>
      </c>
      <c r="AC1274" s="5">
        <v>0</v>
      </c>
      <c r="AD1274" s="3">
        <v>10</v>
      </c>
      <c r="AE1274" s="3">
        <v>758</v>
      </c>
      <c r="AF1274" s="3">
        <v>377</v>
      </c>
      <c r="AG1274" s="3">
        <v>11</v>
      </c>
      <c r="AH1274" s="3">
        <v>24</v>
      </c>
      <c r="AI1274" s="1">
        <f t="shared" si="199"/>
        <v>0</v>
      </c>
      <c r="AJ1274" s="1">
        <f t="shared" si="188"/>
        <v>1.7796610169491526E-2</v>
      </c>
      <c r="AK1274" s="1">
        <f t="shared" si="189"/>
        <v>0.64237288135593218</v>
      </c>
      <c r="AL1274" s="1">
        <f t="shared" si="190"/>
        <v>0.3398305084745763</v>
      </c>
    </row>
    <row r="1275" spans="1:38">
      <c r="A1275" s="2" t="s">
        <v>1047</v>
      </c>
      <c r="B1275" s="2" t="s">
        <v>105</v>
      </c>
      <c r="C1275" s="2" t="s">
        <v>164</v>
      </c>
      <c r="D1275" s="2">
        <v>12038</v>
      </c>
      <c r="E1275" s="6" t="s">
        <v>113</v>
      </c>
      <c r="F1275" s="2" t="s">
        <v>5</v>
      </c>
      <c r="G1275" s="2" t="s">
        <v>1446</v>
      </c>
      <c r="H1275" s="2">
        <v>89</v>
      </c>
      <c r="I1275" s="2">
        <v>15</v>
      </c>
      <c r="J1275" s="2" t="str">
        <f t="shared" si="191"/>
        <v>ESTERIL</v>
      </c>
      <c r="K1275" s="8">
        <v>0.06</v>
      </c>
      <c r="L1275" s="11">
        <v>0.02</v>
      </c>
      <c r="M1275" s="2">
        <v>0</v>
      </c>
      <c r="N1275" s="2">
        <v>890</v>
      </c>
      <c r="O1275" s="2">
        <v>0</v>
      </c>
      <c r="P1275" s="2">
        <v>351</v>
      </c>
      <c r="Q1275" s="2">
        <f t="shared" si="196"/>
        <v>0</v>
      </c>
      <c r="R1275" s="2">
        <f t="shared" si="197"/>
        <v>1</v>
      </c>
      <c r="S1275" s="5">
        <v>0</v>
      </c>
      <c r="T1275" s="5">
        <v>0</v>
      </c>
      <c r="U1275" s="5">
        <v>369</v>
      </c>
      <c r="V1275" s="5">
        <v>253</v>
      </c>
      <c r="W1275" s="5">
        <v>0</v>
      </c>
      <c r="X1275" s="5">
        <v>14</v>
      </c>
      <c r="Y1275" s="5">
        <f t="shared" si="198"/>
        <v>0</v>
      </c>
      <c r="Z1275" s="5">
        <f t="shared" si="200"/>
        <v>0</v>
      </c>
      <c r="AA1275" s="5">
        <f t="shared" si="201"/>
        <v>0.59324758842443726</v>
      </c>
      <c r="AB1275" s="5">
        <f t="shared" si="202"/>
        <v>0.40675241157556269</v>
      </c>
      <c r="AC1275" s="5">
        <v>0</v>
      </c>
      <c r="AD1275" s="3">
        <v>0</v>
      </c>
      <c r="AE1275" s="3">
        <v>321</v>
      </c>
      <c r="AF1275" s="3">
        <v>306</v>
      </c>
      <c r="AG1275" s="3">
        <v>0</v>
      </c>
      <c r="AH1275" s="3">
        <v>9</v>
      </c>
      <c r="AI1275" s="1">
        <f t="shared" si="199"/>
        <v>0</v>
      </c>
      <c r="AJ1275" s="1">
        <f t="shared" si="188"/>
        <v>0</v>
      </c>
      <c r="AK1275" s="1">
        <f t="shared" si="189"/>
        <v>0.50471698113207553</v>
      </c>
      <c r="AL1275" s="1">
        <f t="shared" si="190"/>
        <v>0.49528301886792453</v>
      </c>
    </row>
    <row r="1276" spans="1:38">
      <c r="A1276" s="2" t="s">
        <v>1047</v>
      </c>
      <c r="B1276" s="2" t="s">
        <v>105</v>
      </c>
      <c r="C1276" s="2" t="s">
        <v>164</v>
      </c>
      <c r="D1276" s="2">
        <v>11490</v>
      </c>
      <c r="E1276" s="6" t="s">
        <v>13</v>
      </c>
      <c r="F1276" s="2" t="s">
        <v>5</v>
      </c>
      <c r="G1276" s="2" t="s">
        <v>1446</v>
      </c>
      <c r="H1276" s="2">
        <v>41</v>
      </c>
      <c r="I1276" s="2">
        <v>30</v>
      </c>
      <c r="J1276" s="2" t="str">
        <f t="shared" si="191"/>
        <v>ESTERIL</v>
      </c>
      <c r="K1276" s="8">
        <v>0.06</v>
      </c>
      <c r="L1276" s="11">
        <v>1.07</v>
      </c>
      <c r="M1276" s="2">
        <v>168</v>
      </c>
      <c r="N1276" s="2">
        <v>1212</v>
      </c>
      <c r="O1276" s="2">
        <v>0</v>
      </c>
      <c r="P1276" s="2">
        <v>440</v>
      </c>
      <c r="Q1276" s="2">
        <f t="shared" si="196"/>
        <v>9.2307692307692313E-2</v>
      </c>
      <c r="R1276" s="2">
        <f t="shared" si="197"/>
        <v>0.90769230769230769</v>
      </c>
      <c r="S1276" s="5">
        <v>0</v>
      </c>
      <c r="T1276" s="5">
        <v>43</v>
      </c>
      <c r="U1276" s="5">
        <v>598</v>
      </c>
      <c r="V1276" s="5">
        <v>253</v>
      </c>
      <c r="W1276" s="5">
        <v>59</v>
      </c>
      <c r="X1276" s="5">
        <v>32</v>
      </c>
      <c r="Y1276" s="5">
        <f t="shared" si="198"/>
        <v>0</v>
      </c>
      <c r="Z1276" s="5">
        <f t="shared" si="200"/>
        <v>4.8098434004474271E-2</v>
      </c>
      <c r="AA1276" s="5">
        <f t="shared" si="201"/>
        <v>0.66890380313199105</v>
      </c>
      <c r="AB1276" s="5">
        <f t="shared" si="202"/>
        <v>0.28299776286353467</v>
      </c>
      <c r="AC1276" s="5">
        <v>0</v>
      </c>
      <c r="AD1276" s="3">
        <v>33</v>
      </c>
      <c r="AE1276" s="3">
        <v>544</v>
      </c>
      <c r="AF1276" s="3">
        <v>333</v>
      </c>
      <c r="AG1276" s="3">
        <v>44</v>
      </c>
      <c r="AH1276" s="3">
        <v>30</v>
      </c>
      <c r="AI1276" s="1">
        <f t="shared" si="199"/>
        <v>0</v>
      </c>
      <c r="AJ1276" s="1">
        <f t="shared" si="188"/>
        <v>7.8252032520325199E-2</v>
      </c>
      <c r="AK1276" s="1">
        <f t="shared" si="189"/>
        <v>0.55284552845528456</v>
      </c>
      <c r="AL1276" s="1">
        <f t="shared" si="190"/>
        <v>0.36890243902439024</v>
      </c>
    </row>
    <row r="1277" spans="1:38">
      <c r="A1277" s="2" t="s">
        <v>1047</v>
      </c>
      <c r="B1277" s="2" t="s">
        <v>105</v>
      </c>
      <c r="C1277" s="2" t="s">
        <v>164</v>
      </c>
      <c r="D1277" s="2">
        <v>11480</v>
      </c>
      <c r="E1277" s="6" t="s">
        <v>27</v>
      </c>
      <c r="F1277" s="2" t="s">
        <v>5</v>
      </c>
      <c r="G1277" s="2" t="s">
        <v>1446</v>
      </c>
      <c r="H1277" s="2">
        <v>31</v>
      </c>
      <c r="I1277" s="2">
        <v>125</v>
      </c>
      <c r="J1277" s="2" t="str">
        <f t="shared" si="191"/>
        <v>ESTERIL</v>
      </c>
      <c r="K1277" s="8">
        <v>0.06</v>
      </c>
      <c r="L1277" s="11">
        <v>0</v>
      </c>
      <c r="M1277" s="2">
        <v>26</v>
      </c>
      <c r="N1277" s="2">
        <v>5169</v>
      </c>
      <c r="O1277" s="2">
        <v>0</v>
      </c>
      <c r="P1277" s="2">
        <v>839</v>
      </c>
      <c r="Q1277" s="2">
        <f t="shared" si="196"/>
        <v>4.3089161418627779E-3</v>
      </c>
      <c r="R1277" s="2">
        <f t="shared" si="197"/>
        <v>0.9956910838581372</v>
      </c>
      <c r="S1277" s="5">
        <v>0</v>
      </c>
      <c r="T1277" s="5">
        <v>11</v>
      </c>
      <c r="U1277" s="5">
        <v>2603</v>
      </c>
      <c r="V1277" s="5">
        <v>660</v>
      </c>
      <c r="W1277" s="5">
        <v>7</v>
      </c>
      <c r="X1277" s="5">
        <v>55</v>
      </c>
      <c r="Y1277" s="5">
        <f t="shared" si="198"/>
        <v>0</v>
      </c>
      <c r="Z1277" s="5">
        <f t="shared" si="200"/>
        <v>3.3598045204642638E-3</v>
      </c>
      <c r="AA1277" s="5">
        <f t="shared" si="201"/>
        <v>0.79505192425167992</v>
      </c>
      <c r="AB1277" s="5">
        <f t="shared" si="202"/>
        <v>0.20158827122785583</v>
      </c>
      <c r="AC1277" s="5">
        <v>0</v>
      </c>
      <c r="AD1277" s="3">
        <v>4</v>
      </c>
      <c r="AE1277" s="3">
        <v>2331</v>
      </c>
      <c r="AF1277" s="3">
        <v>962</v>
      </c>
      <c r="AG1277" s="3">
        <v>3</v>
      </c>
      <c r="AH1277" s="3">
        <v>36</v>
      </c>
      <c r="AI1277" s="1">
        <f t="shared" si="199"/>
        <v>0</v>
      </c>
      <c r="AJ1277" s="1">
        <f t="shared" si="188"/>
        <v>2.0983213429256594E-3</v>
      </c>
      <c r="AK1277" s="1">
        <f t="shared" si="189"/>
        <v>0.69874100719424459</v>
      </c>
      <c r="AL1277" s="1">
        <f t="shared" si="190"/>
        <v>0.29916067146282976</v>
      </c>
    </row>
    <row r="1278" spans="1:38">
      <c r="A1278" s="2" t="s">
        <v>1047</v>
      </c>
      <c r="B1278" s="2" t="s">
        <v>105</v>
      </c>
      <c r="C1278" s="2" t="s">
        <v>164</v>
      </c>
      <c r="D1278" s="2">
        <v>12006</v>
      </c>
      <c r="E1278" s="6" t="s">
        <v>30</v>
      </c>
      <c r="F1278" s="2" t="s">
        <v>1455</v>
      </c>
      <c r="G1278" s="2" t="s">
        <v>1446</v>
      </c>
      <c r="H1278" s="2">
        <v>57</v>
      </c>
      <c r="I1278" s="2">
        <v>20</v>
      </c>
      <c r="J1278" s="2" t="str">
        <f t="shared" si="191"/>
        <v>ESTERIL</v>
      </c>
      <c r="K1278" s="8">
        <v>0.05</v>
      </c>
      <c r="L1278" s="11">
        <v>0.03</v>
      </c>
      <c r="M1278" s="2">
        <v>0</v>
      </c>
      <c r="N1278" s="2">
        <v>1425</v>
      </c>
      <c r="O1278" s="2">
        <v>0</v>
      </c>
      <c r="P1278" s="2">
        <v>361</v>
      </c>
      <c r="Q1278" s="2">
        <f t="shared" si="196"/>
        <v>0</v>
      </c>
      <c r="R1278" s="2">
        <f t="shared" si="197"/>
        <v>1</v>
      </c>
      <c r="S1278" s="5">
        <v>0</v>
      </c>
      <c r="T1278" s="5">
        <v>19</v>
      </c>
      <c r="U1278" s="5">
        <v>741</v>
      </c>
      <c r="V1278" s="5">
        <v>131</v>
      </c>
      <c r="W1278" s="5">
        <v>19</v>
      </c>
      <c r="X1278" s="5">
        <v>41</v>
      </c>
      <c r="Y1278" s="5">
        <f t="shared" si="198"/>
        <v>0</v>
      </c>
      <c r="Z1278" s="5">
        <f t="shared" si="200"/>
        <v>2.1324354657687991E-2</v>
      </c>
      <c r="AA1278" s="5">
        <f t="shared" si="201"/>
        <v>0.83164983164983164</v>
      </c>
      <c r="AB1278" s="5">
        <f t="shared" si="202"/>
        <v>0.14702581369248036</v>
      </c>
      <c r="AC1278" s="5">
        <v>0</v>
      </c>
      <c r="AD1278" s="3">
        <v>10</v>
      </c>
      <c r="AE1278" s="3">
        <v>683</v>
      </c>
      <c r="AF1278" s="3">
        <v>212</v>
      </c>
      <c r="AG1278" s="3">
        <v>14</v>
      </c>
      <c r="AH1278" s="3">
        <v>32</v>
      </c>
      <c r="AI1278" s="1">
        <f t="shared" si="199"/>
        <v>0</v>
      </c>
      <c r="AJ1278" s="1">
        <f t="shared" si="188"/>
        <v>2.5236593059936908E-2</v>
      </c>
      <c r="AK1278" s="1">
        <f t="shared" si="189"/>
        <v>0.71819137749737116</v>
      </c>
      <c r="AL1278" s="1">
        <f t="shared" si="190"/>
        <v>0.25657202944269192</v>
      </c>
    </row>
    <row r="1279" spans="1:38">
      <c r="A1279" s="2" t="s">
        <v>1047</v>
      </c>
      <c r="B1279" s="2" t="s">
        <v>105</v>
      </c>
      <c r="C1279" s="2" t="s">
        <v>1048</v>
      </c>
      <c r="D1279" s="2">
        <v>16161</v>
      </c>
      <c r="E1279" s="6" t="s">
        <v>49</v>
      </c>
      <c r="F1279" s="2" t="s">
        <v>6</v>
      </c>
      <c r="G1279" s="2" t="s">
        <v>1445</v>
      </c>
      <c r="H1279" s="2">
        <v>17</v>
      </c>
      <c r="I1279" s="2">
        <v>10</v>
      </c>
      <c r="J1279" s="2" t="str">
        <f t="shared" si="191"/>
        <v>MINERIO</v>
      </c>
      <c r="K1279" s="8">
        <v>0.05</v>
      </c>
      <c r="L1279" s="11">
        <v>0.02</v>
      </c>
      <c r="M1279" s="2">
        <v>0</v>
      </c>
      <c r="N1279" s="2">
        <v>542</v>
      </c>
      <c r="O1279" s="2">
        <v>0</v>
      </c>
      <c r="P1279" s="2">
        <v>247</v>
      </c>
      <c r="Q1279" s="2">
        <f t="shared" si="196"/>
        <v>0</v>
      </c>
      <c r="R1279" s="2">
        <f t="shared" si="197"/>
        <v>1</v>
      </c>
      <c r="S1279" s="5">
        <v>0</v>
      </c>
      <c r="T1279" s="5">
        <v>10</v>
      </c>
      <c r="U1279" s="5">
        <v>209</v>
      </c>
      <c r="V1279" s="5">
        <v>195</v>
      </c>
      <c r="W1279" s="5">
        <v>16</v>
      </c>
      <c r="X1279" s="5">
        <v>8</v>
      </c>
      <c r="Y1279" s="5">
        <f t="shared" si="198"/>
        <v>0</v>
      </c>
      <c r="Z1279" s="5">
        <f t="shared" si="200"/>
        <v>2.4154589371980676E-2</v>
      </c>
      <c r="AA1279" s="5">
        <f t="shared" si="201"/>
        <v>0.50483091787439616</v>
      </c>
      <c r="AB1279" s="5">
        <f t="shared" si="202"/>
        <v>0.47101449275362317</v>
      </c>
      <c r="AC1279" s="5">
        <v>0</v>
      </c>
      <c r="AD1279" s="3">
        <v>9</v>
      </c>
      <c r="AE1279" s="3">
        <v>180</v>
      </c>
      <c r="AF1279" s="3">
        <v>227</v>
      </c>
      <c r="AG1279" s="3">
        <v>15</v>
      </c>
      <c r="AH1279" s="3">
        <v>7</v>
      </c>
      <c r="AI1279" s="1">
        <f t="shared" si="199"/>
        <v>0</v>
      </c>
      <c r="AJ1279" s="1">
        <f t="shared" si="188"/>
        <v>5.4794520547945202E-2</v>
      </c>
      <c r="AK1279" s="1">
        <f t="shared" si="189"/>
        <v>0.41095890410958902</v>
      </c>
      <c r="AL1279" s="1">
        <f t="shared" si="190"/>
        <v>0.53424657534246578</v>
      </c>
    </row>
    <row r="1280" spans="1:38">
      <c r="A1280" s="2" t="s">
        <v>1047</v>
      </c>
      <c r="B1280" s="2" t="s">
        <v>105</v>
      </c>
      <c r="C1280" s="2" t="s">
        <v>164</v>
      </c>
      <c r="D1280" s="2">
        <v>12010</v>
      </c>
      <c r="E1280" s="6" t="s">
        <v>32</v>
      </c>
      <c r="F1280" s="2" t="s">
        <v>6</v>
      </c>
      <c r="G1280" s="2" t="s">
        <v>1445</v>
      </c>
      <c r="H1280" s="2">
        <v>61</v>
      </c>
      <c r="I1280" s="2">
        <v>65</v>
      </c>
      <c r="J1280" s="2" t="str">
        <f t="shared" si="191"/>
        <v>MINERIO</v>
      </c>
      <c r="K1280" s="8">
        <v>0.05</v>
      </c>
      <c r="L1280" s="11">
        <v>0.05</v>
      </c>
      <c r="M1280" s="2">
        <v>13</v>
      </c>
      <c r="N1280" s="2">
        <v>2635</v>
      </c>
      <c r="O1280" s="2">
        <v>0</v>
      </c>
      <c r="P1280" s="2">
        <v>534</v>
      </c>
      <c r="Q1280" s="2">
        <f t="shared" si="196"/>
        <v>4.0854808296668758E-3</v>
      </c>
      <c r="R1280" s="2">
        <f t="shared" si="197"/>
        <v>0.99591451917033313</v>
      </c>
      <c r="S1280" s="5">
        <v>0</v>
      </c>
      <c r="T1280" s="5">
        <v>82</v>
      </c>
      <c r="U1280" s="5">
        <v>1346</v>
      </c>
      <c r="V1280" s="5">
        <v>110</v>
      </c>
      <c r="W1280" s="5">
        <v>108</v>
      </c>
      <c r="X1280" s="5">
        <v>94</v>
      </c>
      <c r="Y1280" s="5">
        <f t="shared" si="198"/>
        <v>0</v>
      </c>
      <c r="Z1280" s="5">
        <f t="shared" si="200"/>
        <v>5.3315994798439535E-2</v>
      </c>
      <c r="AA1280" s="5">
        <f t="shared" si="201"/>
        <v>0.8751625487646294</v>
      </c>
      <c r="AB1280" s="5">
        <f t="shared" si="202"/>
        <v>7.1521456436931086E-2</v>
      </c>
      <c r="AC1280" s="5">
        <v>0</v>
      </c>
      <c r="AD1280" s="3">
        <v>39</v>
      </c>
      <c r="AE1280" s="3">
        <v>1401</v>
      </c>
      <c r="AF1280" s="3">
        <v>191</v>
      </c>
      <c r="AG1280" s="3">
        <v>46</v>
      </c>
      <c r="AH1280" s="3">
        <v>63</v>
      </c>
      <c r="AI1280" s="1">
        <f t="shared" si="199"/>
        <v>0</v>
      </c>
      <c r="AJ1280" s="1">
        <f t="shared" si="188"/>
        <v>4.8850574712643681E-2</v>
      </c>
      <c r="AK1280" s="1">
        <f t="shared" si="189"/>
        <v>0.80517241379310345</v>
      </c>
      <c r="AL1280" s="1">
        <f t="shared" si="190"/>
        <v>0.14597701149425288</v>
      </c>
    </row>
    <row r="1281" spans="1:38">
      <c r="A1281" s="2" t="s">
        <v>1047</v>
      </c>
      <c r="B1281" s="2" t="s">
        <v>105</v>
      </c>
      <c r="C1281" s="2" t="s">
        <v>164</v>
      </c>
      <c r="D1281" s="2">
        <v>11483</v>
      </c>
      <c r="E1281" s="6" t="s">
        <v>13</v>
      </c>
      <c r="F1281" s="2" t="s">
        <v>5</v>
      </c>
      <c r="G1281" s="2" t="s">
        <v>1446</v>
      </c>
      <c r="H1281" s="2">
        <v>34</v>
      </c>
      <c r="I1281" s="2">
        <v>35</v>
      </c>
      <c r="J1281" s="2" t="str">
        <f t="shared" si="191"/>
        <v>ESTERIL</v>
      </c>
      <c r="K1281" s="8">
        <v>2.5000000000000001E-2</v>
      </c>
      <c r="L1281" s="11">
        <v>0</v>
      </c>
      <c r="M1281" s="2">
        <v>0</v>
      </c>
      <c r="N1281" s="2">
        <v>2156</v>
      </c>
      <c r="O1281" s="2">
        <v>0</v>
      </c>
      <c r="P1281" s="2">
        <v>524</v>
      </c>
      <c r="Q1281" s="2">
        <f t="shared" si="196"/>
        <v>0</v>
      </c>
      <c r="R1281" s="2">
        <f t="shared" si="197"/>
        <v>1</v>
      </c>
      <c r="S1281" s="5">
        <v>0</v>
      </c>
      <c r="T1281" s="5">
        <v>21</v>
      </c>
      <c r="U1281" s="5">
        <v>1115</v>
      </c>
      <c r="V1281" s="5">
        <v>239</v>
      </c>
      <c r="W1281" s="5">
        <v>19</v>
      </c>
      <c r="X1281" s="5">
        <v>54</v>
      </c>
      <c r="Y1281" s="5">
        <f t="shared" si="198"/>
        <v>0</v>
      </c>
      <c r="Z1281" s="5">
        <f t="shared" si="200"/>
        <v>1.5272727272727273E-2</v>
      </c>
      <c r="AA1281" s="5">
        <f t="shared" si="201"/>
        <v>0.81090909090909091</v>
      </c>
      <c r="AB1281" s="5">
        <f t="shared" si="202"/>
        <v>0.17381818181818182</v>
      </c>
      <c r="AC1281" s="5">
        <v>0</v>
      </c>
      <c r="AD1281" s="3">
        <v>5</v>
      </c>
      <c r="AE1281" s="3">
        <v>1069</v>
      </c>
      <c r="AF1281" s="3">
        <v>339</v>
      </c>
      <c r="AG1281" s="3">
        <v>3</v>
      </c>
      <c r="AH1281" s="3">
        <v>30</v>
      </c>
      <c r="AI1281" s="1">
        <f t="shared" si="199"/>
        <v>0</v>
      </c>
      <c r="AJ1281" s="1">
        <f t="shared" si="188"/>
        <v>5.5325034578146614E-3</v>
      </c>
      <c r="AK1281" s="1">
        <f t="shared" si="189"/>
        <v>0.73928077455048413</v>
      </c>
      <c r="AL1281" s="1">
        <f t="shared" si="190"/>
        <v>0.25518672199170123</v>
      </c>
    </row>
    <row r="1282" spans="1:38">
      <c r="A1282" s="2" t="s">
        <v>1047</v>
      </c>
      <c r="B1282" s="2" t="s">
        <v>105</v>
      </c>
      <c r="C1282" s="2" t="s">
        <v>164</v>
      </c>
      <c r="D1282" s="2">
        <v>11485</v>
      </c>
      <c r="E1282" s="6" t="s">
        <v>13</v>
      </c>
      <c r="F1282" s="2" t="s">
        <v>5</v>
      </c>
      <c r="G1282" s="2" t="s">
        <v>1446</v>
      </c>
      <c r="H1282" s="2">
        <v>36</v>
      </c>
      <c r="I1282" s="2">
        <v>50</v>
      </c>
      <c r="J1282" s="2" t="str">
        <f t="shared" si="191"/>
        <v>ESTERIL</v>
      </c>
      <c r="K1282" s="8">
        <v>2.5000000000000001E-2</v>
      </c>
      <c r="L1282" s="11">
        <v>0</v>
      </c>
      <c r="M1282" s="2">
        <v>0</v>
      </c>
      <c r="N1282" s="2">
        <v>2179</v>
      </c>
      <c r="O1282" s="2">
        <v>0</v>
      </c>
      <c r="P1282" s="2">
        <v>485</v>
      </c>
      <c r="Q1282" s="2">
        <f t="shared" si="196"/>
        <v>0</v>
      </c>
      <c r="R1282" s="2">
        <f t="shared" si="197"/>
        <v>1</v>
      </c>
      <c r="S1282" s="5">
        <v>0</v>
      </c>
      <c r="T1282" s="5">
        <v>4</v>
      </c>
      <c r="U1282" s="5">
        <v>1137</v>
      </c>
      <c r="V1282" s="5">
        <v>257</v>
      </c>
      <c r="W1282" s="5">
        <v>9</v>
      </c>
      <c r="X1282" s="5">
        <v>44</v>
      </c>
      <c r="Y1282" s="5">
        <f t="shared" si="198"/>
        <v>0</v>
      </c>
      <c r="Z1282" s="5">
        <f t="shared" si="200"/>
        <v>2.8612303290414878E-3</v>
      </c>
      <c r="AA1282" s="5">
        <f t="shared" si="201"/>
        <v>0.81330472103004292</v>
      </c>
      <c r="AB1282" s="5">
        <f t="shared" si="202"/>
        <v>0.1838340486409156</v>
      </c>
      <c r="AC1282" s="5">
        <v>0</v>
      </c>
      <c r="AD1282" s="3">
        <v>1</v>
      </c>
      <c r="AE1282" s="3">
        <v>1018</v>
      </c>
      <c r="AF1282" s="3">
        <v>397</v>
      </c>
      <c r="AG1282" s="3">
        <v>7</v>
      </c>
      <c r="AH1282" s="3">
        <v>28</v>
      </c>
      <c r="AI1282" s="1">
        <f t="shared" si="199"/>
        <v>0</v>
      </c>
      <c r="AJ1282" s="1">
        <f t="shared" ref="AJ1282:AJ1345" si="203">(AD1282+AG1282)/($AC1282+$AD1282+$AE1282+$AF1282+AG1282+AH1282)</f>
        <v>5.5134390075809786E-3</v>
      </c>
      <c r="AK1282" s="1">
        <f t="shared" ref="AK1282:AK1345" si="204">AE1282/($AC1282+$AD1282+$AE1282+$AF1282+AG1282+AH1282)</f>
        <v>0.70158511371467958</v>
      </c>
      <c r="AL1282" s="1">
        <f t="shared" ref="AL1282:AL1345" si="205">(AH1282+AF1282)/($AC1282+$AD1282+$AE1282+$AF1282+AH1282+AG1282)</f>
        <v>0.29290144727773948</v>
      </c>
    </row>
    <row r="1283" spans="1:38">
      <c r="A1283" s="2" t="s">
        <v>1047</v>
      </c>
      <c r="B1283" s="2" t="s">
        <v>105</v>
      </c>
      <c r="C1283" s="2" t="s">
        <v>164</v>
      </c>
      <c r="D1283" s="2">
        <v>11489</v>
      </c>
      <c r="E1283" s="6" t="s">
        <v>13</v>
      </c>
      <c r="F1283" s="2" t="s">
        <v>5</v>
      </c>
      <c r="G1283" s="2" t="s">
        <v>1446</v>
      </c>
      <c r="H1283" s="2">
        <v>40</v>
      </c>
      <c r="I1283" s="2">
        <v>20</v>
      </c>
      <c r="J1283" s="2" t="str">
        <f t="shared" ref="J1283:J1346" si="206">IF(OR(G1283="MINERIO",K1283 &gt;0.4),"MINERIO","ESTERIL")</f>
        <v>ESTERIL</v>
      </c>
      <c r="K1283" s="8">
        <v>2.5000000000000001E-2</v>
      </c>
      <c r="L1283" s="11">
        <v>0</v>
      </c>
      <c r="M1283" s="2">
        <v>0</v>
      </c>
      <c r="N1283" s="2">
        <v>1818</v>
      </c>
      <c r="O1283" s="2">
        <v>0</v>
      </c>
      <c r="P1283" s="2">
        <v>400</v>
      </c>
      <c r="Q1283" s="2">
        <f t="shared" ref="Q1283:Q1314" si="207">(M1283+O1283)/(M1283+N1283+O1283+P1283)</f>
        <v>0</v>
      </c>
      <c r="R1283" s="2">
        <f t="shared" ref="R1283:R1314" si="208">(N1283+P1283)/(M1283+N1283+O1283+P1283)</f>
        <v>1</v>
      </c>
      <c r="S1283" s="5">
        <v>0</v>
      </c>
      <c r="T1283" s="5">
        <v>3</v>
      </c>
      <c r="U1283" s="5">
        <v>833</v>
      </c>
      <c r="V1283" s="5">
        <v>323</v>
      </c>
      <c r="W1283" s="5">
        <v>3</v>
      </c>
      <c r="X1283" s="5">
        <v>32</v>
      </c>
      <c r="Y1283" s="5">
        <f t="shared" ref="Y1283:Y1314" si="209">S1283/($S1283+$T1283+$U1283+$V1283)</f>
        <v>0</v>
      </c>
      <c r="Z1283" s="5">
        <f t="shared" si="200"/>
        <v>2.5884383088869713E-3</v>
      </c>
      <c r="AA1283" s="5">
        <f t="shared" si="201"/>
        <v>0.71872303710094909</v>
      </c>
      <c r="AB1283" s="5">
        <f t="shared" si="202"/>
        <v>0.27868852459016391</v>
      </c>
      <c r="AC1283" s="5">
        <v>0</v>
      </c>
      <c r="AD1283" s="3">
        <v>0</v>
      </c>
      <c r="AE1283" s="3">
        <v>735</v>
      </c>
      <c r="AF1283" s="3">
        <v>441</v>
      </c>
      <c r="AG1283" s="3">
        <v>0</v>
      </c>
      <c r="AH1283" s="3">
        <v>18</v>
      </c>
      <c r="AI1283" s="1">
        <f t="shared" ref="AI1283:AI1314" si="210">AC1283/($AC1283+$AD1283+$AE1283+$AF1283)</f>
        <v>0</v>
      </c>
      <c r="AJ1283" s="1">
        <f t="shared" si="203"/>
        <v>0</v>
      </c>
      <c r="AK1283" s="1">
        <f t="shared" si="204"/>
        <v>0.61557788944723613</v>
      </c>
      <c r="AL1283" s="1">
        <f t="shared" si="205"/>
        <v>0.38442211055276382</v>
      </c>
    </row>
    <row r="1284" spans="1:38">
      <c r="A1284" s="2" t="s">
        <v>1047</v>
      </c>
      <c r="B1284" s="2" t="s">
        <v>105</v>
      </c>
      <c r="C1284" s="2" t="s">
        <v>164</v>
      </c>
      <c r="D1284" s="2">
        <v>12011</v>
      </c>
      <c r="E1284" s="6" t="s">
        <v>33</v>
      </c>
      <c r="F1284" s="2" t="s">
        <v>5</v>
      </c>
      <c r="G1284" s="2" t="s">
        <v>1446</v>
      </c>
      <c r="H1284" s="2">
        <v>62</v>
      </c>
      <c r="I1284" s="2">
        <v>45</v>
      </c>
      <c r="J1284" s="2" t="str">
        <f t="shared" si="206"/>
        <v>ESTERIL</v>
      </c>
      <c r="K1284" s="8">
        <v>2.5000000000000001E-2</v>
      </c>
      <c r="L1284" s="11">
        <v>0</v>
      </c>
      <c r="M1284" s="2">
        <v>0</v>
      </c>
      <c r="N1284" s="2">
        <v>3273</v>
      </c>
      <c r="O1284" s="2">
        <v>0</v>
      </c>
      <c r="P1284" s="2">
        <v>608</v>
      </c>
      <c r="Q1284" s="2">
        <f t="shared" si="207"/>
        <v>0</v>
      </c>
      <c r="R1284" s="2">
        <f t="shared" si="208"/>
        <v>1</v>
      </c>
      <c r="S1284" s="5">
        <v>0</v>
      </c>
      <c r="T1284" s="5">
        <v>4</v>
      </c>
      <c r="U1284" s="5">
        <v>1567</v>
      </c>
      <c r="V1284" s="5">
        <v>502</v>
      </c>
      <c r="W1284" s="5">
        <v>6</v>
      </c>
      <c r="X1284" s="5">
        <v>60</v>
      </c>
      <c r="Y1284" s="5">
        <f t="shared" si="209"/>
        <v>0</v>
      </c>
      <c r="Z1284" s="5">
        <f t="shared" si="200"/>
        <v>1.9295706705258081E-3</v>
      </c>
      <c r="AA1284" s="5">
        <f t="shared" si="201"/>
        <v>0.75590931017848528</v>
      </c>
      <c r="AB1284" s="5">
        <f t="shared" si="202"/>
        <v>0.2421611191509889</v>
      </c>
      <c r="AC1284" s="5">
        <v>0</v>
      </c>
      <c r="AD1284" s="3">
        <v>0</v>
      </c>
      <c r="AE1284" s="3">
        <v>1393</v>
      </c>
      <c r="AF1284" s="3">
        <v>712</v>
      </c>
      <c r="AG1284" s="3">
        <v>0</v>
      </c>
      <c r="AH1284" s="3">
        <v>34</v>
      </c>
      <c r="AI1284" s="1">
        <f t="shared" si="210"/>
        <v>0</v>
      </c>
      <c r="AJ1284" s="1">
        <f t="shared" si="203"/>
        <v>0</v>
      </c>
      <c r="AK1284" s="1">
        <f t="shared" si="204"/>
        <v>0.6512388966806919</v>
      </c>
      <c r="AL1284" s="1">
        <f t="shared" si="205"/>
        <v>0.3487611033193081</v>
      </c>
    </row>
    <row r="1285" spans="1:38">
      <c r="A1285" s="2" t="s">
        <v>1047</v>
      </c>
      <c r="B1285" s="2" t="s">
        <v>105</v>
      </c>
      <c r="C1285" s="2" t="s">
        <v>164</v>
      </c>
      <c r="D1285" s="2">
        <v>12020</v>
      </c>
      <c r="E1285" s="6" t="s">
        <v>33</v>
      </c>
      <c r="F1285" s="2" t="s">
        <v>5</v>
      </c>
      <c r="G1285" s="2" t="s">
        <v>1446</v>
      </c>
      <c r="H1285" s="2">
        <v>71</v>
      </c>
      <c r="I1285" s="2">
        <v>55</v>
      </c>
      <c r="J1285" s="2" t="str">
        <f t="shared" si="206"/>
        <v>ESTERIL</v>
      </c>
      <c r="K1285" s="8">
        <v>2.5000000000000001E-2</v>
      </c>
      <c r="L1285" s="11">
        <v>0</v>
      </c>
      <c r="M1285" s="2">
        <v>0</v>
      </c>
      <c r="N1285" s="2">
        <v>2446</v>
      </c>
      <c r="O1285" s="2">
        <v>0</v>
      </c>
      <c r="P1285" s="2">
        <v>529</v>
      </c>
      <c r="Q1285" s="2">
        <f t="shared" si="207"/>
        <v>0</v>
      </c>
      <c r="R1285" s="2">
        <f t="shared" si="208"/>
        <v>1</v>
      </c>
      <c r="S1285" s="5">
        <v>0</v>
      </c>
      <c r="T1285" s="5">
        <v>10</v>
      </c>
      <c r="U1285" s="5">
        <v>1206</v>
      </c>
      <c r="V1285" s="5">
        <v>359</v>
      </c>
      <c r="W1285" s="5">
        <v>11</v>
      </c>
      <c r="X1285" s="5">
        <v>39</v>
      </c>
      <c r="Y1285" s="5">
        <f t="shared" si="209"/>
        <v>0</v>
      </c>
      <c r="Z1285" s="5">
        <f t="shared" si="200"/>
        <v>6.3492063492063492E-3</v>
      </c>
      <c r="AA1285" s="5">
        <f t="shared" si="201"/>
        <v>0.76571428571428568</v>
      </c>
      <c r="AB1285" s="5">
        <f t="shared" si="202"/>
        <v>0.22793650793650794</v>
      </c>
      <c r="AC1285" s="5">
        <v>0</v>
      </c>
      <c r="AD1285" s="3">
        <v>2</v>
      </c>
      <c r="AE1285" s="3">
        <v>1078</v>
      </c>
      <c r="AF1285" s="3">
        <v>520</v>
      </c>
      <c r="AG1285" s="3">
        <v>2</v>
      </c>
      <c r="AH1285" s="3">
        <v>23</v>
      </c>
      <c r="AI1285" s="1">
        <f t="shared" si="210"/>
        <v>0</v>
      </c>
      <c r="AJ1285" s="1">
        <f t="shared" si="203"/>
        <v>2.4615384615384616E-3</v>
      </c>
      <c r="AK1285" s="1">
        <f t="shared" si="204"/>
        <v>0.66338461538461535</v>
      </c>
      <c r="AL1285" s="1">
        <f t="shared" si="205"/>
        <v>0.33415384615384613</v>
      </c>
    </row>
    <row r="1286" spans="1:38">
      <c r="A1286" s="2" t="s">
        <v>1047</v>
      </c>
      <c r="B1286" s="2" t="s">
        <v>105</v>
      </c>
      <c r="C1286" s="2" t="s">
        <v>164</v>
      </c>
      <c r="D1286" s="2">
        <v>12027</v>
      </c>
      <c r="E1286" s="6" t="s">
        <v>110</v>
      </c>
      <c r="F1286" s="2" t="s">
        <v>5</v>
      </c>
      <c r="G1286" s="2" t="s">
        <v>1446</v>
      </c>
      <c r="H1286" s="2">
        <v>78</v>
      </c>
      <c r="I1286" s="2">
        <v>25</v>
      </c>
      <c r="J1286" s="2" t="str">
        <f t="shared" si="206"/>
        <v>ESTERIL</v>
      </c>
      <c r="K1286" s="8">
        <v>2.5000000000000001E-2</v>
      </c>
      <c r="L1286" s="11">
        <v>0</v>
      </c>
      <c r="M1286" s="2">
        <v>9</v>
      </c>
      <c r="N1286" s="2">
        <v>1392</v>
      </c>
      <c r="O1286" s="2">
        <v>0</v>
      </c>
      <c r="P1286" s="2">
        <v>425</v>
      </c>
      <c r="Q1286" s="2">
        <f t="shared" si="207"/>
        <v>4.9288061336254111E-3</v>
      </c>
      <c r="R1286" s="2">
        <f t="shared" si="208"/>
        <v>0.99507119386637455</v>
      </c>
      <c r="S1286" s="5">
        <v>0</v>
      </c>
      <c r="T1286" s="5">
        <v>57</v>
      </c>
      <c r="U1286" s="5">
        <v>723</v>
      </c>
      <c r="V1286" s="5">
        <v>86</v>
      </c>
      <c r="W1286" s="5">
        <v>61</v>
      </c>
      <c r="X1286" s="5">
        <v>52</v>
      </c>
      <c r="Y1286" s="5">
        <f t="shared" si="209"/>
        <v>0</v>
      </c>
      <c r="Z1286" s="5">
        <f t="shared" si="200"/>
        <v>6.5819861431870672E-2</v>
      </c>
      <c r="AA1286" s="5">
        <f t="shared" si="201"/>
        <v>0.83487297921478065</v>
      </c>
      <c r="AB1286" s="5">
        <f t="shared" si="202"/>
        <v>9.9307159353348731E-2</v>
      </c>
      <c r="AC1286" s="5">
        <v>0</v>
      </c>
      <c r="AD1286" s="3">
        <v>23</v>
      </c>
      <c r="AE1286" s="3">
        <v>735</v>
      </c>
      <c r="AF1286" s="3">
        <v>139</v>
      </c>
      <c r="AG1286" s="3">
        <v>37</v>
      </c>
      <c r="AH1286" s="3">
        <v>44</v>
      </c>
      <c r="AI1286" s="1">
        <f t="shared" si="210"/>
        <v>0</v>
      </c>
      <c r="AJ1286" s="1">
        <f t="shared" si="203"/>
        <v>6.1349693251533742E-2</v>
      </c>
      <c r="AK1286" s="1">
        <f t="shared" si="204"/>
        <v>0.75153374233128833</v>
      </c>
      <c r="AL1286" s="1">
        <f t="shared" si="205"/>
        <v>0.18711656441717792</v>
      </c>
    </row>
    <row r="1287" spans="1:38">
      <c r="A1287" s="2" t="s">
        <v>1047</v>
      </c>
      <c r="B1287" s="2" t="s">
        <v>105</v>
      </c>
      <c r="C1287" s="2" t="s">
        <v>164</v>
      </c>
      <c r="D1287" s="2">
        <v>12022</v>
      </c>
      <c r="E1287" s="6" t="s">
        <v>34</v>
      </c>
      <c r="F1287" s="2" t="s">
        <v>5</v>
      </c>
      <c r="G1287" s="2" t="s">
        <v>1446</v>
      </c>
      <c r="H1287" s="2">
        <v>73</v>
      </c>
      <c r="I1287" s="2">
        <v>75</v>
      </c>
      <c r="J1287" s="2" t="str">
        <f t="shared" si="206"/>
        <v>ESTERIL</v>
      </c>
      <c r="K1287" s="8">
        <v>2.5000000000000001E-2</v>
      </c>
      <c r="L1287" s="11">
        <v>0</v>
      </c>
      <c r="M1287" s="2">
        <v>0</v>
      </c>
      <c r="N1287" s="2">
        <v>3262</v>
      </c>
      <c r="O1287" s="2">
        <v>0</v>
      </c>
      <c r="P1287" s="2">
        <v>598</v>
      </c>
      <c r="Q1287" s="2">
        <f t="shared" si="207"/>
        <v>0</v>
      </c>
      <c r="R1287" s="2">
        <f t="shared" si="208"/>
        <v>1</v>
      </c>
      <c r="S1287" s="5">
        <v>0</v>
      </c>
      <c r="T1287" s="5">
        <v>10</v>
      </c>
      <c r="U1287" s="5">
        <v>1738</v>
      </c>
      <c r="V1287" s="5">
        <v>319</v>
      </c>
      <c r="W1287" s="5">
        <v>11</v>
      </c>
      <c r="X1287" s="5">
        <v>64</v>
      </c>
      <c r="Y1287" s="5">
        <f t="shared" si="209"/>
        <v>0</v>
      </c>
      <c r="Z1287" s="5">
        <f t="shared" si="200"/>
        <v>4.8379293662312532E-3</v>
      </c>
      <c r="AA1287" s="5">
        <f t="shared" si="201"/>
        <v>0.84083212385099182</v>
      </c>
      <c r="AB1287" s="5">
        <f t="shared" si="202"/>
        <v>0.15432994678277698</v>
      </c>
      <c r="AC1287" s="5">
        <v>0</v>
      </c>
      <c r="AD1287" s="3">
        <v>3</v>
      </c>
      <c r="AE1287" s="3">
        <v>1588</v>
      </c>
      <c r="AF1287" s="3">
        <v>512</v>
      </c>
      <c r="AG1287" s="3">
        <v>4</v>
      </c>
      <c r="AH1287" s="3">
        <v>35</v>
      </c>
      <c r="AI1287" s="1">
        <f t="shared" si="210"/>
        <v>0</v>
      </c>
      <c r="AJ1287" s="1">
        <f t="shared" si="203"/>
        <v>3.2679738562091504E-3</v>
      </c>
      <c r="AK1287" s="1">
        <f t="shared" si="204"/>
        <v>0.74136321195144728</v>
      </c>
      <c r="AL1287" s="1">
        <f t="shared" si="205"/>
        <v>0.25536881419234359</v>
      </c>
    </row>
    <row r="1288" spans="1:38">
      <c r="A1288" s="2" t="s">
        <v>1047</v>
      </c>
      <c r="B1288" s="2" t="s">
        <v>105</v>
      </c>
      <c r="C1288" s="2" t="s">
        <v>164</v>
      </c>
      <c r="D1288" s="2">
        <v>11459</v>
      </c>
      <c r="E1288" s="6" t="s">
        <v>109</v>
      </c>
      <c r="F1288" s="2" t="s">
        <v>5</v>
      </c>
      <c r="G1288" s="2" t="s">
        <v>1446</v>
      </c>
      <c r="H1288" s="2">
        <v>10</v>
      </c>
      <c r="I1288" s="2">
        <v>85</v>
      </c>
      <c r="J1288" s="2" t="str">
        <f t="shared" si="206"/>
        <v>ESTERIL</v>
      </c>
      <c r="K1288" s="8">
        <v>2.5000000000000001E-2</v>
      </c>
      <c r="L1288" s="11">
        <v>0.01</v>
      </c>
      <c r="M1288" s="2">
        <v>217</v>
      </c>
      <c r="N1288" s="2">
        <v>3270</v>
      </c>
      <c r="O1288" s="2">
        <v>0</v>
      </c>
      <c r="P1288" s="2">
        <v>678</v>
      </c>
      <c r="Q1288" s="2">
        <f t="shared" si="207"/>
        <v>5.2100840336134456E-2</v>
      </c>
      <c r="R1288" s="2">
        <f t="shared" si="208"/>
        <v>0.94789915966386551</v>
      </c>
      <c r="S1288" s="5">
        <v>0</v>
      </c>
      <c r="T1288" s="5">
        <v>20</v>
      </c>
      <c r="U1288" s="5">
        <v>1840</v>
      </c>
      <c r="V1288" s="5">
        <v>281</v>
      </c>
      <c r="W1288" s="5">
        <v>34</v>
      </c>
      <c r="X1288" s="5">
        <v>68</v>
      </c>
      <c r="Y1288" s="5">
        <f t="shared" si="209"/>
        <v>0</v>
      </c>
      <c r="Z1288" s="5">
        <f t="shared" si="200"/>
        <v>9.3414292386735168E-3</v>
      </c>
      <c r="AA1288" s="5">
        <f t="shared" si="201"/>
        <v>0.85941148995796357</v>
      </c>
      <c r="AB1288" s="5">
        <f t="shared" si="202"/>
        <v>0.13124708080336292</v>
      </c>
      <c r="AC1288" s="5">
        <v>0</v>
      </c>
      <c r="AD1288" s="3">
        <v>10</v>
      </c>
      <c r="AE1288" s="3">
        <v>1776</v>
      </c>
      <c r="AF1288" s="3">
        <v>412</v>
      </c>
      <c r="AG1288" s="3">
        <v>9</v>
      </c>
      <c r="AH1288" s="3">
        <v>36</v>
      </c>
      <c r="AI1288" s="1">
        <f t="shared" si="210"/>
        <v>0</v>
      </c>
      <c r="AJ1288" s="1">
        <f t="shared" si="203"/>
        <v>8.4707980383415069E-3</v>
      </c>
      <c r="AK1288" s="1">
        <f t="shared" si="204"/>
        <v>0.79179670084707976</v>
      </c>
      <c r="AL1288" s="1">
        <f t="shared" si="205"/>
        <v>0.19973250111457869</v>
      </c>
    </row>
    <row r="1289" spans="1:38">
      <c r="A1289" s="2" t="s">
        <v>1047</v>
      </c>
      <c r="B1289" s="2" t="s">
        <v>105</v>
      </c>
      <c r="C1289" s="2" t="s">
        <v>164</v>
      </c>
      <c r="D1289" s="2">
        <v>11498</v>
      </c>
      <c r="E1289" s="6" t="s">
        <v>28</v>
      </c>
      <c r="F1289" s="2" t="s">
        <v>1455</v>
      </c>
      <c r="G1289" s="2" t="s">
        <v>1446</v>
      </c>
      <c r="H1289" s="2">
        <v>49</v>
      </c>
      <c r="I1289" s="2">
        <v>15</v>
      </c>
      <c r="J1289" s="2" t="str">
        <f t="shared" si="206"/>
        <v>ESTERIL</v>
      </c>
      <c r="K1289" s="8">
        <v>2.5000000000000001E-2</v>
      </c>
      <c r="L1289" s="11">
        <v>0.01</v>
      </c>
      <c r="M1289" s="2">
        <v>0</v>
      </c>
      <c r="N1289" s="2">
        <v>1079</v>
      </c>
      <c r="O1289" s="2">
        <v>0</v>
      </c>
      <c r="P1289" s="2">
        <v>428</v>
      </c>
      <c r="Q1289" s="2">
        <f t="shared" si="207"/>
        <v>0</v>
      </c>
      <c r="R1289" s="2">
        <f t="shared" si="208"/>
        <v>1</v>
      </c>
      <c r="S1289" s="5">
        <v>0</v>
      </c>
      <c r="T1289" s="5">
        <v>0</v>
      </c>
      <c r="U1289" s="5">
        <v>483</v>
      </c>
      <c r="V1289" s="5">
        <v>265</v>
      </c>
      <c r="W1289" s="5">
        <v>0</v>
      </c>
      <c r="X1289" s="5">
        <v>10</v>
      </c>
      <c r="Y1289" s="5">
        <f t="shared" si="209"/>
        <v>0</v>
      </c>
      <c r="Z1289" s="5">
        <f t="shared" si="200"/>
        <v>0</v>
      </c>
      <c r="AA1289" s="5">
        <f t="shared" si="201"/>
        <v>0.64572192513368987</v>
      </c>
      <c r="AB1289" s="5">
        <f t="shared" si="202"/>
        <v>0.35427807486631013</v>
      </c>
      <c r="AC1289" s="5">
        <v>0</v>
      </c>
      <c r="AD1289" s="3">
        <v>0</v>
      </c>
      <c r="AE1289" s="3">
        <v>403</v>
      </c>
      <c r="AF1289" s="3">
        <v>348</v>
      </c>
      <c r="AG1289" s="3">
        <v>0</v>
      </c>
      <c r="AH1289" s="3">
        <v>7</v>
      </c>
      <c r="AI1289" s="1">
        <f t="shared" si="210"/>
        <v>0</v>
      </c>
      <c r="AJ1289" s="1">
        <f t="shared" si="203"/>
        <v>0</v>
      </c>
      <c r="AK1289" s="1">
        <f t="shared" si="204"/>
        <v>0.5316622691292876</v>
      </c>
      <c r="AL1289" s="1">
        <f t="shared" si="205"/>
        <v>0.4683377308707124</v>
      </c>
    </row>
    <row r="1290" spans="1:38">
      <c r="A1290" s="2" t="s">
        <v>1047</v>
      </c>
      <c r="B1290" s="2" t="s">
        <v>105</v>
      </c>
      <c r="C1290" s="2" t="s">
        <v>164</v>
      </c>
      <c r="D1290" s="2">
        <v>11488</v>
      </c>
      <c r="E1290" s="6" t="s">
        <v>13</v>
      </c>
      <c r="F1290" s="2" t="s">
        <v>5</v>
      </c>
      <c r="G1290" s="2" t="s">
        <v>1446</v>
      </c>
      <c r="H1290" s="2">
        <v>39</v>
      </c>
      <c r="I1290" s="2">
        <v>20</v>
      </c>
      <c r="J1290" s="2" t="str">
        <f t="shared" si="206"/>
        <v>ESTERIL</v>
      </c>
      <c r="K1290" s="8">
        <v>2.5000000000000001E-2</v>
      </c>
      <c r="L1290" s="11">
        <v>0.01</v>
      </c>
      <c r="M1290" s="2">
        <v>0</v>
      </c>
      <c r="N1290" s="2">
        <v>1715</v>
      </c>
      <c r="O1290" s="2">
        <v>0</v>
      </c>
      <c r="P1290" s="2">
        <v>395</v>
      </c>
      <c r="Q1290" s="2">
        <f t="shared" si="207"/>
        <v>0</v>
      </c>
      <c r="R1290" s="2">
        <f t="shared" si="208"/>
        <v>1</v>
      </c>
      <c r="S1290" s="5">
        <v>0</v>
      </c>
      <c r="T1290" s="5">
        <v>9</v>
      </c>
      <c r="U1290" s="5">
        <v>798</v>
      </c>
      <c r="V1290" s="5">
        <v>262</v>
      </c>
      <c r="W1290" s="5">
        <v>15</v>
      </c>
      <c r="X1290" s="5">
        <v>35</v>
      </c>
      <c r="Y1290" s="5">
        <f t="shared" si="209"/>
        <v>0</v>
      </c>
      <c r="Z1290" s="5">
        <f t="shared" si="200"/>
        <v>8.4190832553788595E-3</v>
      </c>
      <c r="AA1290" s="5">
        <f t="shared" si="201"/>
        <v>0.74649204864359209</v>
      </c>
      <c r="AB1290" s="5">
        <f t="shared" si="202"/>
        <v>0.24508886810102901</v>
      </c>
      <c r="AC1290" s="5">
        <v>0</v>
      </c>
      <c r="AD1290" s="3">
        <v>2</v>
      </c>
      <c r="AE1290" s="3">
        <v>735</v>
      </c>
      <c r="AF1290" s="3">
        <v>359</v>
      </c>
      <c r="AG1290" s="3">
        <v>3</v>
      </c>
      <c r="AH1290" s="3">
        <v>20</v>
      </c>
      <c r="AI1290" s="1">
        <f t="shared" si="210"/>
        <v>0</v>
      </c>
      <c r="AJ1290" s="1">
        <f t="shared" si="203"/>
        <v>4.4682752457551383E-3</v>
      </c>
      <c r="AK1290" s="1">
        <f t="shared" si="204"/>
        <v>0.65683646112600536</v>
      </c>
      <c r="AL1290" s="1">
        <f t="shared" si="205"/>
        <v>0.33869526362823948</v>
      </c>
    </row>
    <row r="1291" spans="1:38">
      <c r="A1291" s="2" t="s">
        <v>1047</v>
      </c>
      <c r="B1291" s="2" t="s">
        <v>105</v>
      </c>
      <c r="C1291" s="2" t="s">
        <v>164</v>
      </c>
      <c r="D1291" s="2">
        <v>12015</v>
      </c>
      <c r="E1291" s="6" t="s">
        <v>33</v>
      </c>
      <c r="F1291" s="2" t="s">
        <v>5</v>
      </c>
      <c r="G1291" s="2" t="s">
        <v>1446</v>
      </c>
      <c r="H1291" s="2">
        <v>66</v>
      </c>
      <c r="I1291" s="2">
        <v>20</v>
      </c>
      <c r="J1291" s="2" t="str">
        <f t="shared" si="206"/>
        <v>ESTERIL</v>
      </c>
      <c r="K1291" s="8">
        <v>2.5000000000000001E-2</v>
      </c>
      <c r="L1291" s="11">
        <v>0.01</v>
      </c>
      <c r="M1291" s="2">
        <v>0</v>
      </c>
      <c r="N1291" s="2">
        <v>1140</v>
      </c>
      <c r="O1291" s="2">
        <v>0</v>
      </c>
      <c r="P1291" s="2">
        <v>356</v>
      </c>
      <c r="Q1291" s="2">
        <f t="shared" si="207"/>
        <v>0</v>
      </c>
      <c r="R1291" s="2">
        <f t="shared" si="208"/>
        <v>1</v>
      </c>
      <c r="S1291" s="5">
        <v>0</v>
      </c>
      <c r="T1291" s="5">
        <v>0</v>
      </c>
      <c r="U1291" s="5">
        <v>531</v>
      </c>
      <c r="V1291" s="5">
        <v>222</v>
      </c>
      <c r="W1291" s="5">
        <v>0</v>
      </c>
      <c r="X1291" s="5">
        <v>17</v>
      </c>
      <c r="Y1291" s="5">
        <f t="shared" si="209"/>
        <v>0</v>
      </c>
      <c r="Z1291" s="5">
        <f t="shared" si="200"/>
        <v>0</v>
      </c>
      <c r="AA1291" s="5">
        <f t="shared" si="201"/>
        <v>0.70517928286852594</v>
      </c>
      <c r="AB1291" s="5">
        <f t="shared" si="202"/>
        <v>0.29482071713147412</v>
      </c>
      <c r="AC1291" s="5">
        <v>0</v>
      </c>
      <c r="AD1291" s="3">
        <v>0</v>
      </c>
      <c r="AE1291" s="3">
        <v>459</v>
      </c>
      <c r="AF1291" s="3">
        <v>300</v>
      </c>
      <c r="AG1291" s="3">
        <v>0</v>
      </c>
      <c r="AH1291" s="3">
        <v>11</v>
      </c>
      <c r="AI1291" s="1">
        <f t="shared" si="210"/>
        <v>0</v>
      </c>
      <c r="AJ1291" s="1">
        <f t="shared" si="203"/>
        <v>0</v>
      </c>
      <c r="AK1291" s="1">
        <f t="shared" si="204"/>
        <v>0.59610389610389614</v>
      </c>
      <c r="AL1291" s="1">
        <f t="shared" si="205"/>
        <v>0.40389610389610392</v>
      </c>
    </row>
    <row r="1292" spans="1:38">
      <c r="A1292" s="2" t="s">
        <v>1047</v>
      </c>
      <c r="B1292" s="2" t="s">
        <v>105</v>
      </c>
      <c r="C1292" s="2" t="s">
        <v>164</v>
      </c>
      <c r="D1292" s="2">
        <v>12002</v>
      </c>
      <c r="E1292" s="6" t="s">
        <v>29</v>
      </c>
      <c r="F1292" s="2" t="s">
        <v>1455</v>
      </c>
      <c r="G1292" s="2" t="s">
        <v>1446</v>
      </c>
      <c r="H1292" s="2">
        <v>53</v>
      </c>
      <c r="I1292" s="2">
        <v>45</v>
      </c>
      <c r="J1292" s="2" t="str">
        <f t="shared" si="206"/>
        <v>ESTERIL</v>
      </c>
      <c r="K1292" s="8">
        <v>2.5000000000000001E-2</v>
      </c>
      <c r="L1292" s="11">
        <v>0.01</v>
      </c>
      <c r="M1292" s="2">
        <v>0</v>
      </c>
      <c r="N1292" s="2">
        <v>2177</v>
      </c>
      <c r="O1292" s="2">
        <v>0</v>
      </c>
      <c r="P1292" s="2">
        <v>480</v>
      </c>
      <c r="Q1292" s="2">
        <f t="shared" si="207"/>
        <v>0</v>
      </c>
      <c r="R1292" s="2">
        <f t="shared" si="208"/>
        <v>1</v>
      </c>
      <c r="S1292" s="5">
        <v>0</v>
      </c>
      <c r="T1292" s="5">
        <v>9</v>
      </c>
      <c r="U1292" s="5">
        <v>1017</v>
      </c>
      <c r="V1292" s="5">
        <v>403</v>
      </c>
      <c r="W1292" s="5">
        <v>8</v>
      </c>
      <c r="X1292" s="5">
        <v>30</v>
      </c>
      <c r="Y1292" s="5">
        <f t="shared" si="209"/>
        <v>0</v>
      </c>
      <c r="Z1292" s="5">
        <f t="shared" si="200"/>
        <v>6.298110566829951E-3</v>
      </c>
      <c r="AA1292" s="5">
        <f t="shared" si="201"/>
        <v>0.71168649405178441</v>
      </c>
      <c r="AB1292" s="5">
        <f t="shared" si="202"/>
        <v>0.28201539538138559</v>
      </c>
      <c r="AC1292" s="5">
        <v>0</v>
      </c>
      <c r="AD1292" s="3">
        <v>0</v>
      </c>
      <c r="AE1292" s="3">
        <v>895</v>
      </c>
      <c r="AF1292" s="3">
        <v>554</v>
      </c>
      <c r="AG1292" s="3">
        <v>0</v>
      </c>
      <c r="AH1292" s="3">
        <v>18</v>
      </c>
      <c r="AI1292" s="1">
        <f t="shared" si="210"/>
        <v>0</v>
      </c>
      <c r="AJ1292" s="1">
        <f t="shared" si="203"/>
        <v>0</v>
      </c>
      <c r="AK1292" s="1">
        <f t="shared" si="204"/>
        <v>0.61008861622358557</v>
      </c>
      <c r="AL1292" s="1">
        <f t="shared" si="205"/>
        <v>0.38991138377641443</v>
      </c>
    </row>
    <row r="1293" spans="1:38">
      <c r="A1293" s="2" t="s">
        <v>1047</v>
      </c>
      <c r="B1293" s="2" t="s">
        <v>105</v>
      </c>
      <c r="C1293" s="2" t="s">
        <v>164</v>
      </c>
      <c r="D1293" s="2">
        <v>11495</v>
      </c>
      <c r="E1293" s="6" t="s">
        <v>13</v>
      </c>
      <c r="F1293" s="2" t="s">
        <v>5</v>
      </c>
      <c r="G1293" s="2" t="s">
        <v>1446</v>
      </c>
      <c r="H1293" s="2">
        <v>46</v>
      </c>
      <c r="I1293" s="2">
        <v>25</v>
      </c>
      <c r="J1293" s="2" t="str">
        <f t="shared" si="206"/>
        <v>ESTERIL</v>
      </c>
      <c r="K1293" s="8">
        <v>2.5000000000000001E-2</v>
      </c>
      <c r="L1293" s="11">
        <v>0.01</v>
      </c>
      <c r="M1293" s="2">
        <v>0</v>
      </c>
      <c r="N1293" s="2">
        <v>1321</v>
      </c>
      <c r="O1293" s="2">
        <v>0</v>
      </c>
      <c r="P1293" s="2">
        <v>415</v>
      </c>
      <c r="Q1293" s="2">
        <f t="shared" si="207"/>
        <v>0</v>
      </c>
      <c r="R1293" s="2">
        <f t="shared" si="208"/>
        <v>1</v>
      </c>
      <c r="S1293" s="5">
        <v>0</v>
      </c>
      <c r="T1293" s="5">
        <v>13</v>
      </c>
      <c r="U1293" s="5">
        <v>620</v>
      </c>
      <c r="V1293" s="5">
        <v>251</v>
      </c>
      <c r="W1293" s="5">
        <v>11</v>
      </c>
      <c r="X1293" s="5">
        <v>21</v>
      </c>
      <c r="Y1293" s="5">
        <f t="shared" si="209"/>
        <v>0</v>
      </c>
      <c r="Z1293" s="5">
        <f t="shared" si="200"/>
        <v>1.4705882352941176E-2</v>
      </c>
      <c r="AA1293" s="5">
        <f t="shared" si="201"/>
        <v>0.70135746606334837</v>
      </c>
      <c r="AB1293" s="5">
        <f t="shared" si="202"/>
        <v>0.2839366515837104</v>
      </c>
      <c r="AC1293" s="5">
        <v>0</v>
      </c>
      <c r="AD1293" s="3">
        <v>6</v>
      </c>
      <c r="AE1293" s="3">
        <v>553</v>
      </c>
      <c r="AF1293" s="3">
        <v>337</v>
      </c>
      <c r="AG1293" s="3">
        <v>5</v>
      </c>
      <c r="AH1293" s="3">
        <v>15</v>
      </c>
      <c r="AI1293" s="1">
        <f t="shared" si="210"/>
        <v>0</v>
      </c>
      <c r="AJ1293" s="1">
        <f t="shared" si="203"/>
        <v>1.2008733624454149E-2</v>
      </c>
      <c r="AK1293" s="1">
        <f t="shared" si="204"/>
        <v>0.60371179039301315</v>
      </c>
      <c r="AL1293" s="1">
        <f t="shared" si="205"/>
        <v>0.38427947598253276</v>
      </c>
    </row>
    <row r="1294" spans="1:38">
      <c r="A1294" s="2" t="s">
        <v>1047</v>
      </c>
      <c r="B1294" s="2" t="s">
        <v>105</v>
      </c>
      <c r="C1294" s="2" t="s">
        <v>164</v>
      </c>
      <c r="D1294" s="2">
        <v>12013</v>
      </c>
      <c r="E1294" s="6" t="s">
        <v>33</v>
      </c>
      <c r="F1294" s="2" t="s">
        <v>5</v>
      </c>
      <c r="G1294" s="2" t="s">
        <v>1446</v>
      </c>
      <c r="H1294" s="2">
        <v>64</v>
      </c>
      <c r="I1294" s="2">
        <v>25</v>
      </c>
      <c r="J1294" s="2" t="str">
        <f t="shared" si="206"/>
        <v>ESTERIL</v>
      </c>
      <c r="K1294" s="8">
        <v>2.5000000000000001E-2</v>
      </c>
      <c r="L1294" s="11">
        <v>0.01</v>
      </c>
      <c r="M1294" s="2">
        <v>0</v>
      </c>
      <c r="N1294" s="2">
        <v>1653</v>
      </c>
      <c r="O1294" s="2">
        <v>0</v>
      </c>
      <c r="P1294" s="2">
        <v>386</v>
      </c>
      <c r="Q1294" s="2">
        <f t="shared" si="207"/>
        <v>0</v>
      </c>
      <c r="R1294" s="2">
        <f t="shared" si="208"/>
        <v>1</v>
      </c>
      <c r="S1294" s="5">
        <v>0</v>
      </c>
      <c r="T1294" s="5">
        <v>8</v>
      </c>
      <c r="U1294" s="5">
        <v>824</v>
      </c>
      <c r="V1294" s="5">
        <v>227</v>
      </c>
      <c r="W1294" s="5">
        <v>8</v>
      </c>
      <c r="X1294" s="5">
        <v>36</v>
      </c>
      <c r="Y1294" s="5">
        <f t="shared" si="209"/>
        <v>0</v>
      </c>
      <c r="Z1294" s="5">
        <f t="shared" si="200"/>
        <v>7.5542965061378663E-3</v>
      </c>
      <c r="AA1294" s="5">
        <f t="shared" si="201"/>
        <v>0.77809254013220019</v>
      </c>
      <c r="AB1294" s="5">
        <f t="shared" si="202"/>
        <v>0.21435316336166194</v>
      </c>
      <c r="AC1294" s="5">
        <v>0</v>
      </c>
      <c r="AD1294" s="3">
        <v>4</v>
      </c>
      <c r="AE1294" s="3">
        <v>749</v>
      </c>
      <c r="AF1294" s="3">
        <v>325</v>
      </c>
      <c r="AG1294" s="3">
        <v>4</v>
      </c>
      <c r="AH1294" s="3">
        <v>21</v>
      </c>
      <c r="AI1294" s="1">
        <f t="shared" si="210"/>
        <v>0</v>
      </c>
      <c r="AJ1294" s="1">
        <f t="shared" si="203"/>
        <v>7.2529465095194923E-3</v>
      </c>
      <c r="AK1294" s="1">
        <f t="shared" si="204"/>
        <v>0.67905711695376247</v>
      </c>
      <c r="AL1294" s="1">
        <f t="shared" si="205"/>
        <v>0.31368993653671806</v>
      </c>
    </row>
    <row r="1295" spans="1:38">
      <c r="A1295" s="2" t="s">
        <v>1047</v>
      </c>
      <c r="B1295" s="2" t="s">
        <v>105</v>
      </c>
      <c r="C1295" s="2" t="s">
        <v>164</v>
      </c>
      <c r="D1295" s="2">
        <v>11493</v>
      </c>
      <c r="E1295" s="6" t="s">
        <v>13</v>
      </c>
      <c r="F1295" s="2" t="s">
        <v>5</v>
      </c>
      <c r="G1295" s="2" t="s">
        <v>1446</v>
      </c>
      <c r="H1295" s="2">
        <v>44</v>
      </c>
      <c r="I1295" s="2">
        <v>30</v>
      </c>
      <c r="J1295" s="2" t="str">
        <f t="shared" si="206"/>
        <v>ESTERIL</v>
      </c>
      <c r="K1295" s="8">
        <v>2.5000000000000001E-2</v>
      </c>
      <c r="L1295" s="11">
        <v>0.01</v>
      </c>
      <c r="M1295" s="2">
        <v>0</v>
      </c>
      <c r="N1295" s="2">
        <v>1534</v>
      </c>
      <c r="O1295" s="2">
        <v>0</v>
      </c>
      <c r="P1295" s="2">
        <v>356</v>
      </c>
      <c r="Q1295" s="2">
        <f t="shared" si="207"/>
        <v>0</v>
      </c>
      <c r="R1295" s="2">
        <f t="shared" si="208"/>
        <v>1</v>
      </c>
      <c r="S1295" s="5">
        <v>0</v>
      </c>
      <c r="T1295" s="5">
        <v>8</v>
      </c>
      <c r="U1295" s="5">
        <v>720</v>
      </c>
      <c r="V1295" s="5">
        <v>235</v>
      </c>
      <c r="W1295" s="5">
        <v>21</v>
      </c>
      <c r="X1295" s="5">
        <v>32</v>
      </c>
      <c r="Y1295" s="5">
        <f t="shared" si="209"/>
        <v>0</v>
      </c>
      <c r="Z1295" s="5">
        <f t="shared" si="200"/>
        <v>8.3073727933541015E-3</v>
      </c>
      <c r="AA1295" s="5">
        <f t="shared" si="201"/>
        <v>0.74766355140186913</v>
      </c>
      <c r="AB1295" s="5">
        <f t="shared" si="202"/>
        <v>0.24402907580477673</v>
      </c>
      <c r="AC1295" s="5">
        <v>0</v>
      </c>
      <c r="AD1295" s="3">
        <v>3</v>
      </c>
      <c r="AE1295" s="3">
        <v>644</v>
      </c>
      <c r="AF1295" s="3">
        <v>347</v>
      </c>
      <c r="AG1295" s="3">
        <v>5</v>
      </c>
      <c r="AH1295" s="3">
        <v>17</v>
      </c>
      <c r="AI1295" s="1">
        <f t="shared" si="210"/>
        <v>0</v>
      </c>
      <c r="AJ1295" s="1">
        <f t="shared" si="203"/>
        <v>7.874015748031496E-3</v>
      </c>
      <c r="AK1295" s="1">
        <f t="shared" si="204"/>
        <v>0.63385826771653542</v>
      </c>
      <c r="AL1295" s="1">
        <f t="shared" si="205"/>
        <v>0.35826771653543305</v>
      </c>
    </row>
    <row r="1296" spans="1:38">
      <c r="A1296" s="2" t="s">
        <v>1047</v>
      </c>
      <c r="B1296" s="2" t="s">
        <v>105</v>
      </c>
      <c r="C1296" s="2" t="s">
        <v>164</v>
      </c>
      <c r="D1296" s="2">
        <v>12012</v>
      </c>
      <c r="E1296" s="6" t="s">
        <v>33</v>
      </c>
      <c r="F1296" s="2" t="s">
        <v>5</v>
      </c>
      <c r="G1296" s="2" t="s">
        <v>1446</v>
      </c>
      <c r="H1296" s="2">
        <v>63</v>
      </c>
      <c r="I1296" s="2">
        <v>30</v>
      </c>
      <c r="J1296" s="2" t="str">
        <f t="shared" si="206"/>
        <v>ESTERIL</v>
      </c>
      <c r="K1296" s="8">
        <v>2.5000000000000001E-2</v>
      </c>
      <c r="L1296" s="11">
        <v>0.01</v>
      </c>
      <c r="M1296" s="2">
        <v>0</v>
      </c>
      <c r="N1296" s="2">
        <v>1559</v>
      </c>
      <c r="O1296" s="2">
        <v>0</v>
      </c>
      <c r="P1296" s="2">
        <v>395</v>
      </c>
      <c r="Q1296" s="2">
        <f t="shared" si="207"/>
        <v>0</v>
      </c>
      <c r="R1296" s="2">
        <f t="shared" si="208"/>
        <v>1</v>
      </c>
      <c r="S1296" s="5">
        <v>0</v>
      </c>
      <c r="T1296" s="5">
        <v>24</v>
      </c>
      <c r="U1296" s="5">
        <v>771</v>
      </c>
      <c r="V1296" s="5">
        <v>160</v>
      </c>
      <c r="W1296" s="5">
        <v>34</v>
      </c>
      <c r="X1296" s="5">
        <v>46</v>
      </c>
      <c r="Y1296" s="5">
        <f t="shared" si="209"/>
        <v>0</v>
      </c>
      <c r="Z1296" s="5">
        <f t="shared" si="200"/>
        <v>2.5130890052356022E-2</v>
      </c>
      <c r="AA1296" s="5">
        <f t="shared" si="201"/>
        <v>0.80732984293193721</v>
      </c>
      <c r="AB1296" s="5">
        <f t="shared" si="202"/>
        <v>0.16753926701570682</v>
      </c>
      <c r="AC1296" s="5">
        <v>0</v>
      </c>
      <c r="AD1296" s="3">
        <v>7</v>
      </c>
      <c r="AE1296" s="3">
        <v>744</v>
      </c>
      <c r="AF1296" s="3">
        <v>240</v>
      </c>
      <c r="AG1296" s="3">
        <v>10</v>
      </c>
      <c r="AH1296" s="3">
        <v>34</v>
      </c>
      <c r="AI1296" s="1">
        <f t="shared" si="210"/>
        <v>0</v>
      </c>
      <c r="AJ1296" s="1">
        <f t="shared" si="203"/>
        <v>1.6425120772946861E-2</v>
      </c>
      <c r="AK1296" s="1">
        <f t="shared" si="204"/>
        <v>0.71884057971014492</v>
      </c>
      <c r="AL1296" s="1">
        <f t="shared" si="205"/>
        <v>0.26473429951690819</v>
      </c>
    </row>
    <row r="1297" spans="1:38">
      <c r="A1297" s="2" t="s">
        <v>1047</v>
      </c>
      <c r="B1297" s="2" t="s">
        <v>105</v>
      </c>
      <c r="C1297" s="2" t="s">
        <v>164</v>
      </c>
      <c r="D1297" s="2">
        <v>12019</v>
      </c>
      <c r="E1297" s="6" t="s">
        <v>33</v>
      </c>
      <c r="F1297" s="2" t="s">
        <v>5</v>
      </c>
      <c r="G1297" s="2" t="s">
        <v>1446</v>
      </c>
      <c r="H1297" s="2">
        <v>70</v>
      </c>
      <c r="I1297" s="2">
        <v>30</v>
      </c>
      <c r="J1297" s="2" t="str">
        <f t="shared" si="206"/>
        <v>ESTERIL</v>
      </c>
      <c r="K1297" s="8">
        <v>2.5000000000000001E-2</v>
      </c>
      <c r="L1297" s="11">
        <v>0.01</v>
      </c>
      <c r="M1297" s="2">
        <v>0</v>
      </c>
      <c r="N1297" s="2">
        <v>1559</v>
      </c>
      <c r="O1297" s="2">
        <v>0</v>
      </c>
      <c r="P1297" s="2">
        <v>366</v>
      </c>
      <c r="Q1297" s="2">
        <f t="shared" si="207"/>
        <v>0</v>
      </c>
      <c r="R1297" s="2">
        <f t="shared" si="208"/>
        <v>1</v>
      </c>
      <c r="S1297" s="5">
        <v>0</v>
      </c>
      <c r="T1297" s="5">
        <v>0</v>
      </c>
      <c r="U1297" s="5">
        <v>614</v>
      </c>
      <c r="V1297" s="5">
        <v>415</v>
      </c>
      <c r="W1297" s="5">
        <v>0</v>
      </c>
      <c r="X1297" s="5">
        <v>15</v>
      </c>
      <c r="Y1297" s="5">
        <f t="shared" si="209"/>
        <v>0</v>
      </c>
      <c r="Z1297" s="5">
        <f t="shared" si="200"/>
        <v>0</v>
      </c>
      <c r="AA1297" s="5">
        <f t="shared" si="201"/>
        <v>0.59669582118561715</v>
      </c>
      <c r="AB1297" s="5">
        <f t="shared" si="202"/>
        <v>0.40330417881438291</v>
      </c>
      <c r="AC1297" s="5">
        <v>0</v>
      </c>
      <c r="AD1297" s="3">
        <v>0</v>
      </c>
      <c r="AE1297" s="3">
        <v>481</v>
      </c>
      <c r="AF1297" s="3">
        <v>552</v>
      </c>
      <c r="AG1297" s="3">
        <v>0</v>
      </c>
      <c r="AH1297" s="3">
        <v>11</v>
      </c>
      <c r="AI1297" s="1">
        <f t="shared" si="210"/>
        <v>0</v>
      </c>
      <c r="AJ1297" s="1">
        <f t="shared" si="203"/>
        <v>0</v>
      </c>
      <c r="AK1297" s="1">
        <f t="shared" si="204"/>
        <v>0.46072796934865901</v>
      </c>
      <c r="AL1297" s="1">
        <f t="shared" si="205"/>
        <v>0.53927203065134099</v>
      </c>
    </row>
    <row r="1298" spans="1:38">
      <c r="A1298" s="2" t="s">
        <v>1047</v>
      </c>
      <c r="B1298" s="2" t="s">
        <v>105</v>
      </c>
      <c r="C1298" s="2" t="s">
        <v>164</v>
      </c>
      <c r="D1298" s="2">
        <v>12024</v>
      </c>
      <c r="E1298" s="6" t="s">
        <v>34</v>
      </c>
      <c r="F1298" s="2" t="s">
        <v>5</v>
      </c>
      <c r="G1298" s="2" t="s">
        <v>1446</v>
      </c>
      <c r="H1298" s="2">
        <v>75</v>
      </c>
      <c r="I1298" s="2">
        <v>30</v>
      </c>
      <c r="J1298" s="2" t="str">
        <f t="shared" si="206"/>
        <v>ESTERIL</v>
      </c>
      <c r="K1298" s="8">
        <v>2.5000000000000001E-2</v>
      </c>
      <c r="L1298" s="11">
        <v>0.01</v>
      </c>
      <c r="M1298" s="2">
        <v>0</v>
      </c>
      <c r="N1298" s="2">
        <v>1392</v>
      </c>
      <c r="O1298" s="2">
        <v>0</v>
      </c>
      <c r="P1298" s="2">
        <v>420</v>
      </c>
      <c r="Q1298" s="2">
        <f t="shared" si="207"/>
        <v>0</v>
      </c>
      <c r="R1298" s="2">
        <f t="shared" si="208"/>
        <v>1</v>
      </c>
      <c r="S1298" s="5">
        <v>0</v>
      </c>
      <c r="T1298" s="5">
        <v>0</v>
      </c>
      <c r="U1298" s="5">
        <v>586</v>
      </c>
      <c r="V1298" s="5">
        <v>360</v>
      </c>
      <c r="W1298" s="5">
        <v>0</v>
      </c>
      <c r="X1298" s="5">
        <v>20</v>
      </c>
      <c r="Y1298" s="5">
        <f t="shared" si="209"/>
        <v>0</v>
      </c>
      <c r="Z1298" s="5">
        <f t="shared" si="200"/>
        <v>0</v>
      </c>
      <c r="AA1298" s="5">
        <f t="shared" si="201"/>
        <v>0.61945031712473575</v>
      </c>
      <c r="AB1298" s="5">
        <f t="shared" si="202"/>
        <v>0.38054968287526425</v>
      </c>
      <c r="AC1298" s="5">
        <v>0</v>
      </c>
      <c r="AD1298" s="3">
        <v>0</v>
      </c>
      <c r="AE1298" s="3">
        <v>496</v>
      </c>
      <c r="AF1298" s="3">
        <v>461</v>
      </c>
      <c r="AG1298" s="3">
        <v>0</v>
      </c>
      <c r="AH1298" s="3">
        <v>9</v>
      </c>
      <c r="AI1298" s="1">
        <f t="shared" si="210"/>
        <v>0</v>
      </c>
      <c r="AJ1298" s="1">
        <f t="shared" si="203"/>
        <v>0</v>
      </c>
      <c r="AK1298" s="1">
        <f t="shared" si="204"/>
        <v>0.51345755693581785</v>
      </c>
      <c r="AL1298" s="1">
        <f t="shared" si="205"/>
        <v>0.48654244306418221</v>
      </c>
    </row>
    <row r="1299" spans="1:38">
      <c r="A1299" s="2" t="s">
        <v>1047</v>
      </c>
      <c r="B1299" s="2" t="s">
        <v>105</v>
      </c>
      <c r="C1299" s="2" t="s">
        <v>164</v>
      </c>
      <c r="D1299" s="2">
        <v>12025</v>
      </c>
      <c r="E1299" s="6" t="s">
        <v>34</v>
      </c>
      <c r="F1299" s="2" t="s">
        <v>5</v>
      </c>
      <c r="G1299" s="2" t="s">
        <v>1446</v>
      </c>
      <c r="H1299" s="2">
        <v>76</v>
      </c>
      <c r="I1299" s="2">
        <v>25</v>
      </c>
      <c r="J1299" s="2" t="str">
        <f t="shared" si="206"/>
        <v>ESTERIL</v>
      </c>
      <c r="K1299" s="8">
        <v>2.5000000000000001E-2</v>
      </c>
      <c r="L1299" s="11">
        <v>0.01</v>
      </c>
      <c r="M1299" s="2">
        <v>125</v>
      </c>
      <c r="N1299" s="2">
        <v>904</v>
      </c>
      <c r="O1299" s="2">
        <v>0</v>
      </c>
      <c r="P1299" s="2">
        <v>425</v>
      </c>
      <c r="Q1299" s="2">
        <f t="shared" si="207"/>
        <v>8.5969738651994504E-2</v>
      </c>
      <c r="R1299" s="2">
        <f t="shared" si="208"/>
        <v>0.91403026134800547</v>
      </c>
      <c r="S1299" s="5">
        <v>0</v>
      </c>
      <c r="T1299" s="5">
        <v>3</v>
      </c>
      <c r="U1299" s="5">
        <v>487</v>
      </c>
      <c r="V1299" s="5">
        <v>235</v>
      </c>
      <c r="W1299" s="5">
        <v>2</v>
      </c>
      <c r="X1299" s="5">
        <v>16</v>
      </c>
      <c r="Y1299" s="5">
        <f t="shared" si="209"/>
        <v>0</v>
      </c>
      <c r="Z1299" s="5">
        <f t="shared" si="200"/>
        <v>4.1379310344827587E-3</v>
      </c>
      <c r="AA1299" s="5">
        <f t="shared" si="201"/>
        <v>0.67172413793103447</v>
      </c>
      <c r="AB1299" s="5">
        <f t="shared" si="202"/>
        <v>0.32413793103448274</v>
      </c>
      <c r="AC1299" s="5">
        <v>0</v>
      </c>
      <c r="AD1299" s="3">
        <v>0</v>
      </c>
      <c r="AE1299" s="3">
        <v>429</v>
      </c>
      <c r="AF1299" s="3">
        <v>301</v>
      </c>
      <c r="AG1299" s="3">
        <v>2</v>
      </c>
      <c r="AH1299" s="3">
        <v>11</v>
      </c>
      <c r="AI1299" s="1">
        <f t="shared" si="210"/>
        <v>0</v>
      </c>
      <c r="AJ1299" s="1">
        <f t="shared" si="203"/>
        <v>2.6917900403768506E-3</v>
      </c>
      <c r="AK1299" s="1">
        <f t="shared" si="204"/>
        <v>0.57738896366083448</v>
      </c>
      <c r="AL1299" s="1">
        <f t="shared" si="205"/>
        <v>0.41991924629878868</v>
      </c>
    </row>
    <row r="1300" spans="1:38">
      <c r="A1300" s="2" t="s">
        <v>1047</v>
      </c>
      <c r="B1300" s="2" t="s">
        <v>105</v>
      </c>
      <c r="C1300" s="2" t="s">
        <v>164</v>
      </c>
      <c r="D1300" s="2">
        <v>12032</v>
      </c>
      <c r="E1300" s="6" t="s">
        <v>110</v>
      </c>
      <c r="F1300" s="2" t="s">
        <v>5</v>
      </c>
      <c r="G1300" s="2" t="s">
        <v>1446</v>
      </c>
      <c r="H1300" s="2">
        <v>83</v>
      </c>
      <c r="I1300" s="2">
        <v>35</v>
      </c>
      <c r="J1300" s="2" t="str">
        <f t="shared" si="206"/>
        <v>ESTERIL</v>
      </c>
      <c r="K1300" s="8">
        <v>2.5000000000000001E-2</v>
      </c>
      <c r="L1300" s="11">
        <v>0.01</v>
      </c>
      <c r="M1300" s="2">
        <v>0</v>
      </c>
      <c r="N1300" s="2">
        <v>1641</v>
      </c>
      <c r="O1300" s="2">
        <v>0</v>
      </c>
      <c r="P1300" s="2">
        <v>395</v>
      </c>
      <c r="Q1300" s="2">
        <f t="shared" si="207"/>
        <v>0</v>
      </c>
      <c r="R1300" s="2">
        <f t="shared" si="208"/>
        <v>1</v>
      </c>
      <c r="S1300" s="5">
        <v>0</v>
      </c>
      <c r="T1300" s="5">
        <v>0</v>
      </c>
      <c r="U1300" s="5">
        <v>733</v>
      </c>
      <c r="V1300" s="5">
        <v>355</v>
      </c>
      <c r="W1300" s="5">
        <v>0</v>
      </c>
      <c r="X1300" s="5">
        <v>13</v>
      </c>
      <c r="Y1300" s="5">
        <f t="shared" si="209"/>
        <v>0</v>
      </c>
      <c r="Z1300" s="5">
        <f t="shared" si="200"/>
        <v>0</v>
      </c>
      <c r="AA1300" s="5">
        <f t="shared" si="201"/>
        <v>0.67371323529411764</v>
      </c>
      <c r="AB1300" s="5">
        <f t="shared" si="202"/>
        <v>0.32628676470588236</v>
      </c>
      <c r="AC1300" s="5">
        <v>0</v>
      </c>
      <c r="AD1300" s="3">
        <v>0</v>
      </c>
      <c r="AE1300" s="3">
        <v>593</v>
      </c>
      <c r="AF1300" s="3">
        <v>503</v>
      </c>
      <c r="AG1300" s="3">
        <v>0</v>
      </c>
      <c r="AH1300" s="3">
        <v>5</v>
      </c>
      <c r="AI1300" s="1">
        <f t="shared" si="210"/>
        <v>0</v>
      </c>
      <c r="AJ1300" s="1">
        <f t="shared" si="203"/>
        <v>0</v>
      </c>
      <c r="AK1300" s="1">
        <f t="shared" si="204"/>
        <v>0.53860127157129878</v>
      </c>
      <c r="AL1300" s="1">
        <f t="shared" si="205"/>
        <v>0.46139872842870117</v>
      </c>
    </row>
    <row r="1301" spans="1:38">
      <c r="A1301" s="2" t="s">
        <v>1047</v>
      </c>
      <c r="B1301" s="2" t="s">
        <v>105</v>
      </c>
      <c r="C1301" s="2" t="s">
        <v>164</v>
      </c>
      <c r="D1301" s="2">
        <v>11486</v>
      </c>
      <c r="E1301" s="6" t="s">
        <v>13</v>
      </c>
      <c r="F1301" s="2" t="s">
        <v>5</v>
      </c>
      <c r="G1301" s="2" t="s">
        <v>1446</v>
      </c>
      <c r="H1301" s="2">
        <v>37</v>
      </c>
      <c r="I1301" s="2">
        <v>40</v>
      </c>
      <c r="J1301" s="2" t="str">
        <f t="shared" si="206"/>
        <v>ESTERIL</v>
      </c>
      <c r="K1301" s="8">
        <v>2.5000000000000001E-2</v>
      </c>
      <c r="L1301" s="11">
        <v>0.01</v>
      </c>
      <c r="M1301" s="2">
        <v>31</v>
      </c>
      <c r="N1301" s="2">
        <v>2321</v>
      </c>
      <c r="O1301" s="2">
        <v>0</v>
      </c>
      <c r="P1301" s="2">
        <v>559</v>
      </c>
      <c r="Q1301" s="2">
        <f t="shared" si="207"/>
        <v>1.0649261422191686E-2</v>
      </c>
      <c r="R1301" s="2">
        <f t="shared" si="208"/>
        <v>0.98935073857780831</v>
      </c>
      <c r="S1301" s="5">
        <v>0</v>
      </c>
      <c r="T1301" s="5">
        <v>4</v>
      </c>
      <c r="U1301" s="5">
        <v>1026</v>
      </c>
      <c r="V1301" s="5">
        <v>527</v>
      </c>
      <c r="W1301" s="5">
        <v>7</v>
      </c>
      <c r="X1301" s="5">
        <v>32</v>
      </c>
      <c r="Y1301" s="5">
        <f t="shared" si="209"/>
        <v>0</v>
      </c>
      <c r="Z1301" s="5">
        <f t="shared" si="200"/>
        <v>2.569043031470777E-3</v>
      </c>
      <c r="AA1301" s="5">
        <f t="shared" si="201"/>
        <v>0.65895953757225434</v>
      </c>
      <c r="AB1301" s="5">
        <f t="shared" si="202"/>
        <v>0.3384714193962749</v>
      </c>
      <c r="AC1301" s="5">
        <v>0</v>
      </c>
      <c r="AD1301" s="3">
        <v>3</v>
      </c>
      <c r="AE1301" s="3">
        <v>878</v>
      </c>
      <c r="AF1301" s="3">
        <v>692</v>
      </c>
      <c r="AG1301" s="3">
        <v>5</v>
      </c>
      <c r="AH1301" s="3">
        <v>18</v>
      </c>
      <c r="AI1301" s="1">
        <f t="shared" si="210"/>
        <v>0</v>
      </c>
      <c r="AJ1301" s="1">
        <f t="shared" si="203"/>
        <v>5.0125313283208017E-3</v>
      </c>
      <c r="AK1301" s="1">
        <f t="shared" si="204"/>
        <v>0.55012531328320802</v>
      </c>
      <c r="AL1301" s="1">
        <f t="shared" si="205"/>
        <v>0.44486215538847118</v>
      </c>
    </row>
    <row r="1302" spans="1:38">
      <c r="A1302" s="2" t="s">
        <v>1047</v>
      </c>
      <c r="B1302" s="2" t="s">
        <v>105</v>
      </c>
      <c r="C1302" s="2" t="s">
        <v>164</v>
      </c>
      <c r="D1302" s="2">
        <v>12018</v>
      </c>
      <c r="E1302" s="6" t="s">
        <v>33</v>
      </c>
      <c r="F1302" s="2" t="s">
        <v>5</v>
      </c>
      <c r="G1302" s="2" t="s">
        <v>1446</v>
      </c>
      <c r="H1302" s="2">
        <v>69</v>
      </c>
      <c r="I1302" s="2">
        <v>45</v>
      </c>
      <c r="J1302" s="2" t="str">
        <f t="shared" si="206"/>
        <v>ESTERIL</v>
      </c>
      <c r="K1302" s="8">
        <v>2.5000000000000001E-2</v>
      </c>
      <c r="L1302" s="11">
        <v>0.01</v>
      </c>
      <c r="M1302" s="2">
        <v>0</v>
      </c>
      <c r="N1302" s="2">
        <v>1719</v>
      </c>
      <c r="O1302" s="2">
        <v>0</v>
      </c>
      <c r="P1302" s="2">
        <v>391</v>
      </c>
      <c r="Q1302" s="2">
        <f t="shared" si="207"/>
        <v>0</v>
      </c>
      <c r="R1302" s="2">
        <f t="shared" si="208"/>
        <v>1</v>
      </c>
      <c r="S1302" s="5">
        <v>0</v>
      </c>
      <c r="T1302" s="5">
        <v>3</v>
      </c>
      <c r="U1302" s="5">
        <v>860</v>
      </c>
      <c r="V1302" s="5">
        <v>239</v>
      </c>
      <c r="W1302" s="5">
        <v>9</v>
      </c>
      <c r="X1302" s="5">
        <v>29</v>
      </c>
      <c r="Y1302" s="5">
        <f t="shared" si="209"/>
        <v>0</v>
      </c>
      <c r="Z1302" s="5">
        <f t="shared" si="200"/>
        <v>2.7223230490018148E-3</v>
      </c>
      <c r="AA1302" s="5">
        <f t="shared" si="201"/>
        <v>0.7803992740471869</v>
      </c>
      <c r="AB1302" s="5">
        <f t="shared" si="202"/>
        <v>0.21687840290381125</v>
      </c>
      <c r="AC1302" s="5">
        <v>0</v>
      </c>
      <c r="AD1302" s="3">
        <v>0</v>
      </c>
      <c r="AE1302" s="3">
        <v>747</v>
      </c>
      <c r="AF1302" s="3">
        <v>379</v>
      </c>
      <c r="AG1302" s="3">
        <v>0</v>
      </c>
      <c r="AH1302" s="3">
        <v>14</v>
      </c>
      <c r="AI1302" s="1">
        <f t="shared" si="210"/>
        <v>0</v>
      </c>
      <c r="AJ1302" s="1">
        <f t="shared" si="203"/>
        <v>0</v>
      </c>
      <c r="AK1302" s="1">
        <f t="shared" si="204"/>
        <v>0.65526315789473688</v>
      </c>
      <c r="AL1302" s="1">
        <f t="shared" si="205"/>
        <v>0.34473684210526317</v>
      </c>
    </row>
    <row r="1303" spans="1:38">
      <c r="A1303" s="2" t="s">
        <v>1047</v>
      </c>
      <c r="B1303" s="2" t="s">
        <v>105</v>
      </c>
      <c r="C1303" s="2" t="s">
        <v>164</v>
      </c>
      <c r="D1303" s="2">
        <v>12016</v>
      </c>
      <c r="E1303" s="6" t="s">
        <v>33</v>
      </c>
      <c r="F1303" s="2" t="s">
        <v>5</v>
      </c>
      <c r="G1303" s="2" t="s">
        <v>1446</v>
      </c>
      <c r="H1303" s="2">
        <v>67</v>
      </c>
      <c r="I1303" s="2">
        <v>55</v>
      </c>
      <c r="J1303" s="2" t="str">
        <f t="shared" si="206"/>
        <v>ESTERIL</v>
      </c>
      <c r="K1303" s="8">
        <v>2.5000000000000001E-2</v>
      </c>
      <c r="L1303" s="11">
        <v>0.01</v>
      </c>
      <c r="M1303" s="2">
        <v>197</v>
      </c>
      <c r="N1303" s="2">
        <v>2001</v>
      </c>
      <c r="O1303" s="2">
        <v>0</v>
      </c>
      <c r="P1303" s="2">
        <v>607</v>
      </c>
      <c r="Q1303" s="2">
        <f t="shared" si="207"/>
        <v>7.0231729055258471E-2</v>
      </c>
      <c r="R1303" s="2">
        <f t="shared" si="208"/>
        <v>0.92976827094474157</v>
      </c>
      <c r="S1303" s="5">
        <v>0</v>
      </c>
      <c r="T1303" s="5">
        <v>4</v>
      </c>
      <c r="U1303" s="5">
        <v>1150</v>
      </c>
      <c r="V1303" s="5">
        <v>269</v>
      </c>
      <c r="W1303" s="5">
        <v>9</v>
      </c>
      <c r="X1303" s="5">
        <v>45</v>
      </c>
      <c r="Y1303" s="5">
        <f t="shared" si="209"/>
        <v>0</v>
      </c>
      <c r="Z1303" s="5">
        <f t="shared" si="200"/>
        <v>2.8109627547434997E-3</v>
      </c>
      <c r="AA1303" s="5">
        <f t="shared" si="201"/>
        <v>0.8081517919887562</v>
      </c>
      <c r="AB1303" s="5">
        <f t="shared" si="202"/>
        <v>0.18903724525650034</v>
      </c>
      <c r="AC1303" s="5">
        <v>0</v>
      </c>
      <c r="AD1303" s="3">
        <v>1</v>
      </c>
      <c r="AE1303" s="3">
        <v>1036</v>
      </c>
      <c r="AF1303" s="3">
        <v>411</v>
      </c>
      <c r="AG1303" s="3">
        <v>1</v>
      </c>
      <c r="AH1303" s="3">
        <v>28</v>
      </c>
      <c r="AI1303" s="1">
        <f t="shared" si="210"/>
        <v>0</v>
      </c>
      <c r="AJ1303" s="1">
        <f t="shared" si="203"/>
        <v>1.3540961408259986E-3</v>
      </c>
      <c r="AK1303" s="1">
        <f t="shared" si="204"/>
        <v>0.70142180094786732</v>
      </c>
      <c r="AL1303" s="1">
        <f t="shared" si="205"/>
        <v>0.29722410291130669</v>
      </c>
    </row>
    <row r="1304" spans="1:38">
      <c r="A1304" s="2" t="s">
        <v>1047</v>
      </c>
      <c r="B1304" s="2" t="s">
        <v>105</v>
      </c>
      <c r="C1304" s="2" t="s">
        <v>164</v>
      </c>
      <c r="D1304" s="2">
        <v>12017</v>
      </c>
      <c r="E1304" s="6" t="s">
        <v>33</v>
      </c>
      <c r="F1304" s="2" t="s">
        <v>5</v>
      </c>
      <c r="G1304" s="2" t="s">
        <v>1446</v>
      </c>
      <c r="H1304" s="2">
        <v>68</v>
      </c>
      <c r="I1304" s="2">
        <v>60</v>
      </c>
      <c r="J1304" s="2" t="str">
        <f t="shared" si="206"/>
        <v>ESTERIL</v>
      </c>
      <c r="K1304" s="8">
        <v>2.5000000000000001E-2</v>
      </c>
      <c r="L1304" s="11">
        <v>0.01</v>
      </c>
      <c r="M1304" s="2">
        <v>9</v>
      </c>
      <c r="N1304" s="2">
        <v>2486</v>
      </c>
      <c r="O1304" s="2">
        <v>0</v>
      </c>
      <c r="P1304" s="2">
        <v>499</v>
      </c>
      <c r="Q1304" s="2">
        <f t="shared" si="207"/>
        <v>3.0060120240480962E-3</v>
      </c>
      <c r="R1304" s="2">
        <f t="shared" si="208"/>
        <v>0.99699398797595196</v>
      </c>
      <c r="S1304" s="5">
        <v>0</v>
      </c>
      <c r="T1304" s="5">
        <v>5</v>
      </c>
      <c r="U1304" s="5">
        <v>1254</v>
      </c>
      <c r="V1304" s="5">
        <v>364</v>
      </c>
      <c r="W1304" s="5">
        <v>4</v>
      </c>
      <c r="X1304" s="5">
        <v>33</v>
      </c>
      <c r="Y1304" s="5">
        <f t="shared" si="209"/>
        <v>0</v>
      </c>
      <c r="Z1304" s="5">
        <f t="shared" si="200"/>
        <v>3.0807147258163892E-3</v>
      </c>
      <c r="AA1304" s="5">
        <f t="shared" si="201"/>
        <v>0.77264325323475047</v>
      </c>
      <c r="AB1304" s="5">
        <f t="shared" si="202"/>
        <v>0.22427603203943314</v>
      </c>
      <c r="AC1304" s="5">
        <v>0</v>
      </c>
      <c r="AD1304" s="3">
        <v>1</v>
      </c>
      <c r="AE1304" s="3">
        <v>1103</v>
      </c>
      <c r="AF1304" s="3">
        <v>537</v>
      </c>
      <c r="AG1304" s="3">
        <v>2</v>
      </c>
      <c r="AH1304" s="3">
        <v>17</v>
      </c>
      <c r="AI1304" s="1">
        <f t="shared" si="210"/>
        <v>0</v>
      </c>
      <c r="AJ1304" s="1">
        <f t="shared" si="203"/>
        <v>1.8072289156626507E-3</v>
      </c>
      <c r="AK1304" s="1">
        <f t="shared" si="204"/>
        <v>0.66445783132530123</v>
      </c>
      <c r="AL1304" s="1">
        <f t="shared" si="205"/>
        <v>0.33373493975903612</v>
      </c>
    </row>
    <row r="1305" spans="1:38">
      <c r="A1305" s="2" t="s">
        <v>1047</v>
      </c>
      <c r="B1305" s="2" t="s">
        <v>105</v>
      </c>
      <c r="C1305" s="2" t="s">
        <v>164</v>
      </c>
      <c r="D1305" s="2">
        <v>11482</v>
      </c>
      <c r="E1305" s="6" t="s">
        <v>13</v>
      </c>
      <c r="F1305" s="2" t="s">
        <v>5</v>
      </c>
      <c r="G1305" s="2" t="s">
        <v>1446</v>
      </c>
      <c r="H1305" s="2">
        <v>33</v>
      </c>
      <c r="I1305" s="2">
        <v>65</v>
      </c>
      <c r="J1305" s="2" t="str">
        <f t="shared" si="206"/>
        <v>ESTERIL</v>
      </c>
      <c r="K1305" s="8">
        <v>2.5000000000000001E-2</v>
      </c>
      <c r="L1305" s="11">
        <v>0.01</v>
      </c>
      <c r="M1305" s="2">
        <v>0</v>
      </c>
      <c r="N1305" s="2">
        <v>3529</v>
      </c>
      <c r="O1305" s="2">
        <v>0</v>
      </c>
      <c r="P1305" s="2">
        <v>663</v>
      </c>
      <c r="Q1305" s="2">
        <f t="shared" si="207"/>
        <v>0</v>
      </c>
      <c r="R1305" s="2">
        <f t="shared" si="208"/>
        <v>1</v>
      </c>
      <c r="S1305" s="5">
        <v>0</v>
      </c>
      <c r="T1305" s="5">
        <v>34</v>
      </c>
      <c r="U1305" s="5">
        <v>1713</v>
      </c>
      <c r="V1305" s="5">
        <v>457</v>
      </c>
      <c r="W1305" s="5">
        <v>38</v>
      </c>
      <c r="X1305" s="5">
        <v>75</v>
      </c>
      <c r="Y1305" s="5">
        <f t="shared" si="209"/>
        <v>0</v>
      </c>
      <c r="Z1305" s="5">
        <f t="shared" si="200"/>
        <v>1.5426497277676952E-2</v>
      </c>
      <c r="AA1305" s="5">
        <f t="shared" si="201"/>
        <v>0.77722323049001818</v>
      </c>
      <c r="AB1305" s="5">
        <f t="shared" si="202"/>
        <v>0.2073502722323049</v>
      </c>
      <c r="AC1305" s="5">
        <v>0</v>
      </c>
      <c r="AD1305" s="3">
        <v>19</v>
      </c>
      <c r="AE1305" s="3">
        <v>1573</v>
      </c>
      <c r="AF1305" s="3">
        <v>657</v>
      </c>
      <c r="AG1305" s="3">
        <v>22</v>
      </c>
      <c r="AH1305" s="3">
        <v>44</v>
      </c>
      <c r="AI1305" s="1">
        <f t="shared" si="210"/>
        <v>0</v>
      </c>
      <c r="AJ1305" s="1">
        <f t="shared" si="203"/>
        <v>1.7710583153347732E-2</v>
      </c>
      <c r="AK1305" s="1">
        <f t="shared" si="204"/>
        <v>0.67948164146868251</v>
      </c>
      <c r="AL1305" s="1">
        <f t="shared" si="205"/>
        <v>0.30280777537796977</v>
      </c>
    </row>
    <row r="1306" spans="1:38">
      <c r="A1306" s="2" t="s">
        <v>1047</v>
      </c>
      <c r="B1306" s="2" t="s">
        <v>105</v>
      </c>
      <c r="C1306" s="2" t="s">
        <v>164</v>
      </c>
      <c r="D1306" s="2">
        <v>11481</v>
      </c>
      <c r="E1306" s="6" t="s">
        <v>13</v>
      </c>
      <c r="F1306" s="2" t="s">
        <v>5</v>
      </c>
      <c r="G1306" s="2" t="s">
        <v>1446</v>
      </c>
      <c r="H1306" s="2">
        <v>32</v>
      </c>
      <c r="I1306" s="2">
        <v>70</v>
      </c>
      <c r="J1306" s="2" t="str">
        <f t="shared" si="206"/>
        <v>ESTERIL</v>
      </c>
      <c r="K1306" s="8">
        <v>2.5000000000000001E-2</v>
      </c>
      <c r="L1306" s="11">
        <v>0.01</v>
      </c>
      <c r="M1306" s="2">
        <v>13</v>
      </c>
      <c r="N1306" s="2">
        <v>4971</v>
      </c>
      <c r="O1306" s="2">
        <v>0</v>
      </c>
      <c r="P1306" s="2">
        <v>782</v>
      </c>
      <c r="Q1306" s="2">
        <f t="shared" si="207"/>
        <v>2.2545959070412766E-3</v>
      </c>
      <c r="R1306" s="2">
        <f t="shared" si="208"/>
        <v>0.99774540409295875</v>
      </c>
      <c r="S1306" s="5">
        <v>0</v>
      </c>
      <c r="T1306" s="5">
        <v>60</v>
      </c>
      <c r="U1306" s="5">
        <v>2522</v>
      </c>
      <c r="V1306" s="5">
        <v>352</v>
      </c>
      <c r="W1306" s="5">
        <v>90</v>
      </c>
      <c r="X1306" s="5">
        <v>200</v>
      </c>
      <c r="Y1306" s="5">
        <f t="shared" si="209"/>
        <v>0</v>
      </c>
      <c r="Z1306" s="5">
        <f t="shared" si="200"/>
        <v>2.0449897750511249E-2</v>
      </c>
      <c r="AA1306" s="5">
        <f t="shared" si="201"/>
        <v>0.85957736877982271</v>
      </c>
      <c r="AB1306" s="5">
        <f t="shared" si="202"/>
        <v>0.11997273346966598</v>
      </c>
      <c r="AC1306" s="5">
        <v>0</v>
      </c>
      <c r="AD1306" s="3">
        <v>26</v>
      </c>
      <c r="AE1306" s="3">
        <v>2479</v>
      </c>
      <c r="AF1306" s="3">
        <v>562</v>
      </c>
      <c r="AG1306" s="3">
        <v>29</v>
      </c>
      <c r="AH1306" s="3">
        <v>128</v>
      </c>
      <c r="AI1306" s="1">
        <f t="shared" si="210"/>
        <v>0</v>
      </c>
      <c r="AJ1306" s="1">
        <f t="shared" si="203"/>
        <v>1.7059553349875932E-2</v>
      </c>
      <c r="AK1306" s="1">
        <f t="shared" si="204"/>
        <v>0.76892059553349879</v>
      </c>
      <c r="AL1306" s="1">
        <f t="shared" si="205"/>
        <v>0.2140198511166253</v>
      </c>
    </row>
    <row r="1307" spans="1:38">
      <c r="A1307" s="2" t="s">
        <v>1047</v>
      </c>
      <c r="B1307" s="2" t="s">
        <v>105</v>
      </c>
      <c r="C1307" s="2" t="s">
        <v>164</v>
      </c>
      <c r="D1307" s="2">
        <v>11496</v>
      </c>
      <c r="E1307" s="6" t="s">
        <v>13</v>
      </c>
      <c r="F1307" s="2" t="s">
        <v>5</v>
      </c>
      <c r="G1307" s="2" t="s">
        <v>1446</v>
      </c>
      <c r="H1307" s="2">
        <v>47</v>
      </c>
      <c r="I1307" s="2">
        <v>70</v>
      </c>
      <c r="J1307" s="2" t="str">
        <f t="shared" si="206"/>
        <v>ESTERIL</v>
      </c>
      <c r="K1307" s="8">
        <v>2.5000000000000001E-2</v>
      </c>
      <c r="L1307" s="11">
        <v>0.01</v>
      </c>
      <c r="M1307" s="2">
        <v>14</v>
      </c>
      <c r="N1307" s="2">
        <v>2494</v>
      </c>
      <c r="O1307" s="2">
        <v>0</v>
      </c>
      <c r="P1307" s="2">
        <v>592</v>
      </c>
      <c r="Q1307" s="2">
        <f t="shared" si="207"/>
        <v>4.5161290322580649E-3</v>
      </c>
      <c r="R1307" s="2">
        <f t="shared" si="208"/>
        <v>0.99548387096774194</v>
      </c>
      <c r="S1307" s="5">
        <v>0</v>
      </c>
      <c r="T1307" s="5">
        <v>6</v>
      </c>
      <c r="U1307" s="5">
        <v>1163</v>
      </c>
      <c r="V1307" s="5">
        <v>485</v>
      </c>
      <c r="W1307" s="5">
        <v>4</v>
      </c>
      <c r="X1307" s="5">
        <v>20</v>
      </c>
      <c r="Y1307" s="5">
        <f t="shared" si="209"/>
        <v>0</v>
      </c>
      <c r="Z1307" s="5">
        <f t="shared" si="200"/>
        <v>3.6275695284159614E-3</v>
      </c>
      <c r="AA1307" s="5">
        <f t="shared" si="201"/>
        <v>0.70314389359129381</v>
      </c>
      <c r="AB1307" s="5">
        <f t="shared" si="202"/>
        <v>0.29322853688029021</v>
      </c>
      <c r="AC1307" s="5">
        <v>0</v>
      </c>
      <c r="AD1307" s="3">
        <v>0</v>
      </c>
      <c r="AE1307" s="3">
        <v>1016</v>
      </c>
      <c r="AF1307" s="3">
        <v>649</v>
      </c>
      <c r="AG1307" s="3">
        <v>0</v>
      </c>
      <c r="AH1307" s="3">
        <v>12</v>
      </c>
      <c r="AI1307" s="1">
        <f t="shared" si="210"/>
        <v>0</v>
      </c>
      <c r="AJ1307" s="1">
        <f t="shared" si="203"/>
        <v>0</v>
      </c>
      <c r="AK1307" s="1">
        <f t="shared" si="204"/>
        <v>0.60584376863446632</v>
      </c>
      <c r="AL1307" s="1">
        <f t="shared" si="205"/>
        <v>0.39415623136553368</v>
      </c>
    </row>
    <row r="1308" spans="1:38">
      <c r="A1308" s="2" t="s">
        <v>1047</v>
      </c>
      <c r="B1308" s="2" t="s">
        <v>105</v>
      </c>
      <c r="C1308" s="2" t="s">
        <v>164</v>
      </c>
      <c r="D1308" s="2">
        <v>12034</v>
      </c>
      <c r="E1308" s="6" t="s">
        <v>111</v>
      </c>
      <c r="F1308" s="2" t="s">
        <v>5</v>
      </c>
      <c r="G1308" s="2" t="s">
        <v>1446</v>
      </c>
      <c r="H1308" s="2">
        <v>85</v>
      </c>
      <c r="I1308" s="2">
        <v>70</v>
      </c>
      <c r="J1308" s="2" t="str">
        <f t="shared" si="206"/>
        <v>ESTERIL</v>
      </c>
      <c r="K1308" s="8">
        <v>2.5000000000000001E-2</v>
      </c>
      <c r="L1308" s="11">
        <v>0.01</v>
      </c>
      <c r="M1308" s="2">
        <v>4</v>
      </c>
      <c r="N1308" s="2">
        <v>2907</v>
      </c>
      <c r="O1308" s="2">
        <v>0</v>
      </c>
      <c r="P1308" s="2">
        <v>598</v>
      </c>
      <c r="Q1308" s="2">
        <f t="shared" si="207"/>
        <v>1.139925904816187E-3</v>
      </c>
      <c r="R1308" s="2">
        <f t="shared" si="208"/>
        <v>0.99886007409518385</v>
      </c>
      <c r="S1308" s="5">
        <v>0</v>
      </c>
      <c r="T1308" s="5">
        <v>36</v>
      </c>
      <c r="U1308" s="5">
        <v>1353</v>
      </c>
      <c r="V1308" s="5">
        <v>490</v>
      </c>
      <c r="W1308" s="5">
        <v>32</v>
      </c>
      <c r="X1308" s="5">
        <v>37</v>
      </c>
      <c r="Y1308" s="5">
        <f t="shared" si="209"/>
        <v>0</v>
      </c>
      <c r="Z1308" s="5">
        <f t="shared" si="200"/>
        <v>1.9159127195316657E-2</v>
      </c>
      <c r="AA1308" s="5">
        <f t="shared" si="201"/>
        <v>0.72006386375731768</v>
      </c>
      <c r="AB1308" s="5">
        <f t="shared" si="202"/>
        <v>0.26077700904736562</v>
      </c>
      <c r="AC1308" s="5">
        <v>0</v>
      </c>
      <c r="AD1308" s="3">
        <v>19</v>
      </c>
      <c r="AE1308" s="3">
        <v>1171</v>
      </c>
      <c r="AF1308" s="3">
        <v>712</v>
      </c>
      <c r="AG1308" s="3">
        <v>21</v>
      </c>
      <c r="AH1308" s="3">
        <v>23</v>
      </c>
      <c r="AI1308" s="1">
        <f t="shared" si="210"/>
        <v>0</v>
      </c>
      <c r="AJ1308" s="1">
        <f t="shared" si="203"/>
        <v>2.0554984583761562E-2</v>
      </c>
      <c r="AK1308" s="1">
        <f t="shared" si="204"/>
        <v>0.60174717368961972</v>
      </c>
      <c r="AL1308" s="1">
        <f t="shared" si="205"/>
        <v>0.37769784172661869</v>
      </c>
    </row>
    <row r="1309" spans="1:38">
      <c r="A1309" s="2" t="s">
        <v>1047</v>
      </c>
      <c r="B1309" s="2" t="s">
        <v>105</v>
      </c>
      <c r="C1309" s="2" t="s">
        <v>164</v>
      </c>
      <c r="D1309" s="2">
        <v>11454</v>
      </c>
      <c r="E1309" s="6" t="s">
        <v>13</v>
      </c>
      <c r="F1309" s="2" t="s">
        <v>5</v>
      </c>
      <c r="G1309" s="2" t="s">
        <v>1446</v>
      </c>
      <c r="H1309" s="2">
        <v>5</v>
      </c>
      <c r="I1309" s="2">
        <v>80</v>
      </c>
      <c r="J1309" s="2" t="str">
        <f t="shared" si="206"/>
        <v>ESTERIL</v>
      </c>
      <c r="K1309" s="8">
        <v>2.5000000000000001E-2</v>
      </c>
      <c r="L1309" s="11">
        <v>0.01</v>
      </c>
      <c r="M1309" s="2">
        <v>18</v>
      </c>
      <c r="N1309" s="2">
        <v>3496</v>
      </c>
      <c r="O1309" s="2">
        <v>0</v>
      </c>
      <c r="P1309" s="2">
        <v>625</v>
      </c>
      <c r="Q1309" s="2">
        <f t="shared" si="207"/>
        <v>4.3488765402271076E-3</v>
      </c>
      <c r="R1309" s="2">
        <f t="shared" si="208"/>
        <v>0.99565112345977291</v>
      </c>
      <c r="S1309" s="5">
        <v>0</v>
      </c>
      <c r="T1309" s="5">
        <v>9</v>
      </c>
      <c r="U1309" s="5">
        <v>1775</v>
      </c>
      <c r="V1309" s="5">
        <v>425</v>
      </c>
      <c r="W1309" s="5">
        <v>13</v>
      </c>
      <c r="X1309" s="5">
        <v>40</v>
      </c>
      <c r="Y1309" s="5">
        <f t="shared" si="209"/>
        <v>0</v>
      </c>
      <c r="Z1309" s="5">
        <f t="shared" si="200"/>
        <v>4.074241738343142E-3</v>
      </c>
      <c r="AA1309" s="5">
        <f t="shared" si="201"/>
        <v>0.80353100950656409</v>
      </c>
      <c r="AB1309" s="5">
        <f t="shared" si="202"/>
        <v>0.1923947487550928</v>
      </c>
      <c r="AC1309" s="5">
        <v>0</v>
      </c>
      <c r="AD1309" s="3">
        <v>3</v>
      </c>
      <c r="AE1309" s="3">
        <v>1560</v>
      </c>
      <c r="AF1309" s="3">
        <v>679</v>
      </c>
      <c r="AG1309" s="3">
        <v>1</v>
      </c>
      <c r="AH1309" s="3">
        <v>19</v>
      </c>
      <c r="AI1309" s="1">
        <f t="shared" si="210"/>
        <v>0</v>
      </c>
      <c r="AJ1309" s="1">
        <f t="shared" si="203"/>
        <v>1.7683465959328027E-3</v>
      </c>
      <c r="AK1309" s="1">
        <f t="shared" si="204"/>
        <v>0.68965517241379315</v>
      </c>
      <c r="AL1309" s="1">
        <f t="shared" si="205"/>
        <v>0.30857648099027407</v>
      </c>
    </row>
    <row r="1310" spans="1:38">
      <c r="A1310" s="2" t="s">
        <v>1047</v>
      </c>
      <c r="B1310" s="2" t="s">
        <v>105</v>
      </c>
      <c r="C1310" s="2" t="s">
        <v>164</v>
      </c>
      <c r="D1310" s="2">
        <v>11455</v>
      </c>
      <c r="E1310" s="6" t="s">
        <v>13</v>
      </c>
      <c r="F1310" s="2" t="s">
        <v>5</v>
      </c>
      <c r="G1310" s="2" t="s">
        <v>1446</v>
      </c>
      <c r="H1310" s="2">
        <v>6</v>
      </c>
      <c r="I1310" s="2">
        <v>85</v>
      </c>
      <c r="J1310" s="2" t="str">
        <f t="shared" si="206"/>
        <v>ESTERIL</v>
      </c>
      <c r="K1310" s="8">
        <v>2.5000000000000001E-2</v>
      </c>
      <c r="L1310" s="11">
        <v>0.01</v>
      </c>
      <c r="M1310" s="2">
        <v>0</v>
      </c>
      <c r="N1310" s="2">
        <v>3394</v>
      </c>
      <c r="O1310" s="2">
        <v>0</v>
      </c>
      <c r="P1310" s="2">
        <v>602</v>
      </c>
      <c r="Q1310" s="2">
        <f t="shared" si="207"/>
        <v>0</v>
      </c>
      <c r="R1310" s="2">
        <f t="shared" si="208"/>
        <v>1</v>
      </c>
      <c r="S1310" s="5">
        <v>0</v>
      </c>
      <c r="T1310" s="5">
        <v>49</v>
      </c>
      <c r="U1310" s="5">
        <v>1734</v>
      </c>
      <c r="V1310" s="5">
        <v>344</v>
      </c>
      <c r="W1310" s="5">
        <v>49</v>
      </c>
      <c r="X1310" s="5">
        <v>37</v>
      </c>
      <c r="Y1310" s="5">
        <f t="shared" si="209"/>
        <v>0</v>
      </c>
      <c r="Z1310" s="5">
        <f t="shared" si="200"/>
        <v>2.3037141513869298E-2</v>
      </c>
      <c r="AA1310" s="5">
        <f t="shared" si="201"/>
        <v>0.81523272214386455</v>
      </c>
      <c r="AB1310" s="5">
        <f t="shared" si="202"/>
        <v>0.1617301363422661</v>
      </c>
      <c r="AC1310" s="5">
        <v>0</v>
      </c>
      <c r="AD1310" s="3">
        <v>29</v>
      </c>
      <c r="AE1310" s="3">
        <v>1630</v>
      </c>
      <c r="AF1310" s="3">
        <v>499</v>
      </c>
      <c r="AG1310" s="3">
        <v>29</v>
      </c>
      <c r="AH1310" s="3">
        <v>26</v>
      </c>
      <c r="AI1310" s="1">
        <f t="shared" si="210"/>
        <v>0</v>
      </c>
      <c r="AJ1310" s="1">
        <f t="shared" si="203"/>
        <v>2.6208766380478987E-2</v>
      </c>
      <c r="AK1310" s="1">
        <f t="shared" si="204"/>
        <v>0.73655671034794401</v>
      </c>
      <c r="AL1310" s="1">
        <f t="shared" si="205"/>
        <v>0.23723452327157704</v>
      </c>
    </row>
    <row r="1311" spans="1:38">
      <c r="A1311" s="2" t="s">
        <v>1047</v>
      </c>
      <c r="B1311" s="2" t="s">
        <v>105</v>
      </c>
      <c r="C1311" s="2" t="s">
        <v>164</v>
      </c>
      <c r="D1311" s="2">
        <v>11452</v>
      </c>
      <c r="E1311" s="6" t="s">
        <v>13</v>
      </c>
      <c r="F1311" s="2" t="s">
        <v>5</v>
      </c>
      <c r="G1311" s="2" t="s">
        <v>1446</v>
      </c>
      <c r="H1311" s="2">
        <v>3</v>
      </c>
      <c r="I1311" s="2">
        <v>180</v>
      </c>
      <c r="J1311" s="2" t="str">
        <f t="shared" si="206"/>
        <v>ESTERIL</v>
      </c>
      <c r="K1311" s="8">
        <v>2.5000000000000001E-2</v>
      </c>
      <c r="L1311" s="11">
        <v>0.01</v>
      </c>
      <c r="M1311" s="2">
        <v>0</v>
      </c>
      <c r="N1311" s="2">
        <v>7797</v>
      </c>
      <c r="O1311" s="2">
        <v>0</v>
      </c>
      <c r="P1311" s="2">
        <v>841</v>
      </c>
      <c r="Q1311" s="2">
        <f t="shared" si="207"/>
        <v>0</v>
      </c>
      <c r="R1311" s="2">
        <f t="shared" si="208"/>
        <v>1</v>
      </c>
      <c r="S1311" s="5">
        <v>0</v>
      </c>
      <c r="T1311" s="5">
        <v>45</v>
      </c>
      <c r="U1311" s="5">
        <v>4202</v>
      </c>
      <c r="V1311" s="5">
        <v>436</v>
      </c>
      <c r="W1311" s="5">
        <v>69</v>
      </c>
      <c r="X1311" s="5">
        <v>200</v>
      </c>
      <c r="Y1311" s="5">
        <f t="shared" si="209"/>
        <v>0</v>
      </c>
      <c r="Z1311" s="5">
        <f t="shared" si="200"/>
        <v>9.6092248558616276E-3</v>
      </c>
      <c r="AA1311" s="5">
        <f t="shared" si="201"/>
        <v>0.89728806320734567</v>
      </c>
      <c r="AB1311" s="5">
        <f t="shared" si="202"/>
        <v>9.3102711936792648E-2</v>
      </c>
      <c r="AC1311" s="5">
        <v>0</v>
      </c>
      <c r="AD1311" s="3">
        <v>12</v>
      </c>
      <c r="AE1311" s="3">
        <v>4069</v>
      </c>
      <c r="AF1311" s="3">
        <v>730</v>
      </c>
      <c r="AG1311" s="3">
        <v>22</v>
      </c>
      <c r="AH1311" s="3">
        <v>114</v>
      </c>
      <c r="AI1311" s="1">
        <f t="shared" si="210"/>
        <v>0</v>
      </c>
      <c r="AJ1311" s="1">
        <f t="shared" si="203"/>
        <v>6.8728522336769758E-3</v>
      </c>
      <c r="AK1311" s="1">
        <f t="shared" si="204"/>
        <v>0.82251869820092982</v>
      </c>
      <c r="AL1311" s="1">
        <f t="shared" si="205"/>
        <v>0.17060844956539317</v>
      </c>
    </row>
    <row r="1312" spans="1:38">
      <c r="A1312" s="2" t="s">
        <v>1047</v>
      </c>
      <c r="B1312" s="2" t="s">
        <v>105</v>
      </c>
      <c r="C1312" s="2" t="s">
        <v>164</v>
      </c>
      <c r="D1312" s="2">
        <v>11460</v>
      </c>
      <c r="E1312" s="6" t="s">
        <v>109</v>
      </c>
      <c r="F1312" s="2" t="s">
        <v>5</v>
      </c>
      <c r="G1312" s="2" t="s">
        <v>1446</v>
      </c>
      <c r="H1312" s="2">
        <v>11</v>
      </c>
      <c r="I1312" s="2">
        <v>60</v>
      </c>
      <c r="J1312" s="2" t="str">
        <f t="shared" si="206"/>
        <v>ESTERIL</v>
      </c>
      <c r="K1312" s="8">
        <v>2.5000000000000001E-2</v>
      </c>
      <c r="L1312" s="11">
        <v>0.02</v>
      </c>
      <c r="M1312" s="2">
        <v>0</v>
      </c>
      <c r="N1312" s="2">
        <v>4050</v>
      </c>
      <c r="O1312" s="2">
        <v>0</v>
      </c>
      <c r="P1312" s="2">
        <v>663</v>
      </c>
      <c r="Q1312" s="2">
        <f t="shared" si="207"/>
        <v>0</v>
      </c>
      <c r="R1312" s="2">
        <f t="shared" si="208"/>
        <v>1</v>
      </c>
      <c r="S1312" s="5">
        <v>0</v>
      </c>
      <c r="T1312" s="5">
        <v>46</v>
      </c>
      <c r="U1312" s="5">
        <v>2067</v>
      </c>
      <c r="V1312" s="5">
        <v>351</v>
      </c>
      <c r="W1312" s="5">
        <v>49</v>
      </c>
      <c r="X1312" s="5">
        <v>116</v>
      </c>
      <c r="Y1312" s="5">
        <f t="shared" si="209"/>
        <v>0</v>
      </c>
      <c r="Z1312" s="5">
        <f t="shared" si="200"/>
        <v>1.8668831168831168E-2</v>
      </c>
      <c r="AA1312" s="5">
        <f t="shared" si="201"/>
        <v>0.83887987012987009</v>
      </c>
      <c r="AB1312" s="5">
        <f t="shared" si="202"/>
        <v>0.14245129870129869</v>
      </c>
      <c r="AC1312" s="5">
        <v>0</v>
      </c>
      <c r="AD1312" s="3">
        <v>18</v>
      </c>
      <c r="AE1312" s="3">
        <v>1961</v>
      </c>
      <c r="AF1312" s="3">
        <v>558</v>
      </c>
      <c r="AG1312" s="3">
        <v>18</v>
      </c>
      <c r="AH1312" s="3">
        <v>68</v>
      </c>
      <c r="AI1312" s="1">
        <f t="shared" si="210"/>
        <v>0</v>
      </c>
      <c r="AJ1312" s="1">
        <f t="shared" si="203"/>
        <v>1.3724742661075104E-2</v>
      </c>
      <c r="AK1312" s="1">
        <f t="shared" si="204"/>
        <v>0.74761723217689668</v>
      </c>
      <c r="AL1312" s="1">
        <f t="shared" si="205"/>
        <v>0.23865802516202822</v>
      </c>
    </row>
    <row r="1313" spans="1:38">
      <c r="A1313" s="2" t="s">
        <v>1047</v>
      </c>
      <c r="B1313" s="2" t="s">
        <v>105</v>
      </c>
      <c r="C1313" s="2" t="s">
        <v>164</v>
      </c>
      <c r="D1313" s="2">
        <v>12004</v>
      </c>
      <c r="E1313" s="6" t="s">
        <v>29</v>
      </c>
      <c r="F1313" s="2" t="s">
        <v>1455</v>
      </c>
      <c r="G1313" s="2" t="s">
        <v>1446</v>
      </c>
      <c r="H1313" s="2">
        <v>55</v>
      </c>
      <c r="I1313" s="2">
        <v>25</v>
      </c>
      <c r="J1313" s="2" t="str">
        <f t="shared" si="206"/>
        <v>ESTERIL</v>
      </c>
      <c r="K1313" s="8">
        <v>2.5000000000000001E-2</v>
      </c>
      <c r="L1313" s="11">
        <v>0.02</v>
      </c>
      <c r="M1313" s="2">
        <v>59</v>
      </c>
      <c r="N1313" s="2">
        <v>1079</v>
      </c>
      <c r="O1313" s="2">
        <v>0</v>
      </c>
      <c r="P1313" s="2">
        <v>376</v>
      </c>
      <c r="Q1313" s="2">
        <f t="shared" si="207"/>
        <v>3.8969616908850729E-2</v>
      </c>
      <c r="R1313" s="2">
        <f t="shared" si="208"/>
        <v>0.9610303830911493</v>
      </c>
      <c r="S1313" s="5">
        <v>0</v>
      </c>
      <c r="T1313" s="5">
        <v>39</v>
      </c>
      <c r="U1313" s="5">
        <v>580</v>
      </c>
      <c r="V1313" s="5">
        <v>86</v>
      </c>
      <c r="W1313" s="5">
        <v>39</v>
      </c>
      <c r="X1313" s="5">
        <v>42</v>
      </c>
      <c r="Y1313" s="5">
        <f t="shared" si="209"/>
        <v>0</v>
      </c>
      <c r="Z1313" s="5">
        <f t="shared" si="200"/>
        <v>5.5319148936170209E-2</v>
      </c>
      <c r="AA1313" s="5">
        <f t="shared" si="201"/>
        <v>0.82269503546099287</v>
      </c>
      <c r="AB1313" s="5">
        <f t="shared" si="202"/>
        <v>0.12198581560283688</v>
      </c>
      <c r="AC1313" s="5">
        <v>0</v>
      </c>
      <c r="AD1313" s="3">
        <v>26</v>
      </c>
      <c r="AE1313" s="3">
        <v>569</v>
      </c>
      <c r="AF1313" s="3">
        <v>140</v>
      </c>
      <c r="AG1313" s="3">
        <v>24</v>
      </c>
      <c r="AH1313" s="3">
        <v>27</v>
      </c>
      <c r="AI1313" s="1">
        <f t="shared" si="210"/>
        <v>0</v>
      </c>
      <c r="AJ1313" s="1">
        <f t="shared" si="203"/>
        <v>6.3613231552162849E-2</v>
      </c>
      <c r="AK1313" s="1">
        <f t="shared" si="204"/>
        <v>0.72391857506361323</v>
      </c>
      <c r="AL1313" s="1">
        <f t="shared" si="205"/>
        <v>0.21246819338422393</v>
      </c>
    </row>
    <row r="1314" spans="1:38">
      <c r="A1314" s="2" t="s">
        <v>1047</v>
      </c>
      <c r="B1314" s="2" t="s">
        <v>105</v>
      </c>
      <c r="C1314" s="2" t="s">
        <v>164</v>
      </c>
      <c r="D1314" s="2">
        <v>12014</v>
      </c>
      <c r="E1314" s="6" t="s">
        <v>33</v>
      </c>
      <c r="F1314" s="2" t="s">
        <v>5</v>
      </c>
      <c r="G1314" s="2" t="s">
        <v>1446</v>
      </c>
      <c r="H1314" s="2">
        <v>65</v>
      </c>
      <c r="I1314" s="2">
        <v>15</v>
      </c>
      <c r="J1314" s="2" t="str">
        <f t="shared" si="206"/>
        <v>ESTERIL</v>
      </c>
      <c r="K1314" s="8">
        <v>2.5000000000000001E-2</v>
      </c>
      <c r="L1314" s="11">
        <v>0.02</v>
      </c>
      <c r="M1314" s="2">
        <v>0</v>
      </c>
      <c r="N1314" s="2">
        <v>1074</v>
      </c>
      <c r="O1314" s="2">
        <v>0</v>
      </c>
      <c r="P1314" s="2">
        <v>346</v>
      </c>
      <c r="Q1314" s="2">
        <f t="shared" si="207"/>
        <v>0</v>
      </c>
      <c r="R1314" s="2">
        <f t="shared" si="208"/>
        <v>1</v>
      </c>
      <c r="S1314" s="5">
        <v>0</v>
      </c>
      <c r="T1314" s="5">
        <v>17</v>
      </c>
      <c r="U1314" s="5">
        <v>560</v>
      </c>
      <c r="V1314" s="5">
        <v>82</v>
      </c>
      <c r="W1314" s="5">
        <v>27</v>
      </c>
      <c r="X1314" s="5">
        <v>49</v>
      </c>
      <c r="Y1314" s="5">
        <f t="shared" si="209"/>
        <v>0</v>
      </c>
      <c r="Z1314" s="5">
        <f t="shared" si="200"/>
        <v>2.5796661608497723E-2</v>
      </c>
      <c r="AA1314" s="5">
        <f t="shared" si="201"/>
        <v>0.84977238239757202</v>
      </c>
      <c r="AB1314" s="5">
        <f t="shared" si="202"/>
        <v>0.1244309559939302</v>
      </c>
      <c r="AC1314" s="5">
        <v>0</v>
      </c>
      <c r="AD1314" s="3">
        <v>6</v>
      </c>
      <c r="AE1314" s="3">
        <v>548</v>
      </c>
      <c r="AF1314" s="3">
        <v>131</v>
      </c>
      <c r="AG1314" s="3">
        <v>12</v>
      </c>
      <c r="AH1314" s="3">
        <v>38</v>
      </c>
      <c r="AI1314" s="1">
        <f t="shared" si="210"/>
        <v>0</v>
      </c>
      <c r="AJ1314" s="1">
        <f t="shared" si="203"/>
        <v>2.4489795918367346E-2</v>
      </c>
      <c r="AK1314" s="1">
        <f t="shared" si="204"/>
        <v>0.74557823129251699</v>
      </c>
      <c r="AL1314" s="1">
        <f t="shared" si="205"/>
        <v>0.22993197278911565</v>
      </c>
    </row>
    <row r="1315" spans="1:38">
      <c r="A1315" s="2" t="s">
        <v>1047</v>
      </c>
      <c r="B1315" s="2" t="s">
        <v>105</v>
      </c>
      <c r="C1315" s="2" t="s">
        <v>164</v>
      </c>
      <c r="D1315" s="2">
        <v>12035</v>
      </c>
      <c r="E1315" s="6" t="s">
        <v>111</v>
      </c>
      <c r="F1315" s="2" t="s">
        <v>5</v>
      </c>
      <c r="G1315" s="2" t="s">
        <v>1446</v>
      </c>
      <c r="H1315" s="2">
        <v>86</v>
      </c>
      <c r="I1315" s="2">
        <v>20</v>
      </c>
      <c r="J1315" s="2" t="str">
        <f t="shared" si="206"/>
        <v>ESTERIL</v>
      </c>
      <c r="K1315" s="8">
        <v>2.5000000000000001E-2</v>
      </c>
      <c r="L1315" s="11">
        <v>0.02</v>
      </c>
      <c r="M1315" s="2">
        <v>57</v>
      </c>
      <c r="N1315" s="2">
        <v>1249</v>
      </c>
      <c r="O1315" s="2">
        <v>0</v>
      </c>
      <c r="P1315" s="2">
        <v>376</v>
      </c>
      <c r="Q1315" s="2">
        <f t="shared" ref="Q1315:Q1346" si="211">(M1315+O1315)/(M1315+N1315+O1315+P1315)</f>
        <v>3.3888228299643282E-2</v>
      </c>
      <c r="R1315" s="2">
        <f t="shared" ref="R1315:R1346" si="212">(N1315+P1315)/(M1315+N1315+O1315+P1315)</f>
        <v>0.96611177170035667</v>
      </c>
      <c r="S1315" s="5">
        <v>0</v>
      </c>
      <c r="T1315" s="5">
        <v>11</v>
      </c>
      <c r="U1315" s="5">
        <v>641</v>
      </c>
      <c r="V1315" s="5">
        <v>187</v>
      </c>
      <c r="W1315" s="5">
        <v>16</v>
      </c>
      <c r="X1315" s="5">
        <v>42</v>
      </c>
      <c r="Y1315" s="5">
        <f t="shared" ref="Y1315:Y1346" si="213">S1315/($S1315+$T1315+$U1315+$V1315)</f>
        <v>0</v>
      </c>
      <c r="Z1315" s="5">
        <f t="shared" si="200"/>
        <v>1.3110846245530394E-2</v>
      </c>
      <c r="AA1315" s="5">
        <f t="shared" si="201"/>
        <v>0.76400476758045288</v>
      </c>
      <c r="AB1315" s="5">
        <f t="shared" si="202"/>
        <v>0.22288438617401668</v>
      </c>
      <c r="AC1315" s="5">
        <v>0</v>
      </c>
      <c r="AD1315" s="3">
        <v>6</v>
      </c>
      <c r="AE1315" s="3">
        <v>582</v>
      </c>
      <c r="AF1315" s="3">
        <v>278</v>
      </c>
      <c r="AG1315" s="3">
        <v>8</v>
      </c>
      <c r="AH1315" s="3">
        <v>21</v>
      </c>
      <c r="AI1315" s="1">
        <f t="shared" ref="AI1315:AI1346" si="214">AC1315/($AC1315+$AD1315+$AE1315+$AF1315)</f>
        <v>0</v>
      </c>
      <c r="AJ1315" s="1">
        <f t="shared" si="203"/>
        <v>1.564245810055866E-2</v>
      </c>
      <c r="AK1315" s="1">
        <f t="shared" si="204"/>
        <v>0.65027932960893853</v>
      </c>
      <c r="AL1315" s="1">
        <f t="shared" si="205"/>
        <v>0.33407821229050277</v>
      </c>
    </row>
    <row r="1316" spans="1:38">
      <c r="A1316" s="2" t="s">
        <v>1047</v>
      </c>
      <c r="B1316" s="2" t="s">
        <v>105</v>
      </c>
      <c r="C1316" s="2" t="s">
        <v>164</v>
      </c>
      <c r="D1316" s="2">
        <v>11458</v>
      </c>
      <c r="E1316" s="6" t="s">
        <v>108</v>
      </c>
      <c r="F1316" s="2" t="s">
        <v>5</v>
      </c>
      <c r="G1316" s="2" t="s">
        <v>1446</v>
      </c>
      <c r="H1316" s="2">
        <v>9</v>
      </c>
      <c r="I1316" s="2">
        <v>40</v>
      </c>
      <c r="J1316" s="2" t="str">
        <f t="shared" si="206"/>
        <v>ESTERIL</v>
      </c>
      <c r="K1316" s="8">
        <v>2.5000000000000001E-2</v>
      </c>
      <c r="L1316" s="11">
        <v>0.02</v>
      </c>
      <c r="M1316" s="2">
        <v>0</v>
      </c>
      <c r="N1316" s="2">
        <v>3403</v>
      </c>
      <c r="O1316" s="2">
        <v>0</v>
      </c>
      <c r="P1316" s="2">
        <v>603</v>
      </c>
      <c r="Q1316" s="2">
        <f t="shared" si="211"/>
        <v>0</v>
      </c>
      <c r="R1316" s="2">
        <f t="shared" si="212"/>
        <v>1</v>
      </c>
      <c r="S1316" s="5">
        <v>0</v>
      </c>
      <c r="T1316" s="5">
        <v>17</v>
      </c>
      <c r="U1316" s="5">
        <v>1666</v>
      </c>
      <c r="V1316" s="5">
        <v>446</v>
      </c>
      <c r="W1316" s="5">
        <v>25</v>
      </c>
      <c r="X1316" s="5">
        <v>60</v>
      </c>
      <c r="Y1316" s="5">
        <f t="shared" si="213"/>
        <v>0</v>
      </c>
      <c r="Z1316" s="5">
        <f t="shared" si="200"/>
        <v>7.984969469234382E-3</v>
      </c>
      <c r="AA1316" s="5">
        <f t="shared" si="201"/>
        <v>0.78252700798496944</v>
      </c>
      <c r="AB1316" s="5">
        <f t="shared" si="202"/>
        <v>0.20948802254579615</v>
      </c>
      <c r="AC1316" s="5">
        <v>0</v>
      </c>
      <c r="AD1316" s="3">
        <v>10</v>
      </c>
      <c r="AE1316" s="3">
        <v>1498</v>
      </c>
      <c r="AF1316" s="3">
        <v>662</v>
      </c>
      <c r="AG1316" s="3">
        <v>9</v>
      </c>
      <c r="AH1316" s="3">
        <v>35</v>
      </c>
      <c r="AI1316" s="1">
        <f t="shared" si="214"/>
        <v>0</v>
      </c>
      <c r="AJ1316" s="1">
        <f t="shared" si="203"/>
        <v>8.5817524841915079E-3</v>
      </c>
      <c r="AK1316" s="1">
        <f t="shared" si="204"/>
        <v>0.67660343270099366</v>
      </c>
      <c r="AL1316" s="1">
        <f t="shared" si="205"/>
        <v>0.31481481481481483</v>
      </c>
    </row>
    <row r="1317" spans="1:38">
      <c r="A1317" s="2" t="s">
        <v>1047</v>
      </c>
      <c r="B1317" s="2" t="s">
        <v>105</v>
      </c>
      <c r="C1317" s="2" t="s">
        <v>164</v>
      </c>
      <c r="D1317" s="2">
        <v>12028</v>
      </c>
      <c r="E1317" s="6" t="s">
        <v>110</v>
      </c>
      <c r="F1317" s="2" t="s">
        <v>5</v>
      </c>
      <c r="G1317" s="2" t="s">
        <v>1446</v>
      </c>
      <c r="H1317" s="2">
        <v>79</v>
      </c>
      <c r="I1317" s="2">
        <v>40</v>
      </c>
      <c r="J1317" s="2" t="str">
        <f t="shared" si="206"/>
        <v>ESTERIL</v>
      </c>
      <c r="K1317" s="8">
        <v>2.5000000000000001E-2</v>
      </c>
      <c r="L1317" s="11">
        <v>0.02</v>
      </c>
      <c r="M1317" s="2">
        <v>14</v>
      </c>
      <c r="N1317" s="2">
        <v>1867</v>
      </c>
      <c r="O1317" s="2">
        <v>0</v>
      </c>
      <c r="P1317" s="2">
        <v>435</v>
      </c>
      <c r="Q1317" s="2">
        <f t="shared" si="211"/>
        <v>6.044905008635579E-3</v>
      </c>
      <c r="R1317" s="2">
        <f t="shared" si="212"/>
        <v>0.99395509499136447</v>
      </c>
      <c r="S1317" s="5">
        <v>0</v>
      </c>
      <c r="T1317" s="5">
        <v>4</v>
      </c>
      <c r="U1317" s="5">
        <v>758</v>
      </c>
      <c r="V1317" s="5">
        <v>484</v>
      </c>
      <c r="W1317" s="5">
        <v>2</v>
      </c>
      <c r="X1317" s="5">
        <v>18</v>
      </c>
      <c r="Y1317" s="5">
        <f t="shared" si="213"/>
        <v>0</v>
      </c>
      <c r="Z1317" s="5">
        <f t="shared" si="200"/>
        <v>3.2102728731942215E-3</v>
      </c>
      <c r="AA1317" s="5">
        <f t="shared" si="201"/>
        <v>0.608346709470305</v>
      </c>
      <c r="AB1317" s="5">
        <f t="shared" si="202"/>
        <v>0.3884430176565008</v>
      </c>
      <c r="AC1317" s="5">
        <v>0</v>
      </c>
      <c r="AD1317" s="3">
        <v>0</v>
      </c>
      <c r="AE1317" s="3">
        <v>638</v>
      </c>
      <c r="AF1317" s="3">
        <v>613</v>
      </c>
      <c r="AG1317" s="3">
        <v>0</v>
      </c>
      <c r="AH1317" s="3">
        <v>15</v>
      </c>
      <c r="AI1317" s="1">
        <f t="shared" si="214"/>
        <v>0</v>
      </c>
      <c r="AJ1317" s="1">
        <f t="shared" si="203"/>
        <v>0</v>
      </c>
      <c r="AK1317" s="1">
        <f t="shared" si="204"/>
        <v>0.50394944707740918</v>
      </c>
      <c r="AL1317" s="1">
        <f t="shared" si="205"/>
        <v>0.49605055292259082</v>
      </c>
    </row>
    <row r="1318" spans="1:38">
      <c r="A1318" s="2" t="s">
        <v>1047</v>
      </c>
      <c r="B1318" s="2" t="s">
        <v>105</v>
      </c>
      <c r="C1318" s="2" t="s">
        <v>164</v>
      </c>
      <c r="D1318" s="2">
        <v>12023</v>
      </c>
      <c r="E1318" s="6" t="s">
        <v>34</v>
      </c>
      <c r="F1318" s="2" t="s">
        <v>5</v>
      </c>
      <c r="G1318" s="2" t="s">
        <v>1446</v>
      </c>
      <c r="H1318" s="2">
        <v>74</v>
      </c>
      <c r="I1318" s="2">
        <v>20</v>
      </c>
      <c r="J1318" s="2" t="str">
        <f t="shared" si="206"/>
        <v>ESTERIL</v>
      </c>
      <c r="K1318" s="8">
        <v>2.5000000000000001E-2</v>
      </c>
      <c r="L1318" s="11">
        <v>0.03</v>
      </c>
      <c r="M1318" s="2">
        <v>0</v>
      </c>
      <c r="N1318" s="2">
        <v>1174</v>
      </c>
      <c r="O1318" s="2">
        <v>0</v>
      </c>
      <c r="P1318" s="2">
        <v>356</v>
      </c>
      <c r="Q1318" s="2">
        <f t="shared" si="211"/>
        <v>0</v>
      </c>
      <c r="R1318" s="2">
        <f t="shared" si="212"/>
        <v>1</v>
      </c>
      <c r="S1318" s="5">
        <v>0</v>
      </c>
      <c r="T1318" s="5">
        <v>8</v>
      </c>
      <c r="U1318" s="5">
        <v>589</v>
      </c>
      <c r="V1318" s="5">
        <v>186</v>
      </c>
      <c r="W1318" s="5">
        <v>5</v>
      </c>
      <c r="X1318" s="5">
        <v>22</v>
      </c>
      <c r="Y1318" s="5">
        <f t="shared" si="213"/>
        <v>0</v>
      </c>
      <c r="Z1318" s="5">
        <f t="shared" si="200"/>
        <v>1.0217113665389528E-2</v>
      </c>
      <c r="AA1318" s="5">
        <f t="shared" si="201"/>
        <v>0.7522349936143039</v>
      </c>
      <c r="AB1318" s="5">
        <f t="shared" si="202"/>
        <v>0.23754789272030652</v>
      </c>
      <c r="AC1318" s="5">
        <v>0</v>
      </c>
      <c r="AD1318" s="3">
        <v>1</v>
      </c>
      <c r="AE1318" s="3">
        <v>538</v>
      </c>
      <c r="AF1318" s="3">
        <v>253</v>
      </c>
      <c r="AG1318" s="3">
        <v>2</v>
      </c>
      <c r="AH1318" s="3">
        <v>16</v>
      </c>
      <c r="AI1318" s="1">
        <f t="shared" si="214"/>
        <v>0</v>
      </c>
      <c r="AJ1318" s="1">
        <f t="shared" si="203"/>
        <v>3.7037037037037038E-3</v>
      </c>
      <c r="AK1318" s="1">
        <f t="shared" si="204"/>
        <v>0.66419753086419753</v>
      </c>
      <c r="AL1318" s="1">
        <f t="shared" si="205"/>
        <v>0.33209876543209876</v>
      </c>
    </row>
    <row r="1319" spans="1:38">
      <c r="A1319" s="2" t="s">
        <v>1047</v>
      </c>
      <c r="B1319" s="2" t="s">
        <v>105</v>
      </c>
      <c r="C1319" s="2" t="s">
        <v>164</v>
      </c>
      <c r="D1319" s="2">
        <v>11494</v>
      </c>
      <c r="E1319" s="6" t="s">
        <v>13</v>
      </c>
      <c r="F1319" s="2" t="s">
        <v>5</v>
      </c>
      <c r="G1319" s="2" t="s">
        <v>1446</v>
      </c>
      <c r="H1319" s="2">
        <v>45</v>
      </c>
      <c r="I1319" s="2">
        <v>15</v>
      </c>
      <c r="J1319" s="2" t="str">
        <f t="shared" si="206"/>
        <v>ESTERIL</v>
      </c>
      <c r="K1319" s="8">
        <v>2.5000000000000001E-2</v>
      </c>
      <c r="L1319" s="11">
        <v>0.03</v>
      </c>
      <c r="M1319" s="2">
        <v>0</v>
      </c>
      <c r="N1319" s="2">
        <v>1199</v>
      </c>
      <c r="O1319" s="2">
        <v>0</v>
      </c>
      <c r="P1319" s="2">
        <v>405</v>
      </c>
      <c r="Q1319" s="2">
        <f t="shared" si="211"/>
        <v>0</v>
      </c>
      <c r="R1319" s="2">
        <f t="shared" si="212"/>
        <v>1</v>
      </c>
      <c r="S1319" s="5">
        <v>0</v>
      </c>
      <c r="T1319" s="5">
        <v>15</v>
      </c>
      <c r="U1319" s="5">
        <v>605</v>
      </c>
      <c r="V1319" s="5">
        <v>148</v>
      </c>
      <c r="W1319" s="5">
        <v>19</v>
      </c>
      <c r="X1319" s="5">
        <v>41</v>
      </c>
      <c r="Y1319" s="5">
        <f t="shared" si="213"/>
        <v>0</v>
      </c>
      <c r="Z1319" s="5">
        <f t="shared" si="200"/>
        <v>1.953125E-2</v>
      </c>
      <c r="AA1319" s="5">
        <f t="shared" si="201"/>
        <v>0.78776041666666663</v>
      </c>
      <c r="AB1319" s="5">
        <f t="shared" si="202"/>
        <v>0.19270833333333334</v>
      </c>
      <c r="AC1319" s="5">
        <v>0</v>
      </c>
      <c r="AD1319" s="3">
        <v>7</v>
      </c>
      <c r="AE1319" s="3">
        <v>571</v>
      </c>
      <c r="AF1319" s="3">
        <v>220</v>
      </c>
      <c r="AG1319" s="3">
        <v>6</v>
      </c>
      <c r="AH1319" s="3">
        <v>24</v>
      </c>
      <c r="AI1319" s="1">
        <f t="shared" si="214"/>
        <v>0</v>
      </c>
      <c r="AJ1319" s="1">
        <f t="shared" si="203"/>
        <v>1.570048309178744E-2</v>
      </c>
      <c r="AK1319" s="1">
        <f t="shared" si="204"/>
        <v>0.68961352657004826</v>
      </c>
      <c r="AL1319" s="1">
        <f t="shared" si="205"/>
        <v>0.29468599033816423</v>
      </c>
    </row>
    <row r="1320" spans="1:38">
      <c r="A1320" s="2" t="s">
        <v>1047</v>
      </c>
      <c r="B1320" s="2" t="s">
        <v>105</v>
      </c>
      <c r="C1320" s="2" t="s">
        <v>164</v>
      </c>
      <c r="D1320" s="2">
        <v>11500</v>
      </c>
      <c r="E1320" s="6" t="s">
        <v>28</v>
      </c>
      <c r="F1320" s="2" t="s">
        <v>1455</v>
      </c>
      <c r="G1320" s="2" t="s">
        <v>1446</v>
      </c>
      <c r="H1320" s="2">
        <v>51</v>
      </c>
      <c r="I1320" s="2">
        <v>20</v>
      </c>
      <c r="J1320" s="2" t="str">
        <f t="shared" si="206"/>
        <v>ESTERIL</v>
      </c>
      <c r="K1320" s="8">
        <v>2.5000000000000001E-2</v>
      </c>
      <c r="L1320" s="11">
        <v>0.03</v>
      </c>
      <c r="M1320" s="2">
        <v>0</v>
      </c>
      <c r="N1320" s="2">
        <v>1191</v>
      </c>
      <c r="O1320" s="2">
        <v>0</v>
      </c>
      <c r="P1320" s="2">
        <v>361</v>
      </c>
      <c r="Q1320" s="2">
        <f t="shared" si="211"/>
        <v>0</v>
      </c>
      <c r="R1320" s="2">
        <f t="shared" si="212"/>
        <v>1</v>
      </c>
      <c r="S1320" s="5">
        <v>0</v>
      </c>
      <c r="T1320" s="5">
        <v>154</v>
      </c>
      <c r="U1320" s="5">
        <v>385</v>
      </c>
      <c r="V1320" s="5">
        <v>45</v>
      </c>
      <c r="W1320" s="5">
        <v>174</v>
      </c>
      <c r="X1320" s="5">
        <v>62</v>
      </c>
      <c r="Y1320" s="5">
        <f t="shared" si="213"/>
        <v>0</v>
      </c>
      <c r="Z1320" s="5">
        <f t="shared" si="200"/>
        <v>0.2636986301369863</v>
      </c>
      <c r="AA1320" s="5">
        <f t="shared" si="201"/>
        <v>0.65924657534246578</v>
      </c>
      <c r="AB1320" s="5">
        <f t="shared" si="202"/>
        <v>7.7054794520547948E-2</v>
      </c>
      <c r="AC1320" s="5">
        <v>0</v>
      </c>
      <c r="AD1320" s="3">
        <v>100</v>
      </c>
      <c r="AE1320" s="3">
        <v>485</v>
      </c>
      <c r="AF1320" s="3">
        <v>63</v>
      </c>
      <c r="AG1320" s="3">
        <v>118</v>
      </c>
      <c r="AH1320" s="3">
        <v>52</v>
      </c>
      <c r="AI1320" s="1">
        <f t="shared" si="214"/>
        <v>0</v>
      </c>
      <c r="AJ1320" s="1">
        <f t="shared" si="203"/>
        <v>0.2665036674816626</v>
      </c>
      <c r="AK1320" s="1">
        <f t="shared" si="204"/>
        <v>0.59290953545232272</v>
      </c>
      <c r="AL1320" s="1">
        <f t="shared" si="205"/>
        <v>0.14058679706601468</v>
      </c>
    </row>
    <row r="1321" spans="1:38">
      <c r="A1321" s="2" t="s">
        <v>1047</v>
      </c>
      <c r="B1321" s="2" t="s">
        <v>105</v>
      </c>
      <c r="C1321" s="2" t="s">
        <v>164</v>
      </c>
      <c r="D1321" s="2">
        <v>11492</v>
      </c>
      <c r="E1321" s="6" t="s">
        <v>13</v>
      </c>
      <c r="F1321" s="2" t="s">
        <v>5</v>
      </c>
      <c r="G1321" s="2" t="s">
        <v>1446</v>
      </c>
      <c r="H1321" s="2">
        <v>43</v>
      </c>
      <c r="I1321" s="2">
        <v>25</v>
      </c>
      <c r="J1321" s="2" t="str">
        <f t="shared" si="206"/>
        <v>ESTERIL</v>
      </c>
      <c r="K1321" s="8">
        <v>2.5000000000000001E-2</v>
      </c>
      <c r="L1321" s="11">
        <v>0.03</v>
      </c>
      <c r="M1321" s="2">
        <v>9</v>
      </c>
      <c r="N1321" s="2">
        <v>1527</v>
      </c>
      <c r="O1321" s="2">
        <v>0</v>
      </c>
      <c r="P1321" s="2">
        <v>425</v>
      </c>
      <c r="Q1321" s="2">
        <f t="shared" si="211"/>
        <v>4.5894951555328911E-3</v>
      </c>
      <c r="R1321" s="2">
        <f t="shared" si="212"/>
        <v>0.99541050484446714</v>
      </c>
      <c r="S1321" s="5">
        <v>0</v>
      </c>
      <c r="T1321" s="5">
        <v>4</v>
      </c>
      <c r="U1321" s="5">
        <v>804</v>
      </c>
      <c r="V1321" s="5">
        <v>179</v>
      </c>
      <c r="W1321" s="5">
        <v>8</v>
      </c>
      <c r="X1321" s="5">
        <v>41</v>
      </c>
      <c r="Y1321" s="5">
        <f t="shared" si="213"/>
        <v>0</v>
      </c>
      <c r="Z1321" s="5">
        <f t="shared" si="200"/>
        <v>4.0526849037487338E-3</v>
      </c>
      <c r="AA1321" s="5">
        <f t="shared" si="201"/>
        <v>0.81458966565349544</v>
      </c>
      <c r="AB1321" s="5">
        <f t="shared" si="202"/>
        <v>0.18135764944275581</v>
      </c>
      <c r="AC1321" s="5">
        <v>0</v>
      </c>
      <c r="AD1321" s="3">
        <v>2</v>
      </c>
      <c r="AE1321" s="3">
        <v>750</v>
      </c>
      <c r="AF1321" s="3">
        <v>262</v>
      </c>
      <c r="AG1321" s="3">
        <v>3</v>
      </c>
      <c r="AH1321" s="3">
        <v>19</v>
      </c>
      <c r="AI1321" s="1">
        <f t="shared" si="214"/>
        <v>0</v>
      </c>
      <c r="AJ1321" s="1">
        <f t="shared" si="203"/>
        <v>4.8262548262548262E-3</v>
      </c>
      <c r="AK1321" s="1">
        <f t="shared" si="204"/>
        <v>0.72393822393822393</v>
      </c>
      <c r="AL1321" s="1">
        <f t="shared" si="205"/>
        <v>0.27123552123552125</v>
      </c>
    </row>
    <row r="1322" spans="1:38">
      <c r="A1322" s="2" t="s">
        <v>1047</v>
      </c>
      <c r="B1322" s="2" t="s">
        <v>105</v>
      </c>
      <c r="C1322" s="2" t="s">
        <v>164</v>
      </c>
      <c r="D1322" s="2">
        <v>11499</v>
      </c>
      <c r="E1322" s="6" t="s">
        <v>28</v>
      </c>
      <c r="F1322" s="2" t="s">
        <v>1455</v>
      </c>
      <c r="G1322" s="2" t="s">
        <v>1446</v>
      </c>
      <c r="H1322" s="2">
        <v>50</v>
      </c>
      <c r="I1322" s="2">
        <v>25</v>
      </c>
      <c r="J1322" s="2" t="str">
        <f t="shared" si="206"/>
        <v>ESTERIL</v>
      </c>
      <c r="K1322" s="8">
        <v>2.5000000000000001E-2</v>
      </c>
      <c r="L1322" s="11">
        <v>0.04</v>
      </c>
      <c r="M1322" s="2">
        <v>0</v>
      </c>
      <c r="N1322" s="2">
        <v>1329</v>
      </c>
      <c r="O1322" s="2">
        <v>0</v>
      </c>
      <c r="P1322" s="2">
        <v>405</v>
      </c>
      <c r="Q1322" s="2">
        <f t="shared" si="211"/>
        <v>0</v>
      </c>
      <c r="R1322" s="2">
        <f t="shared" si="212"/>
        <v>1</v>
      </c>
      <c r="S1322" s="5">
        <v>0</v>
      </c>
      <c r="T1322" s="5">
        <v>5</v>
      </c>
      <c r="U1322" s="5">
        <v>701</v>
      </c>
      <c r="V1322" s="5">
        <v>147</v>
      </c>
      <c r="W1322" s="5">
        <v>10</v>
      </c>
      <c r="X1322" s="5">
        <v>41</v>
      </c>
      <c r="Y1322" s="5">
        <f t="shared" si="213"/>
        <v>0</v>
      </c>
      <c r="Z1322" s="5">
        <f t="shared" si="200"/>
        <v>5.8616647127784291E-3</v>
      </c>
      <c r="AA1322" s="5">
        <f t="shared" si="201"/>
        <v>0.82180539273153574</v>
      </c>
      <c r="AB1322" s="5">
        <f t="shared" si="202"/>
        <v>0.17233294255568582</v>
      </c>
      <c r="AC1322" s="5">
        <v>0</v>
      </c>
      <c r="AD1322" s="3">
        <v>1</v>
      </c>
      <c r="AE1322" s="3">
        <v>649</v>
      </c>
      <c r="AF1322" s="3">
        <v>225</v>
      </c>
      <c r="AG1322" s="3">
        <v>6</v>
      </c>
      <c r="AH1322" s="3">
        <v>23</v>
      </c>
      <c r="AI1322" s="1">
        <f t="shared" si="214"/>
        <v>0</v>
      </c>
      <c r="AJ1322" s="1">
        <f t="shared" si="203"/>
        <v>7.743362831858407E-3</v>
      </c>
      <c r="AK1322" s="1">
        <f t="shared" si="204"/>
        <v>0.71792035398230092</v>
      </c>
      <c r="AL1322" s="1">
        <f t="shared" si="205"/>
        <v>0.27433628318584069</v>
      </c>
    </row>
    <row r="1323" spans="1:38">
      <c r="A1323" s="2" t="s">
        <v>1047</v>
      </c>
      <c r="B1323" s="2" t="s">
        <v>105</v>
      </c>
      <c r="C1323" s="2" t="s">
        <v>164</v>
      </c>
      <c r="D1323" s="2">
        <v>12033</v>
      </c>
      <c r="E1323" s="6" t="s">
        <v>111</v>
      </c>
      <c r="F1323" s="2" t="s">
        <v>5</v>
      </c>
      <c r="G1323" s="2" t="s">
        <v>1446</v>
      </c>
      <c r="H1323" s="2">
        <v>84</v>
      </c>
      <c r="I1323" s="2">
        <v>45</v>
      </c>
      <c r="J1323" s="2" t="str">
        <f t="shared" si="206"/>
        <v>ESTERIL</v>
      </c>
      <c r="K1323" s="8">
        <v>2.5000000000000001E-2</v>
      </c>
      <c r="L1323" s="11">
        <v>0.04</v>
      </c>
      <c r="M1323" s="2">
        <v>0</v>
      </c>
      <c r="N1323" s="2">
        <v>2017</v>
      </c>
      <c r="O1323" s="2">
        <v>0</v>
      </c>
      <c r="P1323" s="2">
        <v>506</v>
      </c>
      <c r="Q1323" s="2">
        <f t="shared" si="211"/>
        <v>0</v>
      </c>
      <c r="R1323" s="2">
        <f t="shared" si="212"/>
        <v>1</v>
      </c>
      <c r="S1323" s="5">
        <v>0</v>
      </c>
      <c r="T1323" s="5">
        <v>20</v>
      </c>
      <c r="U1323" s="5">
        <v>1006</v>
      </c>
      <c r="V1323" s="5">
        <v>218</v>
      </c>
      <c r="W1323" s="5">
        <v>34</v>
      </c>
      <c r="X1323" s="5">
        <v>54</v>
      </c>
      <c r="Y1323" s="5">
        <f t="shared" si="213"/>
        <v>0</v>
      </c>
      <c r="Z1323" s="5">
        <f t="shared" si="200"/>
        <v>1.607717041800643E-2</v>
      </c>
      <c r="AA1323" s="5">
        <f t="shared" si="201"/>
        <v>0.8086816720257235</v>
      </c>
      <c r="AB1323" s="5">
        <f t="shared" si="202"/>
        <v>0.17524115755627009</v>
      </c>
      <c r="AC1323" s="5">
        <v>0</v>
      </c>
      <c r="AD1323" s="3">
        <v>15</v>
      </c>
      <c r="AE1323" s="3">
        <v>954</v>
      </c>
      <c r="AF1323" s="3">
        <v>313</v>
      </c>
      <c r="AG1323" s="3">
        <v>18</v>
      </c>
      <c r="AH1323" s="3">
        <v>32</v>
      </c>
      <c r="AI1323" s="1">
        <f t="shared" si="214"/>
        <v>0</v>
      </c>
      <c r="AJ1323" s="1">
        <f t="shared" si="203"/>
        <v>2.4774774774774775E-2</v>
      </c>
      <c r="AK1323" s="1">
        <f t="shared" si="204"/>
        <v>0.71621621621621623</v>
      </c>
      <c r="AL1323" s="1">
        <f t="shared" si="205"/>
        <v>0.25900900900900903</v>
      </c>
    </row>
    <row r="1324" spans="1:38">
      <c r="A1324" s="2" t="s">
        <v>1047</v>
      </c>
      <c r="B1324" s="2" t="s">
        <v>105</v>
      </c>
      <c r="C1324" s="2" t="s">
        <v>164</v>
      </c>
      <c r="D1324" s="2">
        <v>11457</v>
      </c>
      <c r="E1324" s="6" t="s">
        <v>108</v>
      </c>
      <c r="F1324" s="2" t="s">
        <v>5</v>
      </c>
      <c r="G1324" s="2" t="s">
        <v>1446</v>
      </c>
      <c r="H1324" s="2">
        <v>8</v>
      </c>
      <c r="I1324" s="2">
        <v>45</v>
      </c>
      <c r="J1324" s="2" t="str">
        <f t="shared" si="206"/>
        <v>ESTERIL</v>
      </c>
      <c r="K1324" s="8">
        <v>2.5000000000000001E-2</v>
      </c>
      <c r="L1324" s="11">
        <v>7.0000000000000007E-2</v>
      </c>
      <c r="M1324" s="2">
        <v>26</v>
      </c>
      <c r="N1324" s="2">
        <v>3397</v>
      </c>
      <c r="O1324" s="2">
        <v>0</v>
      </c>
      <c r="P1324" s="2">
        <v>762</v>
      </c>
      <c r="Q1324" s="2">
        <f t="shared" si="211"/>
        <v>6.2126642771804059E-3</v>
      </c>
      <c r="R1324" s="2">
        <f t="shared" si="212"/>
        <v>0.99378733572281963</v>
      </c>
      <c r="S1324" s="5">
        <v>0</v>
      </c>
      <c r="T1324" s="5">
        <v>34</v>
      </c>
      <c r="U1324" s="5">
        <v>1679</v>
      </c>
      <c r="V1324" s="5">
        <v>437</v>
      </c>
      <c r="W1324" s="5">
        <v>39</v>
      </c>
      <c r="X1324" s="5">
        <v>81</v>
      </c>
      <c r="Y1324" s="5">
        <f t="shared" si="213"/>
        <v>0</v>
      </c>
      <c r="Z1324" s="5">
        <f t="shared" si="200"/>
        <v>1.5813953488372091E-2</v>
      </c>
      <c r="AA1324" s="5">
        <f t="shared" si="201"/>
        <v>0.78093023255813954</v>
      </c>
      <c r="AB1324" s="5">
        <f t="shared" si="202"/>
        <v>0.20325581395348838</v>
      </c>
      <c r="AC1324" s="5">
        <v>0</v>
      </c>
      <c r="AD1324" s="3">
        <v>9</v>
      </c>
      <c r="AE1324" s="3">
        <v>1506</v>
      </c>
      <c r="AF1324" s="3">
        <v>687</v>
      </c>
      <c r="AG1324" s="3">
        <v>10</v>
      </c>
      <c r="AH1324" s="3">
        <v>57</v>
      </c>
      <c r="AI1324" s="1">
        <f t="shared" si="214"/>
        <v>0</v>
      </c>
      <c r="AJ1324" s="1">
        <f t="shared" si="203"/>
        <v>8.3737329219920678E-3</v>
      </c>
      <c r="AK1324" s="1">
        <f t="shared" si="204"/>
        <v>0.66372851476421335</v>
      </c>
      <c r="AL1324" s="1">
        <f t="shared" si="205"/>
        <v>0.32789775231379464</v>
      </c>
    </row>
    <row r="1325" spans="1:38">
      <c r="A1325" s="2" t="s">
        <v>1047</v>
      </c>
      <c r="B1325" s="2" t="s">
        <v>105</v>
      </c>
      <c r="C1325" s="2" t="s">
        <v>164</v>
      </c>
      <c r="D1325" s="2">
        <v>11456</v>
      </c>
      <c r="E1325" s="6" t="s">
        <v>13</v>
      </c>
      <c r="F1325" s="2" t="s">
        <v>5</v>
      </c>
      <c r="G1325" s="2" t="s">
        <v>1446</v>
      </c>
      <c r="H1325" s="2">
        <v>7</v>
      </c>
      <c r="I1325" s="2">
        <v>70</v>
      </c>
      <c r="J1325" s="2" t="str">
        <f t="shared" si="206"/>
        <v>ESTERIL</v>
      </c>
      <c r="K1325" s="8">
        <v>2.5000000000000001E-2</v>
      </c>
      <c r="L1325" s="11">
        <v>7.0000000000000007E-2</v>
      </c>
      <c r="M1325" s="2">
        <v>112</v>
      </c>
      <c r="N1325" s="2">
        <v>3448</v>
      </c>
      <c r="O1325" s="2">
        <v>0</v>
      </c>
      <c r="P1325" s="2">
        <v>633</v>
      </c>
      <c r="Q1325" s="2">
        <f t="shared" si="211"/>
        <v>2.6711185308848081E-2</v>
      </c>
      <c r="R1325" s="2">
        <f t="shared" si="212"/>
        <v>0.97328881469115192</v>
      </c>
      <c r="S1325" s="5">
        <v>0</v>
      </c>
      <c r="T1325" s="5">
        <v>130</v>
      </c>
      <c r="U1325" s="5">
        <v>1727</v>
      </c>
      <c r="V1325" s="5">
        <v>310</v>
      </c>
      <c r="W1325" s="5">
        <v>99</v>
      </c>
      <c r="X1325" s="5">
        <v>62</v>
      </c>
      <c r="Y1325" s="5">
        <f t="shared" si="213"/>
        <v>0</v>
      </c>
      <c r="Z1325" s="5">
        <f t="shared" si="200"/>
        <v>5.9990770650669129E-2</v>
      </c>
      <c r="AA1325" s="5">
        <f t="shared" si="201"/>
        <v>0.79695431472081213</v>
      </c>
      <c r="AB1325" s="5">
        <f t="shared" si="202"/>
        <v>0.14305491462851869</v>
      </c>
      <c r="AC1325" s="5">
        <v>0</v>
      </c>
      <c r="AD1325" s="3">
        <v>90</v>
      </c>
      <c r="AE1325" s="3">
        <v>1598</v>
      </c>
      <c r="AF1325" s="3">
        <v>520</v>
      </c>
      <c r="AG1325" s="3">
        <v>75</v>
      </c>
      <c r="AH1325" s="3">
        <v>45</v>
      </c>
      <c r="AI1325" s="1">
        <f t="shared" si="214"/>
        <v>0</v>
      </c>
      <c r="AJ1325" s="1">
        <f t="shared" si="203"/>
        <v>7.0876288659793812E-2</v>
      </c>
      <c r="AK1325" s="1">
        <f t="shared" si="204"/>
        <v>0.68642611683848798</v>
      </c>
      <c r="AL1325" s="1">
        <f t="shared" si="205"/>
        <v>0.24269759450171821</v>
      </c>
    </row>
    <row r="1326" spans="1:38">
      <c r="A1326" s="2" t="s">
        <v>1047</v>
      </c>
      <c r="B1326" s="2" t="s">
        <v>105</v>
      </c>
      <c r="C1326" s="2" t="s">
        <v>164</v>
      </c>
      <c r="D1326" s="2">
        <v>12029</v>
      </c>
      <c r="E1326" s="6" t="s">
        <v>110</v>
      </c>
      <c r="F1326" s="2" t="s">
        <v>5</v>
      </c>
      <c r="G1326" s="2" t="s">
        <v>1446</v>
      </c>
      <c r="H1326" s="2">
        <v>80</v>
      </c>
      <c r="I1326" s="2">
        <v>25</v>
      </c>
      <c r="J1326" s="2" t="str">
        <f t="shared" si="206"/>
        <v>ESTERIL</v>
      </c>
      <c r="K1326" s="8">
        <v>2.5000000000000001E-2</v>
      </c>
      <c r="L1326" s="11">
        <v>0.1</v>
      </c>
      <c r="M1326" s="2">
        <v>0</v>
      </c>
      <c r="N1326" s="2">
        <v>1381</v>
      </c>
      <c r="O1326" s="2">
        <v>0</v>
      </c>
      <c r="P1326" s="2">
        <v>395</v>
      </c>
      <c r="Q1326" s="2">
        <f t="shared" si="211"/>
        <v>0</v>
      </c>
      <c r="R1326" s="2">
        <f t="shared" si="212"/>
        <v>1</v>
      </c>
      <c r="S1326" s="5">
        <v>0</v>
      </c>
      <c r="T1326" s="5">
        <v>3</v>
      </c>
      <c r="U1326" s="5">
        <v>643</v>
      </c>
      <c r="V1326" s="5">
        <v>289</v>
      </c>
      <c r="W1326" s="5">
        <v>1</v>
      </c>
      <c r="X1326" s="5">
        <v>15</v>
      </c>
      <c r="Y1326" s="5">
        <f t="shared" si="213"/>
        <v>0</v>
      </c>
      <c r="Z1326" s="5">
        <f t="shared" si="200"/>
        <v>3.2085561497326204E-3</v>
      </c>
      <c r="AA1326" s="5">
        <f t="shared" si="201"/>
        <v>0.68770053475935833</v>
      </c>
      <c r="AB1326" s="5">
        <f t="shared" si="202"/>
        <v>0.30909090909090908</v>
      </c>
      <c r="AC1326" s="5">
        <v>0</v>
      </c>
      <c r="AD1326" s="3">
        <v>0</v>
      </c>
      <c r="AE1326" s="3">
        <v>555</v>
      </c>
      <c r="AF1326" s="3">
        <v>387</v>
      </c>
      <c r="AG1326" s="3">
        <v>0</v>
      </c>
      <c r="AH1326" s="3">
        <v>9</v>
      </c>
      <c r="AI1326" s="1">
        <f t="shared" si="214"/>
        <v>0</v>
      </c>
      <c r="AJ1326" s="1">
        <f t="shared" si="203"/>
        <v>0</v>
      </c>
      <c r="AK1326" s="1">
        <f t="shared" si="204"/>
        <v>0.58359621451104104</v>
      </c>
      <c r="AL1326" s="1">
        <f t="shared" si="205"/>
        <v>0.41640378548895901</v>
      </c>
    </row>
    <row r="1327" spans="1:38">
      <c r="A1327" s="2" t="s">
        <v>1047</v>
      </c>
      <c r="B1327" s="2" t="s">
        <v>105</v>
      </c>
      <c r="C1327" s="2" t="s">
        <v>164</v>
      </c>
      <c r="D1327" s="2">
        <v>11497</v>
      </c>
      <c r="E1327" s="6" t="s">
        <v>28</v>
      </c>
      <c r="F1327" s="2" t="s">
        <v>1455</v>
      </c>
      <c r="G1327" s="2" t="s">
        <v>1446</v>
      </c>
      <c r="H1327" s="2">
        <v>48</v>
      </c>
      <c r="I1327" s="2">
        <v>40</v>
      </c>
      <c r="J1327" s="2" t="str">
        <f t="shared" si="206"/>
        <v>ESTERIL</v>
      </c>
      <c r="K1327" s="8">
        <v>2.5000000000000001E-2</v>
      </c>
      <c r="L1327" s="11">
        <v>0.12</v>
      </c>
      <c r="M1327" s="2">
        <v>19</v>
      </c>
      <c r="N1327" s="2">
        <v>2603</v>
      </c>
      <c r="O1327" s="2">
        <v>0</v>
      </c>
      <c r="P1327" s="2">
        <v>569</v>
      </c>
      <c r="Q1327" s="2">
        <f t="shared" si="211"/>
        <v>5.9542463177687244E-3</v>
      </c>
      <c r="R1327" s="2">
        <f t="shared" si="212"/>
        <v>0.99404575368223125</v>
      </c>
      <c r="S1327" s="5">
        <v>0</v>
      </c>
      <c r="T1327" s="5">
        <v>140</v>
      </c>
      <c r="U1327" s="5">
        <v>1130</v>
      </c>
      <c r="V1327" s="5">
        <v>137</v>
      </c>
      <c r="W1327" s="5">
        <v>193</v>
      </c>
      <c r="X1327" s="5">
        <v>138</v>
      </c>
      <c r="Y1327" s="5">
        <f t="shared" si="213"/>
        <v>0</v>
      </c>
      <c r="Z1327" s="5">
        <f t="shared" ref="Z1327:Z1390" si="215">T1327/($S1327+$T1327+$U1327+$V1327)</f>
        <v>9.950248756218906E-2</v>
      </c>
      <c r="AA1327" s="5">
        <f t="shared" ref="AA1327:AA1390" si="216">U1327/($S1327+$T1327+$U1327+$V1327)</f>
        <v>0.80312722103766876</v>
      </c>
      <c r="AB1327" s="5">
        <f t="shared" ref="AB1327:AB1390" si="217">V1327/($S1327+$T1327+$U1327+$V1327)</f>
        <v>9.7370291400142153E-2</v>
      </c>
      <c r="AC1327" s="5">
        <v>0</v>
      </c>
      <c r="AD1327" s="3">
        <v>51</v>
      </c>
      <c r="AE1327" s="3">
        <v>1278</v>
      </c>
      <c r="AF1327" s="3">
        <v>218</v>
      </c>
      <c r="AG1327" s="3">
        <v>69</v>
      </c>
      <c r="AH1327" s="3">
        <v>122</v>
      </c>
      <c r="AI1327" s="1">
        <f t="shared" si="214"/>
        <v>0</v>
      </c>
      <c r="AJ1327" s="1">
        <f t="shared" si="203"/>
        <v>6.9044879171461446E-2</v>
      </c>
      <c r="AK1327" s="1">
        <f t="shared" si="204"/>
        <v>0.73532796317606441</v>
      </c>
      <c r="AL1327" s="1">
        <f t="shared" si="205"/>
        <v>0.1956271576524741</v>
      </c>
    </row>
    <row r="1328" spans="1:38">
      <c r="A1328" s="2" t="s">
        <v>1047</v>
      </c>
      <c r="B1328" s="2" t="s">
        <v>105</v>
      </c>
      <c r="C1328" s="2" t="s">
        <v>164</v>
      </c>
      <c r="D1328" s="2">
        <v>11450</v>
      </c>
      <c r="E1328" s="6" t="s">
        <v>13</v>
      </c>
      <c r="F1328" s="2" t="s">
        <v>5</v>
      </c>
      <c r="G1328" s="2" t="s">
        <v>1446</v>
      </c>
      <c r="H1328" s="2">
        <v>1</v>
      </c>
      <c r="I1328" s="2">
        <v>105</v>
      </c>
      <c r="J1328" s="2" t="str">
        <f t="shared" si="206"/>
        <v>ESTERIL</v>
      </c>
      <c r="K1328" s="8">
        <v>2.5000000000000001E-2</v>
      </c>
      <c r="L1328" s="11">
        <v>0.14000000000000001</v>
      </c>
      <c r="M1328" s="2">
        <v>95</v>
      </c>
      <c r="N1328" s="2">
        <v>2682</v>
      </c>
      <c r="O1328" s="2">
        <v>0</v>
      </c>
      <c r="P1328" s="2">
        <v>544</v>
      </c>
      <c r="Q1328" s="2">
        <f t="shared" si="211"/>
        <v>2.8605841613971696E-2</v>
      </c>
      <c r="R1328" s="2">
        <f t="shared" si="212"/>
        <v>0.97139415838602827</v>
      </c>
      <c r="S1328" s="5">
        <v>0</v>
      </c>
      <c r="T1328" s="5">
        <v>9</v>
      </c>
      <c r="U1328" s="5">
        <v>1593</v>
      </c>
      <c r="V1328" s="5">
        <v>180</v>
      </c>
      <c r="W1328" s="5">
        <v>7</v>
      </c>
      <c r="X1328" s="5">
        <v>28</v>
      </c>
      <c r="Y1328" s="5">
        <f t="shared" si="213"/>
        <v>0</v>
      </c>
      <c r="Z1328" s="5">
        <f t="shared" si="215"/>
        <v>5.0505050505050509E-3</v>
      </c>
      <c r="AA1328" s="5">
        <f t="shared" si="216"/>
        <v>0.89393939393939392</v>
      </c>
      <c r="AB1328" s="5">
        <f t="shared" si="217"/>
        <v>0.10101010101010101</v>
      </c>
      <c r="AC1328" s="5">
        <v>0</v>
      </c>
      <c r="AD1328" s="3">
        <v>9</v>
      </c>
      <c r="AE1328" s="3">
        <v>1534</v>
      </c>
      <c r="AF1328" s="3">
        <v>256</v>
      </c>
      <c r="AG1328" s="3">
        <v>4</v>
      </c>
      <c r="AH1328" s="3">
        <v>14</v>
      </c>
      <c r="AI1328" s="1">
        <f t="shared" si="214"/>
        <v>0</v>
      </c>
      <c r="AJ1328" s="1">
        <f t="shared" si="203"/>
        <v>7.1546505228398463E-3</v>
      </c>
      <c r="AK1328" s="1">
        <f t="shared" si="204"/>
        <v>0.84424876169510177</v>
      </c>
      <c r="AL1328" s="1">
        <f t="shared" si="205"/>
        <v>0.14859658778205834</v>
      </c>
    </row>
    <row r="1329" spans="1:38">
      <c r="A1329" s="2" t="s">
        <v>1047</v>
      </c>
      <c r="B1329" s="2" t="s">
        <v>105</v>
      </c>
      <c r="C1329" s="2" t="s">
        <v>164</v>
      </c>
      <c r="D1329" s="2">
        <v>11491</v>
      </c>
      <c r="E1329" s="6" t="s">
        <v>13</v>
      </c>
      <c r="F1329" s="2" t="s">
        <v>5</v>
      </c>
      <c r="G1329" s="2" t="s">
        <v>1446</v>
      </c>
      <c r="H1329" s="2">
        <v>42</v>
      </c>
      <c r="I1329" s="2">
        <v>35</v>
      </c>
      <c r="J1329" s="2" t="str">
        <f t="shared" si="206"/>
        <v>ESTERIL</v>
      </c>
      <c r="K1329" s="8">
        <v>2.5000000000000001E-2</v>
      </c>
      <c r="L1329" s="11">
        <v>0.43</v>
      </c>
      <c r="M1329" s="2">
        <v>51</v>
      </c>
      <c r="N1329" s="2">
        <v>1618</v>
      </c>
      <c r="O1329" s="2">
        <v>0</v>
      </c>
      <c r="P1329" s="2">
        <v>445</v>
      </c>
      <c r="Q1329" s="2">
        <f t="shared" si="211"/>
        <v>2.4124881740775782E-2</v>
      </c>
      <c r="R1329" s="2">
        <f t="shared" si="212"/>
        <v>0.97587511825922424</v>
      </c>
      <c r="S1329" s="5">
        <v>0</v>
      </c>
      <c r="T1329" s="5">
        <v>18</v>
      </c>
      <c r="U1329" s="5">
        <v>831</v>
      </c>
      <c r="V1329" s="5">
        <v>239</v>
      </c>
      <c r="W1329" s="5">
        <v>21</v>
      </c>
      <c r="X1329" s="5">
        <v>26</v>
      </c>
      <c r="Y1329" s="5">
        <f t="shared" si="213"/>
        <v>0</v>
      </c>
      <c r="Z1329" s="5">
        <f t="shared" si="215"/>
        <v>1.6544117647058824E-2</v>
      </c>
      <c r="AA1329" s="5">
        <f t="shared" si="216"/>
        <v>0.76378676470588236</v>
      </c>
      <c r="AB1329" s="5">
        <f t="shared" si="217"/>
        <v>0.21966911764705882</v>
      </c>
      <c r="AC1329" s="5">
        <v>0</v>
      </c>
      <c r="AD1329" s="3">
        <v>12</v>
      </c>
      <c r="AE1329" s="3">
        <v>750</v>
      </c>
      <c r="AF1329" s="3">
        <v>342</v>
      </c>
      <c r="AG1329" s="3">
        <v>13</v>
      </c>
      <c r="AH1329" s="3">
        <v>17</v>
      </c>
      <c r="AI1329" s="1">
        <f t="shared" si="214"/>
        <v>0</v>
      </c>
      <c r="AJ1329" s="1">
        <f t="shared" si="203"/>
        <v>2.2045855379188711E-2</v>
      </c>
      <c r="AK1329" s="1">
        <f t="shared" si="204"/>
        <v>0.66137566137566139</v>
      </c>
      <c r="AL1329" s="1">
        <f t="shared" si="205"/>
        <v>0.31657848324514992</v>
      </c>
    </row>
    <row r="1330" spans="1:38">
      <c r="A1330" s="2" t="s">
        <v>1047</v>
      </c>
      <c r="B1330" s="2" t="s">
        <v>105</v>
      </c>
      <c r="C1330" s="2" t="s">
        <v>164</v>
      </c>
      <c r="D1330" s="2">
        <v>12036</v>
      </c>
      <c r="E1330" s="6" t="s">
        <v>112</v>
      </c>
      <c r="F1330" s="2" t="s">
        <v>5</v>
      </c>
      <c r="G1330" s="2" t="s">
        <v>1446</v>
      </c>
      <c r="H1330" s="2">
        <v>87</v>
      </c>
      <c r="I1330" s="2">
        <v>25</v>
      </c>
      <c r="J1330" s="2" t="str">
        <f t="shared" si="206"/>
        <v>ESTERIL</v>
      </c>
      <c r="K1330" s="8">
        <v>2.5000000000000001E-2</v>
      </c>
      <c r="L1330" s="11">
        <v>0.54</v>
      </c>
      <c r="M1330" s="2">
        <v>61</v>
      </c>
      <c r="N1330" s="2">
        <v>1103</v>
      </c>
      <c r="O1330" s="2">
        <v>0</v>
      </c>
      <c r="P1330" s="2">
        <v>386</v>
      </c>
      <c r="Q1330" s="2">
        <f t="shared" si="211"/>
        <v>3.9354838709677417E-2</v>
      </c>
      <c r="R1330" s="2">
        <f t="shared" si="212"/>
        <v>0.96064516129032262</v>
      </c>
      <c r="S1330" s="5">
        <v>0</v>
      </c>
      <c r="T1330" s="5">
        <v>5</v>
      </c>
      <c r="U1330" s="5">
        <v>352</v>
      </c>
      <c r="V1330" s="5">
        <v>433</v>
      </c>
      <c r="W1330" s="5">
        <v>6</v>
      </c>
      <c r="X1330" s="5">
        <v>14</v>
      </c>
      <c r="Y1330" s="5">
        <f t="shared" si="213"/>
        <v>0</v>
      </c>
      <c r="Z1330" s="5">
        <f t="shared" si="215"/>
        <v>6.3291139240506328E-3</v>
      </c>
      <c r="AA1330" s="5">
        <f t="shared" si="216"/>
        <v>0.44556962025316454</v>
      </c>
      <c r="AB1330" s="5">
        <f t="shared" si="217"/>
        <v>0.54810126582278484</v>
      </c>
      <c r="AC1330" s="5">
        <v>0</v>
      </c>
      <c r="AD1330" s="3">
        <v>0</v>
      </c>
      <c r="AE1330" s="3">
        <v>282</v>
      </c>
      <c r="AF1330" s="3">
        <v>518</v>
      </c>
      <c r="AG1330" s="3">
        <v>1</v>
      </c>
      <c r="AH1330" s="3">
        <v>9</v>
      </c>
      <c r="AI1330" s="1">
        <f t="shared" si="214"/>
        <v>0</v>
      </c>
      <c r="AJ1330" s="1">
        <f t="shared" si="203"/>
        <v>1.2345679012345679E-3</v>
      </c>
      <c r="AK1330" s="1">
        <f t="shared" si="204"/>
        <v>0.34814814814814815</v>
      </c>
      <c r="AL1330" s="1">
        <f t="shared" si="205"/>
        <v>0.65061728395061724</v>
      </c>
    </row>
    <row r="1331" spans="1:38">
      <c r="A1331" s="2" t="s">
        <v>1047</v>
      </c>
      <c r="B1331" s="2" t="s">
        <v>105</v>
      </c>
      <c r="C1331" s="2" t="s">
        <v>164</v>
      </c>
      <c r="D1331" s="2">
        <v>11453</v>
      </c>
      <c r="E1331" s="6" t="s">
        <v>13</v>
      </c>
      <c r="F1331" s="2" t="s">
        <v>5</v>
      </c>
      <c r="G1331" s="2" t="s">
        <v>1446</v>
      </c>
      <c r="H1331" s="2">
        <v>4</v>
      </c>
      <c r="I1331" s="2">
        <v>110</v>
      </c>
      <c r="J1331" s="2" t="str">
        <f t="shared" si="206"/>
        <v>ESTERIL</v>
      </c>
      <c r="K1331" s="8">
        <v>2.5000000000000001E-2</v>
      </c>
      <c r="L1331" s="11">
        <v>0.62</v>
      </c>
      <c r="M1331" s="2">
        <v>29</v>
      </c>
      <c r="N1331" s="2">
        <v>7561</v>
      </c>
      <c r="O1331" s="2">
        <v>0</v>
      </c>
      <c r="P1331" s="2">
        <v>1059</v>
      </c>
      <c r="Q1331" s="2">
        <f t="shared" si="211"/>
        <v>3.3529887848306162E-3</v>
      </c>
      <c r="R1331" s="2">
        <f t="shared" si="212"/>
        <v>0.99664701121516941</v>
      </c>
      <c r="S1331" s="5">
        <v>0</v>
      </c>
      <c r="T1331" s="5">
        <v>84</v>
      </c>
      <c r="U1331" s="5">
        <v>3745</v>
      </c>
      <c r="V1331" s="5">
        <v>766</v>
      </c>
      <c r="W1331" s="5">
        <v>101</v>
      </c>
      <c r="X1331" s="5">
        <v>184</v>
      </c>
      <c r="Y1331" s="5">
        <f t="shared" si="213"/>
        <v>0</v>
      </c>
      <c r="Z1331" s="5">
        <f t="shared" si="215"/>
        <v>1.8280739934711642E-2</v>
      </c>
      <c r="AA1331" s="5">
        <f t="shared" si="216"/>
        <v>0.81501632208922747</v>
      </c>
      <c r="AB1331" s="5">
        <f t="shared" si="217"/>
        <v>0.16670293797606092</v>
      </c>
      <c r="AC1331" s="5">
        <v>0</v>
      </c>
      <c r="AD1331" s="3">
        <v>40</v>
      </c>
      <c r="AE1331" s="3">
        <v>3454</v>
      </c>
      <c r="AF1331" s="3">
        <v>1211</v>
      </c>
      <c r="AG1331" s="3">
        <v>48</v>
      </c>
      <c r="AH1331" s="3">
        <v>127</v>
      </c>
      <c r="AI1331" s="1">
        <f t="shared" si="214"/>
        <v>0</v>
      </c>
      <c r="AJ1331" s="1">
        <f t="shared" si="203"/>
        <v>1.8032786885245903E-2</v>
      </c>
      <c r="AK1331" s="1">
        <f t="shared" si="204"/>
        <v>0.70778688524590161</v>
      </c>
      <c r="AL1331" s="1">
        <f t="shared" si="205"/>
        <v>0.27418032786885244</v>
      </c>
    </row>
    <row r="1332" spans="1:38">
      <c r="A1332" s="2" t="s">
        <v>1047</v>
      </c>
      <c r="B1332" s="2" t="s">
        <v>105</v>
      </c>
      <c r="C1332" s="2" t="s">
        <v>164</v>
      </c>
      <c r="D1332" s="2">
        <v>11466</v>
      </c>
      <c r="E1332" s="6" t="s">
        <v>25</v>
      </c>
      <c r="F1332" s="2" t="s">
        <v>4</v>
      </c>
      <c r="G1332" s="2" t="s">
        <v>1446</v>
      </c>
      <c r="H1332" s="2">
        <v>17</v>
      </c>
      <c r="I1332" s="2">
        <v>115</v>
      </c>
      <c r="J1332" s="2" t="str">
        <f t="shared" si="206"/>
        <v>ESTERIL</v>
      </c>
      <c r="K1332" s="8">
        <v>2.5000000000000001E-2</v>
      </c>
      <c r="L1332" s="11">
        <v>0</v>
      </c>
      <c r="M1332" s="2">
        <v>21</v>
      </c>
      <c r="N1332" s="2">
        <v>3935</v>
      </c>
      <c r="O1332" s="2">
        <v>0</v>
      </c>
      <c r="P1332" s="2">
        <v>801</v>
      </c>
      <c r="Q1332" s="2">
        <f t="shared" si="211"/>
        <v>4.414546983392895E-3</v>
      </c>
      <c r="R1332" s="2">
        <f t="shared" si="212"/>
        <v>0.99558545301660706</v>
      </c>
      <c r="S1332" s="5">
        <v>0</v>
      </c>
      <c r="T1332" s="5">
        <v>18</v>
      </c>
      <c r="U1332" s="5">
        <v>2125</v>
      </c>
      <c r="V1332" s="5">
        <v>368</v>
      </c>
      <c r="W1332" s="5">
        <v>17</v>
      </c>
      <c r="X1332" s="5">
        <v>44</v>
      </c>
      <c r="Y1332" s="5">
        <f t="shared" si="213"/>
        <v>0</v>
      </c>
      <c r="Z1332" s="5">
        <f t="shared" si="215"/>
        <v>7.1684587813620072E-3</v>
      </c>
      <c r="AA1332" s="5">
        <f t="shared" si="216"/>
        <v>0.84627638391079252</v>
      </c>
      <c r="AB1332" s="5">
        <f t="shared" si="217"/>
        <v>0.14655515730784549</v>
      </c>
      <c r="AC1332" s="5">
        <v>0</v>
      </c>
      <c r="AD1332" s="3">
        <v>5</v>
      </c>
      <c r="AE1332" s="3">
        <v>1986</v>
      </c>
      <c r="AF1332" s="3">
        <v>554</v>
      </c>
      <c r="AG1332" s="3">
        <v>4</v>
      </c>
      <c r="AH1332" s="3">
        <v>21</v>
      </c>
      <c r="AI1332" s="1">
        <f t="shared" si="214"/>
        <v>0</v>
      </c>
      <c r="AJ1332" s="1">
        <f t="shared" si="203"/>
        <v>3.5019455252918289E-3</v>
      </c>
      <c r="AK1332" s="1">
        <f t="shared" si="204"/>
        <v>0.77276264591439692</v>
      </c>
      <c r="AL1332" s="1">
        <f t="shared" si="205"/>
        <v>0.22373540856031129</v>
      </c>
    </row>
    <row r="1333" spans="1:38">
      <c r="A1333" s="2" t="s">
        <v>1047</v>
      </c>
      <c r="B1333" s="2" t="s">
        <v>105</v>
      </c>
      <c r="C1333" s="2" t="s">
        <v>164</v>
      </c>
      <c r="D1333" s="2">
        <v>11474</v>
      </c>
      <c r="E1333" s="6" t="s">
        <v>26</v>
      </c>
      <c r="F1333" s="2" t="s">
        <v>4</v>
      </c>
      <c r="G1333" s="2" t="s">
        <v>1446</v>
      </c>
      <c r="H1333" s="2">
        <v>25</v>
      </c>
      <c r="I1333" s="2">
        <v>95</v>
      </c>
      <c r="J1333" s="2" t="str">
        <f t="shared" si="206"/>
        <v>ESTERIL</v>
      </c>
      <c r="K1333" s="8">
        <v>2.5000000000000001E-2</v>
      </c>
      <c r="L1333" s="11">
        <v>0</v>
      </c>
      <c r="M1333" s="2">
        <v>13</v>
      </c>
      <c r="N1333" s="2">
        <v>5423</v>
      </c>
      <c r="O1333" s="2">
        <v>0</v>
      </c>
      <c r="P1333" s="2">
        <v>816</v>
      </c>
      <c r="Q1333" s="2">
        <f t="shared" si="211"/>
        <v>2.0793346129238644E-3</v>
      </c>
      <c r="R1333" s="2">
        <f t="shared" si="212"/>
        <v>0.99792066538707613</v>
      </c>
      <c r="S1333" s="5">
        <v>0</v>
      </c>
      <c r="T1333" s="5">
        <v>58</v>
      </c>
      <c r="U1333" s="5">
        <v>2822</v>
      </c>
      <c r="V1333" s="5">
        <v>406</v>
      </c>
      <c r="W1333" s="5">
        <v>59</v>
      </c>
      <c r="X1333" s="5">
        <v>156</v>
      </c>
      <c r="Y1333" s="5">
        <f t="shared" si="213"/>
        <v>0</v>
      </c>
      <c r="Z1333" s="5">
        <f t="shared" si="215"/>
        <v>1.7650639074863056E-2</v>
      </c>
      <c r="AA1333" s="5">
        <f t="shared" si="216"/>
        <v>0.85879488740109555</v>
      </c>
      <c r="AB1333" s="5">
        <f t="shared" si="217"/>
        <v>0.12355447352404139</v>
      </c>
      <c r="AC1333" s="5">
        <v>0</v>
      </c>
      <c r="AD1333" s="3">
        <v>28</v>
      </c>
      <c r="AE1333" s="3">
        <v>2731</v>
      </c>
      <c r="AF1333" s="3">
        <v>614</v>
      </c>
      <c r="AG1333" s="3">
        <v>27</v>
      </c>
      <c r="AH1333" s="3">
        <v>101</v>
      </c>
      <c r="AI1333" s="1">
        <f t="shared" si="214"/>
        <v>0</v>
      </c>
      <c r="AJ1333" s="1">
        <f t="shared" si="203"/>
        <v>1.570979720079977E-2</v>
      </c>
      <c r="AK1333" s="1">
        <f t="shared" si="204"/>
        <v>0.78006283918880315</v>
      </c>
      <c r="AL1333" s="1">
        <f t="shared" si="205"/>
        <v>0.20422736361039703</v>
      </c>
    </row>
    <row r="1334" spans="1:38">
      <c r="A1334" s="2" t="s">
        <v>1047</v>
      </c>
      <c r="B1334" s="2" t="s">
        <v>105</v>
      </c>
      <c r="C1334" s="2" t="s">
        <v>164</v>
      </c>
      <c r="D1334" s="2">
        <v>11475</v>
      </c>
      <c r="E1334" s="6" t="s">
        <v>26</v>
      </c>
      <c r="F1334" s="2" t="s">
        <v>4</v>
      </c>
      <c r="G1334" s="2" t="s">
        <v>1446</v>
      </c>
      <c r="H1334" s="2">
        <v>26</v>
      </c>
      <c r="I1334" s="2">
        <v>95</v>
      </c>
      <c r="J1334" s="2" t="str">
        <f t="shared" si="206"/>
        <v>ESTERIL</v>
      </c>
      <c r="K1334" s="8">
        <v>2.5000000000000001E-2</v>
      </c>
      <c r="L1334" s="11">
        <v>0</v>
      </c>
      <c r="M1334" s="2">
        <v>0</v>
      </c>
      <c r="N1334" s="2">
        <v>3220</v>
      </c>
      <c r="O1334" s="2">
        <v>0</v>
      </c>
      <c r="P1334" s="2">
        <v>702</v>
      </c>
      <c r="Q1334" s="2">
        <f t="shared" si="211"/>
        <v>0</v>
      </c>
      <c r="R1334" s="2">
        <f t="shared" si="212"/>
        <v>1</v>
      </c>
      <c r="S1334" s="5">
        <v>0</v>
      </c>
      <c r="T1334" s="5">
        <v>3</v>
      </c>
      <c r="U1334" s="5">
        <v>1676</v>
      </c>
      <c r="V1334" s="5">
        <v>424</v>
      </c>
      <c r="W1334" s="5">
        <v>5</v>
      </c>
      <c r="X1334" s="5">
        <v>30</v>
      </c>
      <c r="Y1334" s="5">
        <f t="shared" si="213"/>
        <v>0</v>
      </c>
      <c r="Z1334" s="5">
        <f t="shared" si="215"/>
        <v>1.4265335235378032E-3</v>
      </c>
      <c r="AA1334" s="5">
        <f t="shared" si="216"/>
        <v>0.79695672848311938</v>
      </c>
      <c r="AB1334" s="5">
        <f t="shared" si="217"/>
        <v>0.20161673799334284</v>
      </c>
      <c r="AC1334" s="5">
        <v>0</v>
      </c>
      <c r="AD1334" s="3">
        <v>0</v>
      </c>
      <c r="AE1334" s="3">
        <v>1516</v>
      </c>
      <c r="AF1334" s="3">
        <v>605</v>
      </c>
      <c r="AG1334" s="3">
        <v>0</v>
      </c>
      <c r="AH1334" s="3">
        <v>17</v>
      </c>
      <c r="AI1334" s="1">
        <f t="shared" si="214"/>
        <v>0</v>
      </c>
      <c r="AJ1334" s="1">
        <f t="shared" si="203"/>
        <v>0</v>
      </c>
      <c r="AK1334" s="1">
        <f t="shared" si="204"/>
        <v>0.70907390084190836</v>
      </c>
      <c r="AL1334" s="1">
        <f t="shared" si="205"/>
        <v>0.2909260991580917</v>
      </c>
    </row>
    <row r="1335" spans="1:38">
      <c r="A1335" s="2" t="s">
        <v>1047</v>
      </c>
      <c r="B1335" s="2" t="s">
        <v>105</v>
      </c>
      <c r="C1335" s="2" t="s">
        <v>164</v>
      </c>
      <c r="D1335" s="2">
        <v>11463</v>
      </c>
      <c r="E1335" s="6" t="s">
        <v>24</v>
      </c>
      <c r="F1335" s="2" t="s">
        <v>6</v>
      </c>
      <c r="G1335" s="2" t="s">
        <v>1445</v>
      </c>
      <c r="H1335" s="2">
        <v>14</v>
      </c>
      <c r="I1335" s="2">
        <v>150</v>
      </c>
      <c r="J1335" s="2" t="str">
        <f t="shared" si="206"/>
        <v>MINERIO</v>
      </c>
      <c r="K1335" s="8">
        <v>2.5000000000000001E-2</v>
      </c>
      <c r="L1335" s="11">
        <v>0</v>
      </c>
      <c r="M1335" s="2">
        <v>89</v>
      </c>
      <c r="N1335" s="2">
        <v>5144</v>
      </c>
      <c r="O1335" s="2">
        <v>0</v>
      </c>
      <c r="P1335" s="2">
        <v>790</v>
      </c>
      <c r="Q1335" s="2">
        <f t="shared" si="211"/>
        <v>1.4776689357463058E-2</v>
      </c>
      <c r="R1335" s="2">
        <f t="shared" si="212"/>
        <v>0.98522331064253699</v>
      </c>
      <c r="S1335" s="5">
        <v>0</v>
      </c>
      <c r="T1335" s="5">
        <v>2</v>
      </c>
      <c r="U1335" s="5">
        <v>2911</v>
      </c>
      <c r="V1335" s="5">
        <v>419</v>
      </c>
      <c r="W1335" s="5">
        <v>8</v>
      </c>
      <c r="X1335" s="5">
        <v>71</v>
      </c>
      <c r="Y1335" s="5">
        <f t="shared" si="213"/>
        <v>0</v>
      </c>
      <c r="Z1335" s="5">
        <f t="shared" si="215"/>
        <v>6.0024009603841532E-4</v>
      </c>
      <c r="AA1335" s="5">
        <f t="shared" si="216"/>
        <v>0.87364945978391362</v>
      </c>
      <c r="AB1335" s="5">
        <f t="shared" si="217"/>
        <v>0.12575030012004801</v>
      </c>
      <c r="AC1335" s="5">
        <v>0</v>
      </c>
      <c r="AD1335" s="3">
        <v>1</v>
      </c>
      <c r="AE1335" s="3">
        <v>2753</v>
      </c>
      <c r="AF1335" s="3">
        <v>625</v>
      </c>
      <c r="AG1335" s="3">
        <v>3</v>
      </c>
      <c r="AH1335" s="3">
        <v>29</v>
      </c>
      <c r="AI1335" s="1">
        <f t="shared" si="214"/>
        <v>0</v>
      </c>
      <c r="AJ1335" s="1">
        <f t="shared" si="203"/>
        <v>1.1726766344180592E-3</v>
      </c>
      <c r="AK1335" s="1">
        <f t="shared" si="204"/>
        <v>0.80709469363822928</v>
      </c>
      <c r="AL1335" s="1">
        <f t="shared" si="205"/>
        <v>0.19173262972735269</v>
      </c>
    </row>
    <row r="1336" spans="1:38">
      <c r="A1336" s="2" t="s">
        <v>1047</v>
      </c>
      <c r="B1336" s="2" t="s">
        <v>105</v>
      </c>
      <c r="C1336" s="2" t="s">
        <v>164</v>
      </c>
      <c r="D1336" s="2">
        <v>11464</v>
      </c>
      <c r="E1336" s="6" t="s">
        <v>24</v>
      </c>
      <c r="F1336" s="2" t="s">
        <v>6</v>
      </c>
      <c r="G1336" s="2" t="s">
        <v>1445</v>
      </c>
      <c r="H1336" s="2">
        <v>15</v>
      </c>
      <c r="I1336" s="2">
        <v>155</v>
      </c>
      <c r="J1336" s="2" t="str">
        <f t="shared" si="206"/>
        <v>MINERIO</v>
      </c>
      <c r="K1336" s="8">
        <v>2.5000000000000001E-2</v>
      </c>
      <c r="L1336" s="11">
        <v>0</v>
      </c>
      <c r="M1336" s="2">
        <v>156</v>
      </c>
      <c r="N1336" s="2">
        <v>4177</v>
      </c>
      <c r="O1336" s="2">
        <v>0</v>
      </c>
      <c r="P1336" s="2">
        <v>787</v>
      </c>
      <c r="Q1336" s="2">
        <f t="shared" si="211"/>
        <v>3.0468749999999999E-2</v>
      </c>
      <c r="R1336" s="2">
        <f t="shared" si="212"/>
        <v>0.96953124999999996</v>
      </c>
      <c r="S1336" s="5">
        <v>0</v>
      </c>
      <c r="T1336" s="5">
        <v>9</v>
      </c>
      <c r="U1336" s="5">
        <v>2295</v>
      </c>
      <c r="V1336" s="5">
        <v>458</v>
      </c>
      <c r="W1336" s="5">
        <v>12</v>
      </c>
      <c r="X1336" s="5">
        <v>48</v>
      </c>
      <c r="Y1336" s="5">
        <f t="shared" si="213"/>
        <v>0</v>
      </c>
      <c r="Z1336" s="5">
        <f t="shared" si="215"/>
        <v>3.2585083272990588E-3</v>
      </c>
      <c r="AA1336" s="5">
        <f t="shared" si="216"/>
        <v>0.83091962346125992</v>
      </c>
      <c r="AB1336" s="5">
        <f t="shared" si="217"/>
        <v>0.16582186821144099</v>
      </c>
      <c r="AC1336" s="5">
        <v>0</v>
      </c>
      <c r="AD1336" s="3">
        <v>3</v>
      </c>
      <c r="AE1336" s="3">
        <v>2134</v>
      </c>
      <c r="AF1336" s="3">
        <v>652</v>
      </c>
      <c r="AG1336" s="3">
        <v>3</v>
      </c>
      <c r="AH1336" s="3">
        <v>29</v>
      </c>
      <c r="AI1336" s="1">
        <f t="shared" si="214"/>
        <v>0</v>
      </c>
      <c r="AJ1336" s="1">
        <f t="shared" si="203"/>
        <v>2.1269053527118043E-3</v>
      </c>
      <c r="AK1336" s="1">
        <f t="shared" si="204"/>
        <v>0.75646933711449837</v>
      </c>
      <c r="AL1336" s="1">
        <f t="shared" si="205"/>
        <v>0.24140375753278978</v>
      </c>
    </row>
    <row r="1337" spans="1:38">
      <c r="A1337" s="2" t="s">
        <v>1047</v>
      </c>
      <c r="B1337" s="2" t="s">
        <v>105</v>
      </c>
      <c r="C1337" s="2" t="s">
        <v>164</v>
      </c>
      <c r="D1337" s="2">
        <v>11465</v>
      </c>
      <c r="E1337" s="6" t="s">
        <v>24</v>
      </c>
      <c r="F1337" s="2" t="s">
        <v>6</v>
      </c>
      <c r="G1337" s="2" t="s">
        <v>1445</v>
      </c>
      <c r="H1337" s="2">
        <v>16</v>
      </c>
      <c r="I1337" s="2">
        <v>70</v>
      </c>
      <c r="J1337" s="2" t="str">
        <f t="shared" si="206"/>
        <v>MINERIO</v>
      </c>
      <c r="K1337" s="8">
        <v>2.5000000000000001E-2</v>
      </c>
      <c r="L1337" s="11">
        <v>0</v>
      </c>
      <c r="M1337" s="2">
        <v>151</v>
      </c>
      <c r="N1337" s="2">
        <v>2696</v>
      </c>
      <c r="O1337" s="2">
        <v>0</v>
      </c>
      <c r="P1337" s="2">
        <v>689</v>
      </c>
      <c r="Q1337" s="2">
        <f t="shared" si="211"/>
        <v>4.2703619909502263E-2</v>
      </c>
      <c r="R1337" s="2">
        <f t="shared" si="212"/>
        <v>0.95729638009049778</v>
      </c>
      <c r="S1337" s="5">
        <v>0</v>
      </c>
      <c r="T1337" s="5">
        <v>0</v>
      </c>
      <c r="U1337" s="5">
        <v>1420</v>
      </c>
      <c r="V1337" s="5">
        <v>431</v>
      </c>
      <c r="W1337" s="5">
        <v>0</v>
      </c>
      <c r="X1337" s="5">
        <v>27</v>
      </c>
      <c r="Y1337" s="5">
        <f t="shared" si="213"/>
        <v>0</v>
      </c>
      <c r="Z1337" s="5">
        <f t="shared" si="215"/>
        <v>0</v>
      </c>
      <c r="AA1337" s="5">
        <f t="shared" si="216"/>
        <v>0.76715289032955158</v>
      </c>
      <c r="AB1337" s="5">
        <f t="shared" si="217"/>
        <v>0.23284710967044842</v>
      </c>
      <c r="AC1337" s="5">
        <v>0</v>
      </c>
      <c r="AD1337" s="3">
        <v>0</v>
      </c>
      <c r="AE1337" s="3">
        <v>1209</v>
      </c>
      <c r="AF1337" s="3">
        <v>656</v>
      </c>
      <c r="AG1337" s="3">
        <v>0</v>
      </c>
      <c r="AH1337" s="3">
        <v>13</v>
      </c>
      <c r="AI1337" s="1">
        <f t="shared" si="214"/>
        <v>0</v>
      </c>
      <c r="AJ1337" s="1">
        <f t="shared" si="203"/>
        <v>0</v>
      </c>
      <c r="AK1337" s="1">
        <f t="shared" si="204"/>
        <v>0.64376996805111819</v>
      </c>
      <c r="AL1337" s="1">
        <f t="shared" si="205"/>
        <v>0.35623003194888181</v>
      </c>
    </row>
    <row r="1338" spans="1:38">
      <c r="A1338" s="2" t="s">
        <v>1047</v>
      </c>
      <c r="B1338" s="2" t="s">
        <v>105</v>
      </c>
      <c r="C1338" s="2" t="s">
        <v>1048</v>
      </c>
      <c r="D1338" s="2">
        <v>16171</v>
      </c>
      <c r="E1338" s="6" t="s">
        <v>56</v>
      </c>
      <c r="F1338" s="2" t="s">
        <v>6</v>
      </c>
      <c r="G1338" s="2" t="s">
        <v>1445</v>
      </c>
      <c r="H1338" s="2">
        <v>27</v>
      </c>
      <c r="I1338" s="2">
        <v>20</v>
      </c>
      <c r="J1338" s="2" t="str">
        <f t="shared" si="206"/>
        <v>MINERIO</v>
      </c>
      <c r="K1338" s="8">
        <v>2.5000000000000001E-2</v>
      </c>
      <c r="L1338" s="11">
        <v>0</v>
      </c>
      <c r="M1338" s="2">
        <v>0</v>
      </c>
      <c r="N1338" s="2">
        <v>940</v>
      </c>
      <c r="O1338" s="2">
        <v>0</v>
      </c>
      <c r="P1338" s="2">
        <v>328</v>
      </c>
      <c r="Q1338" s="2">
        <f t="shared" si="211"/>
        <v>0</v>
      </c>
      <c r="R1338" s="2">
        <f t="shared" si="212"/>
        <v>1</v>
      </c>
      <c r="S1338" s="5">
        <v>0</v>
      </c>
      <c r="T1338" s="5">
        <v>0</v>
      </c>
      <c r="U1338" s="5">
        <v>173</v>
      </c>
      <c r="V1338" s="5">
        <v>517</v>
      </c>
      <c r="W1338" s="5">
        <v>0</v>
      </c>
      <c r="X1338" s="5">
        <v>1</v>
      </c>
      <c r="Y1338" s="5">
        <f t="shared" si="213"/>
        <v>0</v>
      </c>
      <c r="Z1338" s="5">
        <f t="shared" si="215"/>
        <v>0</v>
      </c>
      <c r="AA1338" s="5">
        <f t="shared" si="216"/>
        <v>0.25072463768115943</v>
      </c>
      <c r="AB1338" s="5">
        <f t="shared" si="217"/>
        <v>0.74927536231884062</v>
      </c>
      <c r="AC1338" s="5">
        <v>0</v>
      </c>
      <c r="AD1338" s="3">
        <v>0</v>
      </c>
      <c r="AE1338" s="3">
        <v>114</v>
      </c>
      <c r="AF1338" s="3">
        <v>577</v>
      </c>
      <c r="AG1338" s="3">
        <v>0</v>
      </c>
      <c r="AH1338" s="3">
        <v>0</v>
      </c>
      <c r="AI1338" s="1">
        <f t="shared" si="214"/>
        <v>0</v>
      </c>
      <c r="AJ1338" s="1">
        <f t="shared" si="203"/>
        <v>0</v>
      </c>
      <c r="AK1338" s="1">
        <f t="shared" si="204"/>
        <v>0.16497829232995659</v>
      </c>
      <c r="AL1338" s="1">
        <f t="shared" si="205"/>
        <v>0.83502170767004347</v>
      </c>
    </row>
    <row r="1339" spans="1:38">
      <c r="A1339" s="2" t="s">
        <v>1047</v>
      </c>
      <c r="B1339" s="2" t="s">
        <v>105</v>
      </c>
      <c r="C1339" s="2" t="s">
        <v>164</v>
      </c>
      <c r="D1339" s="2">
        <v>11461</v>
      </c>
      <c r="E1339" s="6" t="s">
        <v>23</v>
      </c>
      <c r="F1339" s="2" t="s">
        <v>5</v>
      </c>
      <c r="G1339" s="2" t="s">
        <v>1446</v>
      </c>
      <c r="H1339" s="2">
        <v>12</v>
      </c>
      <c r="I1339" s="2">
        <v>360</v>
      </c>
      <c r="J1339" s="2" t="str">
        <f t="shared" si="206"/>
        <v>ESTERIL</v>
      </c>
      <c r="K1339" s="8">
        <v>2.5000000000000001E-2</v>
      </c>
      <c r="L1339" s="11">
        <v>0.01</v>
      </c>
      <c r="M1339" s="2">
        <v>585</v>
      </c>
      <c r="N1339" s="2">
        <v>7669</v>
      </c>
      <c r="O1339" s="2">
        <v>0</v>
      </c>
      <c r="P1339" s="2">
        <v>1064</v>
      </c>
      <c r="Q1339" s="2">
        <f t="shared" si="211"/>
        <v>6.2781712813908569E-2</v>
      </c>
      <c r="R1339" s="2">
        <f t="shared" si="212"/>
        <v>0.93721828718609146</v>
      </c>
      <c r="S1339" s="5">
        <v>0</v>
      </c>
      <c r="T1339" s="5">
        <v>60</v>
      </c>
      <c r="U1339" s="5">
        <v>4477</v>
      </c>
      <c r="V1339" s="5">
        <v>515</v>
      </c>
      <c r="W1339" s="5">
        <v>66</v>
      </c>
      <c r="X1339" s="5">
        <v>105</v>
      </c>
      <c r="Y1339" s="5">
        <f t="shared" si="213"/>
        <v>0</v>
      </c>
      <c r="Z1339" s="5">
        <f t="shared" si="215"/>
        <v>1.1876484560570071E-2</v>
      </c>
      <c r="AA1339" s="5">
        <f t="shared" si="216"/>
        <v>0.8861836896278702</v>
      </c>
      <c r="AB1339" s="5">
        <f t="shared" si="217"/>
        <v>0.10193982581155978</v>
      </c>
      <c r="AC1339" s="5">
        <v>0</v>
      </c>
      <c r="AD1339" s="3">
        <v>35</v>
      </c>
      <c r="AE1339" s="3">
        <v>4378</v>
      </c>
      <c r="AF1339" s="3">
        <v>699</v>
      </c>
      <c r="AG1339" s="3">
        <v>32</v>
      </c>
      <c r="AH1339" s="3">
        <v>73</v>
      </c>
      <c r="AI1339" s="1">
        <f t="shared" si="214"/>
        <v>0</v>
      </c>
      <c r="AJ1339" s="1">
        <f t="shared" si="203"/>
        <v>1.284262986390646E-2</v>
      </c>
      <c r="AK1339" s="1">
        <f t="shared" si="204"/>
        <v>0.83917960513705192</v>
      </c>
      <c r="AL1339" s="1">
        <f t="shared" si="205"/>
        <v>0.14797776499904158</v>
      </c>
    </row>
    <row r="1340" spans="1:38">
      <c r="A1340" s="2" t="s">
        <v>1047</v>
      </c>
      <c r="B1340" s="2" t="s">
        <v>105</v>
      </c>
      <c r="C1340" s="2" t="s">
        <v>164</v>
      </c>
      <c r="D1340" s="2">
        <v>11462</v>
      </c>
      <c r="E1340" s="6" t="s">
        <v>23</v>
      </c>
      <c r="F1340" s="2" t="s">
        <v>5</v>
      </c>
      <c r="G1340" s="2" t="s">
        <v>1446</v>
      </c>
      <c r="H1340" s="2">
        <v>13</v>
      </c>
      <c r="I1340" s="2">
        <v>135</v>
      </c>
      <c r="J1340" s="2" t="str">
        <f t="shared" si="206"/>
        <v>ESTERIL</v>
      </c>
      <c r="K1340" s="8">
        <v>2.5000000000000001E-2</v>
      </c>
      <c r="L1340" s="11">
        <v>0.01</v>
      </c>
      <c r="M1340" s="2">
        <v>31</v>
      </c>
      <c r="N1340" s="2">
        <v>5134</v>
      </c>
      <c r="O1340" s="2">
        <v>0</v>
      </c>
      <c r="P1340" s="2">
        <v>846</v>
      </c>
      <c r="Q1340" s="2">
        <f t="shared" si="211"/>
        <v>5.1572117784062553E-3</v>
      </c>
      <c r="R1340" s="2">
        <f t="shared" si="212"/>
        <v>0.99484278822159378</v>
      </c>
      <c r="S1340" s="5">
        <v>0</v>
      </c>
      <c r="T1340" s="5">
        <v>28</v>
      </c>
      <c r="U1340" s="5">
        <v>2774</v>
      </c>
      <c r="V1340" s="5">
        <v>424</v>
      </c>
      <c r="W1340" s="5">
        <v>35</v>
      </c>
      <c r="X1340" s="5">
        <v>99</v>
      </c>
      <c r="Y1340" s="5">
        <f t="shared" si="213"/>
        <v>0</v>
      </c>
      <c r="Z1340" s="5">
        <f t="shared" si="215"/>
        <v>8.679479231246125E-3</v>
      </c>
      <c r="AA1340" s="5">
        <f t="shared" si="216"/>
        <v>0.8598884066955983</v>
      </c>
      <c r="AB1340" s="5">
        <f t="shared" si="217"/>
        <v>0.13143211407315561</v>
      </c>
      <c r="AC1340" s="5">
        <v>0</v>
      </c>
      <c r="AD1340" s="3">
        <v>12</v>
      </c>
      <c r="AE1340" s="3">
        <v>2641</v>
      </c>
      <c r="AF1340" s="3">
        <v>628</v>
      </c>
      <c r="AG1340" s="3">
        <v>15</v>
      </c>
      <c r="AH1340" s="3">
        <v>64</v>
      </c>
      <c r="AI1340" s="1">
        <f t="shared" si="214"/>
        <v>0</v>
      </c>
      <c r="AJ1340" s="1">
        <f t="shared" si="203"/>
        <v>8.0357142857142849E-3</v>
      </c>
      <c r="AK1340" s="1">
        <f t="shared" si="204"/>
        <v>0.78601190476190474</v>
      </c>
      <c r="AL1340" s="1">
        <f t="shared" si="205"/>
        <v>0.20595238095238094</v>
      </c>
    </row>
    <row r="1341" spans="1:38">
      <c r="A1341" s="2" t="s">
        <v>1047</v>
      </c>
      <c r="B1341" s="2" t="s">
        <v>105</v>
      </c>
      <c r="C1341" s="2" t="s">
        <v>164</v>
      </c>
      <c r="D1341" s="2">
        <v>11479</v>
      </c>
      <c r="E1341" s="6" t="s">
        <v>26</v>
      </c>
      <c r="F1341" s="2" t="s">
        <v>4</v>
      </c>
      <c r="G1341" s="2" t="s">
        <v>1446</v>
      </c>
      <c r="H1341" s="2">
        <v>30</v>
      </c>
      <c r="I1341" s="2">
        <v>65</v>
      </c>
      <c r="J1341" s="2" t="str">
        <f t="shared" si="206"/>
        <v>ESTERIL</v>
      </c>
      <c r="K1341" s="8">
        <v>2.5000000000000001E-2</v>
      </c>
      <c r="L1341" s="11">
        <v>0.01</v>
      </c>
      <c r="M1341" s="2">
        <v>0</v>
      </c>
      <c r="N1341" s="2">
        <v>3017</v>
      </c>
      <c r="O1341" s="2">
        <v>0</v>
      </c>
      <c r="P1341" s="2">
        <v>529</v>
      </c>
      <c r="Q1341" s="2">
        <f t="shared" si="211"/>
        <v>0</v>
      </c>
      <c r="R1341" s="2">
        <f t="shared" si="212"/>
        <v>1</v>
      </c>
      <c r="S1341" s="5">
        <v>0</v>
      </c>
      <c r="T1341" s="5">
        <v>11</v>
      </c>
      <c r="U1341" s="5">
        <v>1409</v>
      </c>
      <c r="V1341" s="5">
        <v>504</v>
      </c>
      <c r="W1341" s="5">
        <v>14</v>
      </c>
      <c r="X1341" s="5">
        <v>37</v>
      </c>
      <c r="Y1341" s="5">
        <f t="shared" si="213"/>
        <v>0</v>
      </c>
      <c r="Z1341" s="5">
        <f t="shared" si="215"/>
        <v>5.7172557172557176E-3</v>
      </c>
      <c r="AA1341" s="5">
        <f t="shared" si="216"/>
        <v>0.73232848232848236</v>
      </c>
      <c r="AB1341" s="5">
        <f t="shared" si="217"/>
        <v>0.26195426195426197</v>
      </c>
      <c r="AC1341" s="5">
        <v>0</v>
      </c>
      <c r="AD1341" s="3">
        <v>4</v>
      </c>
      <c r="AE1341" s="3">
        <v>1252</v>
      </c>
      <c r="AF1341" s="3">
        <v>702</v>
      </c>
      <c r="AG1341" s="3">
        <v>3</v>
      </c>
      <c r="AH1341" s="3">
        <v>14</v>
      </c>
      <c r="AI1341" s="1">
        <f t="shared" si="214"/>
        <v>0</v>
      </c>
      <c r="AJ1341" s="1">
        <f t="shared" si="203"/>
        <v>3.5443037974683543E-3</v>
      </c>
      <c r="AK1341" s="1">
        <f t="shared" si="204"/>
        <v>0.63392405063291135</v>
      </c>
      <c r="AL1341" s="1">
        <f t="shared" si="205"/>
        <v>0.36253164556962025</v>
      </c>
    </row>
    <row r="1342" spans="1:38">
      <c r="A1342" s="2" t="s">
        <v>1047</v>
      </c>
      <c r="B1342" s="2" t="s">
        <v>105</v>
      </c>
      <c r="C1342" s="2" t="s">
        <v>164</v>
      </c>
      <c r="D1342" s="2">
        <v>11477</v>
      </c>
      <c r="E1342" s="6" t="s">
        <v>26</v>
      </c>
      <c r="F1342" s="2" t="s">
        <v>4</v>
      </c>
      <c r="G1342" s="2" t="s">
        <v>1446</v>
      </c>
      <c r="H1342" s="2">
        <v>28</v>
      </c>
      <c r="I1342" s="2">
        <v>80</v>
      </c>
      <c r="J1342" s="2" t="str">
        <f t="shared" si="206"/>
        <v>ESTERIL</v>
      </c>
      <c r="K1342" s="8">
        <v>2.5000000000000001E-2</v>
      </c>
      <c r="L1342" s="11">
        <v>0.01</v>
      </c>
      <c r="M1342" s="2">
        <v>0</v>
      </c>
      <c r="N1342" s="2">
        <v>3270</v>
      </c>
      <c r="O1342" s="2">
        <v>0</v>
      </c>
      <c r="P1342" s="2">
        <v>590</v>
      </c>
      <c r="Q1342" s="2">
        <f t="shared" si="211"/>
        <v>0</v>
      </c>
      <c r="R1342" s="2">
        <f t="shared" si="212"/>
        <v>1</v>
      </c>
      <c r="S1342" s="5">
        <v>0</v>
      </c>
      <c r="T1342" s="5">
        <v>2</v>
      </c>
      <c r="U1342" s="5">
        <v>1634</v>
      </c>
      <c r="V1342" s="5">
        <v>463</v>
      </c>
      <c r="W1342" s="5">
        <v>3</v>
      </c>
      <c r="X1342" s="5">
        <v>38</v>
      </c>
      <c r="Y1342" s="5">
        <f t="shared" si="213"/>
        <v>0</v>
      </c>
      <c r="Z1342" s="5">
        <f t="shared" si="215"/>
        <v>9.528346831824678E-4</v>
      </c>
      <c r="AA1342" s="5">
        <f t="shared" si="216"/>
        <v>0.7784659361600762</v>
      </c>
      <c r="AB1342" s="5">
        <f t="shared" si="217"/>
        <v>0.2205812291567413</v>
      </c>
      <c r="AC1342" s="5">
        <v>0</v>
      </c>
      <c r="AD1342" s="3">
        <v>1</v>
      </c>
      <c r="AE1342" s="3">
        <v>1444</v>
      </c>
      <c r="AF1342" s="3">
        <v>675</v>
      </c>
      <c r="AG1342" s="3">
        <v>2</v>
      </c>
      <c r="AH1342" s="3">
        <v>18</v>
      </c>
      <c r="AI1342" s="1">
        <f t="shared" si="214"/>
        <v>0</v>
      </c>
      <c r="AJ1342" s="1">
        <f t="shared" si="203"/>
        <v>1.4018691588785046E-3</v>
      </c>
      <c r="AK1342" s="1">
        <f t="shared" si="204"/>
        <v>0.6747663551401869</v>
      </c>
      <c r="AL1342" s="1">
        <f t="shared" si="205"/>
        <v>0.32383177570093458</v>
      </c>
    </row>
    <row r="1343" spans="1:38">
      <c r="A1343" s="2" t="s">
        <v>1047</v>
      </c>
      <c r="B1343" s="2" t="s">
        <v>105</v>
      </c>
      <c r="C1343" s="2" t="s">
        <v>164</v>
      </c>
      <c r="D1343" s="2">
        <v>11471</v>
      </c>
      <c r="E1343" s="6" t="s">
        <v>26</v>
      </c>
      <c r="F1343" s="2" t="s">
        <v>4</v>
      </c>
      <c r="G1343" s="2" t="s">
        <v>1446</v>
      </c>
      <c r="H1343" s="2">
        <v>22</v>
      </c>
      <c r="I1343" s="2">
        <v>195</v>
      </c>
      <c r="J1343" s="2" t="str">
        <f t="shared" si="206"/>
        <v>ESTERIL</v>
      </c>
      <c r="K1343" s="8">
        <v>2.5000000000000001E-2</v>
      </c>
      <c r="L1343" s="11">
        <v>0.01</v>
      </c>
      <c r="M1343" s="2">
        <v>156</v>
      </c>
      <c r="N1343" s="2">
        <v>6024</v>
      </c>
      <c r="O1343" s="2">
        <v>0</v>
      </c>
      <c r="P1343" s="2">
        <v>1024</v>
      </c>
      <c r="Q1343" s="2">
        <f t="shared" si="211"/>
        <v>2.1654636313159357E-2</v>
      </c>
      <c r="R1343" s="2">
        <f t="shared" si="212"/>
        <v>0.97834536368684066</v>
      </c>
      <c r="S1343" s="5">
        <v>0</v>
      </c>
      <c r="T1343" s="5">
        <v>27</v>
      </c>
      <c r="U1343" s="5">
        <v>3236</v>
      </c>
      <c r="V1343" s="5">
        <v>575</v>
      </c>
      <c r="W1343" s="5">
        <v>30</v>
      </c>
      <c r="X1343" s="5">
        <v>64</v>
      </c>
      <c r="Y1343" s="5">
        <f t="shared" si="213"/>
        <v>0</v>
      </c>
      <c r="Z1343" s="5">
        <f t="shared" si="215"/>
        <v>7.0349140177175615E-3</v>
      </c>
      <c r="AA1343" s="5">
        <f t="shared" si="216"/>
        <v>0.84314747264200107</v>
      </c>
      <c r="AB1343" s="5">
        <f t="shared" si="217"/>
        <v>0.1498176133402814</v>
      </c>
      <c r="AC1343" s="5">
        <v>0</v>
      </c>
      <c r="AD1343" s="3">
        <v>10</v>
      </c>
      <c r="AE1343" s="3">
        <v>3062</v>
      </c>
      <c r="AF1343" s="3">
        <v>816</v>
      </c>
      <c r="AG1343" s="3">
        <v>9</v>
      </c>
      <c r="AH1343" s="3">
        <v>34</v>
      </c>
      <c r="AI1343" s="1">
        <f t="shared" si="214"/>
        <v>0</v>
      </c>
      <c r="AJ1343" s="1">
        <f t="shared" si="203"/>
        <v>4.8333757313660649E-3</v>
      </c>
      <c r="AK1343" s="1">
        <f t="shared" si="204"/>
        <v>0.77893665733909945</v>
      </c>
      <c r="AL1343" s="1">
        <f t="shared" si="205"/>
        <v>0.21622996692953447</v>
      </c>
    </row>
    <row r="1344" spans="1:38">
      <c r="A1344" s="2" t="s">
        <v>1047</v>
      </c>
      <c r="B1344" s="2" t="s">
        <v>105</v>
      </c>
      <c r="C1344" s="2" t="s">
        <v>164</v>
      </c>
      <c r="D1344" s="2">
        <v>12031</v>
      </c>
      <c r="E1344" s="6" t="s">
        <v>110</v>
      </c>
      <c r="F1344" s="2" t="s">
        <v>5</v>
      </c>
      <c r="G1344" s="2" t="s">
        <v>1446</v>
      </c>
      <c r="H1344" s="2">
        <v>82</v>
      </c>
      <c r="I1344" s="2">
        <v>30</v>
      </c>
      <c r="J1344" s="2" t="str">
        <f t="shared" si="206"/>
        <v>ESTERIL</v>
      </c>
      <c r="K1344" s="8">
        <v>2.5000000000000001E-2</v>
      </c>
      <c r="L1344" s="11">
        <v>3.93</v>
      </c>
      <c r="M1344" s="2">
        <v>184</v>
      </c>
      <c r="N1344" s="2">
        <v>857</v>
      </c>
      <c r="O1344" s="2">
        <v>0</v>
      </c>
      <c r="P1344" s="2">
        <v>395</v>
      </c>
      <c r="Q1344" s="2">
        <f t="shared" si="211"/>
        <v>0.12813370473537605</v>
      </c>
      <c r="R1344" s="2">
        <f t="shared" si="212"/>
        <v>0.871866295264624</v>
      </c>
      <c r="S1344" s="5">
        <v>0</v>
      </c>
      <c r="T1344" s="5">
        <v>14</v>
      </c>
      <c r="U1344" s="5">
        <v>492</v>
      </c>
      <c r="V1344" s="5">
        <v>178</v>
      </c>
      <c r="W1344" s="5">
        <v>16</v>
      </c>
      <c r="X1344" s="5">
        <v>24</v>
      </c>
      <c r="Y1344" s="5">
        <f t="shared" si="213"/>
        <v>0</v>
      </c>
      <c r="Z1344" s="5">
        <f t="shared" si="215"/>
        <v>2.046783625730994E-2</v>
      </c>
      <c r="AA1344" s="5">
        <f t="shared" si="216"/>
        <v>0.7192982456140351</v>
      </c>
      <c r="AB1344" s="5">
        <f t="shared" si="217"/>
        <v>0.26023391812865498</v>
      </c>
      <c r="AC1344" s="5">
        <v>0</v>
      </c>
      <c r="AD1344" s="3">
        <v>7</v>
      </c>
      <c r="AE1344" s="3">
        <v>451</v>
      </c>
      <c r="AF1344" s="3">
        <v>236</v>
      </c>
      <c r="AG1344" s="3">
        <v>10</v>
      </c>
      <c r="AH1344" s="3">
        <v>19</v>
      </c>
      <c r="AI1344" s="1">
        <f t="shared" si="214"/>
        <v>0</v>
      </c>
      <c r="AJ1344" s="1">
        <f t="shared" si="203"/>
        <v>2.351313969571231E-2</v>
      </c>
      <c r="AK1344" s="1">
        <f t="shared" si="204"/>
        <v>0.62378976486860305</v>
      </c>
      <c r="AL1344" s="1">
        <f t="shared" si="205"/>
        <v>0.35269709543568467</v>
      </c>
    </row>
    <row r="1345" spans="1:38">
      <c r="A1345" s="2" t="s">
        <v>1047</v>
      </c>
      <c r="B1345" s="2" t="s">
        <v>105</v>
      </c>
      <c r="C1345" s="2" t="s">
        <v>164</v>
      </c>
      <c r="D1345" s="2">
        <v>11478</v>
      </c>
      <c r="E1345" s="6" t="s">
        <v>26</v>
      </c>
      <c r="F1345" s="2" t="s">
        <v>4</v>
      </c>
      <c r="G1345" s="2" t="s">
        <v>1446</v>
      </c>
      <c r="H1345" s="2">
        <v>29</v>
      </c>
      <c r="I1345" s="2">
        <v>70</v>
      </c>
      <c r="J1345" s="2" t="str">
        <f t="shared" si="206"/>
        <v>ESTERIL</v>
      </c>
      <c r="K1345" s="8">
        <v>2.5000000000000001E-2</v>
      </c>
      <c r="L1345" s="11">
        <v>0.02</v>
      </c>
      <c r="M1345" s="2">
        <v>0</v>
      </c>
      <c r="N1345" s="2">
        <v>3724</v>
      </c>
      <c r="O1345" s="2">
        <v>0</v>
      </c>
      <c r="P1345" s="2">
        <v>684</v>
      </c>
      <c r="Q1345" s="2">
        <f t="shared" si="211"/>
        <v>0</v>
      </c>
      <c r="R1345" s="2">
        <f t="shared" si="212"/>
        <v>1</v>
      </c>
      <c r="S1345" s="5">
        <v>0</v>
      </c>
      <c r="T1345" s="5">
        <v>2</v>
      </c>
      <c r="U1345" s="5">
        <v>1808</v>
      </c>
      <c r="V1345" s="5">
        <v>558</v>
      </c>
      <c r="W1345" s="5">
        <v>3</v>
      </c>
      <c r="X1345" s="5">
        <v>57</v>
      </c>
      <c r="Y1345" s="5">
        <f t="shared" si="213"/>
        <v>0</v>
      </c>
      <c r="Z1345" s="5">
        <f t="shared" si="215"/>
        <v>8.4459459459459464E-4</v>
      </c>
      <c r="AA1345" s="5">
        <f t="shared" si="216"/>
        <v>0.76351351351351349</v>
      </c>
      <c r="AB1345" s="5">
        <f t="shared" si="217"/>
        <v>0.23564189189189189</v>
      </c>
      <c r="AC1345" s="5">
        <v>0</v>
      </c>
      <c r="AD1345" s="3">
        <v>0</v>
      </c>
      <c r="AE1345" s="3">
        <v>1560</v>
      </c>
      <c r="AF1345" s="3">
        <v>833</v>
      </c>
      <c r="AG1345" s="3">
        <v>1</v>
      </c>
      <c r="AH1345" s="3">
        <v>34</v>
      </c>
      <c r="AI1345" s="1">
        <f t="shared" si="214"/>
        <v>0</v>
      </c>
      <c r="AJ1345" s="1">
        <f t="shared" si="203"/>
        <v>4.1186161449752884E-4</v>
      </c>
      <c r="AK1345" s="1">
        <f t="shared" si="204"/>
        <v>0.64250411861614498</v>
      </c>
      <c r="AL1345" s="1">
        <f t="shared" si="205"/>
        <v>0.3570840197693575</v>
      </c>
    </row>
    <row r="1346" spans="1:38">
      <c r="A1346" s="2" t="s">
        <v>1047</v>
      </c>
      <c r="B1346" s="2" t="s">
        <v>105</v>
      </c>
      <c r="C1346" s="2" t="s">
        <v>164</v>
      </c>
      <c r="D1346" s="2">
        <v>12009</v>
      </c>
      <c r="E1346" s="6" t="s">
        <v>31</v>
      </c>
      <c r="F1346" s="2" t="s">
        <v>6</v>
      </c>
      <c r="G1346" s="2" t="s">
        <v>1445</v>
      </c>
      <c r="H1346" s="2">
        <v>60</v>
      </c>
      <c r="I1346" s="2">
        <v>30</v>
      </c>
      <c r="J1346" s="2" t="str">
        <f t="shared" si="206"/>
        <v>MINERIO</v>
      </c>
      <c r="K1346" s="8">
        <v>2.5000000000000001E-2</v>
      </c>
      <c r="L1346" s="11">
        <v>0</v>
      </c>
      <c r="M1346" s="2">
        <v>18</v>
      </c>
      <c r="N1346" s="2">
        <v>1057</v>
      </c>
      <c r="O1346" s="2">
        <v>0</v>
      </c>
      <c r="P1346" s="2">
        <v>391</v>
      </c>
      <c r="Q1346" s="2">
        <f t="shared" si="211"/>
        <v>1.227830832196453E-2</v>
      </c>
      <c r="R1346" s="2">
        <f t="shared" si="212"/>
        <v>0.98772169167803547</v>
      </c>
      <c r="S1346" s="5">
        <v>0</v>
      </c>
      <c r="T1346" s="5">
        <v>0</v>
      </c>
      <c r="U1346" s="5">
        <v>176</v>
      </c>
      <c r="V1346" s="5">
        <v>584</v>
      </c>
      <c r="W1346" s="5">
        <v>0</v>
      </c>
      <c r="X1346" s="5">
        <v>2</v>
      </c>
      <c r="Y1346" s="5">
        <f t="shared" si="213"/>
        <v>0</v>
      </c>
      <c r="Z1346" s="5">
        <f t="shared" si="215"/>
        <v>0</v>
      </c>
      <c r="AA1346" s="5">
        <f t="shared" si="216"/>
        <v>0.23157894736842105</v>
      </c>
      <c r="AB1346" s="5">
        <f t="shared" si="217"/>
        <v>0.76842105263157889</v>
      </c>
      <c r="AC1346" s="5">
        <v>0</v>
      </c>
      <c r="AD1346" s="3">
        <v>0</v>
      </c>
      <c r="AE1346" s="3">
        <v>122</v>
      </c>
      <c r="AF1346" s="3">
        <v>639</v>
      </c>
      <c r="AG1346" s="3">
        <v>0</v>
      </c>
      <c r="AH1346" s="3">
        <v>1</v>
      </c>
      <c r="AI1346" s="1">
        <f t="shared" si="214"/>
        <v>0</v>
      </c>
      <c r="AJ1346" s="1">
        <f t="shared" ref="AJ1346:AJ1404" si="218">(AD1346+AG1346)/($AC1346+$AD1346+$AE1346+$AF1346+AG1346+AH1346)</f>
        <v>0</v>
      </c>
      <c r="AK1346" s="1">
        <f t="shared" ref="AK1346:AK1404" si="219">AE1346/($AC1346+$AD1346+$AE1346+$AF1346+AG1346+AH1346)</f>
        <v>0.16010498687664043</v>
      </c>
      <c r="AL1346" s="1">
        <f t="shared" ref="AL1346:AL1404" si="220">(AH1346+AF1346)/($AC1346+$AD1346+$AE1346+$AF1346+AH1346+AG1346)</f>
        <v>0.83989501312335957</v>
      </c>
    </row>
    <row r="1347" spans="1:38">
      <c r="A1347" s="2" t="s">
        <v>1047</v>
      </c>
      <c r="B1347" s="2" t="s">
        <v>105</v>
      </c>
      <c r="C1347" s="2" t="s">
        <v>164</v>
      </c>
      <c r="D1347" s="2">
        <v>11469</v>
      </c>
      <c r="E1347" s="6" t="s">
        <v>25</v>
      </c>
      <c r="F1347" s="2" t="s">
        <v>4</v>
      </c>
      <c r="G1347" s="2" t="s">
        <v>1446</v>
      </c>
      <c r="H1347" s="2">
        <v>20</v>
      </c>
      <c r="I1347" s="2">
        <v>125</v>
      </c>
      <c r="J1347" s="2" t="str">
        <f t="shared" ref="J1347:J1404" si="221">IF(OR(G1347="MINERIO",K1347 &gt;0.4),"MINERIO","ESTERIL")</f>
        <v>ESTERIL</v>
      </c>
      <c r="K1347" s="8">
        <v>2.5000000000000001E-2</v>
      </c>
      <c r="L1347" s="11">
        <v>0.02</v>
      </c>
      <c r="M1347" s="2">
        <v>26</v>
      </c>
      <c r="N1347" s="2">
        <v>4648</v>
      </c>
      <c r="O1347" s="2">
        <v>0</v>
      </c>
      <c r="P1347" s="2">
        <v>653</v>
      </c>
      <c r="Q1347" s="2">
        <f t="shared" ref="Q1347:Q1378" si="222">(M1347+O1347)/(M1347+N1347+O1347+P1347)</f>
        <v>4.8807959451849072E-3</v>
      </c>
      <c r="R1347" s="2">
        <f t="shared" ref="R1347:R1378" si="223">(N1347+P1347)/(M1347+N1347+O1347+P1347)</f>
        <v>0.99511920405481513</v>
      </c>
      <c r="S1347" s="5">
        <v>0</v>
      </c>
      <c r="T1347" s="5">
        <v>33</v>
      </c>
      <c r="U1347" s="5">
        <v>2544</v>
      </c>
      <c r="V1347" s="5">
        <v>331</v>
      </c>
      <c r="W1347" s="5">
        <v>39</v>
      </c>
      <c r="X1347" s="5">
        <v>93</v>
      </c>
      <c r="Y1347" s="5">
        <f t="shared" ref="Y1347:Y1378" si="224">S1347/($S1347+$T1347+$U1347+$V1347)</f>
        <v>0</v>
      </c>
      <c r="Z1347" s="5">
        <f t="shared" si="215"/>
        <v>1.1348005502063274E-2</v>
      </c>
      <c r="AA1347" s="5">
        <f t="shared" si="216"/>
        <v>0.87482806052269602</v>
      </c>
      <c r="AB1347" s="5">
        <f t="shared" si="217"/>
        <v>0.11382393397524071</v>
      </c>
      <c r="AC1347" s="5">
        <v>0</v>
      </c>
      <c r="AD1347" s="3">
        <v>7</v>
      </c>
      <c r="AE1347" s="3">
        <v>2472</v>
      </c>
      <c r="AF1347" s="3">
        <v>497</v>
      </c>
      <c r="AG1347" s="3">
        <v>10</v>
      </c>
      <c r="AH1347" s="3">
        <v>54</v>
      </c>
      <c r="AI1347" s="1">
        <f t="shared" ref="AI1347:AI1378" si="225">AC1347/($AC1347+$AD1347+$AE1347+$AF1347)</f>
        <v>0</v>
      </c>
      <c r="AJ1347" s="1">
        <f t="shared" si="218"/>
        <v>5.5921052631578948E-3</v>
      </c>
      <c r="AK1347" s="1">
        <f t="shared" si="219"/>
        <v>0.81315789473684208</v>
      </c>
      <c r="AL1347" s="1">
        <f t="shared" si="220"/>
        <v>0.18124999999999999</v>
      </c>
    </row>
    <row r="1348" spans="1:38">
      <c r="A1348" s="2" t="s">
        <v>1047</v>
      </c>
      <c r="B1348" s="2" t="s">
        <v>105</v>
      </c>
      <c r="C1348" s="2" t="s">
        <v>1048</v>
      </c>
      <c r="D1348" s="2">
        <v>16168</v>
      </c>
      <c r="E1348" s="6" t="s">
        <v>55</v>
      </c>
      <c r="F1348" s="2" t="s">
        <v>6</v>
      </c>
      <c r="G1348" s="2" t="s">
        <v>1445</v>
      </c>
      <c r="H1348" s="2">
        <v>24</v>
      </c>
      <c r="I1348" s="2">
        <v>30</v>
      </c>
      <c r="J1348" s="2" t="str">
        <f t="shared" si="221"/>
        <v>MINERIO</v>
      </c>
      <c r="K1348" s="8">
        <v>2.5000000000000001E-2</v>
      </c>
      <c r="L1348" s="11">
        <v>0.03</v>
      </c>
      <c r="M1348" s="2">
        <v>0</v>
      </c>
      <c r="N1348" s="2">
        <v>1293</v>
      </c>
      <c r="O1348" s="2">
        <v>0</v>
      </c>
      <c r="P1348" s="2">
        <v>376</v>
      </c>
      <c r="Q1348" s="2">
        <f t="shared" si="222"/>
        <v>0</v>
      </c>
      <c r="R1348" s="2">
        <f t="shared" si="223"/>
        <v>1</v>
      </c>
      <c r="S1348" s="5">
        <v>0</v>
      </c>
      <c r="T1348" s="5">
        <v>0</v>
      </c>
      <c r="U1348" s="5">
        <v>327</v>
      </c>
      <c r="V1348" s="5">
        <v>617</v>
      </c>
      <c r="W1348" s="5">
        <v>0</v>
      </c>
      <c r="X1348" s="5">
        <v>2</v>
      </c>
      <c r="Y1348" s="5">
        <f t="shared" si="224"/>
        <v>0</v>
      </c>
      <c r="Z1348" s="5">
        <f t="shared" si="215"/>
        <v>0</v>
      </c>
      <c r="AA1348" s="5">
        <f t="shared" si="216"/>
        <v>0.34639830508474578</v>
      </c>
      <c r="AB1348" s="5">
        <f t="shared" si="217"/>
        <v>0.65360169491525422</v>
      </c>
      <c r="AC1348" s="5">
        <v>0</v>
      </c>
      <c r="AD1348" s="3">
        <v>0</v>
      </c>
      <c r="AE1348" s="3">
        <v>223</v>
      </c>
      <c r="AF1348" s="3">
        <v>723</v>
      </c>
      <c r="AG1348" s="3">
        <v>0</v>
      </c>
      <c r="AH1348" s="3">
        <v>0</v>
      </c>
      <c r="AI1348" s="1">
        <f t="shared" si="225"/>
        <v>0</v>
      </c>
      <c r="AJ1348" s="1">
        <f t="shared" si="218"/>
        <v>0</v>
      </c>
      <c r="AK1348" s="1">
        <f t="shared" si="219"/>
        <v>0.23572938689217759</v>
      </c>
      <c r="AL1348" s="1">
        <f t="shared" si="220"/>
        <v>0.76427061310782241</v>
      </c>
    </row>
    <row r="1349" spans="1:38">
      <c r="A1349" s="2" t="s">
        <v>1047</v>
      </c>
      <c r="B1349" s="2" t="s">
        <v>105</v>
      </c>
      <c r="C1349" s="2" t="s">
        <v>164</v>
      </c>
      <c r="D1349" s="2">
        <v>11470</v>
      </c>
      <c r="E1349" s="6" t="s">
        <v>26</v>
      </c>
      <c r="F1349" s="2" t="s">
        <v>4</v>
      </c>
      <c r="G1349" s="2" t="s">
        <v>1446</v>
      </c>
      <c r="H1349" s="2">
        <v>21</v>
      </c>
      <c r="I1349" s="2">
        <v>125</v>
      </c>
      <c r="J1349" s="2" t="str">
        <f t="shared" si="221"/>
        <v>ESTERIL</v>
      </c>
      <c r="K1349" s="8">
        <v>2.5000000000000001E-2</v>
      </c>
      <c r="L1349" s="11">
        <v>0.02</v>
      </c>
      <c r="M1349" s="2">
        <v>80</v>
      </c>
      <c r="N1349" s="2">
        <v>4154</v>
      </c>
      <c r="O1349" s="2">
        <v>0</v>
      </c>
      <c r="P1349" s="2">
        <v>754</v>
      </c>
      <c r="Q1349" s="2">
        <f t="shared" si="222"/>
        <v>1.6038492381716118E-2</v>
      </c>
      <c r="R1349" s="2">
        <f t="shared" si="223"/>
        <v>0.98396150761828383</v>
      </c>
      <c r="S1349" s="5">
        <v>0</v>
      </c>
      <c r="T1349" s="5">
        <v>38</v>
      </c>
      <c r="U1349" s="5">
        <v>2269</v>
      </c>
      <c r="V1349" s="5">
        <v>297</v>
      </c>
      <c r="W1349" s="5">
        <v>47</v>
      </c>
      <c r="X1349" s="5">
        <v>76</v>
      </c>
      <c r="Y1349" s="5">
        <f t="shared" si="224"/>
        <v>0</v>
      </c>
      <c r="Z1349" s="5">
        <f t="shared" si="215"/>
        <v>1.4592933947772658E-2</v>
      </c>
      <c r="AA1349" s="5">
        <f t="shared" si="216"/>
        <v>0.87135176651305679</v>
      </c>
      <c r="AB1349" s="5">
        <f t="shared" si="217"/>
        <v>0.11405529953917051</v>
      </c>
      <c r="AC1349" s="5">
        <v>0</v>
      </c>
      <c r="AD1349" s="3">
        <v>18</v>
      </c>
      <c r="AE1349" s="3">
        <v>2206</v>
      </c>
      <c r="AF1349" s="3">
        <v>437</v>
      </c>
      <c r="AG1349" s="3">
        <v>19</v>
      </c>
      <c r="AH1349" s="3">
        <v>46</v>
      </c>
      <c r="AI1349" s="1">
        <f t="shared" si="225"/>
        <v>0</v>
      </c>
      <c r="AJ1349" s="1">
        <f t="shared" si="218"/>
        <v>1.3573000733675716E-2</v>
      </c>
      <c r="AK1349" s="1">
        <f t="shared" si="219"/>
        <v>0.80924431401320618</v>
      </c>
      <c r="AL1349" s="1">
        <f t="shared" si="220"/>
        <v>0.17718268525311812</v>
      </c>
    </row>
    <row r="1350" spans="1:38">
      <c r="A1350" s="2" t="s">
        <v>1047</v>
      </c>
      <c r="B1350" s="2" t="s">
        <v>105</v>
      </c>
      <c r="C1350" s="2" t="s">
        <v>1048</v>
      </c>
      <c r="D1350" s="2">
        <v>16170</v>
      </c>
      <c r="E1350" s="6" t="s">
        <v>56</v>
      </c>
      <c r="F1350" s="2" t="s">
        <v>6</v>
      </c>
      <c r="G1350" s="2" t="s">
        <v>1445</v>
      </c>
      <c r="H1350" s="2">
        <v>26</v>
      </c>
      <c r="I1350" s="2">
        <v>15</v>
      </c>
      <c r="J1350" s="2" t="str">
        <f t="shared" si="221"/>
        <v>MINERIO</v>
      </c>
      <c r="K1350" s="8">
        <v>2.5000000000000001E-2</v>
      </c>
      <c r="L1350" s="11">
        <v>0.03</v>
      </c>
      <c r="M1350" s="2">
        <v>0</v>
      </c>
      <c r="N1350" s="2">
        <v>648</v>
      </c>
      <c r="O1350" s="2">
        <v>0</v>
      </c>
      <c r="P1350" s="2">
        <v>257</v>
      </c>
      <c r="Q1350" s="2">
        <f t="shared" si="222"/>
        <v>0</v>
      </c>
      <c r="R1350" s="2">
        <f t="shared" si="223"/>
        <v>1</v>
      </c>
      <c r="S1350" s="5">
        <v>0</v>
      </c>
      <c r="T1350" s="5">
        <v>0</v>
      </c>
      <c r="U1350" s="5">
        <v>189</v>
      </c>
      <c r="V1350" s="5">
        <v>309</v>
      </c>
      <c r="W1350" s="5">
        <v>0</v>
      </c>
      <c r="X1350" s="5">
        <v>2</v>
      </c>
      <c r="Y1350" s="5">
        <f t="shared" si="224"/>
        <v>0</v>
      </c>
      <c r="Z1350" s="5">
        <f t="shared" si="215"/>
        <v>0</v>
      </c>
      <c r="AA1350" s="5">
        <f t="shared" si="216"/>
        <v>0.37951807228915663</v>
      </c>
      <c r="AB1350" s="5">
        <f t="shared" si="217"/>
        <v>0.62048192771084343</v>
      </c>
      <c r="AC1350" s="5">
        <v>0</v>
      </c>
      <c r="AD1350" s="3">
        <v>0</v>
      </c>
      <c r="AE1350" s="3">
        <v>134</v>
      </c>
      <c r="AF1350" s="3">
        <v>365</v>
      </c>
      <c r="AG1350" s="3">
        <v>0</v>
      </c>
      <c r="AH1350" s="3">
        <v>1</v>
      </c>
      <c r="AI1350" s="1">
        <f t="shared" si="225"/>
        <v>0</v>
      </c>
      <c r="AJ1350" s="1">
        <f t="shared" si="218"/>
        <v>0</v>
      </c>
      <c r="AK1350" s="1">
        <f t="shared" si="219"/>
        <v>0.26800000000000002</v>
      </c>
      <c r="AL1350" s="1">
        <f t="shared" si="220"/>
        <v>0.73199999999999998</v>
      </c>
    </row>
    <row r="1351" spans="1:38">
      <c r="A1351" s="2" t="s">
        <v>1047</v>
      </c>
      <c r="B1351" s="2" t="s">
        <v>105</v>
      </c>
      <c r="C1351" s="2" t="s">
        <v>1048</v>
      </c>
      <c r="D1351" s="2">
        <v>16172</v>
      </c>
      <c r="E1351" s="6" t="s">
        <v>56</v>
      </c>
      <c r="F1351" s="2" t="s">
        <v>6</v>
      </c>
      <c r="G1351" s="2" t="s">
        <v>1445</v>
      </c>
      <c r="H1351" s="2">
        <v>28</v>
      </c>
      <c r="I1351" s="2">
        <v>25</v>
      </c>
      <c r="J1351" s="2" t="str">
        <f t="shared" si="221"/>
        <v>MINERIO</v>
      </c>
      <c r="K1351" s="8">
        <v>2.5000000000000001E-2</v>
      </c>
      <c r="L1351" s="11">
        <v>7.0000000000000007E-2</v>
      </c>
      <c r="M1351" s="2">
        <v>14</v>
      </c>
      <c r="N1351" s="2">
        <v>1060</v>
      </c>
      <c r="O1351" s="2">
        <v>0</v>
      </c>
      <c r="P1351" s="2">
        <v>346</v>
      </c>
      <c r="Q1351" s="2">
        <f t="shared" si="222"/>
        <v>9.8591549295774655E-3</v>
      </c>
      <c r="R1351" s="2">
        <f t="shared" si="223"/>
        <v>0.99014084507042255</v>
      </c>
      <c r="S1351" s="5">
        <v>0</v>
      </c>
      <c r="T1351" s="5">
        <v>0</v>
      </c>
      <c r="U1351" s="5">
        <v>240</v>
      </c>
      <c r="V1351" s="5">
        <v>552</v>
      </c>
      <c r="W1351" s="5">
        <v>0</v>
      </c>
      <c r="X1351" s="5">
        <v>3</v>
      </c>
      <c r="Y1351" s="5">
        <f t="shared" si="224"/>
        <v>0</v>
      </c>
      <c r="Z1351" s="5">
        <f t="shared" si="215"/>
        <v>0</v>
      </c>
      <c r="AA1351" s="5">
        <f t="shared" si="216"/>
        <v>0.30303030303030304</v>
      </c>
      <c r="AB1351" s="5">
        <f t="shared" si="217"/>
        <v>0.69696969696969702</v>
      </c>
      <c r="AC1351" s="5">
        <v>0</v>
      </c>
      <c r="AD1351" s="3">
        <v>0</v>
      </c>
      <c r="AE1351" s="3">
        <v>161</v>
      </c>
      <c r="AF1351" s="3">
        <v>631</v>
      </c>
      <c r="AG1351" s="3">
        <v>0</v>
      </c>
      <c r="AH1351" s="3">
        <v>3</v>
      </c>
      <c r="AI1351" s="1">
        <f t="shared" si="225"/>
        <v>0</v>
      </c>
      <c r="AJ1351" s="1">
        <f t="shared" si="218"/>
        <v>0</v>
      </c>
      <c r="AK1351" s="1">
        <f t="shared" si="219"/>
        <v>0.20251572327044026</v>
      </c>
      <c r="AL1351" s="1">
        <f t="shared" si="220"/>
        <v>0.79748427672955979</v>
      </c>
    </row>
    <row r="1352" spans="1:38">
      <c r="A1352" s="2" t="s">
        <v>1047</v>
      </c>
      <c r="B1352" s="2" t="s">
        <v>105</v>
      </c>
      <c r="C1352" s="2" t="s">
        <v>164</v>
      </c>
      <c r="D1352" s="2">
        <v>11476</v>
      </c>
      <c r="E1352" s="6" t="s">
        <v>26</v>
      </c>
      <c r="F1352" s="2" t="s">
        <v>4</v>
      </c>
      <c r="G1352" s="2" t="s">
        <v>1446</v>
      </c>
      <c r="H1352" s="2">
        <v>27</v>
      </c>
      <c r="I1352" s="2">
        <v>115</v>
      </c>
      <c r="J1352" s="2" t="str">
        <f t="shared" si="221"/>
        <v>ESTERIL</v>
      </c>
      <c r="K1352" s="8">
        <v>2.5000000000000001E-2</v>
      </c>
      <c r="L1352" s="11">
        <v>0.09</v>
      </c>
      <c r="M1352" s="2">
        <v>138</v>
      </c>
      <c r="N1352" s="2">
        <v>4403</v>
      </c>
      <c r="O1352" s="2">
        <v>0</v>
      </c>
      <c r="P1352" s="2">
        <v>839</v>
      </c>
      <c r="Q1352" s="2">
        <f t="shared" si="222"/>
        <v>2.5650557620817842E-2</v>
      </c>
      <c r="R1352" s="2">
        <f t="shared" si="223"/>
        <v>0.9743494423791822</v>
      </c>
      <c r="S1352" s="5">
        <v>0</v>
      </c>
      <c r="T1352" s="5">
        <v>19</v>
      </c>
      <c r="U1352" s="5">
        <v>2225</v>
      </c>
      <c r="V1352" s="5">
        <v>656</v>
      </c>
      <c r="W1352" s="5">
        <v>18</v>
      </c>
      <c r="X1352" s="5">
        <v>48</v>
      </c>
      <c r="Y1352" s="5">
        <f t="shared" si="224"/>
        <v>0</v>
      </c>
      <c r="Z1352" s="5">
        <f t="shared" si="215"/>
        <v>6.5517241379310347E-3</v>
      </c>
      <c r="AA1352" s="5">
        <f t="shared" si="216"/>
        <v>0.76724137931034486</v>
      </c>
      <c r="AB1352" s="5">
        <f t="shared" si="217"/>
        <v>0.22620689655172413</v>
      </c>
      <c r="AC1352" s="5">
        <v>0</v>
      </c>
      <c r="AD1352" s="3">
        <v>11</v>
      </c>
      <c r="AE1352" s="3">
        <v>1958</v>
      </c>
      <c r="AF1352" s="3">
        <v>962</v>
      </c>
      <c r="AG1352" s="3">
        <v>8</v>
      </c>
      <c r="AH1352" s="3">
        <v>27</v>
      </c>
      <c r="AI1352" s="1">
        <f t="shared" si="225"/>
        <v>0</v>
      </c>
      <c r="AJ1352" s="1">
        <f t="shared" si="218"/>
        <v>6.4059339177343225E-3</v>
      </c>
      <c r="AK1352" s="1">
        <f t="shared" si="219"/>
        <v>0.66014834794335808</v>
      </c>
      <c r="AL1352" s="1">
        <f t="shared" si="220"/>
        <v>0.33344571813890761</v>
      </c>
    </row>
    <row r="1353" spans="1:38">
      <c r="A1353" s="2" t="s">
        <v>1047</v>
      </c>
      <c r="B1353" s="2" t="s">
        <v>105</v>
      </c>
      <c r="C1353" s="2" t="s">
        <v>164</v>
      </c>
      <c r="D1353" s="2">
        <v>11468</v>
      </c>
      <c r="E1353" s="6" t="s">
        <v>25</v>
      </c>
      <c r="F1353" s="2" t="s">
        <v>4</v>
      </c>
      <c r="G1353" s="2" t="s">
        <v>1446</v>
      </c>
      <c r="H1353" s="2">
        <v>19</v>
      </c>
      <c r="I1353" s="2">
        <v>170</v>
      </c>
      <c r="J1353" s="2" t="str">
        <f t="shared" si="221"/>
        <v>ESTERIL</v>
      </c>
      <c r="K1353" s="8">
        <v>2.5000000000000001E-2</v>
      </c>
      <c r="L1353" s="11">
        <v>0.15</v>
      </c>
      <c r="M1353" s="2">
        <v>169</v>
      </c>
      <c r="N1353" s="2">
        <v>6392</v>
      </c>
      <c r="O1353" s="2">
        <v>0</v>
      </c>
      <c r="P1353" s="2">
        <v>862</v>
      </c>
      <c r="Q1353" s="2">
        <f t="shared" si="222"/>
        <v>2.276707530647986E-2</v>
      </c>
      <c r="R1353" s="2">
        <f t="shared" si="223"/>
        <v>0.97723292469352019</v>
      </c>
      <c r="S1353" s="5">
        <v>0</v>
      </c>
      <c r="T1353" s="5">
        <v>284</v>
      </c>
      <c r="U1353" s="5">
        <v>3149</v>
      </c>
      <c r="V1353" s="5">
        <v>211</v>
      </c>
      <c r="W1353" s="5">
        <v>308</v>
      </c>
      <c r="X1353" s="5">
        <v>243</v>
      </c>
      <c r="Y1353" s="5">
        <f t="shared" si="224"/>
        <v>0</v>
      </c>
      <c r="Z1353" s="5">
        <f t="shared" si="215"/>
        <v>7.7936333699231614E-2</v>
      </c>
      <c r="AA1353" s="5">
        <f t="shared" si="216"/>
        <v>0.86416026344676178</v>
      </c>
      <c r="AB1353" s="5">
        <f t="shared" si="217"/>
        <v>5.7903402854006587E-2</v>
      </c>
      <c r="AC1353" s="5">
        <v>0</v>
      </c>
      <c r="AD1353" s="3">
        <v>158</v>
      </c>
      <c r="AE1353" s="3">
        <v>3373</v>
      </c>
      <c r="AF1353" s="3">
        <v>315</v>
      </c>
      <c r="AG1353" s="3">
        <v>160</v>
      </c>
      <c r="AH1353" s="3">
        <v>188</v>
      </c>
      <c r="AI1353" s="1">
        <f t="shared" si="225"/>
        <v>0</v>
      </c>
      <c r="AJ1353" s="1">
        <f t="shared" si="218"/>
        <v>7.5822603719599424E-2</v>
      </c>
      <c r="AK1353" s="1">
        <f t="shared" si="219"/>
        <v>0.8042441583214115</v>
      </c>
      <c r="AL1353" s="1">
        <f t="shared" si="220"/>
        <v>0.11993323795898903</v>
      </c>
    </row>
    <row r="1354" spans="1:38">
      <c r="A1354" s="2" t="s">
        <v>1047</v>
      </c>
      <c r="B1354" s="2" t="s">
        <v>105</v>
      </c>
      <c r="C1354" s="2" t="s">
        <v>1048</v>
      </c>
      <c r="D1354" s="2">
        <v>16183</v>
      </c>
      <c r="E1354" s="6" t="s">
        <v>60</v>
      </c>
      <c r="F1354" s="2" t="s">
        <v>6</v>
      </c>
      <c r="G1354" s="2" t="s">
        <v>1445</v>
      </c>
      <c r="H1354" s="2">
        <v>39</v>
      </c>
      <c r="I1354" s="2">
        <v>25</v>
      </c>
      <c r="J1354" s="2" t="str">
        <f t="shared" si="221"/>
        <v>MINERIO</v>
      </c>
      <c r="K1354" s="8">
        <v>2.5000000000000001E-2</v>
      </c>
      <c r="L1354" s="11">
        <v>0</v>
      </c>
      <c r="M1354" s="2">
        <v>0</v>
      </c>
      <c r="N1354" s="2">
        <v>1001</v>
      </c>
      <c r="O1354" s="2">
        <v>0</v>
      </c>
      <c r="P1354" s="2">
        <v>351</v>
      </c>
      <c r="Q1354" s="2">
        <f t="shared" si="222"/>
        <v>0</v>
      </c>
      <c r="R1354" s="2">
        <f t="shared" si="223"/>
        <v>1</v>
      </c>
      <c r="S1354" s="5">
        <v>0</v>
      </c>
      <c r="T1354" s="5">
        <v>0</v>
      </c>
      <c r="U1354" s="5">
        <v>241</v>
      </c>
      <c r="V1354" s="5">
        <v>469</v>
      </c>
      <c r="W1354" s="5">
        <v>0</v>
      </c>
      <c r="X1354" s="5">
        <v>0</v>
      </c>
      <c r="Y1354" s="5">
        <f t="shared" si="224"/>
        <v>0</v>
      </c>
      <c r="Z1354" s="5">
        <f t="shared" si="215"/>
        <v>0</v>
      </c>
      <c r="AA1354" s="5">
        <f t="shared" si="216"/>
        <v>0.33943661971830985</v>
      </c>
      <c r="AB1354" s="5">
        <f t="shared" si="217"/>
        <v>0.66056338028169015</v>
      </c>
      <c r="AC1354" s="5">
        <v>0</v>
      </c>
      <c r="AD1354" s="3">
        <v>0</v>
      </c>
      <c r="AE1354" s="3">
        <v>167</v>
      </c>
      <c r="AF1354" s="3">
        <v>543</v>
      </c>
      <c r="AG1354" s="3">
        <v>0</v>
      </c>
      <c r="AH1354" s="3">
        <v>0</v>
      </c>
      <c r="AI1354" s="1">
        <f t="shared" si="225"/>
        <v>0</v>
      </c>
      <c r="AJ1354" s="1">
        <f t="shared" si="218"/>
        <v>0</v>
      </c>
      <c r="AK1354" s="1">
        <f t="shared" si="219"/>
        <v>0.23521126760563379</v>
      </c>
      <c r="AL1354" s="1">
        <f t="shared" si="220"/>
        <v>0.76478873239436618</v>
      </c>
    </row>
    <row r="1355" spans="1:38">
      <c r="A1355" s="2" t="s">
        <v>1047</v>
      </c>
      <c r="B1355" s="2" t="s">
        <v>105</v>
      </c>
      <c r="C1355" s="2" t="s">
        <v>1048</v>
      </c>
      <c r="D1355" s="2">
        <v>16187</v>
      </c>
      <c r="E1355" s="6" t="s">
        <v>62</v>
      </c>
      <c r="F1355" s="2" t="s">
        <v>6</v>
      </c>
      <c r="G1355" s="2" t="s">
        <v>1445</v>
      </c>
      <c r="H1355" s="2">
        <v>43</v>
      </c>
      <c r="I1355" s="2">
        <v>20</v>
      </c>
      <c r="J1355" s="2" t="str">
        <f t="shared" si="221"/>
        <v>MINERIO</v>
      </c>
      <c r="K1355" s="8">
        <v>2.5000000000000001E-2</v>
      </c>
      <c r="L1355" s="11">
        <v>0</v>
      </c>
      <c r="M1355" s="2">
        <v>0</v>
      </c>
      <c r="N1355" s="2">
        <v>1389</v>
      </c>
      <c r="O1355" s="2">
        <v>0</v>
      </c>
      <c r="P1355" s="2">
        <v>425</v>
      </c>
      <c r="Q1355" s="2">
        <f t="shared" si="222"/>
        <v>0</v>
      </c>
      <c r="R1355" s="2">
        <f t="shared" si="223"/>
        <v>1</v>
      </c>
      <c r="S1355" s="5">
        <v>0</v>
      </c>
      <c r="T1355" s="5">
        <v>0</v>
      </c>
      <c r="U1355" s="5">
        <v>328</v>
      </c>
      <c r="V1355" s="5">
        <v>631</v>
      </c>
      <c r="W1355" s="5">
        <v>0</v>
      </c>
      <c r="X1355" s="5">
        <v>1</v>
      </c>
      <c r="Y1355" s="5">
        <f t="shared" si="224"/>
        <v>0</v>
      </c>
      <c r="Z1355" s="5">
        <f t="shared" si="215"/>
        <v>0</v>
      </c>
      <c r="AA1355" s="5">
        <f t="shared" si="216"/>
        <v>0.34202294056308657</v>
      </c>
      <c r="AB1355" s="5">
        <f t="shared" si="217"/>
        <v>0.65797705943691343</v>
      </c>
      <c r="AC1355" s="5">
        <v>0</v>
      </c>
      <c r="AD1355" s="3">
        <v>0</v>
      </c>
      <c r="AE1355" s="3">
        <v>227</v>
      </c>
      <c r="AF1355" s="3">
        <v>733</v>
      </c>
      <c r="AG1355" s="3">
        <v>0</v>
      </c>
      <c r="AH1355" s="3">
        <v>0</v>
      </c>
      <c r="AI1355" s="1">
        <f t="shared" si="225"/>
        <v>0</v>
      </c>
      <c r="AJ1355" s="1">
        <f t="shared" si="218"/>
        <v>0</v>
      </c>
      <c r="AK1355" s="1">
        <f t="shared" si="219"/>
        <v>0.23645833333333333</v>
      </c>
      <c r="AL1355" s="1">
        <f t="shared" si="220"/>
        <v>0.76354166666666667</v>
      </c>
    </row>
    <row r="1356" spans="1:38">
      <c r="A1356" s="2" t="s">
        <v>1047</v>
      </c>
      <c r="B1356" s="2" t="s">
        <v>105</v>
      </c>
      <c r="C1356" s="2" t="s">
        <v>164</v>
      </c>
      <c r="D1356" s="2">
        <v>11467</v>
      </c>
      <c r="E1356" s="6" t="s">
        <v>25</v>
      </c>
      <c r="F1356" s="2" t="s">
        <v>4</v>
      </c>
      <c r="G1356" s="2" t="s">
        <v>1446</v>
      </c>
      <c r="H1356" s="2">
        <v>18</v>
      </c>
      <c r="I1356" s="2">
        <v>180</v>
      </c>
      <c r="J1356" s="2" t="str">
        <f t="shared" si="221"/>
        <v>ESTERIL</v>
      </c>
      <c r="K1356" s="8">
        <v>2.5000000000000001E-2</v>
      </c>
      <c r="L1356" s="11">
        <v>0.27</v>
      </c>
      <c r="M1356" s="2">
        <v>488</v>
      </c>
      <c r="N1356" s="2">
        <v>4836</v>
      </c>
      <c r="O1356" s="2">
        <v>0</v>
      </c>
      <c r="P1356" s="2">
        <v>966</v>
      </c>
      <c r="Q1356" s="2">
        <f t="shared" si="222"/>
        <v>7.7583465818759939E-2</v>
      </c>
      <c r="R1356" s="2">
        <f t="shared" si="223"/>
        <v>0.92241653418124003</v>
      </c>
      <c r="S1356" s="5">
        <v>0</v>
      </c>
      <c r="T1356" s="5">
        <v>164</v>
      </c>
      <c r="U1356" s="5">
        <v>2643</v>
      </c>
      <c r="V1356" s="5">
        <v>179</v>
      </c>
      <c r="W1356" s="5">
        <v>202</v>
      </c>
      <c r="X1356" s="5">
        <v>184</v>
      </c>
      <c r="Y1356" s="5">
        <f t="shared" si="224"/>
        <v>0</v>
      </c>
      <c r="Z1356" s="5">
        <f t="shared" si="215"/>
        <v>5.4922973878097789E-2</v>
      </c>
      <c r="AA1356" s="5">
        <f t="shared" si="216"/>
        <v>0.8851306095110516</v>
      </c>
      <c r="AB1356" s="5">
        <f t="shared" si="217"/>
        <v>5.9946416610850636E-2</v>
      </c>
      <c r="AC1356" s="5">
        <v>0</v>
      </c>
      <c r="AD1356" s="3">
        <v>89</v>
      </c>
      <c r="AE1356" s="3">
        <v>2797</v>
      </c>
      <c r="AF1356" s="3">
        <v>243</v>
      </c>
      <c r="AG1356" s="3">
        <v>106</v>
      </c>
      <c r="AH1356" s="3">
        <v>131</v>
      </c>
      <c r="AI1356" s="1">
        <f t="shared" si="225"/>
        <v>0</v>
      </c>
      <c r="AJ1356" s="1">
        <f t="shared" si="218"/>
        <v>5.7932263814616754E-2</v>
      </c>
      <c r="AK1356" s="1">
        <f t="shared" si="219"/>
        <v>0.83095662507427215</v>
      </c>
      <c r="AL1356" s="1">
        <f t="shared" si="220"/>
        <v>0.1111111111111111</v>
      </c>
    </row>
    <row r="1357" spans="1:38">
      <c r="A1357" s="2" t="s">
        <v>1047</v>
      </c>
      <c r="B1357" s="2" t="s">
        <v>105</v>
      </c>
      <c r="C1357" s="2" t="s">
        <v>1048</v>
      </c>
      <c r="D1357" s="2">
        <v>16125</v>
      </c>
      <c r="E1357" s="6" t="s">
        <v>114</v>
      </c>
      <c r="F1357" s="2" t="s">
        <v>5</v>
      </c>
      <c r="G1357" s="2" t="s">
        <v>1446</v>
      </c>
      <c r="H1357" s="2">
        <v>5</v>
      </c>
      <c r="I1357" s="2">
        <v>30</v>
      </c>
      <c r="J1357" s="2" t="str">
        <f t="shared" si="221"/>
        <v>ESTERIL</v>
      </c>
      <c r="K1357" s="8">
        <v>2.5000000000000001E-2</v>
      </c>
      <c r="M1357" s="2">
        <v>0</v>
      </c>
      <c r="N1357" s="2">
        <v>1374</v>
      </c>
      <c r="O1357" s="2">
        <v>0</v>
      </c>
      <c r="P1357" s="2">
        <v>420</v>
      </c>
      <c r="Q1357" s="2">
        <f t="shared" si="222"/>
        <v>0</v>
      </c>
      <c r="R1357" s="2">
        <f t="shared" si="223"/>
        <v>1</v>
      </c>
      <c r="S1357" s="5">
        <v>0</v>
      </c>
      <c r="T1357" s="5">
        <v>0</v>
      </c>
      <c r="U1357" s="5">
        <v>401</v>
      </c>
      <c r="V1357" s="5">
        <v>585</v>
      </c>
      <c r="W1357" s="5">
        <v>0</v>
      </c>
      <c r="X1357" s="5">
        <v>5</v>
      </c>
      <c r="Y1357" s="5">
        <f t="shared" si="224"/>
        <v>0</v>
      </c>
      <c r="Z1357" s="5">
        <f t="shared" si="215"/>
        <v>0</v>
      </c>
      <c r="AA1357" s="5">
        <f t="shared" si="216"/>
        <v>0.40669371196754561</v>
      </c>
      <c r="AB1357" s="5">
        <f t="shared" si="217"/>
        <v>0.59330628803245433</v>
      </c>
      <c r="AC1357" s="5">
        <v>0</v>
      </c>
      <c r="AD1357" s="3">
        <v>0</v>
      </c>
      <c r="AE1357" s="3">
        <v>314</v>
      </c>
      <c r="AF1357" s="3">
        <v>674</v>
      </c>
      <c r="AG1357" s="3">
        <v>0</v>
      </c>
      <c r="AH1357" s="3">
        <v>3</v>
      </c>
      <c r="AI1357" s="1">
        <f t="shared" si="225"/>
        <v>0</v>
      </c>
      <c r="AJ1357" s="1">
        <f t="shared" si="218"/>
        <v>0</v>
      </c>
      <c r="AK1357" s="1">
        <f t="shared" si="219"/>
        <v>0.31685166498486378</v>
      </c>
      <c r="AL1357" s="1">
        <f t="shared" si="220"/>
        <v>0.68314833501513628</v>
      </c>
    </row>
    <row r="1358" spans="1:38">
      <c r="A1358" s="2" t="s">
        <v>1047</v>
      </c>
      <c r="B1358" s="2" t="s">
        <v>105</v>
      </c>
      <c r="C1358" s="2" t="s">
        <v>1048</v>
      </c>
      <c r="D1358" s="2">
        <v>16264</v>
      </c>
      <c r="E1358" s="6" t="s">
        <v>5</v>
      </c>
      <c r="F1358" s="2" t="s">
        <v>5</v>
      </c>
      <c r="G1358" s="2" t="s">
        <v>1446</v>
      </c>
      <c r="H1358" s="2">
        <v>57</v>
      </c>
      <c r="I1358" s="2">
        <v>4</v>
      </c>
      <c r="J1358" s="2" t="str">
        <f t="shared" si="221"/>
        <v>ESTERIL</v>
      </c>
      <c r="K1358" s="8">
        <v>0</v>
      </c>
      <c r="L1358" s="8">
        <v>0</v>
      </c>
      <c r="M1358" s="2">
        <v>0</v>
      </c>
      <c r="N1358" s="2">
        <v>480</v>
      </c>
      <c r="O1358" s="2">
        <v>0</v>
      </c>
      <c r="P1358" s="2">
        <v>260</v>
      </c>
      <c r="Q1358" s="2">
        <f t="shared" si="222"/>
        <v>0</v>
      </c>
      <c r="R1358" s="2">
        <f t="shared" si="223"/>
        <v>1</v>
      </c>
      <c r="S1358" s="5">
        <v>0</v>
      </c>
      <c r="T1358" s="5">
        <v>5</v>
      </c>
      <c r="U1358" s="5">
        <v>224</v>
      </c>
      <c r="V1358" s="5">
        <v>88</v>
      </c>
      <c r="W1358" s="5">
        <v>7</v>
      </c>
      <c r="X1358" s="5">
        <v>14</v>
      </c>
      <c r="Y1358" s="5">
        <f t="shared" si="224"/>
        <v>0</v>
      </c>
      <c r="Z1358" s="5">
        <f t="shared" si="215"/>
        <v>1.5772870662460567E-2</v>
      </c>
      <c r="AA1358" s="5">
        <f t="shared" si="216"/>
        <v>0.70662460567823349</v>
      </c>
      <c r="AB1358" s="5">
        <f t="shared" si="217"/>
        <v>0.27760252365930599</v>
      </c>
      <c r="AC1358" s="5">
        <v>0</v>
      </c>
      <c r="AD1358" s="3">
        <v>2</v>
      </c>
      <c r="AE1358" s="3">
        <v>188</v>
      </c>
      <c r="AF1358" s="3">
        <v>137</v>
      </c>
      <c r="AG1358" s="3">
        <v>3</v>
      </c>
      <c r="AH1358" s="3">
        <v>8</v>
      </c>
      <c r="AI1358" s="1">
        <f t="shared" si="225"/>
        <v>0</v>
      </c>
      <c r="AJ1358" s="1">
        <f t="shared" si="218"/>
        <v>1.4792899408284023E-2</v>
      </c>
      <c r="AK1358" s="1">
        <f t="shared" si="219"/>
        <v>0.55621301775147924</v>
      </c>
      <c r="AL1358" s="1">
        <f t="shared" si="220"/>
        <v>0.42899408284023671</v>
      </c>
    </row>
    <row r="1359" spans="1:38">
      <c r="A1359" s="2" t="s">
        <v>1047</v>
      </c>
      <c r="B1359" s="2" t="s">
        <v>105</v>
      </c>
      <c r="C1359" s="2" t="s">
        <v>1048</v>
      </c>
      <c r="D1359" s="2">
        <v>16122</v>
      </c>
      <c r="E1359" s="6" t="s">
        <v>114</v>
      </c>
      <c r="F1359" s="2" t="s">
        <v>5</v>
      </c>
      <c r="G1359" s="2" t="s">
        <v>1446</v>
      </c>
      <c r="H1359" s="2">
        <v>2</v>
      </c>
      <c r="I1359" s="2">
        <v>25</v>
      </c>
      <c r="J1359" s="2" t="str">
        <f t="shared" si="221"/>
        <v>ESTERIL</v>
      </c>
      <c r="K1359" s="8">
        <v>0</v>
      </c>
      <c r="M1359" s="2">
        <v>0</v>
      </c>
      <c r="N1359" s="2">
        <v>1907</v>
      </c>
      <c r="O1359" s="2">
        <v>0</v>
      </c>
      <c r="P1359" s="2">
        <v>453</v>
      </c>
      <c r="Q1359" s="2">
        <f t="shared" si="222"/>
        <v>0</v>
      </c>
      <c r="R1359" s="2">
        <f t="shared" si="223"/>
        <v>1</v>
      </c>
      <c r="S1359" s="5">
        <v>0</v>
      </c>
      <c r="T1359" s="5">
        <v>33</v>
      </c>
      <c r="U1359" s="5">
        <v>975</v>
      </c>
      <c r="V1359" s="5">
        <v>253</v>
      </c>
      <c r="W1359" s="5">
        <v>35</v>
      </c>
      <c r="X1359" s="5">
        <v>60</v>
      </c>
      <c r="Y1359" s="5">
        <f t="shared" si="224"/>
        <v>0</v>
      </c>
      <c r="Z1359" s="5">
        <f t="shared" si="215"/>
        <v>2.6169706582077717E-2</v>
      </c>
      <c r="AA1359" s="5">
        <f t="shared" si="216"/>
        <v>0.77319587628865982</v>
      </c>
      <c r="AB1359" s="5">
        <f t="shared" si="217"/>
        <v>0.2006344171292625</v>
      </c>
      <c r="AC1359" s="5">
        <v>0</v>
      </c>
      <c r="AD1359" s="3">
        <v>14</v>
      </c>
      <c r="AE1359" s="3">
        <v>916</v>
      </c>
      <c r="AF1359" s="3">
        <v>374</v>
      </c>
      <c r="AG1359" s="3">
        <v>12</v>
      </c>
      <c r="AH1359" s="3">
        <v>39</v>
      </c>
      <c r="AI1359" s="1">
        <f t="shared" si="225"/>
        <v>0</v>
      </c>
      <c r="AJ1359" s="1">
        <f t="shared" si="218"/>
        <v>1.9188191881918819E-2</v>
      </c>
      <c r="AK1359" s="1">
        <f t="shared" si="219"/>
        <v>0.67601476014760142</v>
      </c>
      <c r="AL1359" s="1">
        <f t="shared" si="220"/>
        <v>0.30479704797047968</v>
      </c>
    </row>
    <row r="1360" spans="1:38">
      <c r="A1360" s="2" t="s">
        <v>1047</v>
      </c>
      <c r="B1360" s="2" t="s">
        <v>105</v>
      </c>
      <c r="C1360" s="2" t="s">
        <v>1048</v>
      </c>
      <c r="D1360" s="2">
        <v>16265</v>
      </c>
      <c r="E1360" s="6" t="s">
        <v>5</v>
      </c>
      <c r="F1360" s="2" t="s">
        <v>5</v>
      </c>
      <c r="G1360" s="2" t="s">
        <v>1446</v>
      </c>
      <c r="H1360" s="2">
        <v>58</v>
      </c>
      <c r="I1360" s="2">
        <v>4</v>
      </c>
      <c r="J1360" s="2" t="str">
        <f t="shared" si="221"/>
        <v>ESTERIL</v>
      </c>
      <c r="K1360" s="8">
        <v>0</v>
      </c>
      <c r="M1360" s="2">
        <v>0</v>
      </c>
      <c r="N1360" s="2">
        <v>306</v>
      </c>
      <c r="O1360" s="2">
        <v>0</v>
      </c>
      <c r="P1360" s="2">
        <v>188</v>
      </c>
      <c r="Q1360" s="2">
        <f t="shared" si="222"/>
        <v>0</v>
      </c>
      <c r="R1360" s="2">
        <f t="shared" si="223"/>
        <v>1</v>
      </c>
      <c r="S1360" s="5">
        <v>0</v>
      </c>
      <c r="T1360" s="5">
        <v>0</v>
      </c>
      <c r="U1360" s="5">
        <v>133</v>
      </c>
      <c r="V1360" s="5">
        <v>84</v>
      </c>
      <c r="W1360" s="5">
        <v>1</v>
      </c>
      <c r="X1360" s="5">
        <v>6</v>
      </c>
      <c r="Y1360" s="5">
        <f t="shared" si="224"/>
        <v>0</v>
      </c>
      <c r="Z1360" s="5">
        <f t="shared" si="215"/>
        <v>0</v>
      </c>
      <c r="AA1360" s="5">
        <f t="shared" si="216"/>
        <v>0.61290322580645162</v>
      </c>
      <c r="AB1360" s="5">
        <f t="shared" si="217"/>
        <v>0.38709677419354838</v>
      </c>
      <c r="AC1360" s="5">
        <v>0</v>
      </c>
      <c r="AD1360" s="3">
        <v>0</v>
      </c>
      <c r="AE1360" s="3">
        <v>98</v>
      </c>
      <c r="AF1360" s="3">
        <v>124</v>
      </c>
      <c r="AG1360" s="3">
        <v>0</v>
      </c>
      <c r="AH1360" s="3">
        <v>2</v>
      </c>
      <c r="AI1360" s="1">
        <f t="shared" si="225"/>
        <v>0</v>
      </c>
      <c r="AJ1360" s="1">
        <f t="shared" si="218"/>
        <v>0</v>
      </c>
      <c r="AK1360" s="1">
        <f t="shared" si="219"/>
        <v>0.4375</v>
      </c>
      <c r="AL1360" s="1">
        <f t="shared" si="220"/>
        <v>0.5625</v>
      </c>
    </row>
    <row r="1361" spans="1:38">
      <c r="A1361" s="2" t="s">
        <v>1047</v>
      </c>
      <c r="B1361" s="2" t="s">
        <v>105</v>
      </c>
      <c r="C1361" s="2" t="s">
        <v>1048</v>
      </c>
      <c r="D1361" s="2">
        <v>16266</v>
      </c>
      <c r="E1361" s="6" t="s">
        <v>5</v>
      </c>
      <c r="F1361" s="2" t="s">
        <v>5</v>
      </c>
      <c r="G1361" s="2" t="s">
        <v>1446</v>
      </c>
      <c r="H1361" s="2">
        <v>59</v>
      </c>
      <c r="I1361" s="2">
        <v>4</v>
      </c>
      <c r="J1361" s="2" t="str">
        <f t="shared" si="221"/>
        <v>ESTERIL</v>
      </c>
      <c r="M1361" s="2">
        <v>0</v>
      </c>
      <c r="N1361" s="2">
        <v>321</v>
      </c>
      <c r="O1361" s="2">
        <v>0</v>
      </c>
      <c r="P1361" s="2">
        <v>372</v>
      </c>
      <c r="Q1361" s="2">
        <f t="shared" si="222"/>
        <v>0</v>
      </c>
      <c r="R1361" s="2">
        <f t="shared" si="223"/>
        <v>1</v>
      </c>
      <c r="S1361" s="5">
        <v>0</v>
      </c>
      <c r="T1361" s="5">
        <v>0</v>
      </c>
      <c r="U1361" s="5">
        <v>101</v>
      </c>
      <c r="V1361" s="5">
        <v>161</v>
      </c>
      <c r="W1361" s="5">
        <v>0</v>
      </c>
      <c r="X1361" s="5">
        <v>2</v>
      </c>
      <c r="Y1361" s="5">
        <f t="shared" si="224"/>
        <v>0</v>
      </c>
      <c r="Z1361" s="5">
        <f t="shared" si="215"/>
        <v>0</v>
      </c>
      <c r="AA1361" s="5">
        <f t="shared" si="216"/>
        <v>0.38549618320610685</v>
      </c>
      <c r="AB1361" s="5">
        <f t="shared" si="217"/>
        <v>0.6145038167938931</v>
      </c>
      <c r="AC1361" s="5">
        <v>0</v>
      </c>
      <c r="AD1361" s="3">
        <v>0</v>
      </c>
      <c r="AE1361" s="3">
        <v>50</v>
      </c>
      <c r="AF1361" s="3">
        <v>214</v>
      </c>
      <c r="AG1361" s="3">
        <v>0</v>
      </c>
      <c r="AH1361" s="3">
        <v>0</v>
      </c>
      <c r="AI1361" s="1">
        <f t="shared" si="225"/>
        <v>0</v>
      </c>
      <c r="AJ1361" s="1">
        <f t="shared" si="218"/>
        <v>0</v>
      </c>
      <c r="AK1361" s="1">
        <f t="shared" si="219"/>
        <v>0.18939393939393939</v>
      </c>
      <c r="AL1361" s="1">
        <f t="shared" si="220"/>
        <v>0.81060606060606055</v>
      </c>
    </row>
    <row r="1362" spans="1:38">
      <c r="A1362" s="2" t="s">
        <v>1047</v>
      </c>
      <c r="B1362" s="2" t="s">
        <v>105</v>
      </c>
      <c r="C1362" s="2" t="s">
        <v>1048</v>
      </c>
      <c r="D1362" s="2">
        <v>16267</v>
      </c>
      <c r="E1362" s="6" t="s">
        <v>5</v>
      </c>
      <c r="F1362" s="2" t="s">
        <v>5</v>
      </c>
      <c r="G1362" s="2" t="s">
        <v>1446</v>
      </c>
      <c r="H1362" s="2">
        <v>60</v>
      </c>
      <c r="I1362" s="2">
        <v>4</v>
      </c>
      <c r="J1362" s="2" t="str">
        <f t="shared" si="221"/>
        <v>ESTERIL</v>
      </c>
      <c r="M1362" s="2">
        <v>0</v>
      </c>
      <c r="N1362" s="2">
        <v>382</v>
      </c>
      <c r="O1362" s="2">
        <v>0</v>
      </c>
      <c r="P1362" s="2">
        <v>222</v>
      </c>
      <c r="Q1362" s="2">
        <f t="shared" si="222"/>
        <v>0</v>
      </c>
      <c r="R1362" s="2">
        <f t="shared" si="223"/>
        <v>1</v>
      </c>
      <c r="S1362" s="5">
        <v>0</v>
      </c>
      <c r="T1362" s="5">
        <v>22</v>
      </c>
      <c r="U1362" s="5">
        <v>158</v>
      </c>
      <c r="V1362" s="5">
        <v>62</v>
      </c>
      <c r="W1362" s="5">
        <v>17</v>
      </c>
      <c r="X1362" s="5">
        <v>14</v>
      </c>
      <c r="Y1362" s="5">
        <f t="shared" si="224"/>
        <v>0</v>
      </c>
      <c r="Z1362" s="5">
        <f t="shared" si="215"/>
        <v>9.0909090909090912E-2</v>
      </c>
      <c r="AA1362" s="5">
        <f t="shared" si="216"/>
        <v>0.65289256198347112</v>
      </c>
      <c r="AB1362" s="5">
        <f t="shared" si="217"/>
        <v>0.256198347107438</v>
      </c>
      <c r="AC1362" s="5">
        <v>0</v>
      </c>
      <c r="AD1362" s="3">
        <v>16</v>
      </c>
      <c r="AE1362" s="3">
        <v>111</v>
      </c>
      <c r="AF1362" s="3">
        <v>126</v>
      </c>
      <c r="AG1362" s="3">
        <v>14</v>
      </c>
      <c r="AH1362" s="3">
        <v>5</v>
      </c>
      <c r="AI1362" s="1">
        <f t="shared" si="225"/>
        <v>0</v>
      </c>
      <c r="AJ1362" s="1">
        <f t="shared" si="218"/>
        <v>0.11029411764705882</v>
      </c>
      <c r="AK1362" s="1">
        <f t="shared" si="219"/>
        <v>0.40808823529411764</v>
      </c>
      <c r="AL1362" s="1">
        <f t="shared" si="220"/>
        <v>0.48161764705882354</v>
      </c>
    </row>
    <row r="1363" spans="1:38">
      <c r="A1363" s="2" t="s">
        <v>1047</v>
      </c>
      <c r="B1363" s="2" t="s">
        <v>105</v>
      </c>
      <c r="C1363" s="2" t="s">
        <v>1048</v>
      </c>
      <c r="D1363" s="2">
        <v>16268</v>
      </c>
      <c r="E1363" s="6" t="s">
        <v>24</v>
      </c>
      <c r="F1363" s="2" t="s">
        <v>6</v>
      </c>
      <c r="G1363" s="2" t="s">
        <v>1445</v>
      </c>
      <c r="H1363" s="2">
        <v>61</v>
      </c>
      <c r="I1363" s="2">
        <v>8</v>
      </c>
      <c r="J1363" s="2" t="str">
        <f t="shared" si="221"/>
        <v>MINERIO</v>
      </c>
      <c r="M1363" s="2">
        <v>1</v>
      </c>
      <c r="N1363" s="2">
        <v>395</v>
      </c>
      <c r="O1363" s="2">
        <v>0</v>
      </c>
      <c r="P1363" s="2">
        <v>212</v>
      </c>
      <c r="Q1363" s="2">
        <f t="shared" si="222"/>
        <v>1.6447368421052631E-3</v>
      </c>
      <c r="R1363" s="2">
        <f t="shared" si="223"/>
        <v>0.99835526315789469</v>
      </c>
      <c r="S1363" s="5">
        <v>0</v>
      </c>
      <c r="T1363" s="5">
        <v>0</v>
      </c>
      <c r="U1363" s="5">
        <v>199</v>
      </c>
      <c r="V1363" s="5">
        <v>88</v>
      </c>
      <c r="W1363" s="5">
        <v>0</v>
      </c>
      <c r="X1363" s="5">
        <v>11</v>
      </c>
      <c r="Y1363" s="5">
        <f t="shared" si="224"/>
        <v>0</v>
      </c>
      <c r="Z1363" s="5">
        <f t="shared" si="215"/>
        <v>0</v>
      </c>
      <c r="AA1363" s="5">
        <f t="shared" si="216"/>
        <v>0.69337979094076652</v>
      </c>
      <c r="AB1363" s="5">
        <f t="shared" si="217"/>
        <v>0.30662020905923343</v>
      </c>
      <c r="AC1363" s="5">
        <v>0</v>
      </c>
      <c r="AD1363" s="3">
        <v>0</v>
      </c>
      <c r="AE1363" s="3">
        <v>182</v>
      </c>
      <c r="AF1363" s="3">
        <v>109</v>
      </c>
      <c r="AG1363" s="3">
        <v>0</v>
      </c>
      <c r="AH1363" s="3">
        <v>7</v>
      </c>
      <c r="AI1363" s="1">
        <f t="shared" si="225"/>
        <v>0</v>
      </c>
      <c r="AJ1363" s="1">
        <f t="shared" si="218"/>
        <v>0</v>
      </c>
      <c r="AK1363" s="1">
        <f t="shared" si="219"/>
        <v>0.61073825503355705</v>
      </c>
      <c r="AL1363" s="1">
        <f t="shared" si="220"/>
        <v>0.38926174496644295</v>
      </c>
    </row>
    <row r="1364" spans="1:38">
      <c r="A1364" s="2" t="s">
        <v>1047</v>
      </c>
      <c r="B1364" s="2" t="s">
        <v>105</v>
      </c>
      <c r="C1364" s="2" t="s">
        <v>1048</v>
      </c>
      <c r="D1364" s="2">
        <v>16269</v>
      </c>
      <c r="E1364" s="6" t="s">
        <v>24</v>
      </c>
      <c r="F1364" s="2" t="s">
        <v>6</v>
      </c>
      <c r="G1364" s="2" t="s">
        <v>1445</v>
      </c>
      <c r="H1364" s="2">
        <v>62</v>
      </c>
      <c r="I1364" s="2">
        <v>32</v>
      </c>
      <c r="J1364" s="2" t="str">
        <f t="shared" si="221"/>
        <v>MINERIO</v>
      </c>
      <c r="M1364" s="2">
        <v>69</v>
      </c>
      <c r="N1364" s="2">
        <v>1204</v>
      </c>
      <c r="O1364" s="2">
        <v>0</v>
      </c>
      <c r="P1364" s="2">
        <v>430</v>
      </c>
      <c r="Q1364" s="2">
        <f t="shared" si="222"/>
        <v>4.0516735173223725E-2</v>
      </c>
      <c r="R1364" s="2">
        <f t="shared" si="223"/>
        <v>0.95948326482677626</v>
      </c>
      <c r="S1364" s="5">
        <v>0</v>
      </c>
      <c r="T1364" s="5">
        <v>14</v>
      </c>
      <c r="U1364" s="5">
        <v>587</v>
      </c>
      <c r="V1364" s="5">
        <v>241</v>
      </c>
      <c r="W1364" s="5">
        <v>14</v>
      </c>
      <c r="X1364" s="5">
        <v>24</v>
      </c>
      <c r="Y1364" s="5">
        <f t="shared" si="224"/>
        <v>0</v>
      </c>
      <c r="Z1364" s="5">
        <f t="shared" si="215"/>
        <v>1.66270783847981E-2</v>
      </c>
      <c r="AA1364" s="5">
        <f t="shared" si="216"/>
        <v>0.69714964370546317</v>
      </c>
      <c r="AB1364" s="5">
        <f t="shared" si="217"/>
        <v>0.28622327790973873</v>
      </c>
      <c r="AC1364" s="5">
        <v>0</v>
      </c>
      <c r="AD1364" s="3">
        <v>7</v>
      </c>
      <c r="AE1364" s="3">
        <v>515</v>
      </c>
      <c r="AF1364" s="3">
        <v>334</v>
      </c>
      <c r="AG1364" s="3">
        <v>6</v>
      </c>
      <c r="AH1364" s="3">
        <v>17</v>
      </c>
      <c r="AI1364" s="1">
        <f t="shared" si="225"/>
        <v>0</v>
      </c>
      <c r="AJ1364" s="1">
        <f t="shared" si="218"/>
        <v>1.4789533560864619E-2</v>
      </c>
      <c r="AK1364" s="1">
        <f t="shared" si="219"/>
        <v>0.58589306029579069</v>
      </c>
      <c r="AL1364" s="1">
        <f t="shared" si="220"/>
        <v>0.39931740614334471</v>
      </c>
    </row>
    <row r="1365" spans="1:38">
      <c r="A1365" s="2" t="s">
        <v>1047</v>
      </c>
      <c r="B1365" s="2" t="s">
        <v>105</v>
      </c>
      <c r="C1365" s="2" t="s">
        <v>1048</v>
      </c>
      <c r="D1365" s="2">
        <v>16270</v>
      </c>
      <c r="E1365" s="6" t="s">
        <v>24</v>
      </c>
      <c r="F1365" s="2" t="s">
        <v>6</v>
      </c>
      <c r="G1365" s="2" t="s">
        <v>1445</v>
      </c>
      <c r="H1365" s="2">
        <v>63</v>
      </c>
      <c r="I1365" s="2">
        <v>10</v>
      </c>
      <c r="J1365" s="2" t="str">
        <f t="shared" si="221"/>
        <v>MINERIO</v>
      </c>
      <c r="M1365" s="2">
        <v>42</v>
      </c>
      <c r="N1365" s="2">
        <v>499</v>
      </c>
      <c r="O1365" s="2">
        <v>0</v>
      </c>
      <c r="P1365" s="2">
        <v>242</v>
      </c>
      <c r="Q1365" s="2">
        <f t="shared" si="222"/>
        <v>5.3639846743295021E-2</v>
      </c>
      <c r="R1365" s="2">
        <f t="shared" si="223"/>
        <v>0.94636015325670497</v>
      </c>
      <c r="S1365" s="5">
        <v>0</v>
      </c>
      <c r="T1365" s="5">
        <v>157</v>
      </c>
      <c r="U1365" s="5">
        <v>83</v>
      </c>
      <c r="V1365" s="5">
        <v>21</v>
      </c>
      <c r="W1365" s="5">
        <v>128</v>
      </c>
      <c r="X1365" s="5">
        <v>17</v>
      </c>
      <c r="Y1365" s="5">
        <f t="shared" si="224"/>
        <v>0</v>
      </c>
      <c r="Z1365" s="5">
        <f t="shared" si="215"/>
        <v>0.6015325670498084</v>
      </c>
      <c r="AA1365" s="5">
        <f t="shared" si="216"/>
        <v>0.31800766283524906</v>
      </c>
      <c r="AB1365" s="5">
        <f t="shared" si="217"/>
        <v>8.0459770114942528E-2</v>
      </c>
      <c r="AC1365" s="5">
        <v>0</v>
      </c>
      <c r="AD1365" s="3">
        <v>124</v>
      </c>
      <c r="AE1365" s="3">
        <v>123</v>
      </c>
      <c r="AF1365" s="3">
        <v>35</v>
      </c>
      <c r="AG1365" s="3">
        <v>105</v>
      </c>
      <c r="AH1365" s="3">
        <v>17</v>
      </c>
      <c r="AI1365" s="1">
        <f t="shared" si="225"/>
        <v>0</v>
      </c>
      <c r="AJ1365" s="1">
        <f t="shared" si="218"/>
        <v>0.56683168316831678</v>
      </c>
      <c r="AK1365" s="1">
        <f t="shared" si="219"/>
        <v>0.30445544554455445</v>
      </c>
      <c r="AL1365" s="1">
        <f t="shared" si="220"/>
        <v>0.12871287128712872</v>
      </c>
    </row>
    <row r="1366" spans="1:38">
      <c r="A1366" s="2" t="s">
        <v>1047</v>
      </c>
      <c r="B1366" s="2" t="s">
        <v>105</v>
      </c>
      <c r="C1366" s="2" t="s">
        <v>1048</v>
      </c>
      <c r="D1366" s="2">
        <v>16271</v>
      </c>
      <c r="E1366" s="6" t="s">
        <v>117</v>
      </c>
      <c r="F1366" s="2" t="s">
        <v>6</v>
      </c>
      <c r="G1366" s="2" t="s">
        <v>1445</v>
      </c>
      <c r="H1366" s="2">
        <v>64</v>
      </c>
      <c r="I1366" s="2">
        <v>12</v>
      </c>
      <c r="J1366" s="2" t="str">
        <f t="shared" si="221"/>
        <v>MINERIO</v>
      </c>
      <c r="M1366" s="2">
        <v>407</v>
      </c>
      <c r="N1366" s="2">
        <v>268</v>
      </c>
      <c r="O1366" s="2">
        <v>0</v>
      </c>
      <c r="P1366" s="2">
        <v>272</v>
      </c>
      <c r="Q1366" s="2">
        <f t="shared" si="222"/>
        <v>0.42977824709609291</v>
      </c>
      <c r="R1366" s="2">
        <f t="shared" si="223"/>
        <v>0.57022175290390709</v>
      </c>
      <c r="S1366" s="5">
        <v>0</v>
      </c>
      <c r="T1366" s="5">
        <v>172</v>
      </c>
      <c r="U1366" s="5">
        <v>115</v>
      </c>
      <c r="V1366" s="5">
        <v>50</v>
      </c>
      <c r="W1366" s="5">
        <v>142</v>
      </c>
      <c r="X1366" s="5">
        <v>13</v>
      </c>
      <c r="Y1366" s="5">
        <f t="shared" si="224"/>
        <v>0</v>
      </c>
      <c r="Z1366" s="5">
        <f t="shared" si="215"/>
        <v>0.51038575667655783</v>
      </c>
      <c r="AA1366" s="5">
        <f t="shared" si="216"/>
        <v>0.34124629080118696</v>
      </c>
      <c r="AB1366" s="5">
        <f t="shared" si="217"/>
        <v>0.14836795252225518</v>
      </c>
      <c r="AC1366" s="5">
        <v>0</v>
      </c>
      <c r="AD1366" s="3">
        <v>130</v>
      </c>
      <c r="AE1366" s="3">
        <v>154</v>
      </c>
      <c r="AF1366" s="3">
        <v>64</v>
      </c>
      <c r="AG1366" s="3">
        <v>123</v>
      </c>
      <c r="AH1366" s="3">
        <v>19</v>
      </c>
      <c r="AI1366" s="1">
        <f t="shared" si="225"/>
        <v>0</v>
      </c>
      <c r="AJ1366" s="1">
        <f t="shared" si="218"/>
        <v>0.51632653061224487</v>
      </c>
      <c r="AK1366" s="1">
        <f t="shared" si="219"/>
        <v>0.31428571428571428</v>
      </c>
      <c r="AL1366" s="1">
        <f t="shared" si="220"/>
        <v>0.16938775510204082</v>
      </c>
    </row>
    <row r="1367" spans="1:38">
      <c r="A1367" s="2" t="s">
        <v>1047</v>
      </c>
      <c r="B1367" s="2" t="s">
        <v>105</v>
      </c>
      <c r="C1367" s="2" t="s">
        <v>1048</v>
      </c>
      <c r="D1367" s="2">
        <v>16272</v>
      </c>
      <c r="E1367" s="6" t="s">
        <v>117</v>
      </c>
      <c r="F1367" s="2" t="s">
        <v>6</v>
      </c>
      <c r="G1367" s="2" t="s">
        <v>1445</v>
      </c>
      <c r="H1367" s="2">
        <v>65</v>
      </c>
      <c r="I1367" s="2">
        <v>50</v>
      </c>
      <c r="J1367" s="2" t="str">
        <f t="shared" si="221"/>
        <v>MINERIO</v>
      </c>
      <c r="M1367" s="2">
        <v>0</v>
      </c>
      <c r="N1367" s="2">
        <v>2141</v>
      </c>
      <c r="O1367" s="2">
        <v>0</v>
      </c>
      <c r="P1367" s="2">
        <v>465</v>
      </c>
      <c r="Q1367" s="2">
        <f t="shared" si="222"/>
        <v>0</v>
      </c>
      <c r="R1367" s="2">
        <f t="shared" si="223"/>
        <v>1</v>
      </c>
      <c r="S1367" s="5">
        <v>0</v>
      </c>
      <c r="T1367" s="5">
        <v>1</v>
      </c>
      <c r="U1367" s="5">
        <v>740</v>
      </c>
      <c r="V1367" s="5">
        <v>678</v>
      </c>
      <c r="W1367" s="5">
        <v>1</v>
      </c>
      <c r="X1367" s="5">
        <v>14</v>
      </c>
      <c r="Y1367" s="5">
        <f t="shared" si="224"/>
        <v>0</v>
      </c>
      <c r="Z1367" s="5">
        <f t="shared" si="215"/>
        <v>7.0472163495419312E-4</v>
      </c>
      <c r="AA1367" s="5">
        <f t="shared" si="216"/>
        <v>0.52149400986610284</v>
      </c>
      <c r="AB1367" s="5">
        <f t="shared" si="217"/>
        <v>0.47780126849894294</v>
      </c>
      <c r="AC1367" s="5">
        <v>0</v>
      </c>
      <c r="AD1367" s="3">
        <v>0</v>
      </c>
      <c r="AE1367" s="3">
        <v>602</v>
      </c>
      <c r="AF1367" s="3">
        <v>825</v>
      </c>
      <c r="AG1367" s="3">
        <v>0</v>
      </c>
      <c r="AH1367" s="3">
        <v>7</v>
      </c>
      <c r="AI1367" s="1">
        <f t="shared" si="225"/>
        <v>0</v>
      </c>
      <c r="AJ1367" s="1">
        <f t="shared" si="218"/>
        <v>0</v>
      </c>
      <c r="AK1367" s="1">
        <f t="shared" si="219"/>
        <v>0.41980474198047418</v>
      </c>
      <c r="AL1367" s="1">
        <f t="shared" si="220"/>
        <v>0.58019525801952576</v>
      </c>
    </row>
    <row r="1368" spans="1:38">
      <c r="A1368" s="2" t="s">
        <v>1047</v>
      </c>
      <c r="B1368" s="2" t="s">
        <v>105</v>
      </c>
      <c r="C1368" s="2" t="s">
        <v>1048</v>
      </c>
      <c r="D1368" s="2">
        <v>16273</v>
      </c>
      <c r="E1368" s="6" t="s">
        <v>118</v>
      </c>
      <c r="F1368" s="2" t="s">
        <v>6</v>
      </c>
      <c r="G1368" s="2" t="s">
        <v>1445</v>
      </c>
      <c r="H1368" s="2">
        <v>66</v>
      </c>
      <c r="I1368" s="2">
        <v>4</v>
      </c>
      <c r="J1368" s="2" t="str">
        <f t="shared" si="221"/>
        <v>MINERIO</v>
      </c>
      <c r="M1368" s="2">
        <v>0</v>
      </c>
      <c r="N1368" s="2">
        <v>280</v>
      </c>
      <c r="O1368" s="2">
        <v>0</v>
      </c>
      <c r="P1368" s="2">
        <v>178</v>
      </c>
      <c r="Q1368" s="2">
        <f t="shared" si="222"/>
        <v>0</v>
      </c>
      <c r="R1368" s="2">
        <f t="shared" si="223"/>
        <v>1</v>
      </c>
      <c r="S1368" s="5">
        <v>0</v>
      </c>
      <c r="T1368" s="5">
        <v>0</v>
      </c>
      <c r="U1368" s="5">
        <v>64</v>
      </c>
      <c r="V1368" s="5">
        <v>144</v>
      </c>
      <c r="W1368" s="5">
        <v>0</v>
      </c>
      <c r="X1368" s="5">
        <v>0</v>
      </c>
      <c r="Y1368" s="5">
        <f t="shared" si="224"/>
        <v>0</v>
      </c>
      <c r="Z1368" s="5">
        <f t="shared" si="215"/>
        <v>0</v>
      </c>
      <c r="AA1368" s="5">
        <f t="shared" si="216"/>
        <v>0.30769230769230771</v>
      </c>
      <c r="AB1368" s="5">
        <f t="shared" si="217"/>
        <v>0.69230769230769229</v>
      </c>
      <c r="AC1368" s="5">
        <v>0</v>
      </c>
      <c r="AD1368" s="3">
        <v>0</v>
      </c>
      <c r="AE1368" s="3">
        <v>36</v>
      </c>
      <c r="AF1368" s="3">
        <v>172</v>
      </c>
      <c r="AG1368" s="3">
        <v>0</v>
      </c>
      <c r="AH1368" s="3">
        <v>0</v>
      </c>
      <c r="AI1368" s="1">
        <f t="shared" si="225"/>
        <v>0</v>
      </c>
      <c r="AJ1368" s="1">
        <f t="shared" si="218"/>
        <v>0</v>
      </c>
      <c r="AK1368" s="1">
        <f t="shared" si="219"/>
        <v>0.17307692307692307</v>
      </c>
      <c r="AL1368" s="1">
        <f t="shared" si="220"/>
        <v>0.82692307692307687</v>
      </c>
    </row>
    <row r="1369" spans="1:38">
      <c r="A1369" s="2" t="s">
        <v>1047</v>
      </c>
      <c r="B1369" s="2" t="s">
        <v>105</v>
      </c>
      <c r="C1369" s="2" t="s">
        <v>1048</v>
      </c>
      <c r="D1369" s="2">
        <v>16274</v>
      </c>
      <c r="E1369" s="6" t="s">
        <v>118</v>
      </c>
      <c r="F1369" s="2" t="s">
        <v>6</v>
      </c>
      <c r="G1369" s="2" t="s">
        <v>1445</v>
      </c>
      <c r="H1369" s="2">
        <v>67</v>
      </c>
      <c r="I1369" s="2">
        <v>96</v>
      </c>
      <c r="J1369" s="2" t="str">
        <f t="shared" si="221"/>
        <v>MINERIO</v>
      </c>
      <c r="M1369" s="2">
        <v>112</v>
      </c>
      <c r="N1369" s="2">
        <v>3151</v>
      </c>
      <c r="O1369" s="2">
        <v>0</v>
      </c>
      <c r="P1369" s="2">
        <v>752</v>
      </c>
      <c r="Q1369" s="2">
        <f t="shared" si="222"/>
        <v>2.7895392278953924E-2</v>
      </c>
      <c r="R1369" s="2">
        <f t="shared" si="223"/>
        <v>0.97210460772104612</v>
      </c>
      <c r="S1369" s="5">
        <v>0</v>
      </c>
      <c r="T1369" s="5">
        <v>17</v>
      </c>
      <c r="U1369" s="5">
        <v>1341</v>
      </c>
      <c r="V1369" s="5">
        <v>768</v>
      </c>
      <c r="W1369" s="5">
        <v>21</v>
      </c>
      <c r="X1369" s="5">
        <v>21</v>
      </c>
      <c r="Y1369" s="5">
        <f t="shared" si="224"/>
        <v>0</v>
      </c>
      <c r="Z1369" s="5">
        <f t="shared" si="215"/>
        <v>7.9962370649106305E-3</v>
      </c>
      <c r="AA1369" s="5">
        <f t="shared" si="216"/>
        <v>0.63076199435559732</v>
      </c>
      <c r="AB1369" s="5">
        <f t="shared" si="217"/>
        <v>0.36124176857949203</v>
      </c>
      <c r="AC1369" s="5">
        <v>0</v>
      </c>
      <c r="AD1369" s="3">
        <v>12</v>
      </c>
      <c r="AE1369" s="3">
        <v>1137</v>
      </c>
      <c r="AF1369" s="3">
        <v>993</v>
      </c>
      <c r="AG1369" s="3">
        <v>12</v>
      </c>
      <c r="AH1369" s="3">
        <v>14</v>
      </c>
      <c r="AI1369" s="1">
        <f t="shared" si="225"/>
        <v>0</v>
      </c>
      <c r="AJ1369" s="1">
        <f t="shared" si="218"/>
        <v>1.107011070110701E-2</v>
      </c>
      <c r="AK1369" s="1">
        <f t="shared" si="219"/>
        <v>0.52444649446494462</v>
      </c>
      <c r="AL1369" s="1">
        <f t="shared" si="220"/>
        <v>0.46448339483394835</v>
      </c>
    </row>
    <row r="1370" spans="1:38">
      <c r="A1370" s="2" t="s">
        <v>1047</v>
      </c>
      <c r="B1370" s="2" t="s">
        <v>105</v>
      </c>
      <c r="C1370" s="2" t="s">
        <v>1048</v>
      </c>
      <c r="D1370" s="2">
        <v>16275</v>
      </c>
      <c r="E1370" s="6" t="s">
        <v>118</v>
      </c>
      <c r="F1370" s="2" t="s">
        <v>6</v>
      </c>
      <c r="G1370" s="2" t="s">
        <v>1445</v>
      </c>
      <c r="H1370" s="2">
        <v>68</v>
      </c>
      <c r="I1370" s="2">
        <v>10</v>
      </c>
      <c r="J1370" s="2" t="str">
        <f t="shared" si="221"/>
        <v>MINERIO</v>
      </c>
      <c r="M1370" s="2">
        <v>0</v>
      </c>
      <c r="N1370" s="2">
        <v>793</v>
      </c>
      <c r="O1370" s="2">
        <v>0</v>
      </c>
      <c r="P1370" s="2">
        <v>277</v>
      </c>
      <c r="Q1370" s="2">
        <f t="shared" si="222"/>
        <v>0</v>
      </c>
      <c r="R1370" s="2">
        <f t="shared" si="223"/>
        <v>1</v>
      </c>
      <c r="S1370" s="5">
        <v>0</v>
      </c>
      <c r="T1370" s="5">
        <v>0</v>
      </c>
      <c r="U1370" s="5">
        <v>365</v>
      </c>
      <c r="V1370" s="5">
        <v>161</v>
      </c>
      <c r="W1370" s="5">
        <v>0</v>
      </c>
      <c r="X1370" s="5">
        <v>13</v>
      </c>
      <c r="Y1370" s="5">
        <f t="shared" si="224"/>
        <v>0</v>
      </c>
      <c r="Z1370" s="5">
        <f t="shared" si="215"/>
        <v>0</v>
      </c>
      <c r="AA1370" s="5">
        <f t="shared" si="216"/>
        <v>0.69391634980988592</v>
      </c>
      <c r="AB1370" s="5">
        <f t="shared" si="217"/>
        <v>0.30608365019011408</v>
      </c>
      <c r="AC1370" s="5">
        <v>0</v>
      </c>
      <c r="AD1370" s="3">
        <v>0</v>
      </c>
      <c r="AE1370" s="3">
        <v>317</v>
      </c>
      <c r="AF1370" s="3">
        <v>217</v>
      </c>
      <c r="AG1370" s="3">
        <v>0</v>
      </c>
      <c r="AH1370" s="3">
        <v>5</v>
      </c>
      <c r="AI1370" s="1">
        <f t="shared" si="225"/>
        <v>0</v>
      </c>
      <c r="AJ1370" s="1">
        <f t="shared" si="218"/>
        <v>0</v>
      </c>
      <c r="AK1370" s="1">
        <f t="shared" si="219"/>
        <v>0.58812615955473102</v>
      </c>
      <c r="AL1370" s="1">
        <f t="shared" si="220"/>
        <v>0.41187384044526903</v>
      </c>
    </row>
    <row r="1371" spans="1:38">
      <c r="A1371" s="2" t="s">
        <v>1047</v>
      </c>
      <c r="B1371" s="2" t="s">
        <v>105</v>
      </c>
      <c r="C1371" s="2" t="s">
        <v>1048</v>
      </c>
      <c r="D1371" s="2">
        <v>16276</v>
      </c>
      <c r="E1371" s="6" t="s">
        <v>118</v>
      </c>
      <c r="F1371" s="2" t="s">
        <v>6</v>
      </c>
      <c r="G1371" s="2" t="s">
        <v>1445</v>
      </c>
      <c r="H1371" s="2">
        <v>69</v>
      </c>
      <c r="I1371" s="2">
        <v>14</v>
      </c>
      <c r="J1371" s="2" t="str">
        <f t="shared" si="221"/>
        <v>MINERIO</v>
      </c>
      <c r="M1371" s="2">
        <v>0</v>
      </c>
      <c r="N1371" s="2">
        <v>988</v>
      </c>
      <c r="O1371" s="2">
        <v>0</v>
      </c>
      <c r="P1371" s="2">
        <v>331</v>
      </c>
      <c r="Q1371" s="2">
        <f t="shared" si="222"/>
        <v>0</v>
      </c>
      <c r="R1371" s="2">
        <f t="shared" si="223"/>
        <v>1</v>
      </c>
      <c r="S1371" s="5">
        <v>0</v>
      </c>
      <c r="T1371" s="5">
        <v>170</v>
      </c>
      <c r="U1371" s="5">
        <v>257</v>
      </c>
      <c r="V1371" s="5">
        <v>20</v>
      </c>
      <c r="W1371" s="5">
        <v>189</v>
      </c>
      <c r="X1371" s="5">
        <v>41</v>
      </c>
      <c r="Y1371" s="5">
        <f t="shared" si="224"/>
        <v>0</v>
      </c>
      <c r="Z1371" s="5">
        <f t="shared" si="215"/>
        <v>0.38031319910514544</v>
      </c>
      <c r="AA1371" s="5">
        <f t="shared" si="216"/>
        <v>0.57494407158836691</v>
      </c>
      <c r="AB1371" s="5">
        <f t="shared" si="217"/>
        <v>4.4742729306487698E-2</v>
      </c>
      <c r="AC1371" s="5">
        <v>0</v>
      </c>
      <c r="AD1371" s="3">
        <v>75</v>
      </c>
      <c r="AE1371" s="3">
        <v>413</v>
      </c>
      <c r="AF1371" s="3">
        <v>36</v>
      </c>
      <c r="AG1371" s="3">
        <v>98</v>
      </c>
      <c r="AH1371" s="3">
        <v>54</v>
      </c>
      <c r="AI1371" s="1">
        <f t="shared" si="225"/>
        <v>0</v>
      </c>
      <c r="AJ1371" s="1">
        <f t="shared" si="218"/>
        <v>0.25591715976331358</v>
      </c>
      <c r="AK1371" s="1">
        <f t="shared" si="219"/>
        <v>0.61094674556213013</v>
      </c>
      <c r="AL1371" s="1">
        <f t="shared" si="220"/>
        <v>0.13313609467455623</v>
      </c>
    </row>
    <row r="1372" spans="1:38">
      <c r="A1372" s="2" t="s">
        <v>1047</v>
      </c>
      <c r="B1372" s="2" t="s">
        <v>105</v>
      </c>
      <c r="C1372" s="2" t="s">
        <v>1048</v>
      </c>
      <c r="D1372" s="2">
        <v>16277</v>
      </c>
      <c r="E1372" s="6" t="s">
        <v>119</v>
      </c>
      <c r="F1372" s="2" t="s">
        <v>5</v>
      </c>
      <c r="G1372" s="2" t="s">
        <v>1446</v>
      </c>
      <c r="H1372" s="2">
        <v>70</v>
      </c>
      <c r="I1372" s="2">
        <v>20</v>
      </c>
      <c r="J1372" s="2" t="str">
        <f t="shared" si="221"/>
        <v>ESTERIL</v>
      </c>
      <c r="M1372" s="2">
        <v>26</v>
      </c>
      <c r="N1372" s="2">
        <v>1118</v>
      </c>
      <c r="O1372" s="2">
        <v>0</v>
      </c>
      <c r="P1372" s="2">
        <v>386</v>
      </c>
      <c r="Q1372" s="2">
        <f t="shared" si="222"/>
        <v>1.699346405228758E-2</v>
      </c>
      <c r="R1372" s="2">
        <f t="shared" si="223"/>
        <v>0.98300653594771237</v>
      </c>
      <c r="S1372" s="5">
        <v>0</v>
      </c>
      <c r="T1372" s="5">
        <v>170</v>
      </c>
      <c r="U1372" s="5">
        <v>338</v>
      </c>
      <c r="V1372" s="5">
        <v>43</v>
      </c>
      <c r="W1372" s="5">
        <v>187</v>
      </c>
      <c r="X1372" s="5">
        <v>64</v>
      </c>
      <c r="Y1372" s="5">
        <f t="shared" si="224"/>
        <v>0</v>
      </c>
      <c r="Z1372" s="5">
        <f t="shared" si="215"/>
        <v>0.30852994555353902</v>
      </c>
      <c r="AA1372" s="5">
        <f t="shared" si="216"/>
        <v>0.61343012704174227</v>
      </c>
      <c r="AB1372" s="5">
        <f t="shared" si="217"/>
        <v>7.8039927404718698E-2</v>
      </c>
      <c r="AC1372" s="5">
        <v>0</v>
      </c>
      <c r="AD1372" s="3">
        <v>97</v>
      </c>
      <c r="AE1372" s="3">
        <v>480</v>
      </c>
      <c r="AF1372" s="3">
        <v>51</v>
      </c>
      <c r="AG1372" s="3">
        <v>115</v>
      </c>
      <c r="AH1372" s="3">
        <v>59</v>
      </c>
      <c r="AI1372" s="1">
        <f t="shared" si="225"/>
        <v>0</v>
      </c>
      <c r="AJ1372" s="1">
        <f t="shared" si="218"/>
        <v>0.26433915211970077</v>
      </c>
      <c r="AK1372" s="1">
        <f t="shared" si="219"/>
        <v>0.59850374064837908</v>
      </c>
      <c r="AL1372" s="1">
        <f t="shared" si="220"/>
        <v>0.13715710723192021</v>
      </c>
    </row>
    <row r="1373" spans="1:38">
      <c r="A1373" s="2" t="s">
        <v>1047</v>
      </c>
      <c r="B1373" s="2" t="s">
        <v>105</v>
      </c>
      <c r="C1373" s="2" t="s">
        <v>1048</v>
      </c>
      <c r="D1373" s="2">
        <v>16278</v>
      </c>
      <c r="E1373" s="6" t="s">
        <v>119</v>
      </c>
      <c r="F1373" s="2" t="s">
        <v>5</v>
      </c>
      <c r="G1373" s="2" t="s">
        <v>1446</v>
      </c>
      <c r="H1373" s="2">
        <v>71</v>
      </c>
      <c r="I1373" s="2">
        <v>50</v>
      </c>
      <c r="J1373" s="2" t="str">
        <f t="shared" si="221"/>
        <v>ESTERIL</v>
      </c>
      <c r="M1373" s="2">
        <v>0</v>
      </c>
      <c r="N1373" s="2">
        <v>2826</v>
      </c>
      <c r="O1373" s="2">
        <v>0</v>
      </c>
      <c r="P1373" s="2">
        <v>569</v>
      </c>
      <c r="Q1373" s="2">
        <f t="shared" si="222"/>
        <v>0</v>
      </c>
      <c r="R1373" s="2">
        <f t="shared" si="223"/>
        <v>1</v>
      </c>
      <c r="S1373" s="5">
        <v>0</v>
      </c>
      <c r="T1373" s="5">
        <v>29</v>
      </c>
      <c r="U1373" s="5">
        <v>1340</v>
      </c>
      <c r="V1373" s="5">
        <v>400</v>
      </c>
      <c r="W1373" s="5">
        <v>30</v>
      </c>
      <c r="X1373" s="5">
        <v>61</v>
      </c>
      <c r="Y1373" s="5">
        <f t="shared" si="224"/>
        <v>0</v>
      </c>
      <c r="Z1373" s="5">
        <f t="shared" si="215"/>
        <v>1.6393442622950821E-2</v>
      </c>
      <c r="AA1373" s="5">
        <f t="shared" si="216"/>
        <v>0.75749010740531375</v>
      </c>
      <c r="AB1373" s="5">
        <f t="shared" si="217"/>
        <v>0.22611644997173544</v>
      </c>
      <c r="AC1373" s="5">
        <v>0</v>
      </c>
      <c r="AD1373" s="3">
        <v>8</v>
      </c>
      <c r="AE1373" s="3">
        <v>1210</v>
      </c>
      <c r="AF1373" s="3">
        <v>593</v>
      </c>
      <c r="AG1373" s="3">
        <v>9</v>
      </c>
      <c r="AH1373" s="3">
        <v>40</v>
      </c>
      <c r="AI1373" s="1">
        <f t="shared" si="225"/>
        <v>0</v>
      </c>
      <c r="AJ1373" s="1">
        <f t="shared" si="218"/>
        <v>9.1397849462365593E-3</v>
      </c>
      <c r="AK1373" s="1">
        <f t="shared" si="219"/>
        <v>0.65053763440860213</v>
      </c>
      <c r="AL1373" s="1">
        <f t="shared" si="220"/>
        <v>0.3403225806451613</v>
      </c>
    </row>
    <row r="1374" spans="1:38">
      <c r="A1374" s="2" t="s">
        <v>1047</v>
      </c>
      <c r="B1374" s="2" t="s">
        <v>105</v>
      </c>
      <c r="C1374" s="2" t="s">
        <v>1048</v>
      </c>
      <c r="D1374" s="2">
        <v>16279</v>
      </c>
      <c r="E1374" s="6" t="s">
        <v>119</v>
      </c>
      <c r="F1374" s="2" t="s">
        <v>5</v>
      </c>
      <c r="G1374" s="2" t="s">
        <v>1446</v>
      </c>
      <c r="H1374" s="2">
        <v>72</v>
      </c>
      <c r="I1374" s="2">
        <v>14</v>
      </c>
      <c r="J1374" s="2" t="str">
        <f t="shared" si="221"/>
        <v>ESTERIL</v>
      </c>
      <c r="M1374" s="2">
        <v>0</v>
      </c>
      <c r="N1374" s="2">
        <v>1046</v>
      </c>
      <c r="O1374" s="2">
        <v>0</v>
      </c>
      <c r="P1374" s="2">
        <v>346</v>
      </c>
      <c r="Q1374" s="2">
        <f t="shared" si="222"/>
        <v>0</v>
      </c>
      <c r="R1374" s="2">
        <f t="shared" si="223"/>
        <v>1</v>
      </c>
      <c r="S1374" s="5">
        <v>0</v>
      </c>
      <c r="T1374" s="5">
        <v>0</v>
      </c>
      <c r="U1374" s="5">
        <v>445</v>
      </c>
      <c r="V1374" s="5">
        <v>260</v>
      </c>
      <c r="W1374" s="5">
        <v>0</v>
      </c>
      <c r="X1374" s="5">
        <v>10</v>
      </c>
      <c r="Y1374" s="5">
        <f t="shared" si="224"/>
        <v>0</v>
      </c>
      <c r="Z1374" s="5">
        <f t="shared" si="215"/>
        <v>0</v>
      </c>
      <c r="AA1374" s="5">
        <f t="shared" si="216"/>
        <v>0.63120567375886527</v>
      </c>
      <c r="AB1374" s="5">
        <f t="shared" si="217"/>
        <v>0.36879432624113473</v>
      </c>
      <c r="AC1374" s="5">
        <v>0</v>
      </c>
      <c r="AD1374" s="3">
        <v>0</v>
      </c>
      <c r="AE1374" s="3">
        <v>367</v>
      </c>
      <c r="AF1374" s="3">
        <v>344</v>
      </c>
      <c r="AG1374" s="3">
        <v>0</v>
      </c>
      <c r="AH1374" s="3">
        <v>4</v>
      </c>
      <c r="AI1374" s="1">
        <f t="shared" si="225"/>
        <v>0</v>
      </c>
      <c r="AJ1374" s="1">
        <f t="shared" si="218"/>
        <v>0</v>
      </c>
      <c r="AK1374" s="1">
        <f t="shared" si="219"/>
        <v>0.51328671328671327</v>
      </c>
      <c r="AL1374" s="1">
        <f t="shared" si="220"/>
        <v>0.48671328671328673</v>
      </c>
    </row>
    <row r="1375" spans="1:38">
      <c r="A1375" s="2" t="s">
        <v>1047</v>
      </c>
      <c r="B1375" s="2" t="s">
        <v>105</v>
      </c>
      <c r="C1375" s="2" t="s">
        <v>1048</v>
      </c>
      <c r="D1375" s="2">
        <v>16280</v>
      </c>
      <c r="E1375" s="6" t="s">
        <v>120</v>
      </c>
      <c r="F1375" s="2" t="s">
        <v>6</v>
      </c>
      <c r="G1375" s="2" t="s">
        <v>1445</v>
      </c>
      <c r="H1375" s="2">
        <v>73</v>
      </c>
      <c r="I1375" s="2">
        <v>18</v>
      </c>
      <c r="J1375" s="2" t="str">
        <f t="shared" si="221"/>
        <v>MINERIO</v>
      </c>
      <c r="M1375" s="2">
        <v>8</v>
      </c>
      <c r="N1375" s="2">
        <v>1295</v>
      </c>
      <c r="O1375" s="2">
        <v>0</v>
      </c>
      <c r="P1375" s="2">
        <v>371</v>
      </c>
      <c r="Q1375" s="2">
        <f t="shared" si="222"/>
        <v>4.7789725209080045E-3</v>
      </c>
      <c r="R1375" s="2">
        <f t="shared" si="223"/>
        <v>0.99522102747909202</v>
      </c>
      <c r="S1375" s="5">
        <v>0</v>
      </c>
      <c r="T1375" s="5">
        <v>176</v>
      </c>
      <c r="U1375" s="5">
        <v>448</v>
      </c>
      <c r="V1375" s="5">
        <v>47</v>
      </c>
      <c r="W1375" s="5">
        <v>177</v>
      </c>
      <c r="X1375" s="5">
        <v>43</v>
      </c>
      <c r="Y1375" s="5">
        <f t="shared" si="224"/>
        <v>0</v>
      </c>
      <c r="Z1375" s="5">
        <f t="shared" si="215"/>
        <v>0.26229508196721313</v>
      </c>
      <c r="AA1375" s="5">
        <f t="shared" si="216"/>
        <v>0.66766020864381526</v>
      </c>
      <c r="AB1375" s="5">
        <f t="shared" si="217"/>
        <v>7.0044709388971685E-2</v>
      </c>
      <c r="AC1375" s="5">
        <v>0</v>
      </c>
      <c r="AD1375" s="3">
        <v>99</v>
      </c>
      <c r="AE1375" s="3">
        <v>550</v>
      </c>
      <c r="AF1375" s="3">
        <v>70</v>
      </c>
      <c r="AG1375" s="3">
        <v>120</v>
      </c>
      <c r="AH1375" s="3">
        <v>52</v>
      </c>
      <c r="AI1375" s="1">
        <f t="shared" si="225"/>
        <v>0</v>
      </c>
      <c r="AJ1375" s="1">
        <f t="shared" si="218"/>
        <v>0.24579124579124578</v>
      </c>
      <c r="AK1375" s="1">
        <f t="shared" si="219"/>
        <v>0.61728395061728392</v>
      </c>
      <c r="AL1375" s="1">
        <f t="shared" si="220"/>
        <v>0.13692480359147025</v>
      </c>
    </row>
    <row r="1376" spans="1:38">
      <c r="A1376" s="2" t="s">
        <v>1047</v>
      </c>
      <c r="B1376" s="2" t="s">
        <v>105</v>
      </c>
      <c r="C1376" s="2" t="s">
        <v>1048</v>
      </c>
      <c r="D1376" s="2">
        <v>16281</v>
      </c>
      <c r="E1376" s="6" t="s">
        <v>120</v>
      </c>
      <c r="F1376" s="2" t="s">
        <v>6</v>
      </c>
      <c r="G1376" s="2" t="s">
        <v>1445</v>
      </c>
      <c r="H1376" s="2">
        <v>74</v>
      </c>
      <c r="I1376" s="2">
        <v>30</v>
      </c>
      <c r="J1376" s="2" t="str">
        <f t="shared" si="221"/>
        <v>MINERIO</v>
      </c>
      <c r="M1376" s="2">
        <v>26</v>
      </c>
      <c r="N1376" s="2">
        <v>1798</v>
      </c>
      <c r="O1376" s="2">
        <v>0</v>
      </c>
      <c r="P1376" s="2">
        <v>391</v>
      </c>
      <c r="Q1376" s="2">
        <f t="shared" si="222"/>
        <v>1.1738148984198645E-2</v>
      </c>
      <c r="R1376" s="2">
        <f t="shared" si="223"/>
        <v>0.98826185101580133</v>
      </c>
      <c r="S1376" s="5">
        <v>0</v>
      </c>
      <c r="T1376" s="5">
        <v>233</v>
      </c>
      <c r="U1376" s="5">
        <v>627</v>
      </c>
      <c r="V1376" s="5">
        <v>56</v>
      </c>
      <c r="W1376" s="5">
        <v>225</v>
      </c>
      <c r="X1376" s="5">
        <v>71</v>
      </c>
      <c r="Y1376" s="5">
        <f t="shared" si="224"/>
        <v>0</v>
      </c>
      <c r="Z1376" s="5">
        <f t="shared" si="215"/>
        <v>0.25436681222707425</v>
      </c>
      <c r="AA1376" s="5">
        <f t="shared" si="216"/>
        <v>0.68449781659388642</v>
      </c>
      <c r="AB1376" s="5">
        <f t="shared" si="217"/>
        <v>6.1135371179039298E-2</v>
      </c>
      <c r="AC1376" s="5">
        <v>0</v>
      </c>
      <c r="AD1376" s="3">
        <v>152</v>
      </c>
      <c r="AE1376" s="3">
        <v>750</v>
      </c>
      <c r="AF1376" s="3">
        <v>93</v>
      </c>
      <c r="AG1376" s="3">
        <v>147</v>
      </c>
      <c r="AH1376" s="3">
        <v>69</v>
      </c>
      <c r="AI1376" s="1">
        <f t="shared" si="225"/>
        <v>0</v>
      </c>
      <c r="AJ1376" s="1">
        <f t="shared" si="218"/>
        <v>0.24690338563170933</v>
      </c>
      <c r="AK1376" s="1">
        <f t="shared" si="219"/>
        <v>0.61932287365813377</v>
      </c>
      <c r="AL1376" s="1">
        <f t="shared" si="220"/>
        <v>0.13377374071015691</v>
      </c>
    </row>
    <row r="1377" spans="1:38">
      <c r="A1377" s="2" t="s">
        <v>1047</v>
      </c>
      <c r="B1377" s="2" t="s">
        <v>105</v>
      </c>
      <c r="C1377" s="2" t="s">
        <v>1048</v>
      </c>
      <c r="D1377" s="2">
        <v>16282</v>
      </c>
      <c r="E1377" s="6" t="s">
        <v>121</v>
      </c>
      <c r="F1377" s="2" t="s">
        <v>6</v>
      </c>
      <c r="G1377" s="2" t="s">
        <v>1445</v>
      </c>
      <c r="H1377" s="2">
        <v>75</v>
      </c>
      <c r="I1377" s="2">
        <v>96</v>
      </c>
      <c r="J1377" s="2" t="str">
        <f t="shared" si="221"/>
        <v>MINERIO</v>
      </c>
      <c r="M1377" s="2">
        <v>32</v>
      </c>
      <c r="N1377" s="2">
        <v>3065</v>
      </c>
      <c r="O1377" s="2">
        <v>0</v>
      </c>
      <c r="P1377" s="2">
        <v>569</v>
      </c>
      <c r="Q1377" s="2">
        <f t="shared" si="222"/>
        <v>8.7288597926895792E-3</v>
      </c>
      <c r="R1377" s="2">
        <f t="shared" si="223"/>
        <v>0.99127114020731044</v>
      </c>
      <c r="S1377" s="5">
        <v>0</v>
      </c>
      <c r="T1377" s="5">
        <v>13</v>
      </c>
      <c r="U1377" s="5">
        <v>1602</v>
      </c>
      <c r="V1377" s="5">
        <v>383</v>
      </c>
      <c r="W1377" s="5">
        <v>7</v>
      </c>
      <c r="X1377" s="5">
        <v>32</v>
      </c>
      <c r="Y1377" s="5">
        <f t="shared" si="224"/>
        <v>0</v>
      </c>
      <c r="Z1377" s="5">
        <f t="shared" si="215"/>
        <v>6.5065065065065065E-3</v>
      </c>
      <c r="AA1377" s="5">
        <f t="shared" si="216"/>
        <v>0.80180180180180183</v>
      </c>
      <c r="AB1377" s="5">
        <f t="shared" si="217"/>
        <v>0.1916916916916917</v>
      </c>
      <c r="AC1377" s="5">
        <v>0</v>
      </c>
      <c r="AD1377" s="3">
        <v>1</v>
      </c>
      <c r="AE1377" s="3">
        <v>1456</v>
      </c>
      <c r="AF1377" s="3">
        <v>550</v>
      </c>
      <c r="AG1377" s="3">
        <v>3</v>
      </c>
      <c r="AH1377" s="3">
        <v>27</v>
      </c>
      <c r="AI1377" s="1">
        <f t="shared" si="225"/>
        <v>0</v>
      </c>
      <c r="AJ1377" s="1">
        <f t="shared" si="218"/>
        <v>1.9636720667648502E-3</v>
      </c>
      <c r="AK1377" s="1">
        <f t="shared" si="219"/>
        <v>0.71477663230240551</v>
      </c>
      <c r="AL1377" s="1">
        <f t="shared" si="220"/>
        <v>0.28325969563082964</v>
      </c>
    </row>
    <row r="1378" spans="1:38">
      <c r="A1378" s="2" t="s">
        <v>1047</v>
      </c>
      <c r="B1378" s="2" t="s">
        <v>105</v>
      </c>
      <c r="C1378" s="2" t="s">
        <v>1048</v>
      </c>
      <c r="D1378" s="2">
        <v>16283</v>
      </c>
      <c r="E1378" s="6" t="s">
        <v>121</v>
      </c>
      <c r="F1378" s="2" t="s">
        <v>6</v>
      </c>
      <c r="G1378" s="2" t="s">
        <v>1445</v>
      </c>
      <c r="H1378" s="2">
        <v>76</v>
      </c>
      <c r="I1378" s="2">
        <v>18</v>
      </c>
      <c r="J1378" s="2" t="str">
        <f t="shared" si="221"/>
        <v>MINERIO</v>
      </c>
      <c r="M1378" s="2">
        <v>29</v>
      </c>
      <c r="N1378" s="2">
        <v>1451</v>
      </c>
      <c r="O1378" s="2">
        <v>0</v>
      </c>
      <c r="P1378" s="2">
        <v>455</v>
      </c>
      <c r="Q1378" s="2">
        <f t="shared" si="222"/>
        <v>1.4987080103359173E-2</v>
      </c>
      <c r="R1378" s="2">
        <f t="shared" si="223"/>
        <v>0.98501291989664086</v>
      </c>
      <c r="S1378" s="5">
        <v>0</v>
      </c>
      <c r="T1378" s="5">
        <v>30</v>
      </c>
      <c r="U1378" s="5">
        <v>616</v>
      </c>
      <c r="V1378" s="5">
        <v>286</v>
      </c>
      <c r="W1378" s="5">
        <v>34</v>
      </c>
      <c r="X1378" s="5">
        <v>49</v>
      </c>
      <c r="Y1378" s="5">
        <f t="shared" si="224"/>
        <v>0</v>
      </c>
      <c r="Z1378" s="5">
        <f t="shared" si="215"/>
        <v>3.2188841201716736E-2</v>
      </c>
      <c r="AA1378" s="5">
        <f t="shared" si="216"/>
        <v>0.66094420600858372</v>
      </c>
      <c r="AB1378" s="5">
        <f t="shared" si="217"/>
        <v>0.30686695278969955</v>
      </c>
      <c r="AC1378" s="5">
        <v>0</v>
      </c>
      <c r="AD1378" s="3">
        <v>18</v>
      </c>
      <c r="AE1378" s="3">
        <v>568</v>
      </c>
      <c r="AF1378" s="3">
        <v>379</v>
      </c>
      <c r="AG1378" s="3">
        <v>21</v>
      </c>
      <c r="AH1378" s="3">
        <v>29</v>
      </c>
      <c r="AI1378" s="1">
        <f t="shared" si="225"/>
        <v>0</v>
      </c>
      <c r="AJ1378" s="1">
        <f t="shared" si="218"/>
        <v>3.8423645320197042E-2</v>
      </c>
      <c r="AK1378" s="1">
        <f t="shared" si="219"/>
        <v>0.55960591133004922</v>
      </c>
      <c r="AL1378" s="1">
        <f t="shared" si="220"/>
        <v>0.40197044334975368</v>
      </c>
    </row>
    <row r="1379" spans="1:38">
      <c r="A1379" s="2" t="s">
        <v>1047</v>
      </c>
      <c r="B1379" s="2" t="s">
        <v>105</v>
      </c>
      <c r="C1379" s="2" t="s">
        <v>1048</v>
      </c>
      <c r="D1379" s="2">
        <v>16284</v>
      </c>
      <c r="E1379" s="6" t="s">
        <v>121</v>
      </c>
      <c r="F1379" s="2" t="s">
        <v>6</v>
      </c>
      <c r="G1379" s="2" t="s">
        <v>1445</v>
      </c>
      <c r="H1379" s="2">
        <v>77</v>
      </c>
      <c r="I1379" s="2">
        <v>4</v>
      </c>
      <c r="J1379" s="2" t="str">
        <f t="shared" si="221"/>
        <v>MINERIO</v>
      </c>
      <c r="M1379" s="2">
        <v>0</v>
      </c>
      <c r="N1379" s="2">
        <v>323</v>
      </c>
      <c r="O1379" s="2">
        <v>0</v>
      </c>
      <c r="P1379" s="2">
        <v>217</v>
      </c>
      <c r="Q1379" s="2">
        <f t="shared" ref="Q1379:Q1404" si="226">(M1379+O1379)/(M1379+N1379+O1379+P1379)</f>
        <v>0</v>
      </c>
      <c r="R1379" s="2">
        <f t="shared" ref="R1379:R1404" si="227">(N1379+P1379)/(M1379+N1379+O1379+P1379)</f>
        <v>1</v>
      </c>
      <c r="S1379" s="5">
        <v>0</v>
      </c>
      <c r="T1379" s="5">
        <v>61</v>
      </c>
      <c r="U1379" s="5">
        <v>79</v>
      </c>
      <c r="V1379" s="5">
        <v>16</v>
      </c>
      <c r="W1379" s="5">
        <v>74</v>
      </c>
      <c r="X1379" s="5">
        <v>19</v>
      </c>
      <c r="Y1379" s="5">
        <f t="shared" ref="Y1379:Y1404" si="228">S1379/($S1379+$T1379+$U1379+$V1379)</f>
        <v>0</v>
      </c>
      <c r="Z1379" s="5">
        <f t="shared" si="215"/>
        <v>0.39102564102564102</v>
      </c>
      <c r="AA1379" s="5">
        <f t="shared" si="216"/>
        <v>0.50641025641025639</v>
      </c>
      <c r="AB1379" s="5">
        <f t="shared" si="217"/>
        <v>0.10256410256410256</v>
      </c>
      <c r="AC1379" s="5">
        <v>0</v>
      </c>
      <c r="AD1379" s="3">
        <v>38</v>
      </c>
      <c r="AE1379" s="3">
        <v>121</v>
      </c>
      <c r="AF1379" s="3">
        <v>30</v>
      </c>
      <c r="AG1379" s="3">
        <v>43</v>
      </c>
      <c r="AH1379" s="3">
        <v>17</v>
      </c>
      <c r="AI1379" s="1">
        <f t="shared" ref="AI1379:AI1404" si="229">AC1379/($AC1379+$AD1379+$AE1379+$AF1379)</f>
        <v>0</v>
      </c>
      <c r="AJ1379" s="1">
        <f t="shared" si="218"/>
        <v>0.3253012048192771</v>
      </c>
      <c r="AK1379" s="1">
        <f t="shared" si="219"/>
        <v>0.4859437751004016</v>
      </c>
      <c r="AL1379" s="1">
        <f t="shared" si="220"/>
        <v>0.18875502008032127</v>
      </c>
    </row>
    <row r="1380" spans="1:38">
      <c r="A1380" s="2" t="s">
        <v>1047</v>
      </c>
      <c r="B1380" s="2" t="s">
        <v>105</v>
      </c>
      <c r="C1380" s="2" t="s">
        <v>1048</v>
      </c>
      <c r="D1380" s="2">
        <v>16285</v>
      </c>
      <c r="E1380" s="6" t="s">
        <v>122</v>
      </c>
      <c r="F1380" s="2" t="s">
        <v>6</v>
      </c>
      <c r="G1380" s="2" t="s">
        <v>1445</v>
      </c>
      <c r="H1380" s="2">
        <v>78</v>
      </c>
      <c r="I1380" s="2">
        <v>60</v>
      </c>
      <c r="J1380" s="2" t="str">
        <f t="shared" si="221"/>
        <v>MINERIO</v>
      </c>
      <c r="M1380" s="2">
        <v>329</v>
      </c>
      <c r="N1380" s="2">
        <v>1742</v>
      </c>
      <c r="O1380" s="2">
        <v>0</v>
      </c>
      <c r="P1380" s="2">
        <v>559</v>
      </c>
      <c r="Q1380" s="2">
        <f t="shared" si="226"/>
        <v>0.12509505703422052</v>
      </c>
      <c r="R1380" s="2">
        <f t="shared" si="227"/>
        <v>0.87490494296577948</v>
      </c>
      <c r="S1380" s="5">
        <v>0</v>
      </c>
      <c r="T1380" s="5">
        <v>91</v>
      </c>
      <c r="U1380" s="5">
        <v>988</v>
      </c>
      <c r="V1380" s="5">
        <v>191</v>
      </c>
      <c r="W1380" s="5">
        <v>97</v>
      </c>
      <c r="X1380" s="5">
        <v>57</v>
      </c>
      <c r="Y1380" s="5">
        <f t="shared" si="228"/>
        <v>0</v>
      </c>
      <c r="Z1380" s="5">
        <f t="shared" si="215"/>
        <v>7.165354330708662E-2</v>
      </c>
      <c r="AA1380" s="5">
        <f t="shared" si="216"/>
        <v>0.77795275590551183</v>
      </c>
      <c r="AB1380" s="5">
        <f t="shared" si="217"/>
        <v>0.15039370078740158</v>
      </c>
      <c r="AC1380" s="5">
        <v>0</v>
      </c>
      <c r="AD1380" s="3">
        <v>52</v>
      </c>
      <c r="AE1380" s="3">
        <v>1034</v>
      </c>
      <c r="AF1380" s="3">
        <v>234</v>
      </c>
      <c r="AG1380" s="3">
        <v>55</v>
      </c>
      <c r="AH1380" s="3">
        <v>49</v>
      </c>
      <c r="AI1380" s="1">
        <f t="shared" si="229"/>
        <v>0</v>
      </c>
      <c r="AJ1380" s="1">
        <f t="shared" si="218"/>
        <v>7.514044943820225E-2</v>
      </c>
      <c r="AK1380" s="1">
        <f t="shared" si="219"/>
        <v>0.726123595505618</v>
      </c>
      <c r="AL1380" s="1">
        <f t="shared" si="220"/>
        <v>0.19873595505617977</v>
      </c>
    </row>
    <row r="1381" spans="1:38">
      <c r="A1381" s="2" t="s">
        <v>1047</v>
      </c>
      <c r="B1381" s="2" t="s">
        <v>105</v>
      </c>
      <c r="C1381" s="2" t="s">
        <v>1048</v>
      </c>
      <c r="D1381" s="2">
        <v>16286</v>
      </c>
      <c r="E1381" s="6" t="s">
        <v>122</v>
      </c>
      <c r="F1381" s="2" t="s">
        <v>6</v>
      </c>
      <c r="G1381" s="2" t="s">
        <v>1445</v>
      </c>
      <c r="H1381" s="2">
        <v>79</v>
      </c>
      <c r="I1381" s="2">
        <v>10</v>
      </c>
      <c r="J1381" s="2" t="str">
        <f t="shared" si="221"/>
        <v>MINERIO</v>
      </c>
      <c r="M1381" s="2">
        <v>0</v>
      </c>
      <c r="N1381" s="2">
        <v>864</v>
      </c>
      <c r="O1381" s="2">
        <v>0</v>
      </c>
      <c r="P1381" s="2">
        <v>287</v>
      </c>
      <c r="Q1381" s="2">
        <f t="shared" si="226"/>
        <v>0</v>
      </c>
      <c r="R1381" s="2">
        <f t="shared" si="227"/>
        <v>1</v>
      </c>
      <c r="S1381" s="5">
        <v>0</v>
      </c>
      <c r="T1381" s="5">
        <v>18</v>
      </c>
      <c r="U1381" s="5">
        <v>353</v>
      </c>
      <c r="V1381" s="5">
        <v>187</v>
      </c>
      <c r="W1381" s="5">
        <v>18</v>
      </c>
      <c r="X1381" s="5">
        <v>19</v>
      </c>
      <c r="Y1381" s="5">
        <f t="shared" si="228"/>
        <v>0</v>
      </c>
      <c r="Z1381" s="5">
        <f t="shared" si="215"/>
        <v>3.2258064516129031E-2</v>
      </c>
      <c r="AA1381" s="5">
        <f t="shared" si="216"/>
        <v>0.63261648745519716</v>
      </c>
      <c r="AB1381" s="5">
        <f t="shared" si="217"/>
        <v>0.33512544802867383</v>
      </c>
      <c r="AC1381" s="5">
        <v>0</v>
      </c>
      <c r="AD1381" s="3">
        <v>4</v>
      </c>
      <c r="AE1381" s="3">
        <v>316</v>
      </c>
      <c r="AF1381" s="3">
        <v>246</v>
      </c>
      <c r="AG1381" s="3">
        <v>9</v>
      </c>
      <c r="AH1381" s="3">
        <v>20</v>
      </c>
      <c r="AI1381" s="1">
        <f t="shared" si="229"/>
        <v>0</v>
      </c>
      <c r="AJ1381" s="1">
        <f t="shared" si="218"/>
        <v>2.1848739495798318E-2</v>
      </c>
      <c r="AK1381" s="1">
        <f t="shared" si="219"/>
        <v>0.53109243697478992</v>
      </c>
      <c r="AL1381" s="1">
        <f t="shared" si="220"/>
        <v>0.44705882352941179</v>
      </c>
    </row>
    <row r="1382" spans="1:38">
      <c r="A1382" s="2" t="s">
        <v>1047</v>
      </c>
      <c r="B1382" s="2" t="s">
        <v>105</v>
      </c>
      <c r="C1382" s="2" t="s">
        <v>1048</v>
      </c>
      <c r="D1382" s="2">
        <v>16287</v>
      </c>
      <c r="E1382" s="6" t="s">
        <v>13</v>
      </c>
      <c r="F1382" s="2" t="s">
        <v>5</v>
      </c>
      <c r="G1382" s="2" t="s">
        <v>1446</v>
      </c>
      <c r="H1382" s="2">
        <v>80</v>
      </c>
      <c r="I1382" s="2">
        <v>22</v>
      </c>
      <c r="J1382" s="2" t="str">
        <f t="shared" si="221"/>
        <v>ESTERIL</v>
      </c>
      <c r="M1382" s="2">
        <v>155</v>
      </c>
      <c r="N1382" s="2">
        <v>915</v>
      </c>
      <c r="O1382" s="2">
        <v>0</v>
      </c>
      <c r="P1382" s="2">
        <v>450</v>
      </c>
      <c r="Q1382" s="2">
        <f t="shared" si="226"/>
        <v>0.10197368421052631</v>
      </c>
      <c r="R1382" s="2">
        <f t="shared" si="227"/>
        <v>0.89802631578947367</v>
      </c>
      <c r="S1382" s="5">
        <v>0</v>
      </c>
      <c r="T1382" s="5">
        <v>286</v>
      </c>
      <c r="U1382" s="5">
        <v>161</v>
      </c>
      <c r="V1382" s="5">
        <v>92</v>
      </c>
      <c r="W1382" s="5">
        <v>237</v>
      </c>
      <c r="X1382" s="5">
        <v>27</v>
      </c>
      <c r="Y1382" s="5">
        <f t="shared" si="228"/>
        <v>0</v>
      </c>
      <c r="Z1382" s="5">
        <f t="shared" si="215"/>
        <v>0.53061224489795922</v>
      </c>
      <c r="AA1382" s="5">
        <f t="shared" si="216"/>
        <v>0.29870129870129869</v>
      </c>
      <c r="AB1382" s="5">
        <f t="shared" si="217"/>
        <v>0.17068645640074212</v>
      </c>
      <c r="AC1382" s="5">
        <v>0</v>
      </c>
      <c r="AD1382" s="3">
        <v>222</v>
      </c>
      <c r="AE1382" s="3">
        <v>213</v>
      </c>
      <c r="AF1382" s="3">
        <v>113</v>
      </c>
      <c r="AG1382" s="3">
        <v>221</v>
      </c>
      <c r="AH1382" s="3">
        <v>34</v>
      </c>
      <c r="AI1382" s="1">
        <f t="shared" si="229"/>
        <v>0</v>
      </c>
      <c r="AJ1382" s="1">
        <f t="shared" si="218"/>
        <v>0.55168119551681194</v>
      </c>
      <c r="AK1382" s="1">
        <f t="shared" si="219"/>
        <v>0.26525529265255293</v>
      </c>
      <c r="AL1382" s="1">
        <f t="shared" si="220"/>
        <v>0.18306351183063513</v>
      </c>
    </row>
    <row r="1383" spans="1:38">
      <c r="A1383" s="2" t="s">
        <v>1047</v>
      </c>
      <c r="B1383" s="2" t="s">
        <v>105</v>
      </c>
      <c r="C1383" s="2" t="s">
        <v>1048</v>
      </c>
      <c r="D1383" s="2">
        <v>16288</v>
      </c>
      <c r="E1383" s="6" t="s">
        <v>13</v>
      </c>
      <c r="F1383" s="2" t="s">
        <v>5</v>
      </c>
      <c r="G1383" s="2" t="s">
        <v>1446</v>
      </c>
      <c r="H1383" s="2">
        <v>81</v>
      </c>
      <c r="I1383" s="2">
        <v>40</v>
      </c>
      <c r="J1383" s="2" t="str">
        <f t="shared" si="221"/>
        <v>ESTERIL</v>
      </c>
      <c r="M1383" s="2">
        <v>0</v>
      </c>
      <c r="N1383" s="2">
        <v>1951</v>
      </c>
      <c r="O1383" s="2">
        <v>0</v>
      </c>
      <c r="P1383" s="2">
        <v>440</v>
      </c>
      <c r="Q1383" s="2">
        <f t="shared" si="226"/>
        <v>0</v>
      </c>
      <c r="R1383" s="2">
        <f t="shared" si="227"/>
        <v>1</v>
      </c>
      <c r="S1383" s="5">
        <v>0</v>
      </c>
      <c r="T1383" s="5">
        <v>9</v>
      </c>
      <c r="U1383" s="5">
        <v>901</v>
      </c>
      <c r="V1383" s="5">
        <v>339</v>
      </c>
      <c r="W1383" s="5">
        <v>20</v>
      </c>
      <c r="X1383" s="5">
        <v>41</v>
      </c>
      <c r="Y1383" s="5">
        <f t="shared" si="228"/>
        <v>0</v>
      </c>
      <c r="Z1383" s="5">
        <f t="shared" si="215"/>
        <v>7.2057646116893519E-3</v>
      </c>
      <c r="AA1383" s="5">
        <f t="shared" si="216"/>
        <v>0.72137710168134506</v>
      </c>
      <c r="AB1383" s="5">
        <f t="shared" si="217"/>
        <v>0.27141713370696557</v>
      </c>
      <c r="AC1383" s="5">
        <v>0</v>
      </c>
      <c r="AD1383" s="3">
        <v>3</v>
      </c>
      <c r="AE1383" s="3">
        <v>813</v>
      </c>
      <c r="AF1383" s="3">
        <v>466</v>
      </c>
      <c r="AG1383" s="3">
        <v>3</v>
      </c>
      <c r="AH1383" s="3">
        <v>24</v>
      </c>
      <c r="AI1383" s="1">
        <f t="shared" si="229"/>
        <v>0</v>
      </c>
      <c r="AJ1383" s="1">
        <f t="shared" si="218"/>
        <v>4.5836516424751722E-3</v>
      </c>
      <c r="AK1383" s="1">
        <f t="shared" si="219"/>
        <v>0.62108479755538581</v>
      </c>
      <c r="AL1383" s="1">
        <f t="shared" si="220"/>
        <v>0.37433155080213903</v>
      </c>
    </row>
    <row r="1384" spans="1:38">
      <c r="A1384" s="2" t="s">
        <v>1047</v>
      </c>
      <c r="B1384" s="2" t="s">
        <v>105</v>
      </c>
      <c r="C1384" s="2" t="s">
        <v>1048</v>
      </c>
      <c r="D1384" s="2">
        <v>16289</v>
      </c>
      <c r="E1384" s="6" t="s">
        <v>123</v>
      </c>
      <c r="F1384" s="2" t="s">
        <v>6</v>
      </c>
      <c r="G1384" s="2" t="s">
        <v>1445</v>
      </c>
      <c r="H1384" s="2">
        <v>82</v>
      </c>
      <c r="I1384" s="2">
        <v>28</v>
      </c>
      <c r="J1384" s="2" t="str">
        <f t="shared" si="221"/>
        <v>MINERIO</v>
      </c>
      <c r="M1384" s="2">
        <v>82</v>
      </c>
      <c r="N1384" s="2">
        <v>1184</v>
      </c>
      <c r="O1384" s="2">
        <v>0</v>
      </c>
      <c r="P1384" s="2">
        <v>405</v>
      </c>
      <c r="Q1384" s="2">
        <f t="shared" si="226"/>
        <v>4.9072411729503294E-2</v>
      </c>
      <c r="R1384" s="2">
        <f t="shared" si="227"/>
        <v>0.95092758827049673</v>
      </c>
      <c r="S1384" s="5">
        <v>0</v>
      </c>
      <c r="T1384" s="5">
        <v>25</v>
      </c>
      <c r="U1384" s="5">
        <v>517</v>
      </c>
      <c r="V1384" s="5">
        <v>292</v>
      </c>
      <c r="W1384" s="5">
        <v>31</v>
      </c>
      <c r="X1384" s="5">
        <v>27</v>
      </c>
      <c r="Y1384" s="5">
        <f t="shared" si="228"/>
        <v>0</v>
      </c>
      <c r="Z1384" s="5">
        <f t="shared" si="215"/>
        <v>2.9976019184652279E-2</v>
      </c>
      <c r="AA1384" s="5">
        <f t="shared" si="216"/>
        <v>0.61990407673860914</v>
      </c>
      <c r="AB1384" s="5">
        <f t="shared" si="217"/>
        <v>0.3501199040767386</v>
      </c>
      <c r="AC1384" s="5">
        <v>0</v>
      </c>
      <c r="AD1384" s="3">
        <v>13</v>
      </c>
      <c r="AE1384" s="3">
        <v>461</v>
      </c>
      <c r="AF1384" s="3">
        <v>373</v>
      </c>
      <c r="AG1384" s="3">
        <v>18</v>
      </c>
      <c r="AH1384" s="3">
        <v>23</v>
      </c>
      <c r="AI1384" s="1">
        <f t="shared" si="229"/>
        <v>0</v>
      </c>
      <c r="AJ1384" s="1">
        <f t="shared" si="218"/>
        <v>3.4909909909909907E-2</v>
      </c>
      <c r="AK1384" s="1">
        <f t="shared" si="219"/>
        <v>0.51914414414414412</v>
      </c>
      <c r="AL1384" s="1">
        <f t="shared" si="220"/>
        <v>0.44594594594594594</v>
      </c>
    </row>
    <row r="1385" spans="1:38">
      <c r="A1385" s="2" t="s">
        <v>1047</v>
      </c>
      <c r="B1385" s="2" t="s">
        <v>105</v>
      </c>
      <c r="C1385" s="2" t="s">
        <v>1048</v>
      </c>
      <c r="D1385" s="2">
        <v>16290</v>
      </c>
      <c r="E1385" s="6" t="s">
        <v>123</v>
      </c>
      <c r="F1385" s="2" t="s">
        <v>6</v>
      </c>
      <c r="G1385" s="2" t="s">
        <v>1445</v>
      </c>
      <c r="H1385" s="2">
        <v>83</v>
      </c>
      <c r="I1385" s="2">
        <v>6</v>
      </c>
      <c r="J1385" s="2" t="str">
        <f t="shared" si="221"/>
        <v>MINERIO</v>
      </c>
      <c r="M1385" s="2">
        <v>0</v>
      </c>
      <c r="N1385" s="2">
        <v>391</v>
      </c>
      <c r="O1385" s="2">
        <v>0</v>
      </c>
      <c r="P1385" s="2">
        <v>242</v>
      </c>
      <c r="Q1385" s="2">
        <f t="shared" si="226"/>
        <v>0</v>
      </c>
      <c r="R1385" s="2">
        <f t="shared" si="227"/>
        <v>1</v>
      </c>
      <c r="S1385" s="5">
        <v>0</v>
      </c>
      <c r="T1385" s="5">
        <v>2</v>
      </c>
      <c r="U1385" s="5">
        <v>167</v>
      </c>
      <c r="V1385" s="5">
        <v>113</v>
      </c>
      <c r="W1385" s="5">
        <v>3</v>
      </c>
      <c r="X1385" s="5">
        <v>13</v>
      </c>
      <c r="Y1385" s="5">
        <f t="shared" si="228"/>
        <v>0</v>
      </c>
      <c r="Z1385" s="5">
        <f t="shared" si="215"/>
        <v>7.0921985815602835E-3</v>
      </c>
      <c r="AA1385" s="5">
        <f t="shared" si="216"/>
        <v>0.59219858156028371</v>
      </c>
      <c r="AB1385" s="5">
        <f t="shared" si="217"/>
        <v>0.40070921985815605</v>
      </c>
      <c r="AC1385" s="5">
        <v>0</v>
      </c>
      <c r="AD1385" s="3">
        <v>1</v>
      </c>
      <c r="AE1385" s="3">
        <v>144</v>
      </c>
      <c r="AF1385" s="3">
        <v>144</v>
      </c>
      <c r="AG1385" s="3">
        <v>1</v>
      </c>
      <c r="AH1385" s="3">
        <v>8</v>
      </c>
      <c r="AI1385" s="1">
        <f t="shared" si="229"/>
        <v>0</v>
      </c>
      <c r="AJ1385" s="1">
        <f t="shared" si="218"/>
        <v>6.7114093959731542E-3</v>
      </c>
      <c r="AK1385" s="1">
        <f t="shared" si="219"/>
        <v>0.48322147651006714</v>
      </c>
      <c r="AL1385" s="1">
        <f t="shared" si="220"/>
        <v>0.51006711409395977</v>
      </c>
    </row>
    <row r="1386" spans="1:38">
      <c r="A1386" s="2" t="s">
        <v>1047</v>
      </c>
      <c r="B1386" s="2" t="s">
        <v>105</v>
      </c>
      <c r="C1386" s="2" t="s">
        <v>1048</v>
      </c>
      <c r="D1386" s="2">
        <v>16291</v>
      </c>
      <c r="E1386" s="6" t="s">
        <v>124</v>
      </c>
      <c r="F1386" s="2" t="s">
        <v>6</v>
      </c>
      <c r="G1386" s="2" t="s">
        <v>1445</v>
      </c>
      <c r="H1386" s="2">
        <v>84</v>
      </c>
      <c r="I1386" s="2">
        <v>36</v>
      </c>
      <c r="J1386" s="2" t="str">
        <f t="shared" si="221"/>
        <v>MINERIO</v>
      </c>
      <c r="M1386" s="2">
        <v>102</v>
      </c>
      <c r="N1386" s="2">
        <v>1202</v>
      </c>
      <c r="O1386" s="2">
        <v>0</v>
      </c>
      <c r="P1386" s="2">
        <v>409</v>
      </c>
      <c r="Q1386" s="2">
        <f t="shared" si="226"/>
        <v>5.9544658493870403E-2</v>
      </c>
      <c r="R1386" s="2">
        <f t="shared" si="227"/>
        <v>0.94045534150612964</v>
      </c>
      <c r="S1386" s="5">
        <v>0</v>
      </c>
      <c r="T1386" s="5">
        <v>3</v>
      </c>
      <c r="U1386" s="5">
        <v>533</v>
      </c>
      <c r="V1386" s="5">
        <v>344</v>
      </c>
      <c r="W1386" s="5">
        <v>5</v>
      </c>
      <c r="X1386" s="5">
        <v>23</v>
      </c>
      <c r="Y1386" s="5">
        <f t="shared" si="228"/>
        <v>0</v>
      </c>
      <c r="Z1386" s="5">
        <f t="shared" si="215"/>
        <v>3.4090909090909089E-3</v>
      </c>
      <c r="AA1386" s="5">
        <f t="shared" si="216"/>
        <v>0.60568181818181821</v>
      </c>
      <c r="AB1386" s="5">
        <f t="shared" si="217"/>
        <v>0.39090909090909093</v>
      </c>
      <c r="AC1386" s="5">
        <v>0</v>
      </c>
      <c r="AD1386" s="3">
        <v>3</v>
      </c>
      <c r="AE1386" s="3">
        <v>434</v>
      </c>
      <c r="AF1386" s="3">
        <v>455</v>
      </c>
      <c r="AG1386" s="3">
        <v>2</v>
      </c>
      <c r="AH1386" s="3">
        <v>14</v>
      </c>
      <c r="AI1386" s="1">
        <f t="shared" si="229"/>
        <v>0</v>
      </c>
      <c r="AJ1386" s="1">
        <f t="shared" si="218"/>
        <v>5.5066079295154188E-3</v>
      </c>
      <c r="AK1386" s="1">
        <f t="shared" si="219"/>
        <v>0.47797356828193832</v>
      </c>
      <c r="AL1386" s="1">
        <f t="shared" si="220"/>
        <v>0.51651982378854622</v>
      </c>
    </row>
    <row r="1387" spans="1:38">
      <c r="A1387" s="2" t="s">
        <v>1047</v>
      </c>
      <c r="B1387" s="2" t="s">
        <v>105</v>
      </c>
      <c r="C1387" s="2" t="s">
        <v>1048</v>
      </c>
      <c r="D1387" s="2">
        <v>16292</v>
      </c>
      <c r="E1387" s="6" t="s">
        <v>124</v>
      </c>
      <c r="F1387" s="2" t="s">
        <v>6</v>
      </c>
      <c r="G1387" s="2" t="s">
        <v>1445</v>
      </c>
      <c r="H1387" s="2">
        <v>85</v>
      </c>
      <c r="I1387" s="2">
        <v>14</v>
      </c>
      <c r="J1387" s="2" t="str">
        <f t="shared" si="221"/>
        <v>MINERIO</v>
      </c>
      <c r="M1387" s="2">
        <v>23</v>
      </c>
      <c r="N1387" s="2">
        <v>686</v>
      </c>
      <c r="O1387" s="2">
        <v>0</v>
      </c>
      <c r="P1387" s="2">
        <v>287</v>
      </c>
      <c r="Q1387" s="2">
        <f t="shared" si="226"/>
        <v>2.3092369477911646E-2</v>
      </c>
      <c r="R1387" s="2">
        <f t="shared" si="227"/>
        <v>0.9769076305220884</v>
      </c>
      <c r="S1387" s="5">
        <v>0</v>
      </c>
      <c r="T1387" s="5">
        <v>9</v>
      </c>
      <c r="U1387" s="5">
        <v>244</v>
      </c>
      <c r="V1387" s="5">
        <v>232</v>
      </c>
      <c r="W1387" s="5">
        <v>10</v>
      </c>
      <c r="X1387" s="5">
        <v>13</v>
      </c>
      <c r="Y1387" s="5">
        <f t="shared" si="228"/>
        <v>0</v>
      </c>
      <c r="Z1387" s="5">
        <f t="shared" si="215"/>
        <v>1.8556701030927835E-2</v>
      </c>
      <c r="AA1387" s="5">
        <f t="shared" si="216"/>
        <v>0.50309278350515463</v>
      </c>
      <c r="AB1387" s="5">
        <f t="shared" si="217"/>
        <v>0.47835051546391755</v>
      </c>
      <c r="AC1387" s="5">
        <v>0</v>
      </c>
      <c r="AD1387" s="3">
        <v>7</v>
      </c>
      <c r="AE1387" s="3">
        <v>212</v>
      </c>
      <c r="AF1387" s="3">
        <v>275</v>
      </c>
      <c r="AG1387" s="3">
        <v>7</v>
      </c>
      <c r="AH1387" s="3">
        <v>7</v>
      </c>
      <c r="AI1387" s="1">
        <f t="shared" si="229"/>
        <v>0</v>
      </c>
      <c r="AJ1387" s="1">
        <f t="shared" si="218"/>
        <v>2.7559055118110236E-2</v>
      </c>
      <c r="AK1387" s="1">
        <f t="shared" si="219"/>
        <v>0.41732283464566927</v>
      </c>
      <c r="AL1387" s="1">
        <f t="shared" si="220"/>
        <v>0.55511811023622049</v>
      </c>
    </row>
    <row r="1388" spans="1:38">
      <c r="A1388" s="2" t="s">
        <v>1047</v>
      </c>
      <c r="B1388" s="2" t="s">
        <v>105</v>
      </c>
      <c r="C1388" s="2" t="s">
        <v>1048</v>
      </c>
      <c r="D1388" s="2">
        <v>16293</v>
      </c>
      <c r="E1388" s="6" t="s">
        <v>124</v>
      </c>
      <c r="F1388" s="2" t="s">
        <v>6</v>
      </c>
      <c r="G1388" s="2" t="s">
        <v>1445</v>
      </c>
      <c r="H1388" s="2">
        <v>86</v>
      </c>
      <c r="I1388" s="2">
        <v>10</v>
      </c>
      <c r="J1388" s="2" t="str">
        <f t="shared" si="221"/>
        <v>MINERIO</v>
      </c>
      <c r="M1388" s="2">
        <v>0</v>
      </c>
      <c r="N1388" s="2">
        <v>622</v>
      </c>
      <c r="O1388" s="2">
        <v>0</v>
      </c>
      <c r="P1388" s="2">
        <v>292</v>
      </c>
      <c r="Q1388" s="2">
        <f t="shared" si="226"/>
        <v>0</v>
      </c>
      <c r="R1388" s="2">
        <f t="shared" si="227"/>
        <v>1</v>
      </c>
      <c r="S1388" s="5">
        <v>0</v>
      </c>
      <c r="T1388" s="5">
        <v>9</v>
      </c>
      <c r="U1388" s="5">
        <v>230</v>
      </c>
      <c r="V1388" s="5">
        <v>182</v>
      </c>
      <c r="W1388" s="5">
        <v>13</v>
      </c>
      <c r="X1388" s="5">
        <v>17</v>
      </c>
      <c r="Y1388" s="5">
        <f t="shared" si="228"/>
        <v>0</v>
      </c>
      <c r="Z1388" s="5">
        <f t="shared" si="215"/>
        <v>2.1377672209026127E-2</v>
      </c>
      <c r="AA1388" s="5">
        <f t="shared" si="216"/>
        <v>0.54631828978622332</v>
      </c>
      <c r="AB1388" s="5">
        <f t="shared" si="217"/>
        <v>0.43230403800475059</v>
      </c>
      <c r="AC1388" s="5">
        <v>0</v>
      </c>
      <c r="AD1388" s="3">
        <v>8</v>
      </c>
      <c r="AE1388" s="3">
        <v>188</v>
      </c>
      <c r="AF1388" s="3">
        <v>235</v>
      </c>
      <c r="AG1388" s="3">
        <v>10</v>
      </c>
      <c r="AH1388" s="3">
        <v>10</v>
      </c>
      <c r="AI1388" s="1">
        <f t="shared" si="229"/>
        <v>0</v>
      </c>
      <c r="AJ1388" s="1">
        <f t="shared" si="218"/>
        <v>3.9911308203991129E-2</v>
      </c>
      <c r="AK1388" s="1">
        <f t="shared" si="219"/>
        <v>0.41685144124168516</v>
      </c>
      <c r="AL1388" s="1">
        <f t="shared" si="220"/>
        <v>0.5432372505543237</v>
      </c>
    </row>
    <row r="1389" spans="1:38">
      <c r="A1389" s="2" t="s">
        <v>1047</v>
      </c>
      <c r="B1389" s="2" t="s">
        <v>105</v>
      </c>
      <c r="C1389" s="2" t="s">
        <v>1048</v>
      </c>
      <c r="D1389" s="2">
        <v>16294</v>
      </c>
      <c r="E1389" s="6" t="s">
        <v>124</v>
      </c>
      <c r="F1389" s="2" t="s">
        <v>6</v>
      </c>
      <c r="G1389" s="2" t="s">
        <v>1445</v>
      </c>
      <c r="H1389" s="2">
        <v>87</v>
      </c>
      <c r="I1389" s="2">
        <v>4</v>
      </c>
      <c r="J1389" s="2" t="str">
        <f t="shared" si="221"/>
        <v>MINERIO</v>
      </c>
      <c r="M1389" s="2">
        <v>0</v>
      </c>
      <c r="N1389" s="2">
        <v>292</v>
      </c>
      <c r="O1389" s="2">
        <v>0</v>
      </c>
      <c r="P1389" s="2">
        <v>188</v>
      </c>
      <c r="Q1389" s="2">
        <f t="shared" si="226"/>
        <v>0</v>
      </c>
      <c r="R1389" s="2">
        <f t="shared" si="227"/>
        <v>1</v>
      </c>
      <c r="S1389" s="5">
        <v>0</v>
      </c>
      <c r="T1389" s="5">
        <v>8</v>
      </c>
      <c r="U1389" s="5">
        <v>102</v>
      </c>
      <c r="V1389" s="5">
        <v>93</v>
      </c>
      <c r="W1389" s="5">
        <v>7</v>
      </c>
      <c r="X1389" s="5">
        <v>8</v>
      </c>
      <c r="Y1389" s="5">
        <f t="shared" si="228"/>
        <v>0</v>
      </c>
      <c r="Z1389" s="5">
        <f t="shared" si="215"/>
        <v>3.9408866995073892E-2</v>
      </c>
      <c r="AA1389" s="5">
        <f t="shared" si="216"/>
        <v>0.50246305418719217</v>
      </c>
      <c r="AB1389" s="5">
        <f t="shared" si="217"/>
        <v>0.45812807881773399</v>
      </c>
      <c r="AC1389" s="5">
        <v>0</v>
      </c>
      <c r="AD1389" s="3">
        <v>5</v>
      </c>
      <c r="AE1389" s="3">
        <v>75</v>
      </c>
      <c r="AF1389" s="3">
        <v>128</v>
      </c>
      <c r="AG1389" s="3">
        <v>4</v>
      </c>
      <c r="AH1389" s="3">
        <v>6</v>
      </c>
      <c r="AI1389" s="1">
        <f t="shared" si="229"/>
        <v>0</v>
      </c>
      <c r="AJ1389" s="1">
        <f t="shared" si="218"/>
        <v>4.1284403669724773E-2</v>
      </c>
      <c r="AK1389" s="1">
        <f t="shared" si="219"/>
        <v>0.34403669724770641</v>
      </c>
      <c r="AL1389" s="1">
        <f t="shared" si="220"/>
        <v>0.61467889908256879</v>
      </c>
    </row>
    <row r="1390" spans="1:38">
      <c r="A1390" s="2" t="s">
        <v>1047</v>
      </c>
      <c r="B1390" s="2" t="s">
        <v>105</v>
      </c>
      <c r="C1390" s="2" t="s">
        <v>1048</v>
      </c>
      <c r="D1390" s="2">
        <v>16295</v>
      </c>
      <c r="E1390" s="6" t="s">
        <v>125</v>
      </c>
      <c r="F1390" s="2" t="s">
        <v>6</v>
      </c>
      <c r="G1390" s="2" t="s">
        <v>1445</v>
      </c>
      <c r="H1390" s="2">
        <v>88</v>
      </c>
      <c r="I1390" s="2">
        <v>6</v>
      </c>
      <c r="J1390" s="2" t="str">
        <f t="shared" si="221"/>
        <v>MINERIO</v>
      </c>
      <c r="M1390" s="2">
        <v>0</v>
      </c>
      <c r="N1390" s="2">
        <v>353</v>
      </c>
      <c r="O1390" s="2">
        <v>0</v>
      </c>
      <c r="P1390" s="2">
        <v>207</v>
      </c>
      <c r="Q1390" s="2">
        <f t="shared" si="226"/>
        <v>0</v>
      </c>
      <c r="R1390" s="2">
        <f t="shared" si="227"/>
        <v>1</v>
      </c>
      <c r="S1390" s="5">
        <v>0</v>
      </c>
      <c r="T1390" s="5">
        <v>0</v>
      </c>
      <c r="U1390" s="5">
        <v>78</v>
      </c>
      <c r="V1390" s="5">
        <v>196</v>
      </c>
      <c r="W1390" s="5">
        <v>0</v>
      </c>
      <c r="X1390" s="5">
        <v>0</v>
      </c>
      <c r="Y1390" s="5">
        <f t="shared" si="228"/>
        <v>0</v>
      </c>
      <c r="Z1390" s="5">
        <f t="shared" si="215"/>
        <v>0</v>
      </c>
      <c r="AA1390" s="5">
        <f t="shared" si="216"/>
        <v>0.28467153284671531</v>
      </c>
      <c r="AB1390" s="5">
        <f t="shared" si="217"/>
        <v>0.71532846715328469</v>
      </c>
      <c r="AC1390" s="5">
        <v>0</v>
      </c>
      <c r="AD1390" s="3">
        <v>0</v>
      </c>
      <c r="AE1390" s="3">
        <v>49</v>
      </c>
      <c r="AF1390" s="3">
        <v>225</v>
      </c>
      <c r="AG1390" s="3">
        <v>0</v>
      </c>
      <c r="AH1390" s="3">
        <v>0</v>
      </c>
      <c r="AI1390" s="1">
        <f t="shared" si="229"/>
        <v>0</v>
      </c>
      <c r="AJ1390" s="1">
        <f t="shared" si="218"/>
        <v>0</v>
      </c>
      <c r="AK1390" s="1">
        <f t="shared" si="219"/>
        <v>0.17883211678832117</v>
      </c>
      <c r="AL1390" s="1">
        <f t="shared" si="220"/>
        <v>0.82116788321167888</v>
      </c>
    </row>
    <row r="1391" spans="1:38">
      <c r="A1391" s="2" t="s">
        <v>1047</v>
      </c>
      <c r="B1391" s="2" t="s">
        <v>105</v>
      </c>
      <c r="C1391" s="2" t="s">
        <v>1048</v>
      </c>
      <c r="D1391" s="2">
        <v>16296</v>
      </c>
      <c r="E1391" s="6" t="s">
        <v>125</v>
      </c>
      <c r="F1391" s="2" t="s">
        <v>6</v>
      </c>
      <c r="G1391" s="2" t="s">
        <v>1445</v>
      </c>
      <c r="H1391" s="2">
        <v>89</v>
      </c>
      <c r="I1391" s="2">
        <v>10</v>
      </c>
      <c r="J1391" s="2" t="str">
        <f t="shared" si="221"/>
        <v>MINERIO</v>
      </c>
      <c r="M1391" s="2">
        <v>0</v>
      </c>
      <c r="N1391" s="2">
        <v>684</v>
      </c>
      <c r="O1391" s="2">
        <v>0</v>
      </c>
      <c r="P1391" s="2">
        <v>306</v>
      </c>
      <c r="Q1391" s="2">
        <f t="shared" si="226"/>
        <v>0</v>
      </c>
      <c r="R1391" s="2">
        <f t="shared" si="227"/>
        <v>1</v>
      </c>
      <c r="S1391" s="5">
        <v>0</v>
      </c>
      <c r="T1391" s="5">
        <v>0</v>
      </c>
      <c r="U1391" s="5">
        <v>169</v>
      </c>
      <c r="V1391" s="5">
        <v>324</v>
      </c>
      <c r="W1391" s="5">
        <v>0</v>
      </c>
      <c r="X1391" s="5">
        <v>0</v>
      </c>
      <c r="Y1391" s="5">
        <f t="shared" si="228"/>
        <v>0</v>
      </c>
      <c r="Z1391" s="5">
        <f t="shared" ref="Z1391:Z1404" si="230">T1391/($S1391+$T1391+$U1391+$V1391)</f>
        <v>0</v>
      </c>
      <c r="AA1391" s="5">
        <f t="shared" ref="AA1391:AA1404" si="231">U1391/($S1391+$T1391+$U1391+$V1391)</f>
        <v>0.34279918864097364</v>
      </c>
      <c r="AB1391" s="5">
        <f t="shared" ref="AB1391:AB1404" si="232">V1391/($S1391+$T1391+$U1391+$V1391)</f>
        <v>0.65720081135902642</v>
      </c>
      <c r="AC1391" s="5">
        <v>0</v>
      </c>
      <c r="AD1391" s="3">
        <v>0</v>
      </c>
      <c r="AE1391" s="3">
        <v>110</v>
      </c>
      <c r="AF1391" s="3">
        <v>383</v>
      </c>
      <c r="AG1391" s="3">
        <v>0</v>
      </c>
      <c r="AH1391" s="3">
        <v>0</v>
      </c>
      <c r="AI1391" s="1">
        <f t="shared" si="229"/>
        <v>0</v>
      </c>
      <c r="AJ1391" s="1">
        <f t="shared" si="218"/>
        <v>0</v>
      </c>
      <c r="AK1391" s="1">
        <f t="shared" si="219"/>
        <v>0.2231237322515213</v>
      </c>
      <c r="AL1391" s="1">
        <f t="shared" si="220"/>
        <v>0.77687626774847873</v>
      </c>
    </row>
    <row r="1392" spans="1:38">
      <c r="A1392" s="2" t="s">
        <v>1047</v>
      </c>
      <c r="B1392" s="2" t="s">
        <v>105</v>
      </c>
      <c r="C1392" s="2" t="s">
        <v>1048</v>
      </c>
      <c r="D1392" s="2">
        <v>16297</v>
      </c>
      <c r="E1392" s="6" t="s">
        <v>125</v>
      </c>
      <c r="F1392" s="2" t="s">
        <v>6</v>
      </c>
      <c r="G1392" s="2" t="s">
        <v>1445</v>
      </c>
      <c r="H1392" s="2">
        <v>90</v>
      </c>
      <c r="I1392" s="2">
        <v>14</v>
      </c>
      <c r="J1392" s="2" t="str">
        <f t="shared" si="221"/>
        <v>MINERIO</v>
      </c>
      <c r="M1392" s="2">
        <v>0</v>
      </c>
      <c r="N1392" s="2">
        <v>821</v>
      </c>
      <c r="O1392" s="2">
        <v>0</v>
      </c>
      <c r="P1392" s="2">
        <v>296</v>
      </c>
      <c r="Q1392" s="2">
        <f t="shared" si="226"/>
        <v>0</v>
      </c>
      <c r="R1392" s="2">
        <f t="shared" si="227"/>
        <v>1</v>
      </c>
      <c r="S1392" s="5">
        <v>0</v>
      </c>
      <c r="T1392" s="5">
        <v>0</v>
      </c>
      <c r="U1392" s="5">
        <v>150</v>
      </c>
      <c r="V1392" s="5">
        <v>421</v>
      </c>
      <c r="W1392" s="5">
        <v>0</v>
      </c>
      <c r="X1392" s="5">
        <v>4</v>
      </c>
      <c r="Y1392" s="5">
        <f t="shared" si="228"/>
        <v>0</v>
      </c>
      <c r="Z1392" s="5">
        <f t="shared" si="230"/>
        <v>0</v>
      </c>
      <c r="AA1392" s="5">
        <f t="shared" si="231"/>
        <v>0.26269702276707529</v>
      </c>
      <c r="AB1392" s="5">
        <f t="shared" si="232"/>
        <v>0.73730297723292471</v>
      </c>
      <c r="AC1392" s="5">
        <v>0</v>
      </c>
      <c r="AD1392" s="3">
        <v>0</v>
      </c>
      <c r="AE1392" s="3">
        <v>97</v>
      </c>
      <c r="AF1392" s="3">
        <v>477</v>
      </c>
      <c r="AG1392" s="3">
        <v>0</v>
      </c>
      <c r="AH1392" s="3">
        <v>1</v>
      </c>
      <c r="AI1392" s="1">
        <f t="shared" si="229"/>
        <v>0</v>
      </c>
      <c r="AJ1392" s="1">
        <f t="shared" si="218"/>
        <v>0</v>
      </c>
      <c r="AK1392" s="1">
        <f t="shared" si="219"/>
        <v>0.16869565217391305</v>
      </c>
      <c r="AL1392" s="1">
        <f t="shared" si="220"/>
        <v>0.83130434782608698</v>
      </c>
    </row>
    <row r="1393" spans="1:38">
      <c r="A1393" s="2" t="s">
        <v>1047</v>
      </c>
      <c r="B1393" s="2" t="s">
        <v>105</v>
      </c>
      <c r="C1393" s="2" t="s">
        <v>1048</v>
      </c>
      <c r="D1393" s="2">
        <v>16298</v>
      </c>
      <c r="E1393" s="6" t="s">
        <v>126</v>
      </c>
      <c r="F1393" s="2" t="s">
        <v>6</v>
      </c>
      <c r="G1393" s="2" t="s">
        <v>1445</v>
      </c>
      <c r="H1393" s="2">
        <v>91</v>
      </c>
      <c r="I1393" s="2">
        <v>38</v>
      </c>
      <c r="J1393" s="2" t="str">
        <f t="shared" si="221"/>
        <v>MINERIO</v>
      </c>
      <c r="M1393" s="2">
        <v>161</v>
      </c>
      <c r="N1393" s="2">
        <v>1996</v>
      </c>
      <c r="O1393" s="2">
        <v>0</v>
      </c>
      <c r="P1393" s="2">
        <v>539</v>
      </c>
      <c r="Q1393" s="2">
        <f t="shared" si="226"/>
        <v>5.9718100890207716E-2</v>
      </c>
      <c r="R1393" s="2">
        <f t="shared" si="227"/>
        <v>0.94028189910979232</v>
      </c>
      <c r="S1393" s="5">
        <v>0</v>
      </c>
      <c r="T1393" s="5">
        <v>248</v>
      </c>
      <c r="U1393" s="5">
        <v>757</v>
      </c>
      <c r="V1393" s="5">
        <v>75</v>
      </c>
      <c r="W1393" s="5">
        <v>295</v>
      </c>
      <c r="X1393" s="5">
        <v>103</v>
      </c>
      <c r="Y1393" s="5">
        <f t="shared" si="228"/>
        <v>0</v>
      </c>
      <c r="Z1393" s="5">
        <f t="shared" si="230"/>
        <v>0.22962962962962963</v>
      </c>
      <c r="AA1393" s="5">
        <f t="shared" si="231"/>
        <v>0.70092592592592595</v>
      </c>
      <c r="AB1393" s="5">
        <f t="shared" si="232"/>
        <v>6.9444444444444448E-2</v>
      </c>
      <c r="AC1393" s="5">
        <v>0</v>
      </c>
      <c r="AD1393" s="3">
        <v>150</v>
      </c>
      <c r="AE1393" s="3">
        <v>942</v>
      </c>
      <c r="AF1393" s="3">
        <v>106</v>
      </c>
      <c r="AG1393" s="3">
        <v>186</v>
      </c>
      <c r="AH1393" s="3">
        <v>92</v>
      </c>
      <c r="AI1393" s="1">
        <f t="shared" si="229"/>
        <v>0</v>
      </c>
      <c r="AJ1393" s="1">
        <f t="shared" si="218"/>
        <v>0.22764227642276422</v>
      </c>
      <c r="AK1393" s="1">
        <f t="shared" si="219"/>
        <v>0.63821138211382111</v>
      </c>
      <c r="AL1393" s="1">
        <f t="shared" si="220"/>
        <v>0.13414634146341464</v>
      </c>
    </row>
    <row r="1394" spans="1:38">
      <c r="A1394" s="2" t="s">
        <v>1047</v>
      </c>
      <c r="B1394" s="2" t="s">
        <v>105</v>
      </c>
      <c r="C1394" s="2" t="s">
        <v>1048</v>
      </c>
      <c r="D1394" s="2">
        <v>16299</v>
      </c>
      <c r="E1394" s="6" t="s">
        <v>126</v>
      </c>
      <c r="F1394" s="2" t="s">
        <v>6</v>
      </c>
      <c r="G1394" s="2" t="s">
        <v>1445</v>
      </c>
      <c r="H1394" s="2">
        <v>92</v>
      </c>
      <c r="I1394" s="2">
        <v>42</v>
      </c>
      <c r="J1394" s="2" t="str">
        <f t="shared" si="221"/>
        <v>MINERIO</v>
      </c>
      <c r="M1394" s="2">
        <v>100</v>
      </c>
      <c r="N1394" s="2">
        <v>1351</v>
      </c>
      <c r="O1394" s="2">
        <v>0</v>
      </c>
      <c r="P1394" s="2">
        <v>438</v>
      </c>
      <c r="Q1394" s="2">
        <f t="shared" si="226"/>
        <v>5.293806246691371E-2</v>
      </c>
      <c r="R1394" s="2">
        <f t="shared" si="227"/>
        <v>0.94706193753308632</v>
      </c>
      <c r="S1394" s="5">
        <v>0</v>
      </c>
      <c r="T1394" s="5">
        <v>37</v>
      </c>
      <c r="U1394" s="5">
        <v>807</v>
      </c>
      <c r="V1394" s="5">
        <v>81</v>
      </c>
      <c r="W1394" s="5">
        <v>36</v>
      </c>
      <c r="X1394" s="5">
        <v>40</v>
      </c>
      <c r="Y1394" s="5">
        <f t="shared" si="228"/>
        <v>0</v>
      </c>
      <c r="Z1394" s="5">
        <f t="shared" si="230"/>
        <v>0.04</v>
      </c>
      <c r="AA1394" s="5">
        <f t="shared" si="231"/>
        <v>0.8724324324324324</v>
      </c>
      <c r="AB1394" s="5">
        <f t="shared" si="232"/>
        <v>8.7567567567567561E-2</v>
      </c>
      <c r="AC1394" s="5">
        <v>0</v>
      </c>
      <c r="AD1394" s="3">
        <v>18</v>
      </c>
      <c r="AE1394" s="3">
        <v>787</v>
      </c>
      <c r="AF1394" s="3">
        <v>130</v>
      </c>
      <c r="AG1394" s="3">
        <v>24</v>
      </c>
      <c r="AH1394" s="3">
        <v>39</v>
      </c>
      <c r="AI1394" s="1">
        <f t="shared" si="229"/>
        <v>0</v>
      </c>
      <c r="AJ1394" s="1">
        <f t="shared" si="218"/>
        <v>4.2084168336673347E-2</v>
      </c>
      <c r="AK1394" s="1">
        <f t="shared" si="219"/>
        <v>0.78857715430861719</v>
      </c>
      <c r="AL1394" s="1">
        <f t="shared" si="220"/>
        <v>0.16933867735470942</v>
      </c>
    </row>
    <row r="1395" spans="1:38">
      <c r="A1395" s="2" t="s">
        <v>1047</v>
      </c>
      <c r="B1395" s="2" t="s">
        <v>105</v>
      </c>
      <c r="C1395" s="2" t="s">
        <v>1048</v>
      </c>
      <c r="D1395" s="2">
        <v>16300</v>
      </c>
      <c r="E1395" s="6" t="s">
        <v>126</v>
      </c>
      <c r="F1395" s="2" t="s">
        <v>6</v>
      </c>
      <c r="G1395" s="2" t="s">
        <v>1445</v>
      </c>
      <c r="H1395" s="2">
        <v>93</v>
      </c>
      <c r="I1395" s="2">
        <v>14</v>
      </c>
      <c r="J1395" s="2" t="str">
        <f t="shared" si="221"/>
        <v>MINERIO</v>
      </c>
      <c r="M1395" s="2">
        <v>0</v>
      </c>
      <c r="N1395" s="2">
        <v>1362</v>
      </c>
      <c r="O1395" s="2">
        <v>0</v>
      </c>
      <c r="P1395" s="2">
        <v>386</v>
      </c>
      <c r="Q1395" s="2">
        <f t="shared" si="226"/>
        <v>0</v>
      </c>
      <c r="R1395" s="2">
        <f t="shared" si="227"/>
        <v>1</v>
      </c>
      <c r="S1395" s="5">
        <v>0</v>
      </c>
      <c r="T1395" s="5">
        <v>189</v>
      </c>
      <c r="U1395" s="5">
        <v>396</v>
      </c>
      <c r="V1395" s="5">
        <v>53</v>
      </c>
      <c r="W1395" s="5">
        <v>228</v>
      </c>
      <c r="X1395" s="5">
        <v>53</v>
      </c>
      <c r="Y1395" s="5">
        <f t="shared" si="228"/>
        <v>0</v>
      </c>
      <c r="Z1395" s="5">
        <f t="shared" si="230"/>
        <v>0.29623824451410657</v>
      </c>
      <c r="AA1395" s="5">
        <f t="shared" si="231"/>
        <v>0.62068965517241381</v>
      </c>
      <c r="AB1395" s="5">
        <f t="shared" si="232"/>
        <v>8.3072100313479627E-2</v>
      </c>
      <c r="AC1395" s="5">
        <v>0</v>
      </c>
      <c r="AD1395" s="3">
        <v>114</v>
      </c>
      <c r="AE1395" s="3">
        <v>518</v>
      </c>
      <c r="AF1395" s="3">
        <v>94</v>
      </c>
      <c r="AG1395" s="3">
        <v>136</v>
      </c>
      <c r="AH1395" s="3">
        <v>57</v>
      </c>
      <c r="AI1395" s="1">
        <f t="shared" si="229"/>
        <v>0</v>
      </c>
      <c r="AJ1395" s="1">
        <f t="shared" si="218"/>
        <v>0.27203482045701849</v>
      </c>
      <c r="AK1395" s="1">
        <f t="shared" si="219"/>
        <v>0.5636561479869423</v>
      </c>
      <c r="AL1395" s="1">
        <f t="shared" si="220"/>
        <v>0.16430903155603918</v>
      </c>
    </row>
    <row r="1396" spans="1:38">
      <c r="A1396" s="2" t="s">
        <v>1047</v>
      </c>
      <c r="B1396" s="2" t="s">
        <v>105</v>
      </c>
      <c r="C1396" s="2" t="s">
        <v>1048</v>
      </c>
      <c r="D1396" s="2">
        <v>16301</v>
      </c>
      <c r="E1396" s="6" t="s">
        <v>126</v>
      </c>
      <c r="F1396" s="2" t="s">
        <v>6</v>
      </c>
      <c r="G1396" s="2" t="s">
        <v>1445</v>
      </c>
      <c r="H1396" s="2">
        <v>94</v>
      </c>
      <c r="I1396" s="2">
        <v>40</v>
      </c>
      <c r="J1396" s="2" t="str">
        <f t="shared" si="221"/>
        <v>MINERIO</v>
      </c>
      <c r="M1396" s="2">
        <v>420</v>
      </c>
      <c r="N1396" s="2">
        <v>740</v>
      </c>
      <c r="O1396" s="2">
        <v>0</v>
      </c>
      <c r="P1396" s="2">
        <v>361</v>
      </c>
      <c r="Q1396" s="2">
        <f t="shared" si="226"/>
        <v>0.27613412228796846</v>
      </c>
      <c r="R1396" s="2">
        <f t="shared" si="227"/>
        <v>0.72386587771203159</v>
      </c>
      <c r="S1396" s="5">
        <v>0</v>
      </c>
      <c r="T1396" s="5">
        <v>237</v>
      </c>
      <c r="U1396" s="5">
        <v>330</v>
      </c>
      <c r="V1396" s="5">
        <v>37</v>
      </c>
      <c r="W1396" s="5">
        <v>182</v>
      </c>
      <c r="X1396" s="5">
        <v>37</v>
      </c>
      <c r="Y1396" s="5">
        <f t="shared" si="228"/>
        <v>0</v>
      </c>
      <c r="Z1396" s="5">
        <f t="shared" si="230"/>
        <v>0.39238410596026491</v>
      </c>
      <c r="AA1396" s="5">
        <f t="shared" si="231"/>
        <v>0.54635761589403975</v>
      </c>
      <c r="AB1396" s="5">
        <f t="shared" si="232"/>
        <v>6.1258278145695365E-2</v>
      </c>
      <c r="AC1396" s="5">
        <v>0</v>
      </c>
      <c r="AD1396" s="3">
        <v>184</v>
      </c>
      <c r="AE1396" s="3">
        <v>408</v>
      </c>
      <c r="AF1396" s="3">
        <v>46</v>
      </c>
      <c r="AG1396" s="3">
        <v>148</v>
      </c>
      <c r="AH1396" s="3">
        <v>37</v>
      </c>
      <c r="AI1396" s="1">
        <f t="shared" si="229"/>
        <v>0</v>
      </c>
      <c r="AJ1396" s="1">
        <f t="shared" si="218"/>
        <v>0.40340218712029163</v>
      </c>
      <c r="AK1396" s="1">
        <f t="shared" si="219"/>
        <v>0.49574726609963549</v>
      </c>
      <c r="AL1396" s="1">
        <f t="shared" si="220"/>
        <v>0.10085054678007291</v>
      </c>
    </row>
    <row r="1397" spans="1:38">
      <c r="A1397" s="2" t="s">
        <v>1047</v>
      </c>
      <c r="B1397" s="2" t="s">
        <v>105</v>
      </c>
      <c r="C1397" s="2" t="s">
        <v>1048</v>
      </c>
      <c r="D1397" s="2">
        <v>16302</v>
      </c>
      <c r="E1397" s="6" t="s">
        <v>127</v>
      </c>
      <c r="F1397" s="2" t="s">
        <v>6</v>
      </c>
      <c r="G1397" s="2" t="s">
        <v>1445</v>
      </c>
      <c r="H1397" s="2">
        <v>95</v>
      </c>
      <c r="I1397" s="2">
        <v>55</v>
      </c>
      <c r="J1397" s="2" t="str">
        <f t="shared" si="221"/>
        <v>MINERIO</v>
      </c>
      <c r="M1397" s="2">
        <v>0</v>
      </c>
      <c r="N1397" s="2">
        <v>2385</v>
      </c>
      <c r="O1397" s="2">
        <v>0</v>
      </c>
      <c r="P1397" s="2">
        <v>679</v>
      </c>
      <c r="Q1397" s="2">
        <f t="shared" si="226"/>
        <v>0</v>
      </c>
      <c r="R1397" s="2">
        <f t="shared" si="227"/>
        <v>1</v>
      </c>
      <c r="S1397" s="5">
        <v>0</v>
      </c>
      <c r="T1397" s="5">
        <v>92</v>
      </c>
      <c r="U1397" s="5">
        <v>1098</v>
      </c>
      <c r="V1397" s="5">
        <v>275</v>
      </c>
      <c r="W1397" s="5">
        <v>99</v>
      </c>
      <c r="X1397" s="5">
        <v>49</v>
      </c>
      <c r="Y1397" s="5">
        <f t="shared" si="228"/>
        <v>0</v>
      </c>
      <c r="Z1397" s="5">
        <f t="shared" si="230"/>
        <v>6.2798634812286688E-2</v>
      </c>
      <c r="AA1397" s="5">
        <f t="shared" si="231"/>
        <v>0.74948805460750856</v>
      </c>
      <c r="AB1397" s="5">
        <f t="shared" si="232"/>
        <v>0.18771331058020477</v>
      </c>
      <c r="AC1397" s="5">
        <v>0</v>
      </c>
      <c r="AD1397" s="3">
        <v>68</v>
      </c>
      <c r="AE1397" s="3">
        <v>1038</v>
      </c>
      <c r="AF1397" s="3">
        <v>402</v>
      </c>
      <c r="AG1397" s="3">
        <v>68</v>
      </c>
      <c r="AH1397" s="3">
        <v>35</v>
      </c>
      <c r="AI1397" s="1">
        <f t="shared" si="229"/>
        <v>0</v>
      </c>
      <c r="AJ1397" s="1">
        <f t="shared" si="218"/>
        <v>8.4419615145872123E-2</v>
      </c>
      <c r="AK1397" s="1">
        <f t="shared" si="219"/>
        <v>0.64432029795158285</v>
      </c>
      <c r="AL1397" s="1">
        <f t="shared" si="220"/>
        <v>0.27126008690254499</v>
      </c>
    </row>
    <row r="1398" spans="1:38">
      <c r="A1398" s="2" t="s">
        <v>1047</v>
      </c>
      <c r="B1398" s="2" t="s">
        <v>105</v>
      </c>
      <c r="C1398" s="2" t="s">
        <v>1048</v>
      </c>
      <c r="D1398" s="2">
        <v>16303</v>
      </c>
      <c r="E1398" s="6" t="s">
        <v>127</v>
      </c>
      <c r="F1398" s="2" t="s">
        <v>6</v>
      </c>
      <c r="G1398" s="2" t="s">
        <v>1445</v>
      </c>
      <c r="H1398" s="2">
        <v>96</v>
      </c>
      <c r="I1398" s="2">
        <v>10</v>
      </c>
      <c r="J1398" s="2" t="str">
        <f t="shared" si="221"/>
        <v>MINERIO</v>
      </c>
      <c r="M1398" s="2">
        <v>0</v>
      </c>
      <c r="N1398" s="2">
        <v>539</v>
      </c>
      <c r="O1398" s="2">
        <v>0</v>
      </c>
      <c r="P1398" s="2">
        <v>247</v>
      </c>
      <c r="Q1398" s="2">
        <f t="shared" si="226"/>
        <v>0</v>
      </c>
      <c r="R1398" s="2">
        <f t="shared" si="227"/>
        <v>1</v>
      </c>
      <c r="S1398" s="5">
        <v>0</v>
      </c>
      <c r="T1398" s="5">
        <v>0</v>
      </c>
      <c r="U1398" s="5">
        <v>163</v>
      </c>
      <c r="V1398" s="5">
        <v>231</v>
      </c>
      <c r="W1398" s="5">
        <v>0</v>
      </c>
      <c r="X1398" s="5">
        <v>2</v>
      </c>
      <c r="Y1398" s="5">
        <f t="shared" si="228"/>
        <v>0</v>
      </c>
      <c r="Z1398" s="5">
        <f t="shared" si="230"/>
        <v>0</v>
      </c>
      <c r="AA1398" s="5">
        <f t="shared" si="231"/>
        <v>0.4137055837563452</v>
      </c>
      <c r="AB1398" s="5">
        <f t="shared" si="232"/>
        <v>0.58629441624365486</v>
      </c>
      <c r="AC1398" s="5">
        <v>0</v>
      </c>
      <c r="AD1398" s="3">
        <v>0</v>
      </c>
      <c r="AE1398" s="3">
        <v>122</v>
      </c>
      <c r="AF1398" s="3">
        <v>274</v>
      </c>
      <c r="AG1398" s="3">
        <v>0</v>
      </c>
      <c r="AH1398" s="3">
        <v>0</v>
      </c>
      <c r="AI1398" s="1">
        <f t="shared" si="229"/>
        <v>0</v>
      </c>
      <c r="AJ1398" s="1">
        <f t="shared" si="218"/>
        <v>0</v>
      </c>
      <c r="AK1398" s="1">
        <f t="shared" si="219"/>
        <v>0.30808080808080807</v>
      </c>
      <c r="AL1398" s="1">
        <f t="shared" si="220"/>
        <v>0.69191919191919193</v>
      </c>
    </row>
    <row r="1399" spans="1:38">
      <c r="A1399" s="2" t="s">
        <v>1047</v>
      </c>
      <c r="B1399" s="2" t="s">
        <v>105</v>
      </c>
      <c r="C1399" s="2" t="s">
        <v>1048</v>
      </c>
      <c r="D1399" s="2">
        <v>16304</v>
      </c>
      <c r="E1399" s="6" t="s">
        <v>127</v>
      </c>
      <c r="F1399" s="2" t="s">
        <v>6</v>
      </c>
      <c r="G1399" s="2" t="s">
        <v>1445</v>
      </c>
      <c r="H1399" s="2">
        <v>97</v>
      </c>
      <c r="I1399" s="2">
        <v>20</v>
      </c>
      <c r="J1399" s="2" t="str">
        <f t="shared" si="221"/>
        <v>MINERIO</v>
      </c>
      <c r="M1399" s="2">
        <v>34</v>
      </c>
      <c r="N1399" s="2">
        <v>725</v>
      </c>
      <c r="O1399" s="2">
        <v>0</v>
      </c>
      <c r="P1399" s="2">
        <v>305</v>
      </c>
      <c r="Q1399" s="2">
        <f t="shared" si="226"/>
        <v>3.1954887218045111E-2</v>
      </c>
      <c r="R1399" s="2">
        <f t="shared" si="227"/>
        <v>0.96804511278195493</v>
      </c>
      <c r="S1399" s="5">
        <v>0</v>
      </c>
      <c r="T1399" s="5">
        <v>5</v>
      </c>
      <c r="U1399" s="5">
        <v>198</v>
      </c>
      <c r="V1399" s="5">
        <v>313</v>
      </c>
      <c r="W1399" s="5">
        <v>4</v>
      </c>
      <c r="X1399" s="5">
        <v>9</v>
      </c>
      <c r="Y1399" s="5">
        <f t="shared" si="228"/>
        <v>0</v>
      </c>
      <c r="Z1399" s="5">
        <f t="shared" si="230"/>
        <v>9.6899224806201549E-3</v>
      </c>
      <c r="AA1399" s="5">
        <f t="shared" si="231"/>
        <v>0.38372093023255816</v>
      </c>
      <c r="AB1399" s="5">
        <f t="shared" si="232"/>
        <v>0.60658914728682167</v>
      </c>
      <c r="AC1399" s="5">
        <v>0</v>
      </c>
      <c r="AD1399" s="3">
        <v>4</v>
      </c>
      <c r="AE1399" s="3">
        <v>160</v>
      </c>
      <c r="AF1399" s="3">
        <v>356</v>
      </c>
      <c r="AG1399" s="3">
        <v>2</v>
      </c>
      <c r="AH1399" s="3">
        <v>7</v>
      </c>
      <c r="AI1399" s="1">
        <f t="shared" si="229"/>
        <v>0</v>
      </c>
      <c r="AJ1399" s="1">
        <f t="shared" si="218"/>
        <v>1.1342155009451797E-2</v>
      </c>
      <c r="AK1399" s="1">
        <f t="shared" si="219"/>
        <v>0.30245746691871456</v>
      </c>
      <c r="AL1399" s="1">
        <f t="shared" si="220"/>
        <v>0.68620037807183365</v>
      </c>
    </row>
    <row r="1400" spans="1:38">
      <c r="A1400" s="2" t="s">
        <v>1047</v>
      </c>
      <c r="B1400" s="2" t="s">
        <v>105</v>
      </c>
      <c r="C1400" s="2" t="s">
        <v>1048</v>
      </c>
      <c r="D1400" s="2">
        <v>16305</v>
      </c>
      <c r="E1400" s="6" t="s">
        <v>128</v>
      </c>
      <c r="F1400" s="2" t="s">
        <v>6</v>
      </c>
      <c r="G1400" s="2" t="s">
        <v>1445</v>
      </c>
      <c r="H1400" s="2">
        <v>98</v>
      </c>
      <c r="I1400" s="2">
        <v>90</v>
      </c>
      <c r="J1400" s="2" t="str">
        <f t="shared" si="221"/>
        <v>MINERIO</v>
      </c>
      <c r="M1400" s="2">
        <v>84</v>
      </c>
      <c r="N1400" s="2">
        <v>2466</v>
      </c>
      <c r="O1400" s="2">
        <v>0</v>
      </c>
      <c r="P1400" s="2">
        <v>770</v>
      </c>
      <c r="Q1400" s="2">
        <f t="shared" si="226"/>
        <v>2.5301204819277109E-2</v>
      </c>
      <c r="R1400" s="2">
        <f t="shared" si="227"/>
        <v>0.97469879518072289</v>
      </c>
      <c r="S1400" s="5">
        <v>0</v>
      </c>
      <c r="T1400" s="5">
        <v>4</v>
      </c>
      <c r="U1400" s="5">
        <v>1320</v>
      </c>
      <c r="V1400" s="5">
        <v>358</v>
      </c>
      <c r="W1400" s="5">
        <v>6</v>
      </c>
      <c r="X1400" s="5">
        <v>22</v>
      </c>
      <c r="Y1400" s="5">
        <f t="shared" si="228"/>
        <v>0</v>
      </c>
      <c r="Z1400" s="5">
        <f t="shared" si="230"/>
        <v>2.3781212841854932E-3</v>
      </c>
      <c r="AA1400" s="5">
        <f t="shared" si="231"/>
        <v>0.78478002378121281</v>
      </c>
      <c r="AB1400" s="5">
        <f t="shared" si="232"/>
        <v>0.21284185493460167</v>
      </c>
      <c r="AC1400" s="5">
        <v>0</v>
      </c>
      <c r="AD1400" s="3">
        <v>4</v>
      </c>
      <c r="AE1400" s="3">
        <v>1192</v>
      </c>
      <c r="AF1400" s="3">
        <v>499</v>
      </c>
      <c r="AG1400" s="3">
        <v>3</v>
      </c>
      <c r="AH1400" s="3">
        <v>12</v>
      </c>
      <c r="AI1400" s="1">
        <f t="shared" si="229"/>
        <v>0</v>
      </c>
      <c r="AJ1400" s="1">
        <f t="shared" si="218"/>
        <v>4.0935672514619886E-3</v>
      </c>
      <c r="AK1400" s="1">
        <f t="shared" si="219"/>
        <v>0.69707602339181285</v>
      </c>
      <c r="AL1400" s="1">
        <f t="shared" si="220"/>
        <v>0.29883040935672517</v>
      </c>
    </row>
    <row r="1401" spans="1:38">
      <c r="A1401" s="2" t="s">
        <v>1047</v>
      </c>
      <c r="B1401" s="2" t="s">
        <v>105</v>
      </c>
      <c r="C1401" s="2" t="s">
        <v>1048</v>
      </c>
      <c r="D1401" s="2">
        <v>16306</v>
      </c>
      <c r="E1401" s="6" t="s">
        <v>128</v>
      </c>
      <c r="F1401" s="2" t="s">
        <v>6</v>
      </c>
      <c r="G1401" s="2" t="s">
        <v>1445</v>
      </c>
      <c r="H1401" s="2">
        <v>99</v>
      </c>
      <c r="I1401" s="2">
        <v>10</v>
      </c>
      <c r="J1401" s="2" t="str">
        <f t="shared" si="221"/>
        <v>MINERIO</v>
      </c>
      <c r="M1401" s="2">
        <v>0</v>
      </c>
      <c r="N1401" s="2">
        <v>760</v>
      </c>
      <c r="O1401" s="2">
        <v>0</v>
      </c>
      <c r="P1401" s="2">
        <v>277</v>
      </c>
      <c r="Q1401" s="2">
        <f t="shared" si="226"/>
        <v>0</v>
      </c>
      <c r="R1401" s="2">
        <f t="shared" si="227"/>
        <v>1</v>
      </c>
      <c r="S1401" s="5">
        <v>0</v>
      </c>
      <c r="T1401" s="5">
        <v>2</v>
      </c>
      <c r="U1401" s="5">
        <v>238</v>
      </c>
      <c r="V1401" s="5">
        <v>276</v>
      </c>
      <c r="W1401" s="5">
        <v>1</v>
      </c>
      <c r="X1401" s="5">
        <v>9</v>
      </c>
      <c r="Y1401" s="5">
        <f t="shared" si="228"/>
        <v>0</v>
      </c>
      <c r="Z1401" s="5">
        <f t="shared" si="230"/>
        <v>3.875968992248062E-3</v>
      </c>
      <c r="AA1401" s="5">
        <f t="shared" si="231"/>
        <v>0.46124031007751937</v>
      </c>
      <c r="AB1401" s="5">
        <f t="shared" si="232"/>
        <v>0.53488372093023251</v>
      </c>
      <c r="AC1401" s="5">
        <v>0</v>
      </c>
      <c r="AD1401" s="3">
        <v>2</v>
      </c>
      <c r="AE1401" s="3">
        <v>177</v>
      </c>
      <c r="AF1401" s="3">
        <v>338</v>
      </c>
      <c r="AG1401" s="3">
        <v>1</v>
      </c>
      <c r="AH1401" s="3">
        <v>8</v>
      </c>
      <c r="AI1401" s="1">
        <f t="shared" si="229"/>
        <v>0</v>
      </c>
      <c r="AJ1401" s="1">
        <f t="shared" si="218"/>
        <v>5.7034220532319393E-3</v>
      </c>
      <c r="AK1401" s="1">
        <f t="shared" si="219"/>
        <v>0.3365019011406844</v>
      </c>
      <c r="AL1401" s="1">
        <f t="shared" si="220"/>
        <v>0.65779467680608361</v>
      </c>
    </row>
    <row r="1402" spans="1:38">
      <c r="A1402" s="2" t="s">
        <v>1047</v>
      </c>
      <c r="B1402" s="2" t="s">
        <v>105</v>
      </c>
      <c r="C1402" s="2" t="s">
        <v>1048</v>
      </c>
      <c r="D1402" s="2">
        <v>16307</v>
      </c>
      <c r="E1402" s="6" t="s">
        <v>129</v>
      </c>
      <c r="F1402" s="2" t="s">
        <v>6</v>
      </c>
      <c r="G1402" s="2" t="s">
        <v>1445</v>
      </c>
      <c r="H1402" s="2">
        <v>100</v>
      </c>
      <c r="I1402" s="2">
        <v>75</v>
      </c>
      <c r="J1402" s="2" t="str">
        <f t="shared" si="221"/>
        <v>MINERIO</v>
      </c>
      <c r="M1402" s="2">
        <v>95</v>
      </c>
      <c r="N1402" s="2">
        <v>2870</v>
      </c>
      <c r="O1402" s="2">
        <v>0</v>
      </c>
      <c r="P1402" s="2">
        <v>684</v>
      </c>
      <c r="Q1402" s="2">
        <f t="shared" si="226"/>
        <v>2.6034530008221431E-2</v>
      </c>
      <c r="R1402" s="2">
        <f t="shared" si="227"/>
        <v>0.97396546999177858</v>
      </c>
      <c r="S1402" s="5">
        <v>0</v>
      </c>
      <c r="T1402" s="5">
        <v>0</v>
      </c>
      <c r="U1402" s="5">
        <v>497</v>
      </c>
      <c r="V1402" s="5">
        <v>1391</v>
      </c>
      <c r="W1402" s="5">
        <v>0</v>
      </c>
      <c r="X1402" s="5">
        <v>0</v>
      </c>
      <c r="Y1402" s="5">
        <f t="shared" si="228"/>
        <v>0</v>
      </c>
      <c r="Z1402" s="5">
        <f t="shared" si="230"/>
        <v>0</v>
      </c>
      <c r="AA1402" s="5">
        <f t="shared" si="231"/>
        <v>0.26324152542372881</v>
      </c>
      <c r="AB1402" s="5">
        <f t="shared" si="232"/>
        <v>0.73675847457627119</v>
      </c>
      <c r="AC1402" s="5">
        <v>0</v>
      </c>
      <c r="AD1402" s="3">
        <v>0</v>
      </c>
      <c r="AE1402" s="3">
        <v>297</v>
      </c>
      <c r="AF1402" s="3">
        <v>1591</v>
      </c>
      <c r="AG1402" s="3">
        <v>0</v>
      </c>
      <c r="AH1402" s="3">
        <v>0</v>
      </c>
      <c r="AI1402" s="1">
        <f t="shared" si="229"/>
        <v>0</v>
      </c>
      <c r="AJ1402" s="1">
        <f t="shared" si="218"/>
        <v>0</v>
      </c>
      <c r="AK1402" s="1">
        <f t="shared" si="219"/>
        <v>0.1573093220338983</v>
      </c>
      <c r="AL1402" s="1">
        <f t="shared" si="220"/>
        <v>0.84269067796610164</v>
      </c>
    </row>
    <row r="1403" spans="1:38">
      <c r="A1403" s="2" t="s">
        <v>1047</v>
      </c>
      <c r="B1403" s="2" t="s">
        <v>105</v>
      </c>
      <c r="C1403" s="2" t="s">
        <v>1048</v>
      </c>
      <c r="D1403" s="2">
        <v>16308</v>
      </c>
      <c r="E1403" s="6" t="s">
        <v>129</v>
      </c>
      <c r="F1403" s="2" t="s">
        <v>6</v>
      </c>
      <c r="G1403" s="2" t="s">
        <v>1445</v>
      </c>
      <c r="H1403" s="2">
        <v>101</v>
      </c>
      <c r="I1403" s="2">
        <v>15</v>
      </c>
      <c r="J1403" s="2" t="str">
        <f t="shared" si="221"/>
        <v>MINERIO</v>
      </c>
      <c r="M1403" s="2">
        <v>64</v>
      </c>
      <c r="N1403" s="2">
        <v>709</v>
      </c>
      <c r="O1403" s="2">
        <v>0</v>
      </c>
      <c r="P1403" s="2">
        <v>306</v>
      </c>
      <c r="Q1403" s="2">
        <f t="shared" si="226"/>
        <v>5.9314179796107508E-2</v>
      </c>
      <c r="R1403" s="2">
        <f t="shared" si="227"/>
        <v>0.94068582020389246</v>
      </c>
      <c r="S1403" s="5">
        <v>0</v>
      </c>
      <c r="T1403" s="5">
        <v>101</v>
      </c>
      <c r="U1403" s="5">
        <v>186</v>
      </c>
      <c r="V1403" s="5">
        <v>193</v>
      </c>
      <c r="W1403" s="5">
        <v>65</v>
      </c>
      <c r="X1403" s="5">
        <v>7</v>
      </c>
      <c r="Y1403" s="5">
        <f t="shared" si="228"/>
        <v>0</v>
      </c>
      <c r="Z1403" s="5">
        <f t="shared" si="230"/>
        <v>0.21041666666666667</v>
      </c>
      <c r="AA1403" s="5">
        <f t="shared" si="231"/>
        <v>0.38750000000000001</v>
      </c>
      <c r="AB1403" s="5">
        <f t="shared" si="232"/>
        <v>0.40208333333333335</v>
      </c>
      <c r="AC1403" s="5">
        <v>0</v>
      </c>
      <c r="AD1403" s="3">
        <v>88</v>
      </c>
      <c r="AE1403" s="3">
        <v>175</v>
      </c>
      <c r="AF1403" s="3">
        <v>222</v>
      </c>
      <c r="AG1403" s="3">
        <v>62</v>
      </c>
      <c r="AH1403" s="3">
        <v>4</v>
      </c>
      <c r="AI1403" s="1">
        <f t="shared" si="229"/>
        <v>0</v>
      </c>
      <c r="AJ1403" s="1">
        <f t="shared" si="218"/>
        <v>0.27223230490018147</v>
      </c>
      <c r="AK1403" s="1">
        <f t="shared" si="219"/>
        <v>0.31760435571687839</v>
      </c>
      <c r="AL1403" s="1">
        <f t="shared" si="220"/>
        <v>0.41016333938294008</v>
      </c>
    </row>
    <row r="1404" spans="1:38">
      <c r="A1404" s="2" t="s">
        <v>1047</v>
      </c>
      <c r="B1404" s="2" t="s">
        <v>105</v>
      </c>
      <c r="C1404" s="2" t="s">
        <v>1048</v>
      </c>
      <c r="D1404" s="2">
        <v>16309</v>
      </c>
      <c r="E1404" s="6" t="s">
        <v>129</v>
      </c>
      <c r="F1404" s="2" t="s">
        <v>6</v>
      </c>
      <c r="G1404" s="2" t="s">
        <v>1445</v>
      </c>
      <c r="H1404" s="2">
        <v>102</v>
      </c>
      <c r="I1404" s="2">
        <v>20</v>
      </c>
      <c r="J1404" s="2" t="str">
        <f t="shared" si="221"/>
        <v>MINERIO</v>
      </c>
      <c r="M1404" s="2">
        <v>0</v>
      </c>
      <c r="N1404" s="2">
        <v>1295</v>
      </c>
      <c r="O1404" s="2">
        <v>0</v>
      </c>
      <c r="P1404" s="2">
        <v>395</v>
      </c>
      <c r="Q1404" s="2">
        <f t="shared" si="226"/>
        <v>0</v>
      </c>
      <c r="R1404" s="2">
        <f t="shared" si="227"/>
        <v>1</v>
      </c>
      <c r="S1404" s="5">
        <v>0</v>
      </c>
      <c r="T1404" s="5">
        <v>4</v>
      </c>
      <c r="U1404" s="5">
        <v>340</v>
      </c>
      <c r="V1404" s="5">
        <v>543</v>
      </c>
      <c r="W1404" s="5">
        <v>3</v>
      </c>
      <c r="X1404" s="5">
        <v>4</v>
      </c>
      <c r="Y1404" s="5">
        <f t="shared" si="228"/>
        <v>0</v>
      </c>
      <c r="Z1404" s="5">
        <f t="shared" si="230"/>
        <v>4.5095828635851182E-3</v>
      </c>
      <c r="AA1404" s="5">
        <f t="shared" si="231"/>
        <v>0.38331454340473509</v>
      </c>
      <c r="AB1404" s="5">
        <f t="shared" si="232"/>
        <v>0.61217587373167981</v>
      </c>
      <c r="AC1404" s="5">
        <v>0</v>
      </c>
      <c r="AD1404" s="3">
        <v>0</v>
      </c>
      <c r="AE1404" s="3">
        <v>258</v>
      </c>
      <c r="AF1404" s="3">
        <v>631</v>
      </c>
      <c r="AG1404" s="3">
        <v>0</v>
      </c>
      <c r="AH1404" s="3">
        <v>5</v>
      </c>
      <c r="AI1404" s="1">
        <f t="shared" si="229"/>
        <v>0</v>
      </c>
      <c r="AJ1404" s="1">
        <f t="shared" si="218"/>
        <v>0</v>
      </c>
      <c r="AK1404" s="1">
        <f t="shared" si="219"/>
        <v>0.28859060402684567</v>
      </c>
      <c r="AL1404" s="1">
        <f t="shared" si="220"/>
        <v>0.71140939597315433</v>
      </c>
    </row>
  </sheetData>
  <autoFilter ref="A1:AL1404">
    <filterColumn colId="4"/>
    <filterColumn colId="5"/>
    <filterColumn colId="9"/>
    <sortState ref="A2:AK1404">
      <sortCondition ref="A1"/>
    </sortState>
  </autoFilter>
  <dataValidations count="3">
    <dataValidation type="list" allowBlank="1" showInputMessage="1" showErrorMessage="1" sqref="C898:C1000 C2:C573">
      <formula1>ID</formula1>
    </dataValidation>
    <dataValidation type="list" allowBlank="1" showInputMessage="1" showErrorMessage="1" sqref="A898:A1000 A2:A573">
      <formula1>Mine</formula1>
    </dataValidation>
    <dataValidation type="list" allowBlank="1" showInputMessage="1" showErrorMessage="1" sqref="B898:B1000 B2:B573">
      <formula1>Size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Z818"/>
  <sheetViews>
    <sheetView topLeftCell="L1" workbookViewId="0">
      <selection activeCell="U1" sqref="U1"/>
    </sheetView>
  </sheetViews>
  <sheetFormatPr defaultColWidth="9.28515625" defaultRowHeight="15"/>
  <cols>
    <col min="1" max="1" width="51.5703125" style="1" bestFit="1" customWidth="1"/>
    <col min="2" max="2" width="10.42578125" style="1" bestFit="1" customWidth="1"/>
    <col min="3" max="3" width="25.5703125" style="1" bestFit="1" customWidth="1"/>
    <col min="4" max="4" width="21.28515625" style="1" bestFit="1" customWidth="1"/>
    <col min="5" max="6" width="9.28515625" style="1"/>
    <col min="7" max="7" width="13.42578125" style="4" bestFit="1" customWidth="1"/>
    <col min="8" max="8" width="17.7109375" style="4" bestFit="1" customWidth="1"/>
    <col min="9" max="9" width="13.28515625" style="4" bestFit="1" customWidth="1"/>
    <col min="10" max="10" width="12.7109375" style="4" bestFit="1" customWidth="1"/>
    <col min="11" max="11" width="18" style="4" bestFit="1" customWidth="1"/>
    <col min="12" max="12" width="17.28515625" style="4" bestFit="1" customWidth="1"/>
    <col min="13" max="13" width="16" style="4" bestFit="1" customWidth="1"/>
    <col min="14" max="14" width="19.5703125" style="4" bestFit="1" customWidth="1"/>
    <col min="15" max="16" width="15.5703125" style="4" bestFit="1" customWidth="1"/>
    <col min="17" max="17" width="15.28515625" style="4" bestFit="1" customWidth="1"/>
    <col min="18" max="20" width="9.28515625" style="4"/>
    <col min="21" max="21" width="23.7109375" style="4" customWidth="1"/>
    <col min="22" max="22" width="22.5703125" style="4" customWidth="1"/>
    <col min="23" max="23" width="21.7109375" style="4" customWidth="1"/>
    <col min="24" max="24" width="18" style="4" bestFit="1" customWidth="1"/>
    <col min="25" max="25" width="18.28515625" style="4" bestFit="1" customWidth="1"/>
    <col min="26" max="26" width="21.28515625" style="4" bestFit="1" customWidth="1"/>
    <col min="27" max="16384" width="9.28515625" style="1"/>
  </cols>
  <sheetData>
    <row r="1" spans="1:26">
      <c r="A1" s="2" t="s">
        <v>158</v>
      </c>
      <c r="B1" s="2" t="s">
        <v>104</v>
      </c>
      <c r="C1" s="2" t="s">
        <v>159</v>
      </c>
      <c r="D1" s="2" t="s">
        <v>160</v>
      </c>
      <c r="E1" s="2" t="s">
        <v>0</v>
      </c>
      <c r="F1" s="2" t="s">
        <v>615</v>
      </c>
      <c r="G1" s="3" t="s">
        <v>614</v>
      </c>
      <c r="H1" s="3" t="s">
        <v>1140</v>
      </c>
      <c r="I1" s="8" t="s">
        <v>1</v>
      </c>
      <c r="J1" s="11" t="s">
        <v>2</v>
      </c>
      <c r="K1" s="3" t="s">
        <v>1124</v>
      </c>
      <c r="L1" s="3" t="s">
        <v>1125</v>
      </c>
      <c r="M1" s="3" t="s">
        <v>1126</v>
      </c>
      <c r="N1" s="3" t="s">
        <v>1127</v>
      </c>
      <c r="O1" s="3" t="s">
        <v>1128</v>
      </c>
      <c r="P1" s="3" t="s">
        <v>1129</v>
      </c>
      <c r="Q1" s="3" t="s">
        <v>1130</v>
      </c>
      <c r="R1" s="3" t="s">
        <v>1131</v>
      </c>
      <c r="S1" s="3" t="s">
        <v>1132</v>
      </c>
      <c r="T1" s="3" t="s">
        <v>1133</v>
      </c>
      <c r="U1" s="3" t="s">
        <v>1134</v>
      </c>
      <c r="V1" s="3" t="s">
        <v>1135</v>
      </c>
      <c r="W1" s="3" t="s">
        <v>1136</v>
      </c>
      <c r="X1" s="3" t="s">
        <v>1137</v>
      </c>
      <c r="Y1" s="3" t="s">
        <v>1138</v>
      </c>
      <c r="Z1" s="3" t="s">
        <v>1139</v>
      </c>
    </row>
    <row r="2" spans="1:26">
      <c r="A2" s="2" t="s">
        <v>161</v>
      </c>
      <c r="B2" s="2" t="s">
        <v>106</v>
      </c>
      <c r="C2" s="2" t="s">
        <v>164</v>
      </c>
      <c r="D2" s="2" t="s">
        <v>426</v>
      </c>
      <c r="E2" s="6" t="s">
        <v>7</v>
      </c>
      <c r="F2" s="2">
        <v>1</v>
      </c>
      <c r="G2" s="3">
        <v>5</v>
      </c>
      <c r="H2" s="3" t="str">
        <f>IF(I2&gt;0.08,"MINERIO","ESTERIL")</f>
        <v>ESTERIL</v>
      </c>
      <c r="I2" s="8">
        <v>2.5000000000000001E-2</v>
      </c>
      <c r="J2" s="11">
        <v>0</v>
      </c>
      <c r="K2" s="3">
        <v>0</v>
      </c>
      <c r="L2" s="3">
        <v>828</v>
      </c>
      <c r="M2" s="3">
        <v>0</v>
      </c>
      <c r="N2" s="3">
        <v>0</v>
      </c>
      <c r="O2" s="3">
        <v>0</v>
      </c>
      <c r="P2" s="3">
        <v>69</v>
      </c>
      <c r="Q2" s="3">
        <v>199</v>
      </c>
      <c r="R2" s="3">
        <v>53</v>
      </c>
      <c r="S2" s="3">
        <v>55</v>
      </c>
      <c r="T2" s="3">
        <v>0</v>
      </c>
      <c r="U2" s="3">
        <v>0</v>
      </c>
      <c r="V2" s="3">
        <v>48</v>
      </c>
      <c r="W2" s="3">
        <v>212</v>
      </c>
      <c r="X2" s="3">
        <v>58</v>
      </c>
      <c r="Y2" s="3">
        <v>32</v>
      </c>
      <c r="Z2" s="3">
        <v>0</v>
      </c>
    </row>
    <row r="3" spans="1:26">
      <c r="A3" s="2" t="s">
        <v>161</v>
      </c>
      <c r="B3" s="2" t="s">
        <v>106</v>
      </c>
      <c r="C3" s="2" t="s">
        <v>164</v>
      </c>
      <c r="D3" s="2" t="s">
        <v>427</v>
      </c>
      <c r="E3" s="6" t="s">
        <v>7</v>
      </c>
      <c r="F3" s="2">
        <v>2</v>
      </c>
      <c r="G3" s="3">
        <v>25</v>
      </c>
      <c r="H3" s="3" t="str">
        <f t="shared" ref="H3:H66" si="0">IF(I3&gt;0.08,"MINERIO","ESTERIL")</f>
        <v>ESTERIL</v>
      </c>
      <c r="I3" s="8">
        <v>2.5000000000000001E-2</v>
      </c>
      <c r="J3" s="11">
        <v>7.0000000000000007E-2</v>
      </c>
      <c r="K3" s="3">
        <v>34</v>
      </c>
      <c r="L3" s="3">
        <v>556</v>
      </c>
      <c r="M3" s="3">
        <v>0</v>
      </c>
      <c r="N3" s="3">
        <v>0</v>
      </c>
      <c r="O3" s="3">
        <v>0</v>
      </c>
      <c r="P3" s="3">
        <v>128</v>
      </c>
      <c r="Q3" s="3">
        <v>276</v>
      </c>
      <c r="R3" s="3">
        <v>51</v>
      </c>
      <c r="S3" s="3">
        <v>115</v>
      </c>
      <c r="T3" s="3">
        <v>0</v>
      </c>
      <c r="U3" s="3">
        <v>0</v>
      </c>
      <c r="V3" s="3">
        <v>88</v>
      </c>
      <c r="W3" s="3">
        <v>326</v>
      </c>
      <c r="X3" s="3">
        <v>57</v>
      </c>
      <c r="Y3" s="3">
        <v>63</v>
      </c>
      <c r="Z3" s="3">
        <v>0</v>
      </c>
    </row>
    <row r="4" spans="1:26">
      <c r="A4" s="2" t="s">
        <v>161</v>
      </c>
      <c r="B4" s="2" t="s">
        <v>106</v>
      </c>
      <c r="C4" s="2" t="s">
        <v>164</v>
      </c>
      <c r="D4" s="2" t="s">
        <v>428</v>
      </c>
      <c r="E4" s="6" t="s">
        <v>7</v>
      </c>
      <c r="F4" s="2">
        <v>3</v>
      </c>
      <c r="G4" s="3">
        <v>5</v>
      </c>
      <c r="H4" s="3" t="str">
        <f t="shared" si="0"/>
        <v>ESTERIL</v>
      </c>
      <c r="I4" s="8">
        <v>2.5000000000000001E-2</v>
      </c>
      <c r="J4" s="11">
        <v>0</v>
      </c>
      <c r="K4" s="3">
        <v>0</v>
      </c>
      <c r="L4" s="3">
        <v>1169</v>
      </c>
      <c r="M4" s="3">
        <v>0</v>
      </c>
      <c r="N4" s="3">
        <v>0</v>
      </c>
      <c r="O4" s="3">
        <v>0</v>
      </c>
      <c r="P4" s="3">
        <v>74</v>
      </c>
      <c r="Q4" s="3">
        <v>108</v>
      </c>
      <c r="R4" s="3">
        <v>39</v>
      </c>
      <c r="S4" s="3">
        <v>56</v>
      </c>
      <c r="T4" s="3">
        <v>0</v>
      </c>
      <c r="U4" s="3">
        <v>0</v>
      </c>
      <c r="V4" s="3">
        <v>52</v>
      </c>
      <c r="W4" s="3">
        <v>138</v>
      </c>
      <c r="X4" s="3">
        <v>25</v>
      </c>
      <c r="Y4" s="3">
        <v>31</v>
      </c>
      <c r="Z4" s="3">
        <v>0</v>
      </c>
    </row>
    <row r="5" spans="1:26">
      <c r="A5" s="2" t="s">
        <v>161</v>
      </c>
      <c r="B5" s="2" t="s">
        <v>106</v>
      </c>
      <c r="C5" s="2" t="s">
        <v>164</v>
      </c>
      <c r="D5" s="2" t="s">
        <v>430</v>
      </c>
      <c r="E5" s="6" t="s">
        <v>7</v>
      </c>
      <c r="F5" s="2">
        <v>5</v>
      </c>
      <c r="G5" s="3">
        <v>10</v>
      </c>
      <c r="H5" s="3" t="str">
        <f t="shared" si="0"/>
        <v>ESTERIL</v>
      </c>
      <c r="I5" s="8">
        <v>2.5000000000000001E-2</v>
      </c>
      <c r="J5" s="11">
        <v>0</v>
      </c>
      <c r="K5" s="3">
        <v>29</v>
      </c>
      <c r="L5" s="3">
        <v>1018</v>
      </c>
      <c r="M5" s="3">
        <v>0</v>
      </c>
      <c r="N5" s="3">
        <v>0</v>
      </c>
      <c r="O5" s="3">
        <v>0</v>
      </c>
      <c r="P5" s="3">
        <v>67</v>
      </c>
      <c r="Q5" s="3">
        <v>302</v>
      </c>
      <c r="R5" s="3">
        <v>76</v>
      </c>
      <c r="S5" s="3">
        <v>47</v>
      </c>
      <c r="T5" s="3">
        <v>0</v>
      </c>
      <c r="U5" s="3">
        <v>0</v>
      </c>
      <c r="V5" s="3">
        <v>49</v>
      </c>
      <c r="W5" s="3">
        <v>306</v>
      </c>
      <c r="X5" s="3">
        <v>77</v>
      </c>
      <c r="Y5" s="3">
        <v>27</v>
      </c>
      <c r="Z5" s="3">
        <v>0</v>
      </c>
    </row>
    <row r="6" spans="1:26">
      <c r="A6" s="2" t="s">
        <v>161</v>
      </c>
      <c r="B6" s="2" t="s">
        <v>106</v>
      </c>
      <c r="C6" s="2" t="s">
        <v>164</v>
      </c>
      <c r="D6" s="2" t="s">
        <v>431</v>
      </c>
      <c r="E6" s="6" t="s">
        <v>7</v>
      </c>
      <c r="F6" s="2">
        <v>6</v>
      </c>
      <c r="G6" s="3">
        <v>5</v>
      </c>
      <c r="H6" s="3" t="str">
        <f t="shared" si="0"/>
        <v>ESTERIL</v>
      </c>
      <c r="I6" s="8">
        <v>2.5000000000000001E-2</v>
      </c>
      <c r="J6" s="11">
        <v>0.03</v>
      </c>
      <c r="K6" s="3">
        <v>0</v>
      </c>
      <c r="L6" s="3">
        <v>631</v>
      </c>
      <c r="M6" s="3">
        <v>0</v>
      </c>
      <c r="N6" s="3">
        <v>0</v>
      </c>
      <c r="O6" s="3">
        <v>0</v>
      </c>
      <c r="P6" s="3">
        <v>50</v>
      </c>
      <c r="Q6" s="3">
        <v>177</v>
      </c>
      <c r="R6" s="3">
        <v>42</v>
      </c>
      <c r="S6" s="3">
        <v>28</v>
      </c>
      <c r="T6" s="3">
        <v>0</v>
      </c>
      <c r="U6" s="3">
        <v>0</v>
      </c>
      <c r="V6" s="3">
        <v>31</v>
      </c>
      <c r="W6" s="3">
        <v>178</v>
      </c>
      <c r="X6" s="3">
        <v>53</v>
      </c>
      <c r="Y6" s="3">
        <v>13</v>
      </c>
      <c r="Z6" s="3">
        <v>0</v>
      </c>
    </row>
    <row r="7" spans="1:26">
      <c r="A7" s="2" t="s">
        <v>161</v>
      </c>
      <c r="B7" s="2" t="s">
        <v>106</v>
      </c>
      <c r="C7" s="2" t="s">
        <v>164</v>
      </c>
      <c r="D7" s="2" t="s">
        <v>432</v>
      </c>
      <c r="E7" s="6" t="s">
        <v>7</v>
      </c>
      <c r="F7" s="2">
        <v>7</v>
      </c>
      <c r="G7" s="3">
        <v>5</v>
      </c>
      <c r="H7" s="3" t="str">
        <f t="shared" si="0"/>
        <v>ESTERIL</v>
      </c>
      <c r="I7" s="8">
        <v>2.5000000000000001E-2</v>
      </c>
      <c r="J7" s="11">
        <v>0.02</v>
      </c>
      <c r="K7" s="3">
        <v>44</v>
      </c>
      <c r="L7" s="3">
        <v>722</v>
      </c>
      <c r="M7" s="3">
        <v>0</v>
      </c>
      <c r="N7" s="3">
        <v>0</v>
      </c>
      <c r="O7" s="3">
        <v>0</v>
      </c>
      <c r="P7" s="3">
        <v>107</v>
      </c>
      <c r="Q7" s="3">
        <v>133</v>
      </c>
      <c r="R7" s="3">
        <v>38</v>
      </c>
      <c r="S7" s="3">
        <v>94</v>
      </c>
      <c r="T7" s="3">
        <v>0</v>
      </c>
      <c r="U7" s="3">
        <v>0</v>
      </c>
      <c r="V7" s="3">
        <v>80</v>
      </c>
      <c r="W7" s="3">
        <v>171</v>
      </c>
      <c r="X7" s="3">
        <v>35</v>
      </c>
      <c r="Y7" s="3">
        <v>67</v>
      </c>
      <c r="Z7" s="3">
        <v>0</v>
      </c>
    </row>
    <row r="8" spans="1:26">
      <c r="A8" s="2" t="s">
        <v>161</v>
      </c>
      <c r="B8" s="2" t="s">
        <v>106</v>
      </c>
      <c r="C8" s="2" t="s">
        <v>164</v>
      </c>
      <c r="D8" s="2" t="s">
        <v>433</v>
      </c>
      <c r="E8" s="6" t="s">
        <v>7</v>
      </c>
      <c r="F8" s="2">
        <v>8</v>
      </c>
      <c r="G8" s="3">
        <v>10</v>
      </c>
      <c r="H8" s="3" t="str">
        <f t="shared" si="0"/>
        <v>ESTERIL</v>
      </c>
      <c r="I8" s="8">
        <v>2.5000000000000001E-2</v>
      </c>
      <c r="J8" s="11">
        <v>0.01</v>
      </c>
      <c r="K8" s="3">
        <v>0</v>
      </c>
      <c r="L8" s="3">
        <v>1003</v>
      </c>
      <c r="M8" s="3">
        <v>0</v>
      </c>
      <c r="N8" s="3">
        <v>0</v>
      </c>
      <c r="O8" s="3">
        <v>0</v>
      </c>
      <c r="P8" s="3">
        <v>98</v>
      </c>
      <c r="Q8" s="3">
        <v>250</v>
      </c>
      <c r="R8" s="3">
        <v>50</v>
      </c>
      <c r="S8" s="3">
        <v>69</v>
      </c>
      <c r="T8" s="3">
        <v>0</v>
      </c>
      <c r="U8" s="3">
        <v>0</v>
      </c>
      <c r="V8" s="3">
        <v>67</v>
      </c>
      <c r="W8" s="3">
        <v>263</v>
      </c>
      <c r="X8" s="3">
        <v>57</v>
      </c>
      <c r="Y8" s="3">
        <v>43</v>
      </c>
      <c r="Z8" s="3">
        <v>0</v>
      </c>
    </row>
    <row r="9" spans="1:26">
      <c r="A9" s="2" t="s">
        <v>161</v>
      </c>
      <c r="B9" s="2" t="s">
        <v>106</v>
      </c>
      <c r="C9" s="2" t="s">
        <v>164</v>
      </c>
      <c r="D9" s="2" t="s">
        <v>434</v>
      </c>
      <c r="E9" s="6" t="s">
        <v>7</v>
      </c>
      <c r="F9" s="2">
        <v>9</v>
      </c>
      <c r="G9" s="3">
        <v>10</v>
      </c>
      <c r="H9" s="3" t="str">
        <f t="shared" si="0"/>
        <v>ESTERIL</v>
      </c>
      <c r="I9" s="8">
        <v>2.5000000000000001E-2</v>
      </c>
      <c r="J9" s="11">
        <v>0.08</v>
      </c>
      <c r="K9" s="3">
        <v>0</v>
      </c>
      <c r="L9" s="3">
        <v>1377</v>
      </c>
      <c r="M9" s="3">
        <v>0</v>
      </c>
      <c r="N9" s="3">
        <v>0</v>
      </c>
      <c r="O9" s="3">
        <v>0</v>
      </c>
      <c r="P9" s="3">
        <v>180</v>
      </c>
      <c r="Q9" s="3">
        <v>239</v>
      </c>
      <c r="R9" s="3">
        <v>59</v>
      </c>
      <c r="S9" s="3">
        <v>178</v>
      </c>
      <c r="T9" s="3">
        <v>0</v>
      </c>
      <c r="U9" s="3">
        <v>0</v>
      </c>
      <c r="V9" s="3">
        <v>119</v>
      </c>
      <c r="W9" s="3">
        <v>345</v>
      </c>
      <c r="X9" s="3">
        <v>64</v>
      </c>
      <c r="Y9" s="3">
        <v>98</v>
      </c>
      <c r="Z9" s="3">
        <v>0</v>
      </c>
    </row>
    <row r="10" spans="1:26">
      <c r="A10" s="2" t="s">
        <v>161</v>
      </c>
      <c r="B10" s="2" t="s">
        <v>106</v>
      </c>
      <c r="C10" s="2" t="s">
        <v>164</v>
      </c>
      <c r="D10" s="2" t="s">
        <v>436</v>
      </c>
      <c r="E10" s="6" t="s">
        <v>7</v>
      </c>
      <c r="F10" s="2">
        <v>11</v>
      </c>
      <c r="G10" s="3">
        <v>5</v>
      </c>
      <c r="H10" s="3" t="str">
        <f t="shared" si="0"/>
        <v>ESTERIL</v>
      </c>
      <c r="I10" s="8">
        <v>2.5000000000000001E-2</v>
      </c>
      <c r="J10" s="11">
        <v>0.04</v>
      </c>
      <c r="K10" s="3">
        <v>29</v>
      </c>
      <c r="L10" s="3">
        <v>635</v>
      </c>
      <c r="M10" s="3">
        <v>0</v>
      </c>
      <c r="N10" s="3">
        <v>0</v>
      </c>
      <c r="O10" s="3">
        <v>0</v>
      </c>
      <c r="P10" s="3">
        <v>61</v>
      </c>
      <c r="Q10" s="3">
        <v>169</v>
      </c>
      <c r="R10" s="3">
        <v>46</v>
      </c>
      <c r="S10" s="3">
        <v>52</v>
      </c>
      <c r="T10" s="3">
        <v>0</v>
      </c>
      <c r="U10" s="3">
        <v>0</v>
      </c>
      <c r="V10" s="3">
        <v>43</v>
      </c>
      <c r="W10" s="3">
        <v>182</v>
      </c>
      <c r="X10" s="3">
        <v>45</v>
      </c>
      <c r="Y10" s="3">
        <v>31</v>
      </c>
      <c r="Z10" s="3">
        <v>0</v>
      </c>
    </row>
    <row r="11" spans="1:26">
      <c r="A11" s="2" t="s">
        <v>161</v>
      </c>
      <c r="B11" s="2" t="s">
        <v>106</v>
      </c>
      <c r="C11" s="2" t="s">
        <v>164</v>
      </c>
      <c r="D11" s="2" t="s">
        <v>437</v>
      </c>
      <c r="E11" s="6" t="s">
        <v>7</v>
      </c>
      <c r="F11" s="2">
        <v>12</v>
      </c>
      <c r="G11" s="3">
        <v>5</v>
      </c>
      <c r="H11" s="3" t="str">
        <f t="shared" si="0"/>
        <v>ESTERIL</v>
      </c>
      <c r="I11" s="8">
        <v>2.5000000000000001E-2</v>
      </c>
      <c r="J11" s="11">
        <v>0.05</v>
      </c>
      <c r="K11" s="3">
        <v>0</v>
      </c>
      <c r="L11" s="3">
        <v>658</v>
      </c>
      <c r="M11" s="3">
        <v>0</v>
      </c>
      <c r="N11" s="3">
        <v>0</v>
      </c>
      <c r="O11" s="3">
        <v>0</v>
      </c>
      <c r="P11" s="3">
        <v>51</v>
      </c>
      <c r="Q11" s="3">
        <v>192</v>
      </c>
      <c r="R11" s="3">
        <v>50</v>
      </c>
      <c r="S11" s="3">
        <v>36</v>
      </c>
      <c r="T11" s="3">
        <v>0</v>
      </c>
      <c r="U11" s="3">
        <v>0</v>
      </c>
      <c r="V11" s="3">
        <v>31</v>
      </c>
      <c r="W11" s="3">
        <v>196</v>
      </c>
      <c r="X11" s="3">
        <v>58</v>
      </c>
      <c r="Y11" s="3">
        <v>15</v>
      </c>
      <c r="Z11" s="3">
        <v>0</v>
      </c>
    </row>
    <row r="12" spans="1:26">
      <c r="A12" s="2" t="s">
        <v>161</v>
      </c>
      <c r="B12" s="2" t="s">
        <v>106</v>
      </c>
      <c r="C12" s="2" t="s">
        <v>164</v>
      </c>
      <c r="D12" s="2" t="s">
        <v>438</v>
      </c>
      <c r="E12" s="6" t="s">
        <v>7</v>
      </c>
      <c r="F12" s="2">
        <v>13</v>
      </c>
      <c r="G12" s="3">
        <v>5</v>
      </c>
      <c r="H12" s="3" t="str">
        <f t="shared" si="0"/>
        <v>ESTERIL</v>
      </c>
      <c r="I12" s="8">
        <v>2.5000000000000001E-2</v>
      </c>
      <c r="J12" s="11">
        <v>0.02</v>
      </c>
      <c r="K12" s="3">
        <v>0</v>
      </c>
      <c r="L12" s="3">
        <v>727</v>
      </c>
      <c r="M12" s="3">
        <v>0</v>
      </c>
      <c r="N12" s="3">
        <v>0</v>
      </c>
      <c r="O12" s="3">
        <v>0</v>
      </c>
      <c r="P12" s="3">
        <v>90</v>
      </c>
      <c r="Q12" s="3">
        <v>147</v>
      </c>
      <c r="R12" s="3">
        <v>41</v>
      </c>
      <c r="S12" s="3">
        <v>81</v>
      </c>
      <c r="T12" s="3">
        <v>0</v>
      </c>
      <c r="U12" s="3">
        <v>0</v>
      </c>
      <c r="V12" s="3">
        <v>69</v>
      </c>
      <c r="W12" s="3">
        <v>163</v>
      </c>
      <c r="X12" s="3">
        <v>39</v>
      </c>
      <c r="Y12" s="3">
        <v>65</v>
      </c>
      <c r="Z12" s="3">
        <v>0</v>
      </c>
    </row>
    <row r="13" spans="1:26">
      <c r="A13" s="2" t="s">
        <v>161</v>
      </c>
      <c r="B13" s="2" t="s">
        <v>106</v>
      </c>
      <c r="C13" s="2" t="s">
        <v>164</v>
      </c>
      <c r="D13" s="2" t="s">
        <v>439</v>
      </c>
      <c r="E13" s="6" t="s">
        <v>7</v>
      </c>
      <c r="F13" s="2">
        <v>14</v>
      </c>
      <c r="G13" s="3">
        <v>10</v>
      </c>
      <c r="H13" s="3" t="str">
        <f t="shared" si="0"/>
        <v>ESTERIL</v>
      </c>
      <c r="I13" s="8">
        <v>2.5000000000000001E-2</v>
      </c>
      <c r="J13" s="11">
        <v>0.09</v>
      </c>
      <c r="K13" s="3">
        <v>14</v>
      </c>
      <c r="L13" s="3">
        <v>1070</v>
      </c>
      <c r="M13" s="3">
        <v>0</v>
      </c>
      <c r="N13" s="3">
        <v>0</v>
      </c>
      <c r="O13" s="3">
        <v>0</v>
      </c>
      <c r="P13" s="3">
        <v>82</v>
      </c>
      <c r="Q13" s="3">
        <v>329</v>
      </c>
      <c r="R13" s="3">
        <v>74</v>
      </c>
      <c r="S13" s="3">
        <v>46</v>
      </c>
      <c r="T13" s="3">
        <v>0</v>
      </c>
      <c r="U13" s="3">
        <v>0</v>
      </c>
      <c r="V13" s="3">
        <v>50</v>
      </c>
      <c r="W13" s="3">
        <v>352</v>
      </c>
      <c r="X13" s="3">
        <v>82</v>
      </c>
      <c r="Y13" s="3">
        <v>13</v>
      </c>
      <c r="Z13" s="3">
        <v>0</v>
      </c>
    </row>
    <row r="14" spans="1:26">
      <c r="A14" s="2" t="s">
        <v>161</v>
      </c>
      <c r="B14" s="2" t="s">
        <v>106</v>
      </c>
      <c r="C14" s="2" t="s">
        <v>164</v>
      </c>
      <c r="D14" s="2" t="s">
        <v>440</v>
      </c>
      <c r="E14" s="6" t="s">
        <v>5</v>
      </c>
      <c r="F14" s="2">
        <v>15</v>
      </c>
      <c r="G14" s="3">
        <v>10</v>
      </c>
      <c r="H14" s="3" t="str">
        <f t="shared" si="0"/>
        <v>ESTERIL</v>
      </c>
      <c r="I14" s="8">
        <v>2.5000000000000001E-2</v>
      </c>
      <c r="J14" s="11">
        <v>0.08</v>
      </c>
      <c r="K14" s="3">
        <v>0</v>
      </c>
      <c r="L14" s="3">
        <v>1199</v>
      </c>
      <c r="M14" s="3">
        <v>0</v>
      </c>
      <c r="N14" s="3">
        <v>0</v>
      </c>
      <c r="O14" s="3">
        <v>0</v>
      </c>
      <c r="P14" s="3">
        <v>13</v>
      </c>
      <c r="Q14" s="3">
        <v>383</v>
      </c>
      <c r="R14" s="3">
        <v>179</v>
      </c>
      <c r="S14" s="3">
        <v>0</v>
      </c>
      <c r="T14" s="3">
        <v>0</v>
      </c>
      <c r="U14" s="3">
        <v>0</v>
      </c>
      <c r="V14" s="3">
        <v>5</v>
      </c>
      <c r="W14" s="3">
        <v>317</v>
      </c>
      <c r="X14" s="3">
        <v>213</v>
      </c>
      <c r="Y14" s="3">
        <v>0</v>
      </c>
      <c r="Z14" s="3">
        <v>0</v>
      </c>
    </row>
    <row r="15" spans="1:26">
      <c r="A15" s="2" t="s">
        <v>161</v>
      </c>
      <c r="B15" s="2" t="s">
        <v>106</v>
      </c>
      <c r="C15" s="2" t="s">
        <v>164</v>
      </c>
      <c r="D15" s="2" t="s">
        <v>445</v>
      </c>
      <c r="E15" s="6" t="s">
        <v>5</v>
      </c>
      <c r="F15" s="2">
        <v>20</v>
      </c>
      <c r="G15" s="3">
        <v>5</v>
      </c>
      <c r="H15" s="3" t="str">
        <f t="shared" si="0"/>
        <v>ESTERIL</v>
      </c>
      <c r="I15" s="8">
        <v>2.5000000000000001E-2</v>
      </c>
      <c r="J15" s="11">
        <v>0.06</v>
      </c>
      <c r="K15" s="3">
        <v>0</v>
      </c>
      <c r="L15" s="3">
        <v>645</v>
      </c>
      <c r="M15" s="3">
        <v>0</v>
      </c>
      <c r="N15" s="3">
        <v>0</v>
      </c>
      <c r="O15" s="3">
        <v>0</v>
      </c>
      <c r="P15" s="3">
        <v>16</v>
      </c>
      <c r="Q15" s="3">
        <v>195</v>
      </c>
      <c r="R15" s="3">
        <v>78</v>
      </c>
      <c r="S15" s="3">
        <v>4</v>
      </c>
      <c r="T15" s="3">
        <v>0</v>
      </c>
      <c r="U15" s="3">
        <v>0</v>
      </c>
      <c r="V15" s="3">
        <v>12</v>
      </c>
      <c r="W15" s="3">
        <v>177</v>
      </c>
      <c r="X15" s="3">
        <v>78</v>
      </c>
      <c r="Y15" s="3">
        <v>1</v>
      </c>
      <c r="Z15" s="3">
        <v>0</v>
      </c>
    </row>
    <row r="16" spans="1:26">
      <c r="A16" s="2" t="s">
        <v>161</v>
      </c>
      <c r="B16" s="2" t="s">
        <v>106</v>
      </c>
      <c r="C16" s="2" t="s">
        <v>164</v>
      </c>
      <c r="D16" s="2" t="s">
        <v>446</v>
      </c>
      <c r="E16" s="6" t="s">
        <v>5</v>
      </c>
      <c r="F16" s="2">
        <v>21</v>
      </c>
      <c r="G16" s="3">
        <v>5</v>
      </c>
      <c r="H16" s="3" t="str">
        <f t="shared" si="0"/>
        <v>ESTERIL</v>
      </c>
      <c r="I16" s="8">
        <v>2.5000000000000001E-2</v>
      </c>
      <c r="J16" s="11">
        <v>0.03</v>
      </c>
      <c r="K16" s="3">
        <v>0</v>
      </c>
      <c r="L16" s="3">
        <v>796</v>
      </c>
      <c r="M16" s="3">
        <v>0</v>
      </c>
      <c r="N16" s="3">
        <v>0</v>
      </c>
      <c r="O16" s="3">
        <v>0</v>
      </c>
      <c r="P16" s="3">
        <v>22</v>
      </c>
      <c r="Q16" s="3">
        <v>270</v>
      </c>
      <c r="R16" s="3">
        <v>88</v>
      </c>
      <c r="S16" s="3">
        <v>3</v>
      </c>
      <c r="T16" s="3">
        <v>0</v>
      </c>
      <c r="U16" s="3">
        <v>0</v>
      </c>
      <c r="V16" s="3">
        <v>13</v>
      </c>
      <c r="W16" s="3">
        <v>252</v>
      </c>
      <c r="X16" s="3">
        <v>98</v>
      </c>
      <c r="Y16" s="3">
        <v>0</v>
      </c>
      <c r="Z16" s="3">
        <v>0</v>
      </c>
    </row>
    <row r="17" spans="1:26">
      <c r="A17" s="2" t="s">
        <v>161</v>
      </c>
      <c r="B17" s="2" t="s">
        <v>106</v>
      </c>
      <c r="C17" s="2" t="s">
        <v>164</v>
      </c>
      <c r="D17" s="2" t="s">
        <v>447</v>
      </c>
      <c r="E17" s="6" t="s">
        <v>5</v>
      </c>
      <c r="F17" s="2">
        <v>22</v>
      </c>
      <c r="G17" s="3">
        <v>10</v>
      </c>
      <c r="H17" s="3" t="str">
        <f t="shared" si="0"/>
        <v>ESTERIL</v>
      </c>
      <c r="I17" s="8">
        <v>2.5000000000000001E-2</v>
      </c>
      <c r="J17" s="11">
        <v>0.08</v>
      </c>
      <c r="K17" s="3">
        <v>19</v>
      </c>
      <c r="L17" s="3">
        <v>950</v>
      </c>
      <c r="M17" s="3">
        <v>0</v>
      </c>
      <c r="N17" s="3">
        <v>0</v>
      </c>
      <c r="O17" s="3">
        <v>0</v>
      </c>
      <c r="P17" s="3">
        <v>4</v>
      </c>
      <c r="Q17" s="3">
        <v>280</v>
      </c>
      <c r="R17" s="3">
        <v>190</v>
      </c>
      <c r="S17" s="3">
        <v>1</v>
      </c>
      <c r="T17" s="3">
        <v>0</v>
      </c>
      <c r="U17" s="3">
        <v>0</v>
      </c>
      <c r="V17" s="3">
        <v>4</v>
      </c>
      <c r="W17" s="3">
        <v>228</v>
      </c>
      <c r="X17" s="3">
        <v>195</v>
      </c>
      <c r="Y17" s="3">
        <v>1</v>
      </c>
      <c r="Z17" s="3">
        <v>0</v>
      </c>
    </row>
    <row r="18" spans="1:26">
      <c r="A18" s="2" t="s">
        <v>161</v>
      </c>
      <c r="B18" s="2" t="s">
        <v>106</v>
      </c>
      <c r="C18" s="2" t="s">
        <v>164</v>
      </c>
      <c r="D18" s="2" t="s">
        <v>448</v>
      </c>
      <c r="E18" s="6" t="s">
        <v>5</v>
      </c>
      <c r="F18" s="2">
        <v>23</v>
      </c>
      <c r="G18" s="3">
        <v>5</v>
      </c>
      <c r="H18" s="3" t="str">
        <f t="shared" si="0"/>
        <v>ESTERIL</v>
      </c>
      <c r="I18" s="8">
        <v>2.5000000000000001E-2</v>
      </c>
      <c r="J18" s="11">
        <v>0.11</v>
      </c>
      <c r="K18" s="3">
        <v>0</v>
      </c>
      <c r="L18" s="3">
        <v>729</v>
      </c>
      <c r="M18" s="3">
        <v>0</v>
      </c>
      <c r="N18" s="3">
        <v>0</v>
      </c>
      <c r="O18" s="3">
        <v>0</v>
      </c>
      <c r="P18" s="3">
        <v>4</v>
      </c>
      <c r="Q18" s="3">
        <v>188</v>
      </c>
      <c r="R18" s="3">
        <v>140</v>
      </c>
      <c r="S18" s="3">
        <v>0</v>
      </c>
      <c r="T18" s="3">
        <v>0</v>
      </c>
      <c r="U18" s="3">
        <v>0</v>
      </c>
      <c r="V18" s="3">
        <v>3</v>
      </c>
      <c r="W18" s="3">
        <v>129</v>
      </c>
      <c r="X18" s="3">
        <v>169</v>
      </c>
      <c r="Y18" s="3">
        <v>0</v>
      </c>
      <c r="Z18" s="3">
        <v>0</v>
      </c>
    </row>
    <row r="19" spans="1:26">
      <c r="A19" s="2" t="s">
        <v>161</v>
      </c>
      <c r="B19" s="2" t="s">
        <v>106</v>
      </c>
      <c r="C19" s="2" t="s">
        <v>164</v>
      </c>
      <c r="D19" s="2" t="s">
        <v>449</v>
      </c>
      <c r="E19" s="6" t="s">
        <v>5</v>
      </c>
      <c r="F19" s="2">
        <v>24</v>
      </c>
      <c r="G19" s="3">
        <v>5</v>
      </c>
      <c r="H19" s="3" t="str">
        <f t="shared" si="0"/>
        <v>ESTERIL</v>
      </c>
      <c r="I19" s="8">
        <v>2.5000000000000001E-2</v>
      </c>
      <c r="J19" s="11">
        <v>0.01</v>
      </c>
      <c r="K19" s="3">
        <v>0</v>
      </c>
      <c r="L19" s="3">
        <v>810</v>
      </c>
      <c r="M19" s="3">
        <v>0</v>
      </c>
      <c r="N19" s="3">
        <v>0</v>
      </c>
      <c r="O19" s="3">
        <v>0</v>
      </c>
      <c r="P19" s="3">
        <v>3</v>
      </c>
      <c r="Q19" s="3">
        <v>202</v>
      </c>
      <c r="R19" s="3">
        <v>162</v>
      </c>
      <c r="S19" s="3">
        <v>0</v>
      </c>
      <c r="T19" s="3">
        <v>0</v>
      </c>
      <c r="U19" s="3">
        <v>0</v>
      </c>
      <c r="V19" s="3">
        <v>0</v>
      </c>
      <c r="W19" s="3">
        <v>112</v>
      </c>
      <c r="X19" s="3">
        <v>187</v>
      </c>
      <c r="Y19" s="3">
        <v>0</v>
      </c>
      <c r="Z19" s="3">
        <v>0</v>
      </c>
    </row>
    <row r="20" spans="1:26">
      <c r="A20" s="2" t="s">
        <v>161</v>
      </c>
      <c r="B20" s="2" t="s">
        <v>106</v>
      </c>
      <c r="C20" s="2" t="s">
        <v>164</v>
      </c>
      <c r="D20" s="2" t="s">
        <v>450</v>
      </c>
      <c r="E20" s="6" t="s">
        <v>5</v>
      </c>
      <c r="F20" s="2">
        <v>25</v>
      </c>
      <c r="G20" s="3">
        <v>5</v>
      </c>
      <c r="H20" s="3" t="str">
        <f t="shared" si="0"/>
        <v>ESTERIL</v>
      </c>
      <c r="I20" s="8">
        <v>2.5000000000000001E-2</v>
      </c>
      <c r="J20" s="11">
        <v>0.03</v>
      </c>
      <c r="K20" s="3">
        <v>0</v>
      </c>
      <c r="L20" s="3">
        <v>539</v>
      </c>
      <c r="M20" s="3">
        <v>0</v>
      </c>
      <c r="N20" s="3">
        <v>0</v>
      </c>
      <c r="O20" s="3">
        <v>0</v>
      </c>
      <c r="P20" s="3">
        <v>3</v>
      </c>
      <c r="Q20" s="3">
        <v>114</v>
      </c>
      <c r="R20" s="3">
        <v>138</v>
      </c>
      <c r="S20" s="3">
        <v>0</v>
      </c>
      <c r="T20" s="3">
        <v>0</v>
      </c>
      <c r="U20" s="3">
        <v>0</v>
      </c>
      <c r="V20" s="3">
        <v>0</v>
      </c>
      <c r="W20" s="3">
        <v>81</v>
      </c>
      <c r="X20" s="3">
        <v>151</v>
      </c>
      <c r="Y20" s="3">
        <v>0</v>
      </c>
      <c r="Z20" s="3">
        <v>0</v>
      </c>
    </row>
    <row r="21" spans="1:26">
      <c r="A21" s="2" t="s">
        <v>161</v>
      </c>
      <c r="B21" s="2" t="s">
        <v>106</v>
      </c>
      <c r="C21" s="2" t="s">
        <v>164</v>
      </c>
      <c r="D21" s="2" t="s">
        <v>451</v>
      </c>
      <c r="E21" s="6" t="s">
        <v>5</v>
      </c>
      <c r="F21" s="2">
        <v>26</v>
      </c>
      <c r="G21" s="3">
        <v>5</v>
      </c>
      <c r="H21" s="3" t="str">
        <f t="shared" si="0"/>
        <v>ESTERIL</v>
      </c>
      <c r="I21" s="8">
        <v>2.5000000000000001E-2</v>
      </c>
      <c r="J21" s="11">
        <v>0.09</v>
      </c>
      <c r="K21" s="3">
        <v>0</v>
      </c>
      <c r="L21" s="3">
        <v>641</v>
      </c>
      <c r="M21" s="3">
        <v>0</v>
      </c>
      <c r="N21" s="3">
        <v>0</v>
      </c>
      <c r="O21" s="3">
        <v>0</v>
      </c>
      <c r="P21" s="3">
        <v>9</v>
      </c>
      <c r="Q21" s="3">
        <v>194</v>
      </c>
      <c r="R21" s="3">
        <v>91</v>
      </c>
      <c r="S21" s="3">
        <v>0</v>
      </c>
      <c r="T21" s="3">
        <v>0</v>
      </c>
      <c r="U21" s="3">
        <v>0</v>
      </c>
      <c r="V21" s="3">
        <v>4</v>
      </c>
      <c r="W21" s="3">
        <v>161</v>
      </c>
      <c r="X21" s="3">
        <v>109</v>
      </c>
      <c r="Y21" s="3">
        <v>0</v>
      </c>
      <c r="Z21" s="3">
        <v>0</v>
      </c>
    </row>
    <row r="22" spans="1:26">
      <c r="A22" s="2" t="s">
        <v>161</v>
      </c>
      <c r="B22" s="2" t="s">
        <v>106</v>
      </c>
      <c r="C22" s="2" t="s">
        <v>164</v>
      </c>
      <c r="D22" s="2" t="s">
        <v>452</v>
      </c>
      <c r="E22" s="6" t="s">
        <v>5</v>
      </c>
      <c r="F22" s="2">
        <v>27</v>
      </c>
      <c r="G22" s="3">
        <v>5</v>
      </c>
      <c r="H22" s="3" t="str">
        <f t="shared" si="0"/>
        <v>ESTERIL</v>
      </c>
      <c r="I22" s="8">
        <v>2.5000000000000001E-2</v>
      </c>
      <c r="J22" s="11">
        <v>0.13</v>
      </c>
      <c r="K22" s="3">
        <v>0</v>
      </c>
      <c r="L22" s="3">
        <v>709</v>
      </c>
      <c r="M22" s="3">
        <v>0</v>
      </c>
      <c r="N22" s="3">
        <v>0</v>
      </c>
      <c r="O22" s="3">
        <v>0</v>
      </c>
      <c r="P22" s="3">
        <v>5</v>
      </c>
      <c r="Q22" s="3">
        <v>174</v>
      </c>
      <c r="R22" s="3">
        <v>135</v>
      </c>
      <c r="S22" s="3">
        <v>0</v>
      </c>
      <c r="T22" s="3">
        <v>0</v>
      </c>
      <c r="U22" s="3">
        <v>0</v>
      </c>
      <c r="V22" s="3">
        <v>3</v>
      </c>
      <c r="W22" s="3">
        <v>118</v>
      </c>
      <c r="X22" s="3">
        <v>162</v>
      </c>
      <c r="Y22" s="3">
        <v>0</v>
      </c>
      <c r="Z22" s="3">
        <v>0</v>
      </c>
    </row>
    <row r="23" spans="1:26">
      <c r="A23" s="2" t="s">
        <v>161</v>
      </c>
      <c r="B23" s="2" t="s">
        <v>106</v>
      </c>
      <c r="C23" s="2" t="s">
        <v>164</v>
      </c>
      <c r="D23" s="2" t="s">
        <v>453</v>
      </c>
      <c r="E23" s="6" t="s">
        <v>5</v>
      </c>
      <c r="F23" s="2">
        <v>28</v>
      </c>
      <c r="G23" s="3">
        <v>5</v>
      </c>
      <c r="H23" s="3" t="str">
        <f t="shared" si="0"/>
        <v>ESTERIL</v>
      </c>
      <c r="I23" s="8">
        <v>2.5000000000000001E-2</v>
      </c>
      <c r="J23" s="11">
        <v>0.04</v>
      </c>
      <c r="K23" s="3">
        <v>0</v>
      </c>
      <c r="L23" s="3">
        <v>699</v>
      </c>
      <c r="M23" s="3">
        <v>0</v>
      </c>
      <c r="N23" s="3">
        <v>0</v>
      </c>
      <c r="O23" s="3">
        <v>0</v>
      </c>
      <c r="P23" s="3">
        <v>22</v>
      </c>
      <c r="Q23" s="3">
        <v>244</v>
      </c>
      <c r="R23" s="3">
        <v>81</v>
      </c>
      <c r="S23" s="3">
        <v>5</v>
      </c>
      <c r="T23" s="3">
        <v>0</v>
      </c>
      <c r="U23" s="3">
        <v>0</v>
      </c>
      <c r="V23" s="3">
        <v>11</v>
      </c>
      <c r="W23" s="3">
        <v>231</v>
      </c>
      <c r="X23" s="3">
        <v>90</v>
      </c>
      <c r="Y23" s="3">
        <v>2</v>
      </c>
      <c r="Z23" s="3">
        <v>0</v>
      </c>
    </row>
    <row r="24" spans="1:26">
      <c r="A24" s="2" t="s">
        <v>161</v>
      </c>
      <c r="B24" s="2" t="s">
        <v>106</v>
      </c>
      <c r="C24" s="2" t="s">
        <v>164</v>
      </c>
      <c r="D24" s="2" t="s">
        <v>454</v>
      </c>
      <c r="E24" s="6" t="s">
        <v>5</v>
      </c>
      <c r="F24" s="2">
        <v>29</v>
      </c>
      <c r="G24" s="3">
        <v>5</v>
      </c>
      <c r="H24" s="3" t="str">
        <f t="shared" si="0"/>
        <v>ESTERIL</v>
      </c>
      <c r="I24" s="8">
        <v>2.5000000000000001E-2</v>
      </c>
      <c r="J24" s="11">
        <v>0.25</v>
      </c>
      <c r="K24" s="3">
        <v>0</v>
      </c>
      <c r="L24" s="3">
        <v>940</v>
      </c>
      <c r="M24" s="3">
        <v>0</v>
      </c>
      <c r="N24" s="3">
        <v>0</v>
      </c>
      <c r="O24" s="3">
        <v>0</v>
      </c>
      <c r="P24" s="3">
        <v>8</v>
      </c>
      <c r="Q24" s="3">
        <v>276</v>
      </c>
      <c r="R24" s="3">
        <v>147</v>
      </c>
      <c r="S24" s="3">
        <v>1</v>
      </c>
      <c r="T24" s="3">
        <v>0</v>
      </c>
      <c r="U24" s="3">
        <v>0</v>
      </c>
      <c r="V24" s="3">
        <v>3</v>
      </c>
      <c r="W24" s="3">
        <v>211</v>
      </c>
      <c r="X24" s="3">
        <v>182</v>
      </c>
      <c r="Y24" s="3">
        <v>0</v>
      </c>
      <c r="Z24" s="3">
        <v>0</v>
      </c>
    </row>
    <row r="25" spans="1:26">
      <c r="A25" s="2" t="s">
        <v>161</v>
      </c>
      <c r="B25" s="2" t="s">
        <v>106</v>
      </c>
      <c r="C25" s="2" t="s">
        <v>164</v>
      </c>
      <c r="D25" s="2" t="s">
        <v>455</v>
      </c>
      <c r="E25" s="6" t="s">
        <v>5</v>
      </c>
      <c r="F25" s="2">
        <v>30</v>
      </c>
      <c r="G25" s="3">
        <v>5</v>
      </c>
      <c r="H25" s="3" t="str">
        <f t="shared" si="0"/>
        <v>ESTERIL</v>
      </c>
      <c r="I25" s="8">
        <v>2.5000000000000001E-2</v>
      </c>
      <c r="J25" s="11">
        <v>0.02</v>
      </c>
      <c r="K25" s="3">
        <v>0</v>
      </c>
      <c r="L25" s="3">
        <v>739</v>
      </c>
      <c r="M25" s="3">
        <v>0</v>
      </c>
      <c r="N25" s="3">
        <v>0</v>
      </c>
      <c r="O25" s="3">
        <v>0</v>
      </c>
      <c r="P25" s="3">
        <v>52</v>
      </c>
      <c r="Q25" s="3">
        <v>186</v>
      </c>
      <c r="R25" s="3">
        <v>61</v>
      </c>
      <c r="S25" s="3">
        <v>35</v>
      </c>
      <c r="T25" s="3">
        <v>0</v>
      </c>
      <c r="U25" s="3">
        <v>0</v>
      </c>
      <c r="V25" s="3">
        <v>29</v>
      </c>
      <c r="W25" s="3">
        <v>172</v>
      </c>
      <c r="X25" s="3">
        <v>81</v>
      </c>
      <c r="Y25" s="3">
        <v>11</v>
      </c>
      <c r="Z25" s="3">
        <v>0</v>
      </c>
    </row>
    <row r="26" spans="1:26">
      <c r="A26" s="2" t="s">
        <v>161</v>
      </c>
      <c r="B26" s="2" t="s">
        <v>106</v>
      </c>
      <c r="C26" s="2" t="s">
        <v>164</v>
      </c>
      <c r="D26" s="2" t="s">
        <v>456</v>
      </c>
      <c r="E26" s="6" t="s">
        <v>5</v>
      </c>
      <c r="F26" s="2">
        <v>31</v>
      </c>
      <c r="G26" s="3">
        <v>5</v>
      </c>
      <c r="H26" s="3" t="str">
        <f t="shared" si="0"/>
        <v>ESTERIL</v>
      </c>
      <c r="I26" s="8">
        <v>2.5000000000000001E-2</v>
      </c>
      <c r="J26" s="11">
        <v>0.03</v>
      </c>
      <c r="K26" s="3">
        <v>0</v>
      </c>
      <c r="L26" s="3">
        <v>633</v>
      </c>
      <c r="M26" s="3">
        <v>0</v>
      </c>
      <c r="N26" s="3">
        <v>0</v>
      </c>
      <c r="O26" s="3">
        <v>0</v>
      </c>
      <c r="P26" s="3">
        <v>5</v>
      </c>
      <c r="Q26" s="3">
        <v>180</v>
      </c>
      <c r="R26" s="3">
        <v>111</v>
      </c>
      <c r="S26" s="3">
        <v>0</v>
      </c>
      <c r="T26" s="3">
        <v>0</v>
      </c>
      <c r="U26" s="3">
        <v>0</v>
      </c>
      <c r="V26" s="3">
        <v>3</v>
      </c>
      <c r="W26" s="3">
        <v>127</v>
      </c>
      <c r="X26" s="3">
        <v>129</v>
      </c>
      <c r="Y26" s="3">
        <v>0</v>
      </c>
      <c r="Z26" s="3">
        <v>0</v>
      </c>
    </row>
    <row r="27" spans="1:26">
      <c r="A27" s="2" t="s">
        <v>161</v>
      </c>
      <c r="B27" s="2" t="s">
        <v>106</v>
      </c>
      <c r="C27" s="2" t="s">
        <v>164</v>
      </c>
      <c r="D27" s="2" t="s">
        <v>457</v>
      </c>
      <c r="E27" s="6" t="s">
        <v>5</v>
      </c>
      <c r="F27" s="2">
        <v>32</v>
      </c>
      <c r="G27" s="3">
        <v>5</v>
      </c>
      <c r="H27" s="3" t="str">
        <f t="shared" si="0"/>
        <v>ESTERIL</v>
      </c>
      <c r="I27" s="8">
        <v>2.5000000000000001E-2</v>
      </c>
      <c r="J27" s="11">
        <v>7.0000000000000007E-2</v>
      </c>
      <c r="K27" s="3">
        <v>0</v>
      </c>
      <c r="L27" s="3">
        <v>777</v>
      </c>
      <c r="M27" s="3">
        <v>0</v>
      </c>
      <c r="N27" s="3">
        <v>0</v>
      </c>
      <c r="O27" s="3">
        <v>0</v>
      </c>
      <c r="P27" s="3">
        <v>14</v>
      </c>
      <c r="Q27" s="3">
        <v>178</v>
      </c>
      <c r="R27" s="3">
        <v>153</v>
      </c>
      <c r="S27" s="3">
        <v>10</v>
      </c>
      <c r="T27" s="3">
        <v>0</v>
      </c>
      <c r="U27" s="3">
        <v>0</v>
      </c>
      <c r="V27" s="3">
        <v>13</v>
      </c>
      <c r="W27" s="3">
        <v>135</v>
      </c>
      <c r="X27" s="3">
        <v>161</v>
      </c>
      <c r="Y27" s="3">
        <v>10</v>
      </c>
      <c r="Z27" s="3">
        <v>0</v>
      </c>
    </row>
    <row r="28" spans="1:26">
      <c r="A28" s="2" t="s">
        <v>161</v>
      </c>
      <c r="B28" s="2" t="s">
        <v>106</v>
      </c>
      <c r="C28" s="2" t="s">
        <v>164</v>
      </c>
      <c r="D28" s="2" t="s">
        <v>458</v>
      </c>
      <c r="E28" s="6" t="s">
        <v>5</v>
      </c>
      <c r="F28" s="2">
        <v>33</v>
      </c>
      <c r="G28" s="3">
        <v>5</v>
      </c>
      <c r="H28" s="3" t="str">
        <f t="shared" si="0"/>
        <v>ESTERIL</v>
      </c>
      <c r="I28" s="8">
        <v>2.5000000000000001E-2</v>
      </c>
      <c r="J28" s="11">
        <v>0.08</v>
      </c>
      <c r="K28" s="3">
        <v>14</v>
      </c>
      <c r="L28" s="3">
        <v>778</v>
      </c>
      <c r="M28" s="3">
        <v>0</v>
      </c>
      <c r="N28" s="3">
        <v>0</v>
      </c>
      <c r="O28" s="3">
        <v>0</v>
      </c>
      <c r="P28" s="3">
        <v>11</v>
      </c>
      <c r="Q28" s="3">
        <v>217</v>
      </c>
      <c r="R28" s="3">
        <v>144</v>
      </c>
      <c r="S28" s="3">
        <v>5</v>
      </c>
      <c r="T28" s="3">
        <v>0</v>
      </c>
      <c r="U28" s="3">
        <v>0</v>
      </c>
      <c r="V28" s="3">
        <v>9</v>
      </c>
      <c r="W28" s="3">
        <v>176</v>
      </c>
      <c r="X28" s="3">
        <v>158</v>
      </c>
      <c r="Y28" s="3">
        <v>0</v>
      </c>
      <c r="Z28" s="3">
        <v>0</v>
      </c>
    </row>
    <row r="29" spans="1:26">
      <c r="A29" s="2" t="s">
        <v>161</v>
      </c>
      <c r="B29" s="2" t="s">
        <v>106</v>
      </c>
      <c r="C29" s="2" t="s">
        <v>164</v>
      </c>
      <c r="D29" s="2" t="s">
        <v>499</v>
      </c>
      <c r="E29" s="6" t="s">
        <v>94</v>
      </c>
      <c r="F29" s="2">
        <v>75</v>
      </c>
      <c r="G29" s="3">
        <v>5</v>
      </c>
      <c r="H29" s="3" t="str">
        <f t="shared" si="0"/>
        <v>ESTERIL</v>
      </c>
      <c r="I29" s="8">
        <v>2.5000000000000001E-2</v>
      </c>
      <c r="J29" s="11">
        <v>0.26</v>
      </c>
      <c r="K29" s="3">
        <v>0</v>
      </c>
      <c r="L29" s="3">
        <v>740</v>
      </c>
      <c r="M29" s="3">
        <v>0</v>
      </c>
      <c r="N29" s="3">
        <v>0</v>
      </c>
      <c r="O29" s="3">
        <v>0</v>
      </c>
      <c r="P29" s="3">
        <v>79</v>
      </c>
      <c r="Q29" s="3">
        <v>175</v>
      </c>
      <c r="R29" s="3">
        <v>55</v>
      </c>
      <c r="S29" s="3">
        <v>62</v>
      </c>
      <c r="T29" s="3">
        <v>0</v>
      </c>
      <c r="U29" s="3">
        <v>0</v>
      </c>
      <c r="V29" s="3">
        <v>52</v>
      </c>
      <c r="W29" s="3">
        <v>203</v>
      </c>
      <c r="X29" s="3">
        <v>47</v>
      </c>
      <c r="Y29" s="3">
        <v>32</v>
      </c>
      <c r="Z29" s="3">
        <v>0</v>
      </c>
    </row>
    <row r="30" spans="1:26">
      <c r="A30" s="2" t="s">
        <v>161</v>
      </c>
      <c r="B30" s="2" t="s">
        <v>106</v>
      </c>
      <c r="C30" s="2" t="s">
        <v>164</v>
      </c>
      <c r="D30" s="2" t="s">
        <v>509</v>
      </c>
      <c r="E30" s="6" t="s">
        <v>7</v>
      </c>
      <c r="F30" s="2">
        <v>85</v>
      </c>
      <c r="G30" s="3">
        <v>5</v>
      </c>
      <c r="H30" s="3" t="str">
        <f t="shared" si="0"/>
        <v>ESTERIL</v>
      </c>
      <c r="I30" s="8">
        <v>2.5000000000000001E-2</v>
      </c>
      <c r="J30" s="11">
        <v>0</v>
      </c>
      <c r="K30" s="3">
        <v>0</v>
      </c>
      <c r="L30" s="3">
        <v>678</v>
      </c>
      <c r="M30" s="3">
        <v>0</v>
      </c>
      <c r="N30" s="3">
        <v>0</v>
      </c>
      <c r="O30" s="3">
        <v>0</v>
      </c>
      <c r="P30" s="3">
        <v>0</v>
      </c>
      <c r="Q30" s="3">
        <v>170</v>
      </c>
      <c r="R30" s="3">
        <v>148</v>
      </c>
      <c r="S30" s="3">
        <v>0</v>
      </c>
      <c r="T30" s="3">
        <v>0</v>
      </c>
      <c r="U30" s="3">
        <v>0</v>
      </c>
      <c r="V30" s="3">
        <v>0</v>
      </c>
      <c r="W30" s="3">
        <v>99</v>
      </c>
      <c r="X30" s="3">
        <v>183</v>
      </c>
      <c r="Y30" s="3">
        <v>0</v>
      </c>
      <c r="Z30" s="3">
        <v>0</v>
      </c>
    </row>
    <row r="31" spans="1:26">
      <c r="A31" s="2" t="s">
        <v>161</v>
      </c>
      <c r="B31" s="2" t="s">
        <v>106</v>
      </c>
      <c r="C31" s="2" t="s">
        <v>164</v>
      </c>
      <c r="D31" s="2" t="s">
        <v>514</v>
      </c>
      <c r="E31" s="6" t="s">
        <v>13</v>
      </c>
      <c r="F31" s="2">
        <v>90</v>
      </c>
      <c r="G31" s="3">
        <v>5</v>
      </c>
      <c r="H31" s="3" t="str">
        <f t="shared" si="0"/>
        <v>ESTERIL</v>
      </c>
      <c r="I31" s="8">
        <v>2.5000000000000001E-2</v>
      </c>
      <c r="J31" s="11">
        <v>0.82</v>
      </c>
      <c r="K31" s="3">
        <v>0</v>
      </c>
      <c r="L31" s="3">
        <v>719</v>
      </c>
      <c r="M31" s="3">
        <v>0</v>
      </c>
      <c r="N31" s="3">
        <v>0</v>
      </c>
      <c r="O31" s="3">
        <v>0</v>
      </c>
      <c r="P31" s="3">
        <v>15</v>
      </c>
      <c r="Q31" s="3">
        <v>199</v>
      </c>
      <c r="R31" s="3">
        <v>108</v>
      </c>
      <c r="S31" s="3">
        <v>7</v>
      </c>
      <c r="T31" s="3">
        <v>0</v>
      </c>
      <c r="U31" s="3">
        <v>0</v>
      </c>
      <c r="V31" s="3">
        <v>12</v>
      </c>
      <c r="W31" s="3">
        <v>132</v>
      </c>
      <c r="X31" s="3">
        <v>141</v>
      </c>
      <c r="Y31" s="3">
        <v>7</v>
      </c>
      <c r="Z31" s="3">
        <v>0</v>
      </c>
    </row>
    <row r="32" spans="1:26">
      <c r="A32" s="2" t="s">
        <v>161</v>
      </c>
      <c r="B32" s="2" t="s">
        <v>106</v>
      </c>
      <c r="C32" s="2" t="s">
        <v>164</v>
      </c>
      <c r="D32" s="2" t="s">
        <v>515</v>
      </c>
      <c r="E32" s="6" t="s">
        <v>13</v>
      </c>
      <c r="F32" s="2">
        <v>91</v>
      </c>
      <c r="G32" s="3">
        <v>5</v>
      </c>
      <c r="H32" s="3" t="str">
        <f t="shared" si="0"/>
        <v>ESTERIL</v>
      </c>
      <c r="I32" s="8">
        <v>2.5000000000000001E-2</v>
      </c>
      <c r="J32" s="11">
        <v>0.06</v>
      </c>
      <c r="K32" s="3">
        <v>0</v>
      </c>
      <c r="L32" s="3">
        <v>577</v>
      </c>
      <c r="M32" s="3">
        <v>0</v>
      </c>
      <c r="N32" s="3">
        <v>0</v>
      </c>
      <c r="O32" s="3">
        <v>0</v>
      </c>
      <c r="P32" s="3">
        <v>21</v>
      </c>
      <c r="Q32" s="3">
        <v>167</v>
      </c>
      <c r="R32" s="3">
        <v>61</v>
      </c>
      <c r="S32" s="3">
        <v>7</v>
      </c>
      <c r="T32" s="3">
        <v>0</v>
      </c>
      <c r="U32" s="3">
        <v>0</v>
      </c>
      <c r="V32" s="3">
        <v>8</v>
      </c>
      <c r="W32" s="3">
        <v>156</v>
      </c>
      <c r="X32" s="3">
        <v>63</v>
      </c>
      <c r="Y32" s="3">
        <v>2</v>
      </c>
      <c r="Z32" s="3">
        <v>0</v>
      </c>
    </row>
    <row r="33" spans="1:26">
      <c r="A33" s="2" t="s">
        <v>161</v>
      </c>
      <c r="B33" s="2" t="s">
        <v>106</v>
      </c>
      <c r="C33" s="2" t="s">
        <v>164</v>
      </c>
      <c r="D33" s="2" t="s">
        <v>524</v>
      </c>
      <c r="E33" s="6" t="s">
        <v>13</v>
      </c>
      <c r="F33" s="2">
        <v>100</v>
      </c>
      <c r="G33" s="3">
        <v>5</v>
      </c>
      <c r="H33" s="3" t="str">
        <f t="shared" si="0"/>
        <v>ESTERIL</v>
      </c>
      <c r="I33" s="8">
        <v>2.5000000000000001E-2</v>
      </c>
      <c r="J33" s="11">
        <v>2.91</v>
      </c>
      <c r="K33" s="3">
        <v>0</v>
      </c>
      <c r="L33" s="3">
        <v>509</v>
      </c>
      <c r="M33" s="3">
        <v>0</v>
      </c>
      <c r="N33" s="3">
        <v>0</v>
      </c>
      <c r="O33" s="3">
        <v>0</v>
      </c>
      <c r="P33" s="3">
        <v>14</v>
      </c>
      <c r="Q33" s="3">
        <v>154</v>
      </c>
      <c r="R33" s="3">
        <v>76</v>
      </c>
      <c r="S33" s="3">
        <v>1</v>
      </c>
      <c r="T33" s="3">
        <v>0</v>
      </c>
      <c r="U33" s="3">
        <v>0</v>
      </c>
      <c r="V33" s="3">
        <v>6</v>
      </c>
      <c r="W33" s="3">
        <v>141</v>
      </c>
      <c r="X33" s="3">
        <v>77</v>
      </c>
      <c r="Y33" s="3">
        <v>0</v>
      </c>
      <c r="Z33" s="3">
        <v>0</v>
      </c>
    </row>
    <row r="34" spans="1:26">
      <c r="A34" s="2" t="s">
        <v>161</v>
      </c>
      <c r="B34" s="2" t="s">
        <v>106</v>
      </c>
      <c r="C34" s="2" t="s">
        <v>164</v>
      </c>
      <c r="D34" s="2" t="s">
        <v>538</v>
      </c>
      <c r="E34" s="6" t="s">
        <v>95</v>
      </c>
      <c r="F34" s="2">
        <v>114</v>
      </c>
      <c r="G34" s="3">
        <v>5</v>
      </c>
      <c r="H34" s="3" t="str">
        <f t="shared" si="0"/>
        <v>ESTERIL</v>
      </c>
      <c r="I34" s="8">
        <v>2.5000000000000001E-2</v>
      </c>
      <c r="J34" s="11">
        <v>0.08</v>
      </c>
      <c r="K34" s="3">
        <v>0</v>
      </c>
      <c r="L34" s="3">
        <v>777</v>
      </c>
      <c r="M34" s="3">
        <v>0</v>
      </c>
      <c r="N34" s="3">
        <v>0</v>
      </c>
      <c r="O34" s="3">
        <v>0</v>
      </c>
      <c r="P34" s="3">
        <v>2</v>
      </c>
      <c r="Q34" s="3">
        <v>198</v>
      </c>
      <c r="R34" s="3">
        <v>157</v>
      </c>
      <c r="S34" s="3">
        <v>0</v>
      </c>
      <c r="T34" s="3">
        <v>0</v>
      </c>
      <c r="U34" s="3">
        <v>0</v>
      </c>
      <c r="V34" s="3">
        <v>1</v>
      </c>
      <c r="W34" s="3">
        <v>151</v>
      </c>
      <c r="X34" s="3">
        <v>176</v>
      </c>
      <c r="Y34" s="3">
        <v>0</v>
      </c>
      <c r="Z34" s="3">
        <v>0</v>
      </c>
    </row>
    <row r="35" spans="1:26">
      <c r="A35" s="2" t="s">
        <v>161</v>
      </c>
      <c r="B35" s="2" t="s">
        <v>106</v>
      </c>
      <c r="C35" s="2" t="s">
        <v>164</v>
      </c>
      <c r="D35" s="2" t="s">
        <v>566</v>
      </c>
      <c r="E35" s="6" t="s">
        <v>96</v>
      </c>
      <c r="F35" s="2">
        <v>142</v>
      </c>
      <c r="G35" s="3">
        <v>5</v>
      </c>
      <c r="H35" s="3" t="str">
        <f t="shared" si="0"/>
        <v>ESTERIL</v>
      </c>
      <c r="I35" s="8">
        <v>2.5000000000000001E-2</v>
      </c>
      <c r="J35" s="11">
        <v>0.03</v>
      </c>
      <c r="K35" s="3">
        <v>44</v>
      </c>
      <c r="L35" s="3">
        <v>734</v>
      </c>
      <c r="M35" s="3">
        <v>0</v>
      </c>
      <c r="N35" s="3">
        <v>0</v>
      </c>
      <c r="O35" s="3">
        <v>0</v>
      </c>
      <c r="P35" s="3">
        <v>83</v>
      </c>
      <c r="Q35" s="3">
        <v>184</v>
      </c>
      <c r="R35" s="3">
        <v>46</v>
      </c>
      <c r="S35" s="3">
        <v>74</v>
      </c>
      <c r="T35" s="3">
        <v>0</v>
      </c>
      <c r="U35" s="3">
        <v>0</v>
      </c>
      <c r="V35" s="3">
        <v>54</v>
      </c>
      <c r="W35" s="3">
        <v>218</v>
      </c>
      <c r="X35" s="3">
        <v>50</v>
      </c>
      <c r="Y35" s="3">
        <v>45</v>
      </c>
      <c r="Z35" s="3">
        <v>0</v>
      </c>
    </row>
    <row r="36" spans="1:26">
      <c r="A36" s="2" t="s">
        <v>161</v>
      </c>
      <c r="B36" s="2" t="s">
        <v>106</v>
      </c>
      <c r="C36" s="2" t="s">
        <v>164</v>
      </c>
      <c r="D36" s="2" t="s">
        <v>568</v>
      </c>
      <c r="E36" s="6" t="s">
        <v>97</v>
      </c>
      <c r="F36" s="2">
        <v>144</v>
      </c>
      <c r="G36" s="3">
        <v>5</v>
      </c>
      <c r="H36" s="3" t="str">
        <f t="shared" si="0"/>
        <v>ESTERIL</v>
      </c>
      <c r="I36" s="8">
        <v>2.5000000000000001E-2</v>
      </c>
      <c r="J36" s="11">
        <v>0.01</v>
      </c>
      <c r="K36" s="3">
        <v>0</v>
      </c>
      <c r="L36" s="3">
        <v>671</v>
      </c>
      <c r="M36" s="3">
        <v>0</v>
      </c>
      <c r="N36" s="3">
        <v>0</v>
      </c>
      <c r="O36" s="3">
        <v>0</v>
      </c>
      <c r="P36" s="3">
        <v>4</v>
      </c>
      <c r="Q36" s="3">
        <v>158</v>
      </c>
      <c r="R36" s="3">
        <v>140</v>
      </c>
      <c r="S36" s="3">
        <v>0</v>
      </c>
      <c r="T36" s="3">
        <v>0</v>
      </c>
      <c r="U36" s="3">
        <v>0</v>
      </c>
      <c r="V36" s="3">
        <v>0</v>
      </c>
      <c r="W36" s="3">
        <v>132</v>
      </c>
      <c r="X36" s="3">
        <v>148</v>
      </c>
      <c r="Y36" s="3">
        <v>0</v>
      </c>
      <c r="Z36" s="3">
        <v>0</v>
      </c>
    </row>
    <row r="37" spans="1:26">
      <c r="A37" s="2" t="s">
        <v>161</v>
      </c>
      <c r="B37" s="2" t="s">
        <v>106</v>
      </c>
      <c r="C37" s="2" t="s">
        <v>164</v>
      </c>
      <c r="D37" s="2" t="s">
        <v>570</v>
      </c>
      <c r="E37" s="6" t="s">
        <v>97</v>
      </c>
      <c r="F37" s="2">
        <v>146</v>
      </c>
      <c r="G37" s="3">
        <v>5</v>
      </c>
      <c r="H37" s="3" t="str">
        <f t="shared" si="0"/>
        <v>ESTERIL</v>
      </c>
      <c r="I37" s="8">
        <v>2.5000000000000001E-2</v>
      </c>
      <c r="J37" s="11">
        <v>0.06</v>
      </c>
      <c r="K37" s="3">
        <v>0</v>
      </c>
      <c r="L37" s="3">
        <v>559</v>
      </c>
      <c r="M37" s="3">
        <v>0</v>
      </c>
      <c r="N37" s="3">
        <v>0</v>
      </c>
      <c r="O37" s="3">
        <v>0</v>
      </c>
      <c r="P37" s="3">
        <v>71</v>
      </c>
      <c r="Q37" s="3">
        <v>92</v>
      </c>
      <c r="R37" s="3">
        <v>59</v>
      </c>
      <c r="S37" s="3">
        <v>51</v>
      </c>
      <c r="T37" s="3">
        <v>0</v>
      </c>
      <c r="U37" s="3">
        <v>0</v>
      </c>
      <c r="V37" s="3">
        <v>56</v>
      </c>
      <c r="W37" s="3">
        <v>93</v>
      </c>
      <c r="X37" s="3">
        <v>56</v>
      </c>
      <c r="Y37" s="3">
        <v>42</v>
      </c>
      <c r="Z37" s="3">
        <v>0</v>
      </c>
    </row>
    <row r="38" spans="1:26">
      <c r="A38" s="2" t="s">
        <v>161</v>
      </c>
      <c r="B38" s="2" t="s">
        <v>106</v>
      </c>
      <c r="C38" s="2" t="s">
        <v>164</v>
      </c>
      <c r="D38" s="2" t="s">
        <v>571</v>
      </c>
      <c r="E38" s="6" t="s">
        <v>97</v>
      </c>
      <c r="F38" s="2">
        <v>147</v>
      </c>
      <c r="G38" s="3">
        <v>5</v>
      </c>
      <c r="H38" s="3" t="str">
        <f t="shared" si="0"/>
        <v>ESTERIL</v>
      </c>
      <c r="I38" s="8">
        <v>2.5000000000000001E-2</v>
      </c>
      <c r="J38" s="11">
        <v>0.01</v>
      </c>
      <c r="K38" s="3">
        <v>0</v>
      </c>
      <c r="L38" s="3">
        <v>359</v>
      </c>
      <c r="M38" s="3">
        <v>0</v>
      </c>
      <c r="N38" s="3">
        <v>0</v>
      </c>
      <c r="O38" s="3">
        <v>0</v>
      </c>
      <c r="P38" s="3">
        <v>0</v>
      </c>
      <c r="Q38" s="3">
        <v>43</v>
      </c>
      <c r="R38" s="3">
        <v>121</v>
      </c>
      <c r="S38" s="3">
        <v>0</v>
      </c>
      <c r="T38" s="3">
        <v>0</v>
      </c>
      <c r="U38" s="3">
        <v>0</v>
      </c>
      <c r="V38" s="3">
        <v>0</v>
      </c>
      <c r="W38" s="3">
        <v>27</v>
      </c>
      <c r="X38" s="3">
        <v>121</v>
      </c>
      <c r="Y38" s="3">
        <v>0</v>
      </c>
      <c r="Z38" s="3">
        <v>0</v>
      </c>
    </row>
    <row r="39" spans="1:26">
      <c r="A39" s="2" t="s">
        <v>161</v>
      </c>
      <c r="B39" s="2" t="s">
        <v>106</v>
      </c>
      <c r="C39" s="2" t="s">
        <v>164</v>
      </c>
      <c r="D39" s="2" t="s">
        <v>592</v>
      </c>
      <c r="E39" s="6" t="s">
        <v>99</v>
      </c>
      <c r="F39" s="2">
        <v>174</v>
      </c>
      <c r="G39" s="3">
        <v>30</v>
      </c>
      <c r="H39" s="3" t="str">
        <f t="shared" si="0"/>
        <v>ESTERIL</v>
      </c>
      <c r="I39" s="8">
        <v>2.5000000000000001E-2</v>
      </c>
      <c r="J39" s="11">
        <v>0.27</v>
      </c>
      <c r="K39" s="3">
        <v>0</v>
      </c>
      <c r="L39" s="3">
        <v>2008</v>
      </c>
      <c r="M39" s="3">
        <v>0</v>
      </c>
      <c r="N39" s="3">
        <v>0</v>
      </c>
      <c r="O39" s="3">
        <v>0</v>
      </c>
      <c r="P39" s="3">
        <v>268</v>
      </c>
      <c r="Q39" s="3">
        <v>494</v>
      </c>
      <c r="R39" s="3">
        <v>80</v>
      </c>
      <c r="S39" s="3">
        <v>243</v>
      </c>
      <c r="T39" s="3">
        <v>0</v>
      </c>
      <c r="U39" s="3">
        <v>0</v>
      </c>
      <c r="V39" s="3">
        <v>187</v>
      </c>
      <c r="W39" s="3">
        <v>607</v>
      </c>
      <c r="X39" s="3">
        <v>105</v>
      </c>
      <c r="Y39" s="3">
        <v>152</v>
      </c>
      <c r="Z39" s="3">
        <v>0</v>
      </c>
    </row>
    <row r="40" spans="1:26">
      <c r="A40" s="2" t="s">
        <v>161</v>
      </c>
      <c r="B40" s="2" t="s">
        <v>106</v>
      </c>
      <c r="C40" s="2" t="s">
        <v>164</v>
      </c>
      <c r="D40" s="2" t="s">
        <v>595</v>
      </c>
      <c r="E40" s="6" t="s">
        <v>100</v>
      </c>
      <c r="F40" s="2">
        <v>183</v>
      </c>
      <c r="G40" s="3">
        <v>5</v>
      </c>
      <c r="H40" s="3" t="str">
        <f t="shared" si="0"/>
        <v>ESTERIL</v>
      </c>
      <c r="I40" s="8">
        <v>2.5000000000000001E-2</v>
      </c>
      <c r="J40" s="11">
        <v>0.03</v>
      </c>
      <c r="K40" s="3">
        <v>0</v>
      </c>
      <c r="L40" s="3">
        <v>643</v>
      </c>
      <c r="M40" s="3">
        <v>0</v>
      </c>
      <c r="N40" s="3">
        <v>0</v>
      </c>
      <c r="O40" s="3">
        <v>0</v>
      </c>
      <c r="P40" s="3">
        <v>7</v>
      </c>
      <c r="Q40" s="3">
        <v>184</v>
      </c>
      <c r="R40" s="3">
        <v>143</v>
      </c>
      <c r="S40" s="3">
        <v>0</v>
      </c>
      <c r="T40" s="3">
        <v>0</v>
      </c>
      <c r="U40" s="3">
        <v>0</v>
      </c>
      <c r="V40" s="3">
        <v>5</v>
      </c>
      <c r="W40" s="3">
        <v>141</v>
      </c>
      <c r="X40" s="3">
        <v>157</v>
      </c>
      <c r="Y40" s="3">
        <v>0</v>
      </c>
      <c r="Z40" s="3">
        <v>0</v>
      </c>
    </row>
    <row r="41" spans="1:26">
      <c r="A41" s="2" t="s">
        <v>161</v>
      </c>
      <c r="B41" s="2" t="s">
        <v>106</v>
      </c>
      <c r="C41" s="2" t="s">
        <v>164</v>
      </c>
      <c r="D41" s="2" t="s">
        <v>596</v>
      </c>
      <c r="E41" s="6" t="s">
        <v>100</v>
      </c>
      <c r="F41" s="2">
        <v>188</v>
      </c>
      <c r="G41" s="3">
        <v>5</v>
      </c>
      <c r="H41" s="3" t="str">
        <f t="shared" si="0"/>
        <v>ESTERIL</v>
      </c>
      <c r="I41" s="8">
        <v>2.5000000000000001E-2</v>
      </c>
      <c r="J41" s="11">
        <v>0.02</v>
      </c>
      <c r="K41" s="3">
        <v>0</v>
      </c>
      <c r="L41" s="3">
        <v>767</v>
      </c>
      <c r="M41" s="3">
        <v>0</v>
      </c>
      <c r="N41" s="3">
        <v>0</v>
      </c>
      <c r="O41" s="3">
        <v>0</v>
      </c>
      <c r="P41" s="3">
        <v>5</v>
      </c>
      <c r="Q41" s="3">
        <v>218</v>
      </c>
      <c r="R41" s="3">
        <v>168</v>
      </c>
      <c r="S41" s="3">
        <v>0</v>
      </c>
      <c r="T41" s="3">
        <v>0</v>
      </c>
      <c r="U41" s="3">
        <v>0</v>
      </c>
      <c r="V41" s="3">
        <v>1</v>
      </c>
      <c r="W41" s="3">
        <v>163</v>
      </c>
      <c r="X41" s="3">
        <v>178</v>
      </c>
      <c r="Y41" s="3">
        <v>0</v>
      </c>
      <c r="Z41" s="3">
        <v>0</v>
      </c>
    </row>
    <row r="42" spans="1:26">
      <c r="A42" s="2" t="s">
        <v>1047</v>
      </c>
      <c r="B42" s="2" t="s">
        <v>106</v>
      </c>
      <c r="C42" s="2" t="s">
        <v>164</v>
      </c>
      <c r="D42" s="2">
        <v>12282</v>
      </c>
      <c r="E42" s="6" t="s">
        <v>13</v>
      </c>
      <c r="F42" s="2">
        <v>1</v>
      </c>
      <c r="G42" s="3">
        <v>8</v>
      </c>
      <c r="H42" s="3" t="str">
        <f t="shared" si="0"/>
        <v>ESTERIL</v>
      </c>
      <c r="I42" s="8">
        <v>2.5000000000000001E-2</v>
      </c>
      <c r="J42" s="11">
        <v>0.01</v>
      </c>
      <c r="K42" s="3">
        <v>0</v>
      </c>
      <c r="L42" s="3">
        <v>1207</v>
      </c>
      <c r="M42" s="3">
        <v>0</v>
      </c>
      <c r="N42" s="3">
        <v>0</v>
      </c>
      <c r="O42" s="3">
        <v>0</v>
      </c>
      <c r="P42" s="3">
        <v>36</v>
      </c>
      <c r="Q42" s="3">
        <v>457</v>
      </c>
      <c r="R42" s="3">
        <v>109</v>
      </c>
      <c r="S42" s="3">
        <v>14</v>
      </c>
      <c r="T42" s="3">
        <v>0</v>
      </c>
      <c r="U42" s="3">
        <v>0</v>
      </c>
      <c r="V42" s="3">
        <v>13</v>
      </c>
      <c r="W42" s="3">
        <v>394</v>
      </c>
      <c r="X42" s="3">
        <v>174</v>
      </c>
      <c r="Y42" s="3">
        <v>0</v>
      </c>
      <c r="Z42" s="3">
        <v>0</v>
      </c>
    </row>
    <row r="43" spans="1:26">
      <c r="A43" s="2" t="s">
        <v>1047</v>
      </c>
      <c r="B43" s="2" t="s">
        <v>106</v>
      </c>
      <c r="C43" s="2" t="s">
        <v>164</v>
      </c>
      <c r="D43" s="2">
        <v>12285</v>
      </c>
      <c r="E43" s="6" t="s">
        <v>13</v>
      </c>
      <c r="F43" s="2">
        <v>4</v>
      </c>
      <c r="G43" s="3">
        <v>26</v>
      </c>
      <c r="H43" s="3" t="str">
        <f t="shared" si="0"/>
        <v>ESTERIL</v>
      </c>
      <c r="I43" s="8">
        <v>2.5000000000000001E-2</v>
      </c>
      <c r="J43" s="11">
        <v>0</v>
      </c>
      <c r="K43" s="3">
        <v>130</v>
      </c>
      <c r="L43" s="3">
        <v>1948</v>
      </c>
      <c r="M43" s="3">
        <v>0</v>
      </c>
      <c r="N43" s="3">
        <v>0</v>
      </c>
      <c r="O43" s="3">
        <v>0</v>
      </c>
      <c r="P43" s="3">
        <v>75</v>
      </c>
      <c r="Q43" s="3">
        <v>691</v>
      </c>
      <c r="R43" s="3">
        <v>232</v>
      </c>
      <c r="S43" s="3">
        <v>41</v>
      </c>
      <c r="T43" s="3">
        <v>0</v>
      </c>
      <c r="U43" s="3">
        <v>0</v>
      </c>
      <c r="V43" s="3">
        <v>54</v>
      </c>
      <c r="W43" s="3">
        <v>613</v>
      </c>
      <c r="X43" s="3">
        <v>285</v>
      </c>
      <c r="Y43" s="3">
        <v>30</v>
      </c>
      <c r="Z43" s="3">
        <v>0</v>
      </c>
    </row>
    <row r="44" spans="1:26">
      <c r="A44" s="2" t="s">
        <v>1047</v>
      </c>
      <c r="B44" s="2" t="s">
        <v>106</v>
      </c>
      <c r="C44" s="2" t="s">
        <v>164</v>
      </c>
      <c r="D44" s="2">
        <v>12286</v>
      </c>
      <c r="E44" s="6" t="s">
        <v>13</v>
      </c>
      <c r="F44" s="2">
        <v>5</v>
      </c>
      <c r="G44" s="3">
        <v>12</v>
      </c>
      <c r="H44" s="3" t="str">
        <f t="shared" si="0"/>
        <v>ESTERIL</v>
      </c>
      <c r="I44" s="8">
        <v>2.5000000000000001E-2</v>
      </c>
      <c r="J44" s="11">
        <v>1.72</v>
      </c>
      <c r="K44" s="3">
        <v>103</v>
      </c>
      <c r="L44" s="3">
        <v>1249</v>
      </c>
      <c r="M44" s="3">
        <v>0</v>
      </c>
      <c r="N44" s="3">
        <v>0</v>
      </c>
      <c r="O44" s="3">
        <v>0</v>
      </c>
      <c r="P44" s="3">
        <v>44</v>
      </c>
      <c r="Q44" s="3">
        <v>360</v>
      </c>
      <c r="R44" s="3">
        <v>115</v>
      </c>
      <c r="S44" s="3">
        <v>22</v>
      </c>
      <c r="T44" s="3">
        <v>0</v>
      </c>
      <c r="U44" s="3">
        <v>0</v>
      </c>
      <c r="V44" s="3">
        <v>21</v>
      </c>
      <c r="W44" s="3">
        <v>312</v>
      </c>
      <c r="X44" s="3">
        <v>157</v>
      </c>
      <c r="Y44" s="3">
        <v>10</v>
      </c>
      <c r="Z44" s="3">
        <v>0</v>
      </c>
    </row>
    <row r="45" spans="1:26">
      <c r="A45" s="2" t="s">
        <v>1047</v>
      </c>
      <c r="B45" s="2" t="s">
        <v>106</v>
      </c>
      <c r="C45" s="2" t="s">
        <v>164</v>
      </c>
      <c r="D45" s="2">
        <v>12298</v>
      </c>
      <c r="E45" s="6" t="s">
        <v>5</v>
      </c>
      <c r="F45" s="2">
        <v>17</v>
      </c>
      <c r="G45" s="3">
        <v>6</v>
      </c>
      <c r="H45" s="3" t="str">
        <f t="shared" si="0"/>
        <v>ESTERIL</v>
      </c>
      <c r="I45" s="8">
        <v>2.5000000000000001E-2</v>
      </c>
      <c r="J45" s="11">
        <v>0.02</v>
      </c>
      <c r="K45" s="3">
        <v>0</v>
      </c>
      <c r="L45" s="3">
        <v>930</v>
      </c>
      <c r="M45" s="3">
        <v>0</v>
      </c>
      <c r="N45" s="3">
        <v>0</v>
      </c>
      <c r="O45" s="3">
        <v>0</v>
      </c>
      <c r="P45" s="3">
        <v>39</v>
      </c>
      <c r="Q45" s="3">
        <v>302</v>
      </c>
      <c r="R45" s="3">
        <v>55</v>
      </c>
      <c r="S45" s="3">
        <v>23</v>
      </c>
      <c r="T45" s="3">
        <v>0</v>
      </c>
      <c r="U45" s="3">
        <v>0</v>
      </c>
      <c r="V45" s="3">
        <v>24</v>
      </c>
      <c r="W45" s="3">
        <v>278</v>
      </c>
      <c r="X45" s="3">
        <v>76</v>
      </c>
      <c r="Y45" s="3">
        <v>7</v>
      </c>
      <c r="Z45" s="3">
        <v>0</v>
      </c>
    </row>
    <row r="46" spans="1:26">
      <c r="A46" s="2" t="s">
        <v>1047</v>
      </c>
      <c r="B46" s="2" t="s">
        <v>106</v>
      </c>
      <c r="C46" s="2" t="s">
        <v>164</v>
      </c>
      <c r="D46" s="2">
        <v>12299</v>
      </c>
      <c r="E46" s="6" t="s">
        <v>5</v>
      </c>
      <c r="F46" s="2">
        <v>18</v>
      </c>
      <c r="G46" s="3">
        <v>10</v>
      </c>
      <c r="H46" s="3" t="str">
        <f t="shared" si="0"/>
        <v>ESTERIL</v>
      </c>
      <c r="I46" s="8">
        <v>2.5000000000000001E-2</v>
      </c>
      <c r="J46" s="11">
        <v>0.01</v>
      </c>
      <c r="K46" s="3">
        <v>29</v>
      </c>
      <c r="L46" s="3">
        <v>828</v>
      </c>
      <c r="M46" s="3">
        <v>0</v>
      </c>
      <c r="N46" s="3">
        <v>0</v>
      </c>
      <c r="O46" s="3">
        <v>0</v>
      </c>
      <c r="P46" s="3">
        <v>25</v>
      </c>
      <c r="Q46" s="3">
        <v>284</v>
      </c>
      <c r="R46" s="3">
        <v>91</v>
      </c>
      <c r="S46" s="3">
        <v>11</v>
      </c>
      <c r="T46" s="3">
        <v>0</v>
      </c>
      <c r="U46" s="3">
        <v>0</v>
      </c>
      <c r="V46" s="3">
        <v>18</v>
      </c>
      <c r="W46" s="3">
        <v>251</v>
      </c>
      <c r="X46" s="3">
        <v>107</v>
      </c>
      <c r="Y46" s="3">
        <v>5</v>
      </c>
      <c r="Z46" s="3">
        <v>0</v>
      </c>
    </row>
    <row r="47" spans="1:26">
      <c r="A47" s="2" t="s">
        <v>1047</v>
      </c>
      <c r="B47" s="2" t="s">
        <v>106</v>
      </c>
      <c r="C47" s="2" t="s">
        <v>164</v>
      </c>
      <c r="D47" s="2">
        <v>12300</v>
      </c>
      <c r="E47" s="6" t="s">
        <v>5</v>
      </c>
      <c r="F47" s="2">
        <v>19</v>
      </c>
      <c r="G47" s="3">
        <v>12</v>
      </c>
      <c r="H47" s="3" t="str">
        <f t="shared" si="0"/>
        <v>ESTERIL</v>
      </c>
      <c r="I47" s="8">
        <v>2.5000000000000001E-2</v>
      </c>
      <c r="J47" s="11">
        <v>0.01</v>
      </c>
      <c r="K47" s="3">
        <v>0</v>
      </c>
      <c r="L47" s="3">
        <v>1085</v>
      </c>
      <c r="M47" s="3">
        <v>0</v>
      </c>
      <c r="N47" s="3">
        <v>0</v>
      </c>
      <c r="O47" s="3">
        <v>0</v>
      </c>
      <c r="P47" s="3">
        <v>15</v>
      </c>
      <c r="Q47" s="3">
        <v>379</v>
      </c>
      <c r="R47" s="3">
        <v>140</v>
      </c>
      <c r="S47" s="3">
        <v>2</v>
      </c>
      <c r="T47" s="3">
        <v>0</v>
      </c>
      <c r="U47" s="3">
        <v>0</v>
      </c>
      <c r="V47" s="3">
        <v>12</v>
      </c>
      <c r="W47" s="3">
        <v>322</v>
      </c>
      <c r="X47" s="3">
        <v>159</v>
      </c>
      <c r="Y47" s="3">
        <v>1</v>
      </c>
      <c r="Z47" s="3">
        <v>0</v>
      </c>
    </row>
    <row r="48" spans="1:26">
      <c r="A48" s="2" t="s">
        <v>1047</v>
      </c>
      <c r="B48" s="2" t="s">
        <v>106</v>
      </c>
      <c r="C48" s="2" t="s">
        <v>164</v>
      </c>
      <c r="D48" s="2">
        <v>12301</v>
      </c>
      <c r="E48" s="6" t="s">
        <v>5</v>
      </c>
      <c r="F48" s="2">
        <v>20</v>
      </c>
      <c r="G48" s="3">
        <v>16</v>
      </c>
      <c r="H48" s="3" t="str">
        <f t="shared" si="0"/>
        <v>ESTERIL</v>
      </c>
      <c r="I48" s="8">
        <v>2.5000000000000001E-2</v>
      </c>
      <c r="J48" s="11">
        <v>0.01</v>
      </c>
      <c r="K48" s="3">
        <v>14</v>
      </c>
      <c r="L48" s="3">
        <v>1575</v>
      </c>
      <c r="M48" s="3">
        <v>0</v>
      </c>
      <c r="N48" s="3">
        <v>0</v>
      </c>
      <c r="O48" s="3">
        <v>0</v>
      </c>
      <c r="P48" s="3">
        <v>62</v>
      </c>
      <c r="Q48" s="3">
        <v>504</v>
      </c>
      <c r="R48" s="3">
        <v>176</v>
      </c>
      <c r="S48" s="3">
        <v>29</v>
      </c>
      <c r="T48" s="3">
        <v>0</v>
      </c>
      <c r="U48" s="3">
        <v>0</v>
      </c>
      <c r="V48" s="3">
        <v>32</v>
      </c>
      <c r="W48" s="3">
        <v>471</v>
      </c>
      <c r="X48" s="3">
        <v>213</v>
      </c>
      <c r="Y48" s="3">
        <v>4</v>
      </c>
      <c r="Z48" s="3">
        <v>0</v>
      </c>
    </row>
    <row r="49" spans="1:26">
      <c r="A49" s="2" t="s">
        <v>1047</v>
      </c>
      <c r="B49" s="2" t="s">
        <v>106</v>
      </c>
      <c r="C49" s="2" t="s">
        <v>164</v>
      </c>
      <c r="D49" s="2">
        <v>12302</v>
      </c>
      <c r="E49" s="6" t="s">
        <v>5</v>
      </c>
      <c r="F49" s="2">
        <v>21</v>
      </c>
      <c r="G49" s="3">
        <v>12</v>
      </c>
      <c r="H49" s="3" t="str">
        <f t="shared" si="0"/>
        <v>ESTERIL</v>
      </c>
      <c r="I49" s="8">
        <v>2.5000000000000001E-2</v>
      </c>
      <c r="J49" s="11">
        <v>0</v>
      </c>
      <c r="K49" s="3">
        <v>14</v>
      </c>
      <c r="L49" s="3">
        <v>1049</v>
      </c>
      <c r="M49" s="3">
        <v>0</v>
      </c>
      <c r="N49" s="3">
        <v>0</v>
      </c>
      <c r="O49" s="3">
        <v>0</v>
      </c>
      <c r="P49" s="3">
        <v>23</v>
      </c>
      <c r="Q49" s="3">
        <v>369</v>
      </c>
      <c r="R49" s="3">
        <v>109</v>
      </c>
      <c r="S49" s="3">
        <v>8</v>
      </c>
      <c r="T49" s="3">
        <v>0</v>
      </c>
      <c r="U49" s="3">
        <v>0</v>
      </c>
      <c r="V49" s="3">
        <v>16</v>
      </c>
      <c r="W49" s="3">
        <v>329</v>
      </c>
      <c r="X49" s="3">
        <v>127</v>
      </c>
      <c r="Y49" s="3">
        <v>5</v>
      </c>
      <c r="Z49" s="3">
        <v>0</v>
      </c>
    </row>
    <row r="50" spans="1:26">
      <c r="A50" s="2" t="s">
        <v>1047</v>
      </c>
      <c r="B50" s="2" t="s">
        <v>106</v>
      </c>
      <c r="C50" s="2" t="s">
        <v>164</v>
      </c>
      <c r="D50" s="2">
        <v>12303</v>
      </c>
      <c r="E50" s="6" t="s">
        <v>35</v>
      </c>
      <c r="F50" s="2">
        <v>22</v>
      </c>
      <c r="G50" s="3">
        <v>4</v>
      </c>
      <c r="H50" s="3" t="str">
        <f t="shared" si="0"/>
        <v>ESTERIL</v>
      </c>
      <c r="I50" s="8">
        <v>2.5000000000000001E-2</v>
      </c>
      <c r="J50" s="11">
        <v>2.5099999999999998</v>
      </c>
      <c r="K50" s="3">
        <v>14</v>
      </c>
      <c r="L50" s="3">
        <v>361</v>
      </c>
      <c r="M50" s="3">
        <v>0</v>
      </c>
      <c r="N50" s="3">
        <v>0</v>
      </c>
      <c r="O50" s="3">
        <v>0</v>
      </c>
      <c r="P50" s="3">
        <v>50</v>
      </c>
      <c r="Q50" s="3">
        <v>59</v>
      </c>
      <c r="R50" s="3">
        <v>28</v>
      </c>
      <c r="S50" s="3">
        <v>38</v>
      </c>
      <c r="T50" s="3">
        <v>0</v>
      </c>
      <c r="U50" s="3">
        <v>0</v>
      </c>
      <c r="V50" s="3">
        <v>36</v>
      </c>
      <c r="W50" s="3">
        <v>71</v>
      </c>
      <c r="X50" s="3">
        <v>28</v>
      </c>
      <c r="Y50" s="3">
        <v>24</v>
      </c>
      <c r="Z50" s="3">
        <v>0</v>
      </c>
    </row>
    <row r="51" spans="1:26">
      <c r="A51" s="2" t="s">
        <v>1047</v>
      </c>
      <c r="B51" s="2" t="s">
        <v>106</v>
      </c>
      <c r="C51" s="2" t="s">
        <v>164</v>
      </c>
      <c r="D51" s="2">
        <v>12304</v>
      </c>
      <c r="E51" s="6" t="s">
        <v>35</v>
      </c>
      <c r="F51" s="2">
        <v>23</v>
      </c>
      <c r="G51" s="3">
        <v>6</v>
      </c>
      <c r="H51" s="3" t="str">
        <f t="shared" si="0"/>
        <v>ESTERIL</v>
      </c>
      <c r="I51" s="8">
        <v>2.5000000000000001E-2</v>
      </c>
      <c r="J51" s="11">
        <v>0.19</v>
      </c>
      <c r="K51" s="3">
        <v>0</v>
      </c>
      <c r="L51" s="3">
        <v>752</v>
      </c>
      <c r="M51" s="3">
        <v>0</v>
      </c>
      <c r="N51" s="3">
        <v>0</v>
      </c>
      <c r="O51" s="3">
        <v>0</v>
      </c>
      <c r="P51" s="3">
        <v>63</v>
      </c>
      <c r="Q51" s="3">
        <v>182</v>
      </c>
      <c r="R51" s="3">
        <v>34</v>
      </c>
      <c r="S51" s="3">
        <v>49</v>
      </c>
      <c r="T51" s="3">
        <v>0</v>
      </c>
      <c r="U51" s="3">
        <v>0</v>
      </c>
      <c r="V51" s="3">
        <v>31</v>
      </c>
      <c r="W51" s="3">
        <v>216</v>
      </c>
      <c r="X51" s="3">
        <v>44</v>
      </c>
      <c r="Y51" s="3">
        <v>13</v>
      </c>
      <c r="Z51" s="3">
        <v>0</v>
      </c>
    </row>
    <row r="52" spans="1:26">
      <c r="A52" s="2" t="s">
        <v>1047</v>
      </c>
      <c r="B52" s="2" t="s">
        <v>106</v>
      </c>
      <c r="C52" s="2" t="s">
        <v>164</v>
      </c>
      <c r="D52" s="2">
        <v>12307</v>
      </c>
      <c r="E52" s="6" t="s">
        <v>35</v>
      </c>
      <c r="F52" s="2">
        <v>26</v>
      </c>
      <c r="G52" s="3">
        <v>14</v>
      </c>
      <c r="H52" s="3" t="str">
        <f t="shared" si="0"/>
        <v>ESTERIL</v>
      </c>
      <c r="I52" s="8">
        <v>2.5000000000000001E-2</v>
      </c>
      <c r="J52" s="11">
        <v>2.65</v>
      </c>
      <c r="K52" s="3">
        <v>226</v>
      </c>
      <c r="L52" s="3">
        <v>829</v>
      </c>
      <c r="M52" s="3">
        <v>0</v>
      </c>
      <c r="N52" s="3">
        <v>0</v>
      </c>
      <c r="O52" s="3">
        <v>0</v>
      </c>
      <c r="P52" s="3">
        <v>81</v>
      </c>
      <c r="Q52" s="3">
        <v>238</v>
      </c>
      <c r="R52" s="3">
        <v>62</v>
      </c>
      <c r="S52" s="3">
        <v>50</v>
      </c>
      <c r="T52" s="3">
        <v>0</v>
      </c>
      <c r="U52" s="3">
        <v>0</v>
      </c>
      <c r="V52" s="3">
        <v>64</v>
      </c>
      <c r="W52" s="3">
        <v>252</v>
      </c>
      <c r="X52" s="3">
        <v>57</v>
      </c>
      <c r="Y52" s="3">
        <v>32</v>
      </c>
      <c r="Z52" s="3">
        <v>0</v>
      </c>
    </row>
    <row r="53" spans="1:26">
      <c r="A53" s="2" t="s">
        <v>1047</v>
      </c>
      <c r="B53" s="2" t="s">
        <v>106</v>
      </c>
      <c r="C53" s="2" t="s">
        <v>164</v>
      </c>
      <c r="D53" s="2">
        <v>12622</v>
      </c>
      <c r="E53" s="6" t="s">
        <v>36</v>
      </c>
      <c r="F53" s="2">
        <v>27</v>
      </c>
      <c r="G53" s="3">
        <v>14</v>
      </c>
      <c r="H53" s="3" t="str">
        <f t="shared" si="0"/>
        <v>ESTERIL</v>
      </c>
      <c r="I53" s="8">
        <v>2.5000000000000001E-2</v>
      </c>
      <c r="J53" s="11">
        <v>0.01</v>
      </c>
      <c r="K53" s="3">
        <v>24</v>
      </c>
      <c r="L53" s="3">
        <v>1126</v>
      </c>
      <c r="M53" s="3">
        <v>0</v>
      </c>
      <c r="N53" s="3">
        <v>0</v>
      </c>
      <c r="O53" s="3">
        <v>0</v>
      </c>
      <c r="P53" s="3">
        <v>86</v>
      </c>
      <c r="Q53" s="3">
        <v>395</v>
      </c>
      <c r="R53" s="3">
        <v>62</v>
      </c>
      <c r="S53" s="3">
        <v>55</v>
      </c>
      <c r="T53" s="3">
        <v>0</v>
      </c>
      <c r="U53" s="3">
        <v>0</v>
      </c>
      <c r="V53" s="3">
        <v>49</v>
      </c>
      <c r="W53" s="3">
        <v>432</v>
      </c>
      <c r="X53" s="3">
        <v>65</v>
      </c>
      <c r="Y53" s="3">
        <v>13</v>
      </c>
      <c r="Z53" s="3">
        <v>0</v>
      </c>
    </row>
    <row r="54" spans="1:26">
      <c r="A54" s="2" t="s">
        <v>1047</v>
      </c>
      <c r="B54" s="2" t="s">
        <v>106</v>
      </c>
      <c r="C54" s="2" t="s">
        <v>164</v>
      </c>
      <c r="D54" s="2">
        <v>12623</v>
      </c>
      <c r="E54" s="6" t="s">
        <v>36</v>
      </c>
      <c r="F54" s="2">
        <v>28</v>
      </c>
      <c r="G54" s="3">
        <v>12</v>
      </c>
      <c r="H54" s="3" t="str">
        <f t="shared" si="0"/>
        <v>ESTERIL</v>
      </c>
      <c r="I54" s="8">
        <v>2.5000000000000001E-2</v>
      </c>
      <c r="J54" s="11">
        <v>0.01</v>
      </c>
      <c r="K54" s="3">
        <v>0</v>
      </c>
      <c r="L54" s="3">
        <v>1181</v>
      </c>
      <c r="M54" s="3">
        <v>0</v>
      </c>
      <c r="N54" s="3">
        <v>0</v>
      </c>
      <c r="O54" s="3">
        <v>0</v>
      </c>
      <c r="P54" s="3">
        <v>42</v>
      </c>
      <c r="Q54" s="3">
        <v>392</v>
      </c>
      <c r="R54" s="3">
        <v>110</v>
      </c>
      <c r="S54" s="3">
        <v>24</v>
      </c>
      <c r="T54" s="3">
        <v>0</v>
      </c>
      <c r="U54" s="3">
        <v>0</v>
      </c>
      <c r="V54" s="3">
        <v>17</v>
      </c>
      <c r="W54" s="3">
        <v>369</v>
      </c>
      <c r="X54" s="3">
        <v>134</v>
      </c>
      <c r="Y54" s="3">
        <v>8</v>
      </c>
      <c r="Z54" s="3">
        <v>0</v>
      </c>
    </row>
    <row r="55" spans="1:26">
      <c r="A55" s="2" t="s">
        <v>1047</v>
      </c>
      <c r="B55" s="2" t="s">
        <v>106</v>
      </c>
      <c r="C55" s="2" t="s">
        <v>164</v>
      </c>
      <c r="D55" s="2">
        <v>12628</v>
      </c>
      <c r="E55" s="6" t="s">
        <v>37</v>
      </c>
      <c r="F55" s="2">
        <v>33</v>
      </c>
      <c r="G55" s="3">
        <v>8</v>
      </c>
      <c r="H55" s="3" t="str">
        <f t="shared" si="0"/>
        <v>ESTERIL</v>
      </c>
      <c r="I55" s="8">
        <v>2.5000000000000001E-2</v>
      </c>
      <c r="J55" s="11">
        <v>0.04</v>
      </c>
      <c r="K55" s="3">
        <v>0</v>
      </c>
      <c r="L55" s="3">
        <v>1090</v>
      </c>
      <c r="M55" s="3">
        <v>0</v>
      </c>
      <c r="N55" s="3">
        <v>0</v>
      </c>
      <c r="O55" s="3">
        <v>0</v>
      </c>
      <c r="P55" s="3">
        <v>48</v>
      </c>
      <c r="Q55" s="3">
        <v>380</v>
      </c>
      <c r="R55" s="3">
        <v>99</v>
      </c>
      <c r="S55" s="3">
        <v>12</v>
      </c>
      <c r="T55" s="3">
        <v>0</v>
      </c>
      <c r="U55" s="3">
        <v>0</v>
      </c>
      <c r="V55" s="3">
        <v>23</v>
      </c>
      <c r="W55" s="3">
        <v>362</v>
      </c>
      <c r="X55" s="3">
        <v>120</v>
      </c>
      <c r="Y55" s="3">
        <v>2</v>
      </c>
      <c r="Z55" s="3">
        <v>0</v>
      </c>
    </row>
    <row r="56" spans="1:26">
      <c r="A56" s="2" t="s">
        <v>1047</v>
      </c>
      <c r="B56" s="2" t="s">
        <v>106</v>
      </c>
      <c r="C56" s="2" t="s">
        <v>164</v>
      </c>
      <c r="D56" s="2">
        <v>12631</v>
      </c>
      <c r="E56" s="6" t="s">
        <v>37</v>
      </c>
      <c r="F56" s="2">
        <v>36</v>
      </c>
      <c r="G56" s="3">
        <v>4</v>
      </c>
      <c r="H56" s="3" t="str">
        <f t="shared" si="0"/>
        <v>ESTERIL</v>
      </c>
      <c r="I56" s="8">
        <v>2.5000000000000001E-2</v>
      </c>
      <c r="J56" s="11">
        <v>0</v>
      </c>
      <c r="K56" s="3">
        <v>0</v>
      </c>
      <c r="L56" s="3">
        <v>796</v>
      </c>
      <c r="M56" s="3">
        <v>0</v>
      </c>
      <c r="N56" s="3">
        <v>0</v>
      </c>
      <c r="O56" s="3">
        <v>0</v>
      </c>
      <c r="P56" s="3">
        <v>59</v>
      </c>
      <c r="Q56" s="3">
        <v>201</v>
      </c>
      <c r="R56" s="3">
        <v>78</v>
      </c>
      <c r="S56" s="3">
        <v>46</v>
      </c>
      <c r="T56" s="3">
        <v>0</v>
      </c>
      <c r="U56" s="3">
        <v>0</v>
      </c>
      <c r="V56" s="3">
        <v>29</v>
      </c>
      <c r="W56" s="3">
        <v>218</v>
      </c>
      <c r="X56" s="3">
        <v>85</v>
      </c>
      <c r="Y56" s="3">
        <v>13</v>
      </c>
      <c r="Z56" s="3">
        <v>0</v>
      </c>
    </row>
    <row r="57" spans="1:26">
      <c r="A57" s="2" t="s">
        <v>1047</v>
      </c>
      <c r="B57" s="2" t="s">
        <v>106</v>
      </c>
      <c r="C57" s="2" t="s">
        <v>164</v>
      </c>
      <c r="D57" s="2">
        <v>12632</v>
      </c>
      <c r="E57" s="6" t="s">
        <v>37</v>
      </c>
      <c r="F57" s="2">
        <v>37</v>
      </c>
      <c r="G57" s="3">
        <v>6</v>
      </c>
      <c r="H57" s="3" t="str">
        <f t="shared" si="0"/>
        <v>ESTERIL</v>
      </c>
      <c r="I57" s="8">
        <v>2.5000000000000001E-2</v>
      </c>
      <c r="J57" s="11">
        <v>0.03</v>
      </c>
      <c r="K57" s="3">
        <v>0</v>
      </c>
      <c r="L57" s="3">
        <v>701</v>
      </c>
      <c r="M57" s="3">
        <v>0</v>
      </c>
      <c r="N57" s="3">
        <v>0</v>
      </c>
      <c r="O57" s="3">
        <v>0</v>
      </c>
      <c r="P57" s="3">
        <v>30</v>
      </c>
      <c r="Q57" s="3">
        <v>210</v>
      </c>
      <c r="R57" s="3">
        <v>62</v>
      </c>
      <c r="S57" s="3">
        <v>16</v>
      </c>
      <c r="T57" s="3">
        <v>0</v>
      </c>
      <c r="U57" s="3">
        <v>0</v>
      </c>
      <c r="V57" s="3">
        <v>14</v>
      </c>
      <c r="W57" s="3">
        <v>209</v>
      </c>
      <c r="X57" s="3">
        <v>63</v>
      </c>
      <c r="Y57" s="3">
        <v>1</v>
      </c>
      <c r="Z57" s="3">
        <v>0</v>
      </c>
    </row>
    <row r="58" spans="1:26">
      <c r="A58" s="2" t="s">
        <v>1047</v>
      </c>
      <c r="B58" s="2" t="s">
        <v>106</v>
      </c>
      <c r="C58" s="2" t="s">
        <v>164</v>
      </c>
      <c r="D58" s="2">
        <v>12644</v>
      </c>
      <c r="E58" s="6" t="s">
        <v>38</v>
      </c>
      <c r="F58" s="2">
        <v>49</v>
      </c>
      <c r="G58" s="3">
        <v>4</v>
      </c>
      <c r="H58" s="3" t="str">
        <f t="shared" si="0"/>
        <v>ESTERIL</v>
      </c>
      <c r="I58" s="8">
        <v>2.5000000000000001E-2</v>
      </c>
      <c r="J58" s="11">
        <v>0.02</v>
      </c>
      <c r="K58" s="3">
        <v>0</v>
      </c>
      <c r="L58" s="3">
        <v>537</v>
      </c>
      <c r="M58" s="3">
        <v>0</v>
      </c>
      <c r="N58" s="3">
        <v>0</v>
      </c>
      <c r="O58" s="3">
        <v>0</v>
      </c>
      <c r="P58" s="3">
        <v>8</v>
      </c>
      <c r="Q58" s="3">
        <v>137</v>
      </c>
      <c r="R58" s="3">
        <v>67</v>
      </c>
      <c r="S58" s="3">
        <v>3</v>
      </c>
      <c r="T58" s="3">
        <v>0</v>
      </c>
      <c r="U58" s="3">
        <v>0</v>
      </c>
      <c r="V58" s="3">
        <v>3</v>
      </c>
      <c r="W58" s="3">
        <v>103</v>
      </c>
      <c r="X58" s="3">
        <v>81</v>
      </c>
      <c r="Y58" s="3">
        <v>0</v>
      </c>
      <c r="Z58" s="3">
        <v>0</v>
      </c>
    </row>
    <row r="59" spans="1:26">
      <c r="A59" s="2" t="s">
        <v>1047</v>
      </c>
      <c r="B59" s="2" t="s">
        <v>106</v>
      </c>
      <c r="C59" s="2" t="s">
        <v>164</v>
      </c>
      <c r="D59" s="2">
        <v>12647</v>
      </c>
      <c r="E59" s="6" t="s">
        <v>38</v>
      </c>
      <c r="F59" s="2">
        <v>52</v>
      </c>
      <c r="G59" s="3">
        <v>6</v>
      </c>
      <c r="H59" s="3" t="str">
        <f t="shared" si="0"/>
        <v>ESTERIL</v>
      </c>
      <c r="I59" s="8">
        <v>2.5000000000000001E-2</v>
      </c>
      <c r="J59" s="11">
        <v>0</v>
      </c>
      <c r="K59" s="3">
        <v>0</v>
      </c>
      <c r="L59" s="3">
        <v>927</v>
      </c>
      <c r="M59" s="3">
        <v>0</v>
      </c>
      <c r="N59" s="3">
        <v>0</v>
      </c>
      <c r="O59" s="3">
        <v>0</v>
      </c>
      <c r="P59" s="3">
        <v>16</v>
      </c>
      <c r="Q59" s="3">
        <v>298</v>
      </c>
      <c r="R59" s="3">
        <v>143</v>
      </c>
      <c r="S59" s="3">
        <v>0</v>
      </c>
      <c r="T59" s="3">
        <v>0</v>
      </c>
      <c r="U59" s="3">
        <v>0</v>
      </c>
      <c r="V59" s="3">
        <v>8</v>
      </c>
      <c r="W59" s="3">
        <v>222</v>
      </c>
      <c r="X59" s="3">
        <v>187</v>
      </c>
      <c r="Y59" s="3">
        <v>0</v>
      </c>
      <c r="Z59" s="3">
        <v>0</v>
      </c>
    </row>
    <row r="60" spans="1:26">
      <c r="A60" s="2" t="s">
        <v>1047</v>
      </c>
      <c r="B60" s="2" t="s">
        <v>106</v>
      </c>
      <c r="C60" s="2" t="s">
        <v>164</v>
      </c>
      <c r="D60" s="2">
        <v>12648</v>
      </c>
      <c r="E60" s="6" t="s">
        <v>38</v>
      </c>
      <c r="F60" s="2">
        <v>53</v>
      </c>
      <c r="G60" s="3">
        <v>12</v>
      </c>
      <c r="H60" s="3" t="str">
        <f t="shared" si="0"/>
        <v>ESTERIL</v>
      </c>
      <c r="I60" s="8">
        <v>2.5000000000000001E-2</v>
      </c>
      <c r="J60" s="11">
        <v>0.02</v>
      </c>
      <c r="K60" s="3">
        <v>0</v>
      </c>
      <c r="L60" s="3">
        <v>1062</v>
      </c>
      <c r="M60" s="3">
        <v>0</v>
      </c>
      <c r="N60" s="3">
        <v>0</v>
      </c>
      <c r="O60" s="3">
        <v>0</v>
      </c>
      <c r="P60" s="3">
        <v>36</v>
      </c>
      <c r="Q60" s="3">
        <v>363</v>
      </c>
      <c r="R60" s="3">
        <v>111</v>
      </c>
      <c r="S60" s="3">
        <v>7</v>
      </c>
      <c r="T60" s="3">
        <v>0</v>
      </c>
      <c r="U60" s="3">
        <v>0</v>
      </c>
      <c r="V60" s="3">
        <v>22</v>
      </c>
      <c r="W60" s="3">
        <v>326</v>
      </c>
      <c r="X60" s="3">
        <v>140</v>
      </c>
      <c r="Y60" s="3">
        <v>2</v>
      </c>
      <c r="Z60" s="3">
        <v>0</v>
      </c>
    </row>
    <row r="61" spans="1:26">
      <c r="A61" s="2" t="s">
        <v>1047</v>
      </c>
      <c r="B61" s="2" t="s">
        <v>106</v>
      </c>
      <c r="C61" s="2" t="s">
        <v>164</v>
      </c>
      <c r="D61" s="2">
        <v>12651</v>
      </c>
      <c r="E61" s="6" t="s">
        <v>38</v>
      </c>
      <c r="F61" s="2">
        <v>56</v>
      </c>
      <c r="G61" s="3">
        <v>4</v>
      </c>
      <c r="H61" s="3" t="str">
        <f t="shared" si="0"/>
        <v>ESTERIL</v>
      </c>
      <c r="I61" s="8">
        <v>2.5000000000000001E-2</v>
      </c>
      <c r="J61" s="11">
        <v>0</v>
      </c>
      <c r="K61" s="3">
        <v>0</v>
      </c>
      <c r="L61" s="3">
        <v>420</v>
      </c>
      <c r="M61" s="3">
        <v>0</v>
      </c>
      <c r="N61" s="3">
        <v>0</v>
      </c>
      <c r="O61" s="3">
        <v>0</v>
      </c>
      <c r="P61" s="3">
        <v>32</v>
      </c>
      <c r="Q61" s="3">
        <v>102</v>
      </c>
      <c r="R61" s="3">
        <v>23</v>
      </c>
      <c r="S61" s="3">
        <v>24</v>
      </c>
      <c r="T61" s="3">
        <v>0</v>
      </c>
      <c r="U61" s="3">
        <v>0</v>
      </c>
      <c r="V61" s="3">
        <v>16</v>
      </c>
      <c r="W61" s="3">
        <v>123</v>
      </c>
      <c r="X61" s="3">
        <v>30</v>
      </c>
      <c r="Y61" s="3">
        <v>3</v>
      </c>
      <c r="Z61" s="3">
        <v>0</v>
      </c>
    </row>
    <row r="62" spans="1:26">
      <c r="A62" s="2" t="s">
        <v>1047</v>
      </c>
      <c r="B62" s="2" t="s">
        <v>106</v>
      </c>
      <c r="C62" s="2" t="s">
        <v>164</v>
      </c>
      <c r="D62" s="2">
        <v>12652</v>
      </c>
      <c r="E62" s="6" t="s">
        <v>39</v>
      </c>
      <c r="F62" s="2">
        <v>57</v>
      </c>
      <c r="G62" s="3">
        <v>4</v>
      </c>
      <c r="H62" s="3" t="str">
        <f t="shared" si="0"/>
        <v>ESTERIL</v>
      </c>
      <c r="I62" s="8">
        <v>2.5000000000000001E-2</v>
      </c>
      <c r="J62" s="11">
        <v>0.28000000000000003</v>
      </c>
      <c r="K62" s="3">
        <v>14</v>
      </c>
      <c r="L62" s="3">
        <v>589</v>
      </c>
      <c r="M62" s="3">
        <v>0</v>
      </c>
      <c r="N62" s="3">
        <v>0</v>
      </c>
      <c r="O62" s="3">
        <v>0</v>
      </c>
      <c r="P62" s="3">
        <v>27</v>
      </c>
      <c r="Q62" s="3">
        <v>200</v>
      </c>
      <c r="R62" s="3">
        <v>50</v>
      </c>
      <c r="S62" s="3">
        <v>14</v>
      </c>
      <c r="T62" s="3">
        <v>0</v>
      </c>
      <c r="U62" s="3">
        <v>0</v>
      </c>
      <c r="V62" s="3">
        <v>15</v>
      </c>
      <c r="W62" s="3">
        <v>175</v>
      </c>
      <c r="X62" s="3">
        <v>72</v>
      </c>
      <c r="Y62" s="3">
        <v>1</v>
      </c>
      <c r="Z62" s="3">
        <v>0</v>
      </c>
    </row>
    <row r="63" spans="1:26">
      <c r="A63" s="2" t="s">
        <v>1047</v>
      </c>
      <c r="B63" s="2" t="s">
        <v>106</v>
      </c>
      <c r="C63" s="2" t="s">
        <v>164</v>
      </c>
      <c r="D63" s="2">
        <v>12653</v>
      </c>
      <c r="E63" s="6" t="s">
        <v>39</v>
      </c>
      <c r="F63" s="2">
        <v>58</v>
      </c>
      <c r="G63" s="3">
        <v>2</v>
      </c>
      <c r="H63" s="3" t="str">
        <f t="shared" si="0"/>
        <v>ESTERIL</v>
      </c>
      <c r="I63" s="8">
        <v>2.5000000000000001E-2</v>
      </c>
      <c r="J63" s="11">
        <v>0.01</v>
      </c>
      <c r="K63" s="3">
        <v>0</v>
      </c>
      <c r="L63" s="3">
        <v>440</v>
      </c>
      <c r="M63" s="3">
        <v>0</v>
      </c>
      <c r="N63" s="3">
        <v>0</v>
      </c>
      <c r="O63" s="3">
        <v>0</v>
      </c>
      <c r="P63" s="3">
        <v>9</v>
      </c>
      <c r="Q63" s="3">
        <v>148</v>
      </c>
      <c r="R63" s="3">
        <v>55</v>
      </c>
      <c r="S63" s="3">
        <v>0</v>
      </c>
      <c r="T63" s="3">
        <v>0</v>
      </c>
      <c r="U63" s="3">
        <v>0</v>
      </c>
      <c r="V63" s="3">
        <v>4</v>
      </c>
      <c r="W63" s="3">
        <v>110</v>
      </c>
      <c r="X63" s="3">
        <v>70</v>
      </c>
      <c r="Y63" s="3">
        <v>0</v>
      </c>
      <c r="Z63" s="3">
        <v>0</v>
      </c>
    </row>
    <row r="64" spans="1:26">
      <c r="A64" s="2" t="s">
        <v>1047</v>
      </c>
      <c r="B64" s="2" t="s">
        <v>106</v>
      </c>
      <c r="C64" s="2" t="s">
        <v>164</v>
      </c>
      <c r="D64" s="2">
        <v>12654</v>
      </c>
      <c r="E64" s="6" t="s">
        <v>39</v>
      </c>
      <c r="F64" s="2">
        <v>59</v>
      </c>
      <c r="G64" s="3">
        <v>8</v>
      </c>
      <c r="H64" s="3" t="str">
        <f t="shared" si="0"/>
        <v>ESTERIL</v>
      </c>
      <c r="I64" s="8">
        <v>2.5000000000000001E-2</v>
      </c>
      <c r="J64" s="11">
        <v>0</v>
      </c>
      <c r="K64" s="3">
        <v>0</v>
      </c>
      <c r="L64" s="3">
        <v>740</v>
      </c>
      <c r="M64" s="3">
        <v>0</v>
      </c>
      <c r="N64" s="3">
        <v>0</v>
      </c>
      <c r="O64" s="3">
        <v>0</v>
      </c>
      <c r="P64" s="3">
        <v>26</v>
      </c>
      <c r="Q64" s="3">
        <v>248</v>
      </c>
      <c r="R64" s="3">
        <v>87</v>
      </c>
      <c r="S64" s="3">
        <v>14</v>
      </c>
      <c r="T64" s="3">
        <v>0</v>
      </c>
      <c r="U64" s="3">
        <v>0</v>
      </c>
      <c r="V64" s="3">
        <v>16</v>
      </c>
      <c r="W64" s="3">
        <v>222</v>
      </c>
      <c r="X64" s="3">
        <v>105</v>
      </c>
      <c r="Y64" s="3">
        <v>9</v>
      </c>
      <c r="Z64" s="3">
        <v>0</v>
      </c>
    </row>
    <row r="65" spans="1:26">
      <c r="A65" s="2" t="s">
        <v>1047</v>
      </c>
      <c r="B65" s="2" t="s">
        <v>106</v>
      </c>
      <c r="C65" s="2" t="s">
        <v>164</v>
      </c>
      <c r="D65" s="2">
        <v>12656</v>
      </c>
      <c r="E65" s="6" t="s">
        <v>39</v>
      </c>
      <c r="F65" s="2">
        <v>61</v>
      </c>
      <c r="G65" s="3">
        <v>12</v>
      </c>
      <c r="H65" s="3" t="str">
        <f t="shared" si="0"/>
        <v>ESTERIL</v>
      </c>
      <c r="I65" s="8">
        <v>2.5000000000000001E-2</v>
      </c>
      <c r="J65" s="11">
        <v>0.01</v>
      </c>
      <c r="K65" s="3">
        <v>0</v>
      </c>
      <c r="L65" s="3">
        <v>1352</v>
      </c>
      <c r="M65" s="3">
        <v>0</v>
      </c>
      <c r="N65" s="3">
        <v>0</v>
      </c>
      <c r="O65" s="3">
        <v>0</v>
      </c>
      <c r="P65" s="3">
        <v>154</v>
      </c>
      <c r="Q65" s="3">
        <v>347</v>
      </c>
      <c r="R65" s="3">
        <v>44</v>
      </c>
      <c r="S65" s="3">
        <v>124</v>
      </c>
      <c r="T65" s="3">
        <v>0</v>
      </c>
      <c r="U65" s="3">
        <v>0</v>
      </c>
      <c r="V65" s="3">
        <v>105</v>
      </c>
      <c r="W65" s="3">
        <v>412</v>
      </c>
      <c r="X65" s="3">
        <v>52</v>
      </c>
      <c r="Y65" s="3">
        <v>73</v>
      </c>
      <c r="Z65" s="3">
        <v>0</v>
      </c>
    </row>
    <row r="66" spans="1:26">
      <c r="A66" s="2" t="s">
        <v>1047</v>
      </c>
      <c r="B66" s="2" t="s">
        <v>106</v>
      </c>
      <c r="C66" s="2" t="s">
        <v>164</v>
      </c>
      <c r="D66" s="2">
        <v>12657</v>
      </c>
      <c r="E66" s="6" t="s">
        <v>39</v>
      </c>
      <c r="F66" s="2">
        <v>62</v>
      </c>
      <c r="G66" s="3">
        <v>6</v>
      </c>
      <c r="H66" s="3" t="str">
        <f t="shared" si="0"/>
        <v>ESTERIL</v>
      </c>
      <c r="I66" s="8">
        <v>2.5000000000000001E-2</v>
      </c>
      <c r="J66" s="11">
        <v>0</v>
      </c>
      <c r="K66" s="3">
        <v>0</v>
      </c>
      <c r="L66" s="3">
        <v>717</v>
      </c>
      <c r="M66" s="3">
        <v>0</v>
      </c>
      <c r="N66" s="3">
        <v>0</v>
      </c>
      <c r="O66" s="3">
        <v>0</v>
      </c>
      <c r="P66" s="3">
        <v>22</v>
      </c>
      <c r="Q66" s="3">
        <v>239</v>
      </c>
      <c r="R66" s="3">
        <v>66</v>
      </c>
      <c r="S66" s="3">
        <v>9</v>
      </c>
      <c r="T66" s="3">
        <v>0</v>
      </c>
      <c r="U66" s="3">
        <v>0</v>
      </c>
      <c r="V66" s="3">
        <v>11</v>
      </c>
      <c r="W66" s="3">
        <v>212</v>
      </c>
      <c r="X66" s="3">
        <v>85</v>
      </c>
      <c r="Y66" s="3">
        <v>0</v>
      </c>
      <c r="Z66" s="3">
        <v>0</v>
      </c>
    </row>
    <row r="67" spans="1:26">
      <c r="A67" s="2" t="s">
        <v>1047</v>
      </c>
      <c r="B67" s="2" t="s">
        <v>106</v>
      </c>
      <c r="C67" s="2" t="s">
        <v>164</v>
      </c>
      <c r="D67" s="2">
        <v>12658</v>
      </c>
      <c r="E67" s="6" t="s">
        <v>39</v>
      </c>
      <c r="F67" s="2">
        <v>63</v>
      </c>
      <c r="G67" s="3">
        <v>6</v>
      </c>
      <c r="H67" s="3" t="str">
        <f t="shared" ref="H67:H130" si="1">IF(I67&gt;0.08,"MINERIO","ESTERIL")</f>
        <v>ESTERIL</v>
      </c>
      <c r="I67" s="8">
        <v>2.5000000000000001E-2</v>
      </c>
      <c r="J67" s="11">
        <v>0.04</v>
      </c>
      <c r="K67" s="3">
        <v>0</v>
      </c>
      <c r="L67" s="3">
        <v>963</v>
      </c>
      <c r="M67" s="3">
        <v>0</v>
      </c>
      <c r="N67" s="3">
        <v>0</v>
      </c>
      <c r="O67" s="3">
        <v>0</v>
      </c>
      <c r="P67" s="3">
        <v>39</v>
      </c>
      <c r="Q67" s="3">
        <v>306</v>
      </c>
      <c r="R67" s="3">
        <v>118</v>
      </c>
      <c r="S67" s="3">
        <v>17</v>
      </c>
      <c r="T67" s="3">
        <v>0</v>
      </c>
      <c r="U67" s="3">
        <v>0</v>
      </c>
      <c r="V67" s="3">
        <v>22</v>
      </c>
      <c r="W67" s="3">
        <v>271</v>
      </c>
      <c r="X67" s="3">
        <v>132</v>
      </c>
      <c r="Y67" s="3">
        <v>11</v>
      </c>
      <c r="Z67" s="3">
        <v>0</v>
      </c>
    </row>
    <row r="68" spans="1:26">
      <c r="A68" s="2" t="s">
        <v>1047</v>
      </c>
      <c r="B68" s="2" t="s">
        <v>106</v>
      </c>
      <c r="C68" s="2" t="s">
        <v>164</v>
      </c>
      <c r="D68" s="2">
        <v>12659</v>
      </c>
      <c r="E68" s="6" t="s">
        <v>8</v>
      </c>
      <c r="F68" s="2">
        <v>64</v>
      </c>
      <c r="G68" s="3">
        <v>10</v>
      </c>
      <c r="H68" s="3" t="str">
        <f t="shared" si="1"/>
        <v>ESTERIL</v>
      </c>
      <c r="I68" s="8">
        <v>2.5000000000000001E-2</v>
      </c>
      <c r="J68" s="11">
        <v>0.01</v>
      </c>
      <c r="K68" s="3">
        <v>44</v>
      </c>
      <c r="L68" s="3">
        <v>955</v>
      </c>
      <c r="M68" s="3">
        <v>0</v>
      </c>
      <c r="N68" s="3">
        <v>0</v>
      </c>
      <c r="O68" s="3">
        <v>0</v>
      </c>
      <c r="P68" s="3">
        <v>99</v>
      </c>
      <c r="Q68" s="3">
        <v>242</v>
      </c>
      <c r="R68" s="3">
        <v>83</v>
      </c>
      <c r="S68" s="3">
        <v>73</v>
      </c>
      <c r="T68" s="3">
        <v>0</v>
      </c>
      <c r="U68" s="3">
        <v>0</v>
      </c>
      <c r="V68" s="3">
        <v>70</v>
      </c>
      <c r="W68" s="3">
        <v>255</v>
      </c>
      <c r="X68" s="3">
        <v>85</v>
      </c>
      <c r="Y68" s="3">
        <v>59</v>
      </c>
      <c r="Z68" s="3">
        <v>0</v>
      </c>
    </row>
    <row r="69" spans="1:26">
      <c r="A69" s="2" t="s">
        <v>1047</v>
      </c>
      <c r="B69" s="2" t="s">
        <v>106</v>
      </c>
      <c r="C69" s="2" t="s">
        <v>164</v>
      </c>
      <c r="D69" s="2">
        <v>12662</v>
      </c>
      <c r="E69" s="6" t="s">
        <v>8</v>
      </c>
      <c r="F69" s="2">
        <v>67</v>
      </c>
      <c r="G69" s="3">
        <v>4</v>
      </c>
      <c r="H69" s="3" t="str">
        <f t="shared" si="1"/>
        <v>ESTERIL</v>
      </c>
      <c r="I69" s="8">
        <v>2.5000000000000001E-2</v>
      </c>
      <c r="J69" s="11">
        <v>0.02</v>
      </c>
      <c r="K69" s="3">
        <v>14</v>
      </c>
      <c r="L69" s="3">
        <v>461</v>
      </c>
      <c r="M69" s="3">
        <v>0</v>
      </c>
      <c r="N69" s="3">
        <v>0</v>
      </c>
      <c r="O69" s="3">
        <v>0</v>
      </c>
      <c r="P69" s="3">
        <v>8</v>
      </c>
      <c r="Q69" s="3">
        <v>63</v>
      </c>
      <c r="R69" s="3">
        <v>116</v>
      </c>
      <c r="S69" s="3">
        <v>8</v>
      </c>
      <c r="T69" s="3">
        <v>0</v>
      </c>
      <c r="U69" s="3">
        <v>0</v>
      </c>
      <c r="V69" s="3">
        <v>5</v>
      </c>
      <c r="W69" s="3">
        <v>41</v>
      </c>
      <c r="X69" s="3">
        <v>121</v>
      </c>
      <c r="Y69" s="3">
        <v>4</v>
      </c>
      <c r="Z69" s="3">
        <v>0</v>
      </c>
    </row>
    <row r="70" spans="1:26">
      <c r="A70" s="2" t="s">
        <v>1047</v>
      </c>
      <c r="B70" s="2" t="s">
        <v>106</v>
      </c>
      <c r="C70" s="2" t="s">
        <v>164</v>
      </c>
      <c r="D70" s="2">
        <v>12663</v>
      </c>
      <c r="E70" s="6" t="s">
        <v>8</v>
      </c>
      <c r="F70" s="2">
        <v>68</v>
      </c>
      <c r="G70" s="3">
        <v>4</v>
      </c>
      <c r="H70" s="3" t="str">
        <f t="shared" si="1"/>
        <v>ESTERIL</v>
      </c>
      <c r="I70" s="8">
        <v>2.5000000000000001E-2</v>
      </c>
      <c r="J70" s="11">
        <v>0.01</v>
      </c>
      <c r="K70" s="3">
        <v>0</v>
      </c>
      <c r="L70" s="3">
        <v>527</v>
      </c>
      <c r="M70" s="3">
        <v>0</v>
      </c>
      <c r="N70" s="3">
        <v>0</v>
      </c>
      <c r="O70" s="3">
        <v>0</v>
      </c>
      <c r="P70" s="3">
        <v>6</v>
      </c>
      <c r="Q70" s="3">
        <v>102</v>
      </c>
      <c r="R70" s="3">
        <v>140</v>
      </c>
      <c r="S70" s="3">
        <v>0</v>
      </c>
      <c r="T70" s="3">
        <v>0</v>
      </c>
      <c r="U70" s="3">
        <v>0</v>
      </c>
      <c r="V70" s="3">
        <v>0</v>
      </c>
      <c r="W70" s="3">
        <v>77</v>
      </c>
      <c r="X70" s="3">
        <v>144</v>
      </c>
      <c r="Y70" s="3">
        <v>0</v>
      </c>
      <c r="Z70" s="3">
        <v>0</v>
      </c>
    </row>
    <row r="71" spans="1:26">
      <c r="A71" s="2" t="s">
        <v>1047</v>
      </c>
      <c r="B71" s="2" t="s">
        <v>106</v>
      </c>
      <c r="C71" s="2" t="s">
        <v>164</v>
      </c>
      <c r="D71" s="2">
        <v>12664</v>
      </c>
      <c r="E71" s="6" t="s">
        <v>8</v>
      </c>
      <c r="F71" s="2">
        <v>69</v>
      </c>
      <c r="G71" s="3">
        <v>6</v>
      </c>
      <c r="H71" s="3" t="str">
        <f t="shared" si="1"/>
        <v>ESTERIL</v>
      </c>
      <c r="I71" s="8">
        <v>2.5000000000000001E-2</v>
      </c>
      <c r="J71" s="11">
        <v>0.01</v>
      </c>
      <c r="K71" s="3">
        <v>0</v>
      </c>
      <c r="L71" s="3">
        <v>694</v>
      </c>
      <c r="M71" s="3">
        <v>0</v>
      </c>
      <c r="N71" s="3">
        <v>0</v>
      </c>
      <c r="O71" s="3">
        <v>0</v>
      </c>
      <c r="P71" s="3">
        <v>10</v>
      </c>
      <c r="Q71" s="3">
        <v>172</v>
      </c>
      <c r="R71" s="3">
        <v>109</v>
      </c>
      <c r="S71" s="3">
        <v>4</v>
      </c>
      <c r="T71" s="3">
        <v>0</v>
      </c>
      <c r="U71" s="3">
        <v>0</v>
      </c>
      <c r="V71" s="3">
        <v>4</v>
      </c>
      <c r="W71" s="3">
        <v>141</v>
      </c>
      <c r="X71" s="3">
        <v>122</v>
      </c>
      <c r="Y71" s="3">
        <v>1</v>
      </c>
      <c r="Z71" s="3">
        <v>0</v>
      </c>
    </row>
    <row r="72" spans="1:26">
      <c r="A72" s="2" t="s">
        <v>1047</v>
      </c>
      <c r="B72" s="2" t="s">
        <v>106</v>
      </c>
      <c r="C72" s="2" t="s">
        <v>164</v>
      </c>
      <c r="D72" s="2">
        <v>12665</v>
      </c>
      <c r="E72" s="6" t="s">
        <v>8</v>
      </c>
      <c r="F72" s="2">
        <v>70</v>
      </c>
      <c r="G72" s="3">
        <v>2</v>
      </c>
      <c r="H72" s="3" t="str">
        <f t="shared" si="1"/>
        <v>ESTERIL</v>
      </c>
      <c r="I72" s="8">
        <v>2.5000000000000001E-2</v>
      </c>
      <c r="J72" s="11">
        <v>0.01</v>
      </c>
      <c r="K72" s="3">
        <v>0</v>
      </c>
      <c r="L72" s="3">
        <v>564</v>
      </c>
      <c r="M72" s="3">
        <v>0</v>
      </c>
      <c r="N72" s="3">
        <v>0</v>
      </c>
      <c r="O72" s="3">
        <v>0</v>
      </c>
      <c r="P72" s="3">
        <v>9</v>
      </c>
      <c r="Q72" s="3">
        <v>121</v>
      </c>
      <c r="R72" s="3">
        <v>122</v>
      </c>
      <c r="S72" s="3">
        <v>2</v>
      </c>
      <c r="T72" s="3">
        <v>0</v>
      </c>
      <c r="U72" s="3">
        <v>0</v>
      </c>
      <c r="V72" s="3">
        <v>4</v>
      </c>
      <c r="W72" s="3">
        <v>80</v>
      </c>
      <c r="X72" s="3">
        <v>143</v>
      </c>
      <c r="Y72" s="3">
        <v>0</v>
      </c>
      <c r="Z72" s="3">
        <v>0</v>
      </c>
    </row>
    <row r="73" spans="1:26">
      <c r="A73" s="2" t="s">
        <v>1047</v>
      </c>
      <c r="B73" s="2" t="s">
        <v>106</v>
      </c>
      <c r="C73" s="2" t="s">
        <v>164</v>
      </c>
      <c r="D73" s="2">
        <v>12668</v>
      </c>
      <c r="E73" s="6" t="s">
        <v>40</v>
      </c>
      <c r="F73" s="2">
        <v>73</v>
      </c>
      <c r="G73" s="3">
        <v>4</v>
      </c>
      <c r="H73" s="3" t="str">
        <f t="shared" si="1"/>
        <v>ESTERIL</v>
      </c>
      <c r="I73" s="8">
        <v>2.5000000000000001E-2</v>
      </c>
      <c r="J73" s="11">
        <v>0</v>
      </c>
      <c r="K73" s="3">
        <v>0</v>
      </c>
      <c r="L73" s="3">
        <v>516</v>
      </c>
      <c r="M73" s="3">
        <v>0</v>
      </c>
      <c r="N73" s="3">
        <v>0</v>
      </c>
      <c r="O73" s="3">
        <v>0</v>
      </c>
      <c r="P73" s="3">
        <v>0</v>
      </c>
      <c r="Q73" s="3">
        <v>100</v>
      </c>
      <c r="R73" s="3">
        <v>136</v>
      </c>
      <c r="S73" s="3">
        <v>0</v>
      </c>
      <c r="T73" s="3">
        <v>0</v>
      </c>
      <c r="U73" s="3">
        <v>0</v>
      </c>
      <c r="V73" s="3">
        <v>0</v>
      </c>
      <c r="W73" s="3">
        <v>58</v>
      </c>
      <c r="X73" s="3">
        <v>153</v>
      </c>
      <c r="Y73" s="3">
        <v>0</v>
      </c>
      <c r="Z73" s="3">
        <v>0</v>
      </c>
    </row>
    <row r="74" spans="1:26">
      <c r="A74" s="2" t="s">
        <v>1047</v>
      </c>
      <c r="B74" s="2" t="s">
        <v>106</v>
      </c>
      <c r="C74" s="2" t="s">
        <v>164</v>
      </c>
      <c r="D74" s="2">
        <v>12669</v>
      </c>
      <c r="E74" s="6" t="s">
        <v>41</v>
      </c>
      <c r="F74" s="2">
        <v>74</v>
      </c>
      <c r="G74" s="3">
        <v>6</v>
      </c>
      <c r="H74" s="3" t="str">
        <f t="shared" si="1"/>
        <v>ESTERIL</v>
      </c>
      <c r="I74" s="8">
        <v>2.5000000000000001E-2</v>
      </c>
      <c r="J74" s="11">
        <v>0.04</v>
      </c>
      <c r="K74" s="3">
        <v>0</v>
      </c>
      <c r="L74" s="3">
        <v>730</v>
      </c>
      <c r="M74" s="3">
        <v>0</v>
      </c>
      <c r="N74" s="3">
        <v>0</v>
      </c>
      <c r="O74" s="3">
        <v>0</v>
      </c>
      <c r="P74" s="3">
        <v>0</v>
      </c>
      <c r="Q74" s="3">
        <v>143</v>
      </c>
      <c r="R74" s="3">
        <v>204</v>
      </c>
      <c r="S74" s="3">
        <v>0</v>
      </c>
      <c r="T74" s="3">
        <v>0</v>
      </c>
      <c r="U74" s="3">
        <v>0</v>
      </c>
      <c r="V74" s="3">
        <v>0</v>
      </c>
      <c r="W74" s="3">
        <v>96</v>
      </c>
      <c r="X74" s="3">
        <v>223</v>
      </c>
      <c r="Y74" s="3">
        <v>0</v>
      </c>
      <c r="Z74" s="3">
        <v>0</v>
      </c>
    </row>
    <row r="75" spans="1:26">
      <c r="A75" s="2" t="s">
        <v>1047</v>
      </c>
      <c r="B75" s="2" t="s">
        <v>106</v>
      </c>
      <c r="C75" s="2" t="s">
        <v>164</v>
      </c>
      <c r="D75" s="2">
        <v>12672</v>
      </c>
      <c r="E75" s="6" t="s">
        <v>42</v>
      </c>
      <c r="F75" s="2">
        <v>77</v>
      </c>
      <c r="G75" s="3">
        <v>6</v>
      </c>
      <c r="H75" s="3" t="str">
        <f t="shared" si="1"/>
        <v>ESTERIL</v>
      </c>
      <c r="I75" s="8">
        <v>2.5000000000000001E-2</v>
      </c>
      <c r="J75" s="11">
        <v>0.75</v>
      </c>
      <c r="K75" s="3">
        <v>14</v>
      </c>
      <c r="L75" s="3">
        <v>729</v>
      </c>
      <c r="M75" s="3">
        <v>0</v>
      </c>
      <c r="N75" s="3">
        <v>0</v>
      </c>
      <c r="O75" s="3">
        <v>0</v>
      </c>
      <c r="P75" s="3">
        <v>80</v>
      </c>
      <c r="Q75" s="3">
        <v>159</v>
      </c>
      <c r="R75" s="3">
        <v>32</v>
      </c>
      <c r="S75" s="3">
        <v>72</v>
      </c>
      <c r="T75" s="3">
        <v>0</v>
      </c>
      <c r="U75" s="3">
        <v>0</v>
      </c>
      <c r="V75" s="3">
        <v>61</v>
      </c>
      <c r="W75" s="3">
        <v>180</v>
      </c>
      <c r="X75" s="3">
        <v>37</v>
      </c>
      <c r="Y75" s="3">
        <v>44</v>
      </c>
      <c r="Z75" s="3">
        <v>0</v>
      </c>
    </row>
    <row r="76" spans="1:26">
      <c r="A76" s="2" t="s">
        <v>1047</v>
      </c>
      <c r="B76" s="2" t="s">
        <v>106</v>
      </c>
      <c r="C76" s="2" t="s">
        <v>164</v>
      </c>
      <c r="D76" s="2">
        <v>12674</v>
      </c>
      <c r="E76" s="6" t="s">
        <v>42</v>
      </c>
      <c r="F76" s="2">
        <v>79</v>
      </c>
      <c r="G76" s="3">
        <v>4</v>
      </c>
      <c r="H76" s="3" t="str">
        <f t="shared" si="1"/>
        <v>ESTERIL</v>
      </c>
      <c r="I76" s="8">
        <v>2.5000000000000001E-2</v>
      </c>
      <c r="J76" s="11">
        <v>0.01</v>
      </c>
      <c r="K76" s="3">
        <v>26</v>
      </c>
      <c r="L76" s="3">
        <v>400</v>
      </c>
      <c r="M76" s="3">
        <v>0</v>
      </c>
      <c r="N76" s="3">
        <v>0</v>
      </c>
      <c r="O76" s="3">
        <v>0</v>
      </c>
      <c r="P76" s="3">
        <v>1</v>
      </c>
      <c r="Q76" s="3">
        <v>93</v>
      </c>
      <c r="R76" s="3">
        <v>91</v>
      </c>
      <c r="S76" s="3">
        <v>0</v>
      </c>
      <c r="T76" s="3">
        <v>0</v>
      </c>
      <c r="U76" s="3">
        <v>0</v>
      </c>
      <c r="V76" s="3">
        <v>0</v>
      </c>
      <c r="W76" s="3">
        <v>70</v>
      </c>
      <c r="X76" s="3">
        <v>99</v>
      </c>
      <c r="Y76" s="3">
        <v>0</v>
      </c>
      <c r="Z76" s="3">
        <v>0</v>
      </c>
    </row>
    <row r="77" spans="1:26">
      <c r="A77" s="2" t="s">
        <v>1047</v>
      </c>
      <c r="B77" s="2" t="s">
        <v>106</v>
      </c>
      <c r="C77" s="2" t="s">
        <v>164</v>
      </c>
      <c r="D77" s="2">
        <v>12689</v>
      </c>
      <c r="E77" s="6" t="s">
        <v>47</v>
      </c>
      <c r="F77" s="2">
        <v>94</v>
      </c>
      <c r="G77" s="3">
        <v>4</v>
      </c>
      <c r="H77" s="3" t="str">
        <f t="shared" si="1"/>
        <v>ESTERIL</v>
      </c>
      <c r="I77" s="8">
        <v>2.5000000000000001E-2</v>
      </c>
      <c r="J77" s="11">
        <v>0.01</v>
      </c>
      <c r="K77" s="3">
        <v>0</v>
      </c>
      <c r="L77" s="3">
        <v>574</v>
      </c>
      <c r="M77" s="3">
        <v>0</v>
      </c>
      <c r="N77" s="3">
        <v>0</v>
      </c>
      <c r="O77" s="3">
        <v>0</v>
      </c>
      <c r="P77" s="3">
        <v>0</v>
      </c>
      <c r="Q77" s="3">
        <v>85</v>
      </c>
      <c r="R77" s="3">
        <v>94</v>
      </c>
      <c r="S77" s="3">
        <v>0</v>
      </c>
      <c r="T77" s="3">
        <v>1</v>
      </c>
      <c r="U77" s="3">
        <v>0</v>
      </c>
      <c r="V77" s="3">
        <v>0</v>
      </c>
      <c r="W77" s="3">
        <v>59</v>
      </c>
      <c r="X77" s="3">
        <v>121</v>
      </c>
      <c r="Y77" s="3">
        <v>0</v>
      </c>
      <c r="Z77" s="3">
        <v>0</v>
      </c>
    </row>
    <row r="78" spans="1:26">
      <c r="A78" s="2" t="s">
        <v>1047</v>
      </c>
      <c r="B78" s="2" t="s">
        <v>106</v>
      </c>
      <c r="C78" s="2" t="s">
        <v>164</v>
      </c>
      <c r="D78" s="2">
        <v>12706</v>
      </c>
      <c r="E78" s="6" t="s">
        <v>114</v>
      </c>
      <c r="F78" s="2">
        <v>111</v>
      </c>
      <c r="G78" s="3">
        <v>18</v>
      </c>
      <c r="H78" s="3" t="str">
        <f t="shared" si="1"/>
        <v>ESTERIL</v>
      </c>
      <c r="I78" s="8">
        <v>2.5000000000000001E-2</v>
      </c>
      <c r="J78" s="11"/>
      <c r="K78" s="3">
        <v>118</v>
      </c>
      <c r="L78" s="3">
        <v>1247</v>
      </c>
      <c r="M78" s="3">
        <v>0</v>
      </c>
      <c r="N78" s="3">
        <v>0</v>
      </c>
      <c r="O78" s="3">
        <v>0</v>
      </c>
      <c r="P78" s="3">
        <v>11</v>
      </c>
      <c r="Q78" s="3">
        <v>495</v>
      </c>
      <c r="R78" s="3">
        <v>95</v>
      </c>
      <c r="S78" s="3">
        <v>21</v>
      </c>
      <c r="T78" s="3">
        <v>37</v>
      </c>
      <c r="U78" s="3">
        <v>0</v>
      </c>
      <c r="V78" s="3">
        <v>33</v>
      </c>
      <c r="W78" s="3">
        <v>470</v>
      </c>
      <c r="X78" s="3">
        <v>140</v>
      </c>
      <c r="Y78" s="3">
        <v>16</v>
      </c>
      <c r="Z78" s="3">
        <v>0</v>
      </c>
    </row>
    <row r="79" spans="1:26">
      <c r="A79" s="2" t="s">
        <v>1047</v>
      </c>
      <c r="B79" s="2" t="s">
        <v>106</v>
      </c>
      <c r="C79" s="2" t="s">
        <v>164</v>
      </c>
      <c r="D79" s="2">
        <v>12709</v>
      </c>
      <c r="E79" s="6" t="s">
        <v>114</v>
      </c>
      <c r="F79" s="2">
        <v>114</v>
      </c>
      <c r="G79" s="3">
        <v>14</v>
      </c>
      <c r="H79" s="3" t="str">
        <f t="shared" si="1"/>
        <v>ESTERIL</v>
      </c>
      <c r="I79" s="8">
        <v>2.5000000000000001E-2</v>
      </c>
      <c r="J79" s="11"/>
      <c r="K79" s="3">
        <v>46</v>
      </c>
      <c r="L79" s="3">
        <v>1092</v>
      </c>
      <c r="M79" s="3">
        <v>0</v>
      </c>
      <c r="N79" s="3">
        <v>0</v>
      </c>
      <c r="O79" s="3">
        <v>0</v>
      </c>
      <c r="P79" s="3">
        <v>25</v>
      </c>
      <c r="Q79" s="3">
        <v>392</v>
      </c>
      <c r="R79" s="3">
        <v>74</v>
      </c>
      <c r="S79" s="3">
        <v>32</v>
      </c>
      <c r="T79" s="3">
        <v>36</v>
      </c>
      <c r="U79" s="3">
        <v>0</v>
      </c>
      <c r="V79" s="3">
        <v>39</v>
      </c>
      <c r="W79" s="3">
        <v>381</v>
      </c>
      <c r="X79" s="3">
        <v>121</v>
      </c>
      <c r="Y79" s="3">
        <v>17</v>
      </c>
      <c r="Z79" s="3">
        <v>0</v>
      </c>
    </row>
    <row r="80" spans="1:26">
      <c r="A80" s="2" t="s">
        <v>1049</v>
      </c>
      <c r="B80" s="2" t="s">
        <v>106</v>
      </c>
      <c r="C80" s="2" t="s">
        <v>164</v>
      </c>
      <c r="D80" s="2" t="s">
        <v>1092</v>
      </c>
      <c r="E80" s="6" t="s">
        <v>157</v>
      </c>
      <c r="F80" s="2">
        <v>43</v>
      </c>
      <c r="G80" s="3">
        <v>4</v>
      </c>
      <c r="H80" s="3" t="str">
        <f t="shared" si="1"/>
        <v>ESTERIL</v>
      </c>
      <c r="I80" s="8">
        <v>2.5000000000000001E-2</v>
      </c>
      <c r="J80" s="11">
        <v>0.25</v>
      </c>
      <c r="K80" s="3">
        <v>29</v>
      </c>
      <c r="L80" s="3">
        <v>546</v>
      </c>
      <c r="M80" s="3">
        <v>0</v>
      </c>
      <c r="N80" s="3">
        <v>0</v>
      </c>
      <c r="O80" s="3">
        <v>0</v>
      </c>
      <c r="P80" s="3">
        <v>5</v>
      </c>
      <c r="Q80" s="3">
        <v>128</v>
      </c>
      <c r="R80" s="3">
        <v>146</v>
      </c>
      <c r="S80" s="3">
        <v>1</v>
      </c>
      <c r="T80" s="3">
        <v>0</v>
      </c>
      <c r="U80" s="3">
        <v>0</v>
      </c>
      <c r="V80" s="3">
        <v>3</v>
      </c>
      <c r="W80" s="3">
        <v>82</v>
      </c>
      <c r="X80" s="3">
        <v>159</v>
      </c>
      <c r="Y80" s="3">
        <v>0</v>
      </c>
      <c r="Z80" s="3">
        <v>0</v>
      </c>
    </row>
    <row r="81" spans="1:26">
      <c r="A81" s="2" t="s">
        <v>1049</v>
      </c>
      <c r="B81" s="2" t="s">
        <v>106</v>
      </c>
      <c r="C81" s="2" t="s">
        <v>164</v>
      </c>
      <c r="D81" s="2" t="s">
        <v>1107</v>
      </c>
      <c r="E81" s="6" t="s">
        <v>157</v>
      </c>
      <c r="F81" s="2">
        <v>59</v>
      </c>
      <c r="G81" s="3">
        <v>6</v>
      </c>
      <c r="H81" s="3" t="str">
        <f t="shared" si="1"/>
        <v>ESTERIL</v>
      </c>
      <c r="I81" s="8">
        <v>2.5000000000000001E-2</v>
      </c>
      <c r="J81" s="11">
        <v>0.11</v>
      </c>
      <c r="K81" s="3">
        <v>0</v>
      </c>
      <c r="L81" s="3">
        <v>666</v>
      </c>
      <c r="M81" s="3">
        <v>0</v>
      </c>
      <c r="N81" s="3">
        <v>0</v>
      </c>
      <c r="O81" s="3">
        <v>0</v>
      </c>
      <c r="P81" s="3">
        <v>6</v>
      </c>
      <c r="Q81" s="3">
        <v>161</v>
      </c>
      <c r="R81" s="3">
        <v>152</v>
      </c>
      <c r="S81" s="3">
        <v>1</v>
      </c>
      <c r="T81" s="3">
        <v>0</v>
      </c>
      <c r="U81" s="3">
        <v>0</v>
      </c>
      <c r="V81" s="3">
        <v>4</v>
      </c>
      <c r="W81" s="3">
        <v>134</v>
      </c>
      <c r="X81" s="3">
        <v>163</v>
      </c>
      <c r="Y81" s="3">
        <v>0</v>
      </c>
      <c r="Z81" s="3">
        <v>0</v>
      </c>
    </row>
    <row r="82" spans="1:26">
      <c r="A82" s="2" t="s">
        <v>1049</v>
      </c>
      <c r="B82" s="2" t="s">
        <v>106</v>
      </c>
      <c r="C82" s="2" t="s">
        <v>164</v>
      </c>
      <c r="D82" s="2" t="s">
        <v>1110</v>
      </c>
      <c r="E82" s="6" t="s">
        <v>157</v>
      </c>
      <c r="F82" s="2">
        <v>62</v>
      </c>
      <c r="G82" s="3">
        <v>6</v>
      </c>
      <c r="H82" s="3" t="str">
        <f t="shared" si="1"/>
        <v>ESTERIL</v>
      </c>
      <c r="I82" s="8">
        <v>2.5000000000000001E-2</v>
      </c>
      <c r="J82" s="11">
        <v>0.25</v>
      </c>
      <c r="K82" s="3">
        <v>0</v>
      </c>
      <c r="L82" s="3">
        <v>907</v>
      </c>
      <c r="M82" s="3">
        <v>0</v>
      </c>
      <c r="N82" s="3">
        <v>0</v>
      </c>
      <c r="O82" s="3">
        <v>0</v>
      </c>
      <c r="P82" s="3">
        <v>3</v>
      </c>
      <c r="Q82" s="3">
        <v>234</v>
      </c>
      <c r="R82" s="3">
        <v>207</v>
      </c>
      <c r="S82" s="3">
        <v>0</v>
      </c>
      <c r="T82" s="3">
        <v>0</v>
      </c>
      <c r="U82" s="3">
        <v>0</v>
      </c>
      <c r="V82" s="3">
        <v>0</v>
      </c>
      <c r="W82" s="3">
        <v>156</v>
      </c>
      <c r="X82" s="3">
        <v>259</v>
      </c>
      <c r="Y82" s="3">
        <v>0</v>
      </c>
      <c r="Z82" s="3">
        <v>0</v>
      </c>
    </row>
    <row r="83" spans="1:26">
      <c r="A83" s="2" t="s">
        <v>1049</v>
      </c>
      <c r="B83" s="2" t="s">
        <v>106</v>
      </c>
      <c r="C83" s="2" t="s">
        <v>164</v>
      </c>
      <c r="D83" s="2" t="s">
        <v>1112</v>
      </c>
      <c r="E83" s="6" t="s">
        <v>157</v>
      </c>
      <c r="F83" s="2">
        <v>64</v>
      </c>
      <c r="G83" s="3">
        <v>4</v>
      </c>
      <c r="H83" s="3" t="str">
        <f t="shared" si="1"/>
        <v>ESTERIL</v>
      </c>
      <c r="I83" s="8">
        <v>2.5000000000000001E-2</v>
      </c>
      <c r="J83" s="11">
        <v>0.33</v>
      </c>
      <c r="K83" s="3">
        <v>14</v>
      </c>
      <c r="L83" s="3">
        <v>432</v>
      </c>
      <c r="M83" s="3">
        <v>0</v>
      </c>
      <c r="N83" s="3">
        <v>0</v>
      </c>
      <c r="O83" s="3">
        <v>0</v>
      </c>
      <c r="P83" s="3">
        <v>2</v>
      </c>
      <c r="Q83" s="3">
        <v>108</v>
      </c>
      <c r="R83" s="3">
        <v>94</v>
      </c>
      <c r="S83" s="3">
        <v>0</v>
      </c>
      <c r="T83" s="3">
        <v>0</v>
      </c>
      <c r="U83" s="3">
        <v>0</v>
      </c>
      <c r="V83" s="3">
        <v>1</v>
      </c>
      <c r="W83" s="3">
        <v>79</v>
      </c>
      <c r="X83" s="3">
        <v>96</v>
      </c>
      <c r="Y83" s="3">
        <v>0</v>
      </c>
      <c r="Z83" s="3">
        <v>0</v>
      </c>
    </row>
    <row r="84" spans="1:26">
      <c r="A84" s="2" t="s">
        <v>161</v>
      </c>
      <c r="B84" s="2" t="s">
        <v>106</v>
      </c>
      <c r="C84" s="2" t="s">
        <v>164</v>
      </c>
      <c r="D84" s="2" t="s">
        <v>583</v>
      </c>
      <c r="E84" s="6" t="s">
        <v>98</v>
      </c>
      <c r="F84" s="2">
        <v>161</v>
      </c>
      <c r="G84" s="3">
        <v>5</v>
      </c>
      <c r="H84" s="3" t="str">
        <f t="shared" si="1"/>
        <v>ESTERIL</v>
      </c>
      <c r="I84" s="8">
        <v>0.05</v>
      </c>
      <c r="J84" s="11">
        <v>0.27</v>
      </c>
      <c r="K84" s="3">
        <v>0</v>
      </c>
      <c r="L84" s="3">
        <v>823</v>
      </c>
      <c r="M84" s="3">
        <v>0</v>
      </c>
      <c r="N84" s="3">
        <v>0</v>
      </c>
      <c r="O84" s="3">
        <v>0</v>
      </c>
      <c r="P84" s="3">
        <v>15</v>
      </c>
      <c r="Q84" s="3">
        <v>266</v>
      </c>
      <c r="R84" s="3">
        <v>106</v>
      </c>
      <c r="S84" s="3">
        <v>0</v>
      </c>
      <c r="T84" s="3">
        <v>0</v>
      </c>
      <c r="U84" s="3">
        <v>0</v>
      </c>
      <c r="V84" s="3">
        <v>7</v>
      </c>
      <c r="W84" s="3">
        <v>223</v>
      </c>
      <c r="X84" s="3">
        <v>136</v>
      </c>
      <c r="Y84" s="3">
        <v>0</v>
      </c>
      <c r="Z84" s="3">
        <v>0</v>
      </c>
    </row>
    <row r="85" spans="1:26">
      <c r="A85" s="2" t="s">
        <v>1047</v>
      </c>
      <c r="B85" s="2" t="s">
        <v>106</v>
      </c>
      <c r="C85" s="2" t="s">
        <v>164</v>
      </c>
      <c r="D85" s="2">
        <v>12305</v>
      </c>
      <c r="E85" s="6" t="s">
        <v>35</v>
      </c>
      <c r="F85" s="2">
        <v>24</v>
      </c>
      <c r="G85" s="3">
        <v>12</v>
      </c>
      <c r="H85" s="3" t="str">
        <f t="shared" si="1"/>
        <v>ESTERIL</v>
      </c>
      <c r="I85" s="8">
        <v>0.05</v>
      </c>
      <c r="J85" s="11">
        <v>0.04</v>
      </c>
      <c r="K85" s="3">
        <v>90</v>
      </c>
      <c r="L85" s="3">
        <v>869</v>
      </c>
      <c r="M85" s="3">
        <v>0</v>
      </c>
      <c r="N85" s="3">
        <v>0</v>
      </c>
      <c r="O85" s="3">
        <v>0</v>
      </c>
      <c r="P85" s="3">
        <v>73</v>
      </c>
      <c r="Q85" s="3">
        <v>266</v>
      </c>
      <c r="R85" s="3">
        <v>50</v>
      </c>
      <c r="S85" s="3">
        <v>42</v>
      </c>
      <c r="T85" s="3">
        <v>0</v>
      </c>
      <c r="U85" s="3">
        <v>0</v>
      </c>
      <c r="V85" s="3">
        <v>50</v>
      </c>
      <c r="W85" s="3">
        <v>277</v>
      </c>
      <c r="X85" s="3">
        <v>58</v>
      </c>
      <c r="Y85" s="3">
        <v>21</v>
      </c>
      <c r="Z85" s="3">
        <v>0</v>
      </c>
    </row>
    <row r="86" spans="1:26">
      <c r="A86" s="2" t="s">
        <v>1047</v>
      </c>
      <c r="B86" s="2" t="s">
        <v>106</v>
      </c>
      <c r="C86" s="2" t="s">
        <v>164</v>
      </c>
      <c r="D86" s="2">
        <v>12667</v>
      </c>
      <c r="E86" s="6" t="s">
        <v>40</v>
      </c>
      <c r="F86" s="2">
        <v>72</v>
      </c>
      <c r="G86" s="3">
        <v>4</v>
      </c>
      <c r="H86" s="3" t="str">
        <f t="shared" si="1"/>
        <v>ESTERIL</v>
      </c>
      <c r="I86" s="8">
        <v>0.05</v>
      </c>
      <c r="J86" s="11">
        <v>0.02</v>
      </c>
      <c r="K86" s="3">
        <v>0</v>
      </c>
      <c r="L86" s="3">
        <v>547</v>
      </c>
      <c r="M86" s="3">
        <v>0</v>
      </c>
      <c r="N86" s="3">
        <v>0</v>
      </c>
      <c r="O86" s="3">
        <v>0</v>
      </c>
      <c r="P86" s="3">
        <v>0</v>
      </c>
      <c r="Q86" s="3">
        <v>95</v>
      </c>
      <c r="R86" s="3">
        <v>179</v>
      </c>
      <c r="S86" s="3">
        <v>0</v>
      </c>
      <c r="T86" s="3">
        <v>0</v>
      </c>
      <c r="U86" s="3">
        <v>0</v>
      </c>
      <c r="V86" s="3">
        <v>0</v>
      </c>
      <c r="W86" s="3">
        <v>61</v>
      </c>
      <c r="X86" s="3">
        <v>185</v>
      </c>
      <c r="Y86" s="3">
        <v>0</v>
      </c>
      <c r="Z86" s="3">
        <v>0</v>
      </c>
    </row>
    <row r="87" spans="1:26">
      <c r="A87" s="2" t="s">
        <v>1047</v>
      </c>
      <c r="B87" s="2" t="s">
        <v>106</v>
      </c>
      <c r="C87" s="2" t="s">
        <v>164</v>
      </c>
      <c r="D87" s="2">
        <v>12704</v>
      </c>
      <c r="E87" s="6" t="s">
        <v>114</v>
      </c>
      <c r="F87" s="2">
        <v>109</v>
      </c>
      <c r="G87" s="3">
        <v>14</v>
      </c>
      <c r="H87" s="3" t="str">
        <f t="shared" si="1"/>
        <v>ESTERIL</v>
      </c>
      <c r="I87" s="8">
        <v>0.05</v>
      </c>
      <c r="J87" s="11"/>
      <c r="K87" s="3">
        <v>14</v>
      </c>
      <c r="L87" s="3">
        <v>1306</v>
      </c>
      <c r="M87" s="3">
        <v>0</v>
      </c>
      <c r="N87" s="3">
        <v>0</v>
      </c>
      <c r="O87" s="3">
        <v>0</v>
      </c>
      <c r="P87" s="3">
        <v>5</v>
      </c>
      <c r="Q87" s="3">
        <v>398</v>
      </c>
      <c r="R87" s="3">
        <v>170</v>
      </c>
      <c r="S87" s="3">
        <v>5</v>
      </c>
      <c r="T87" s="3">
        <v>19</v>
      </c>
      <c r="U87" s="3">
        <v>0</v>
      </c>
      <c r="V87" s="3">
        <v>11</v>
      </c>
      <c r="W87" s="3">
        <v>351</v>
      </c>
      <c r="X87" s="3">
        <v>234</v>
      </c>
      <c r="Y87" s="3">
        <v>1</v>
      </c>
      <c r="Z87" s="3">
        <v>0</v>
      </c>
    </row>
    <row r="88" spans="1:26">
      <c r="A88" s="2" t="s">
        <v>1047</v>
      </c>
      <c r="B88" s="2" t="s">
        <v>106</v>
      </c>
      <c r="C88" s="2" t="s">
        <v>164</v>
      </c>
      <c r="D88" s="2">
        <v>12707</v>
      </c>
      <c r="E88" s="6" t="s">
        <v>114</v>
      </c>
      <c r="F88" s="2">
        <v>112</v>
      </c>
      <c r="G88" s="3">
        <v>16</v>
      </c>
      <c r="H88" s="3" t="str">
        <f t="shared" si="1"/>
        <v>ESTERIL</v>
      </c>
      <c r="I88" s="8">
        <v>0.05</v>
      </c>
      <c r="J88" s="11"/>
      <c r="K88" s="3">
        <v>54</v>
      </c>
      <c r="L88" s="3">
        <v>1427</v>
      </c>
      <c r="M88" s="3">
        <v>0</v>
      </c>
      <c r="N88" s="3">
        <v>0</v>
      </c>
      <c r="O88" s="3">
        <v>0</v>
      </c>
      <c r="P88" s="3">
        <v>20</v>
      </c>
      <c r="Q88" s="3">
        <v>472</v>
      </c>
      <c r="R88" s="3">
        <v>172</v>
      </c>
      <c r="S88" s="3">
        <v>12</v>
      </c>
      <c r="T88" s="3">
        <v>14</v>
      </c>
      <c r="U88" s="3">
        <v>0</v>
      </c>
      <c r="V88" s="3">
        <v>23</v>
      </c>
      <c r="W88" s="3">
        <v>398</v>
      </c>
      <c r="X88" s="3">
        <v>261</v>
      </c>
      <c r="Y88" s="3">
        <v>8</v>
      </c>
      <c r="Z88" s="3">
        <v>0</v>
      </c>
    </row>
    <row r="89" spans="1:26">
      <c r="A89" s="2" t="s">
        <v>1047</v>
      </c>
      <c r="B89" s="2" t="s">
        <v>106</v>
      </c>
      <c r="C89" s="2" t="s">
        <v>164</v>
      </c>
      <c r="D89" s="2">
        <v>12713</v>
      </c>
      <c r="E89" s="6" t="s">
        <v>15</v>
      </c>
      <c r="F89" s="2">
        <v>118</v>
      </c>
      <c r="G89" s="3">
        <v>14</v>
      </c>
      <c r="H89" s="3" t="str">
        <f t="shared" si="1"/>
        <v>ESTERIL</v>
      </c>
      <c r="I89" s="8">
        <v>0.05</v>
      </c>
      <c r="J89" s="11"/>
      <c r="K89" s="3">
        <v>0</v>
      </c>
      <c r="L89" s="3">
        <v>1443</v>
      </c>
      <c r="M89" s="3">
        <v>0</v>
      </c>
      <c r="N89" s="3">
        <v>0</v>
      </c>
      <c r="O89" s="3">
        <v>0</v>
      </c>
      <c r="P89" s="3">
        <v>20</v>
      </c>
      <c r="Q89" s="3">
        <v>497</v>
      </c>
      <c r="R89" s="3">
        <v>120</v>
      </c>
      <c r="S89" s="3">
        <v>20</v>
      </c>
      <c r="T89" s="3">
        <v>38</v>
      </c>
      <c r="U89" s="3">
        <v>0</v>
      </c>
      <c r="V89" s="3">
        <v>37</v>
      </c>
      <c r="W89" s="3">
        <v>468</v>
      </c>
      <c r="X89" s="3">
        <v>177</v>
      </c>
      <c r="Y89" s="3">
        <v>12</v>
      </c>
      <c r="Z89" s="3">
        <v>0</v>
      </c>
    </row>
    <row r="90" spans="1:26">
      <c r="A90" s="2" t="s">
        <v>161</v>
      </c>
      <c r="B90" s="2" t="s">
        <v>106</v>
      </c>
      <c r="C90" s="2" t="s">
        <v>164</v>
      </c>
      <c r="D90" s="2" t="s">
        <v>588</v>
      </c>
      <c r="E90" s="6" t="s">
        <v>98</v>
      </c>
      <c r="F90" s="2">
        <v>167</v>
      </c>
      <c r="G90" s="3">
        <v>10</v>
      </c>
      <c r="H90" s="3" t="str">
        <f t="shared" si="1"/>
        <v>ESTERIL</v>
      </c>
      <c r="I90" s="8">
        <v>0.06</v>
      </c>
      <c r="J90" s="11">
        <v>0.96</v>
      </c>
      <c r="K90" s="3">
        <v>70</v>
      </c>
      <c r="L90" s="3">
        <v>902</v>
      </c>
      <c r="M90" s="3">
        <v>0</v>
      </c>
      <c r="N90" s="3">
        <v>0</v>
      </c>
      <c r="O90" s="3">
        <v>0</v>
      </c>
      <c r="P90" s="3">
        <v>39</v>
      </c>
      <c r="Q90" s="3">
        <v>242</v>
      </c>
      <c r="R90" s="3">
        <v>147</v>
      </c>
      <c r="S90" s="3">
        <v>18</v>
      </c>
      <c r="T90" s="3">
        <v>0</v>
      </c>
      <c r="U90" s="3">
        <v>0</v>
      </c>
      <c r="V90" s="3">
        <v>27</v>
      </c>
      <c r="W90" s="3">
        <v>227</v>
      </c>
      <c r="X90" s="3">
        <v>162</v>
      </c>
      <c r="Y90" s="3">
        <v>11</v>
      </c>
      <c r="Z90" s="3">
        <v>0</v>
      </c>
    </row>
    <row r="91" spans="1:26">
      <c r="A91" s="2" t="s">
        <v>161</v>
      </c>
      <c r="B91" s="2" t="s">
        <v>106</v>
      </c>
      <c r="C91" s="2" t="s">
        <v>164</v>
      </c>
      <c r="D91" s="2" t="s">
        <v>607</v>
      </c>
      <c r="E91" s="6" t="s">
        <v>101</v>
      </c>
      <c r="F91" s="2">
        <v>199</v>
      </c>
      <c r="G91" s="3">
        <v>5</v>
      </c>
      <c r="H91" s="3" t="str">
        <f t="shared" si="1"/>
        <v>ESTERIL</v>
      </c>
      <c r="I91" s="8">
        <v>0.06</v>
      </c>
      <c r="J91" s="11">
        <v>0.01</v>
      </c>
      <c r="K91" s="3">
        <v>0</v>
      </c>
      <c r="L91" s="3">
        <v>529</v>
      </c>
      <c r="M91" s="3">
        <v>0</v>
      </c>
      <c r="N91" s="3">
        <v>0</v>
      </c>
      <c r="O91" s="3">
        <v>0</v>
      </c>
      <c r="P91" s="3">
        <v>52</v>
      </c>
      <c r="Q91" s="3">
        <v>126</v>
      </c>
      <c r="R91" s="3">
        <v>52</v>
      </c>
      <c r="S91" s="3">
        <v>44</v>
      </c>
      <c r="T91" s="3">
        <v>0</v>
      </c>
      <c r="U91" s="3">
        <v>0</v>
      </c>
      <c r="V91" s="3">
        <v>38</v>
      </c>
      <c r="W91" s="3">
        <v>143</v>
      </c>
      <c r="X91" s="3">
        <v>45</v>
      </c>
      <c r="Y91" s="3">
        <v>26</v>
      </c>
      <c r="Z91" s="3">
        <v>0</v>
      </c>
    </row>
    <row r="92" spans="1:26">
      <c r="A92" s="2" t="s">
        <v>1047</v>
      </c>
      <c r="B92" s="2" t="s">
        <v>106</v>
      </c>
      <c r="C92" s="2" t="s">
        <v>164</v>
      </c>
      <c r="D92" s="2">
        <v>12290</v>
      </c>
      <c r="E92" s="6" t="s">
        <v>13</v>
      </c>
      <c r="F92" s="2">
        <v>9</v>
      </c>
      <c r="G92" s="3">
        <v>8</v>
      </c>
      <c r="H92" s="3" t="str">
        <f t="shared" si="1"/>
        <v>ESTERIL</v>
      </c>
      <c r="I92" s="8">
        <v>0.06</v>
      </c>
      <c r="J92" s="11">
        <v>0.26</v>
      </c>
      <c r="K92" s="3">
        <v>0</v>
      </c>
      <c r="L92" s="3">
        <v>829</v>
      </c>
      <c r="M92" s="3">
        <v>0</v>
      </c>
      <c r="N92" s="3">
        <v>0</v>
      </c>
      <c r="O92" s="3">
        <v>0</v>
      </c>
      <c r="P92" s="3">
        <v>50</v>
      </c>
      <c r="Q92" s="3">
        <v>266</v>
      </c>
      <c r="R92" s="3">
        <v>68</v>
      </c>
      <c r="S92" s="3">
        <v>18</v>
      </c>
      <c r="T92" s="3">
        <v>0</v>
      </c>
      <c r="U92" s="3">
        <v>0</v>
      </c>
      <c r="V92" s="3">
        <v>35</v>
      </c>
      <c r="W92" s="3">
        <v>246</v>
      </c>
      <c r="X92" s="3">
        <v>74</v>
      </c>
      <c r="Y92" s="3">
        <v>14</v>
      </c>
      <c r="Z92" s="3">
        <v>0</v>
      </c>
    </row>
    <row r="93" spans="1:26">
      <c r="A93" s="2" t="s">
        <v>1047</v>
      </c>
      <c r="B93" s="2" t="s">
        <v>106</v>
      </c>
      <c r="C93" s="2" t="s">
        <v>164</v>
      </c>
      <c r="D93" s="2">
        <v>12291</v>
      </c>
      <c r="E93" s="6" t="s">
        <v>13</v>
      </c>
      <c r="F93" s="2">
        <v>10</v>
      </c>
      <c r="G93" s="3">
        <v>8</v>
      </c>
      <c r="H93" s="3" t="str">
        <f t="shared" si="1"/>
        <v>ESTERIL</v>
      </c>
      <c r="I93" s="8">
        <v>0.06</v>
      </c>
      <c r="J93" s="11">
        <v>0</v>
      </c>
      <c r="K93" s="3">
        <v>0</v>
      </c>
      <c r="L93" s="3">
        <v>777</v>
      </c>
      <c r="M93" s="3">
        <v>0</v>
      </c>
      <c r="N93" s="3">
        <v>0</v>
      </c>
      <c r="O93" s="3">
        <v>0</v>
      </c>
      <c r="P93" s="3">
        <v>60</v>
      </c>
      <c r="Q93" s="3">
        <v>201</v>
      </c>
      <c r="R93" s="3">
        <v>52</v>
      </c>
      <c r="S93" s="3">
        <v>46</v>
      </c>
      <c r="T93" s="3">
        <v>0</v>
      </c>
      <c r="U93" s="3">
        <v>0</v>
      </c>
      <c r="V93" s="3">
        <v>43</v>
      </c>
      <c r="W93" s="3">
        <v>222</v>
      </c>
      <c r="X93" s="3">
        <v>51</v>
      </c>
      <c r="Y93" s="3">
        <v>25</v>
      </c>
      <c r="Z93" s="3">
        <v>0</v>
      </c>
    </row>
    <row r="94" spans="1:26">
      <c r="A94" s="2" t="s">
        <v>1047</v>
      </c>
      <c r="B94" s="2" t="s">
        <v>106</v>
      </c>
      <c r="C94" s="2" t="s">
        <v>164</v>
      </c>
      <c r="D94" s="2">
        <v>12297</v>
      </c>
      <c r="E94" s="6" t="s">
        <v>5</v>
      </c>
      <c r="F94" s="2">
        <v>16</v>
      </c>
      <c r="G94" s="3">
        <v>6</v>
      </c>
      <c r="H94" s="3" t="str">
        <f t="shared" si="1"/>
        <v>ESTERIL</v>
      </c>
      <c r="I94" s="8">
        <v>0.06</v>
      </c>
      <c r="J94" s="11">
        <v>0.01</v>
      </c>
      <c r="K94" s="3">
        <v>0</v>
      </c>
      <c r="L94" s="3">
        <v>867</v>
      </c>
      <c r="M94" s="3">
        <v>0</v>
      </c>
      <c r="N94" s="3">
        <v>0</v>
      </c>
      <c r="O94" s="3">
        <v>0</v>
      </c>
      <c r="P94" s="3">
        <v>35</v>
      </c>
      <c r="Q94" s="3">
        <v>309</v>
      </c>
      <c r="R94" s="3">
        <v>79</v>
      </c>
      <c r="S94" s="3">
        <v>13</v>
      </c>
      <c r="T94" s="3">
        <v>0</v>
      </c>
      <c r="U94" s="3">
        <v>0</v>
      </c>
      <c r="V94" s="3">
        <v>14</v>
      </c>
      <c r="W94" s="3">
        <v>291</v>
      </c>
      <c r="X94" s="3">
        <v>105</v>
      </c>
      <c r="Y94" s="3">
        <v>2</v>
      </c>
      <c r="Z94" s="3">
        <v>0</v>
      </c>
    </row>
    <row r="95" spans="1:26">
      <c r="A95" s="2" t="s">
        <v>1047</v>
      </c>
      <c r="B95" s="2" t="s">
        <v>106</v>
      </c>
      <c r="C95" s="2" t="s">
        <v>164</v>
      </c>
      <c r="D95" s="2">
        <v>12634</v>
      </c>
      <c r="E95" s="6" t="s">
        <v>37</v>
      </c>
      <c r="F95" s="2">
        <v>39</v>
      </c>
      <c r="G95" s="3">
        <v>6</v>
      </c>
      <c r="H95" s="3" t="str">
        <f t="shared" si="1"/>
        <v>ESTERIL</v>
      </c>
      <c r="I95" s="8">
        <v>0.06</v>
      </c>
      <c r="J95" s="11">
        <v>0.03</v>
      </c>
      <c r="K95" s="3">
        <v>0</v>
      </c>
      <c r="L95" s="3">
        <v>669</v>
      </c>
      <c r="M95" s="3">
        <v>0</v>
      </c>
      <c r="N95" s="3">
        <v>0</v>
      </c>
      <c r="O95" s="3">
        <v>0</v>
      </c>
      <c r="P95" s="3">
        <v>45</v>
      </c>
      <c r="Q95" s="3">
        <v>203</v>
      </c>
      <c r="R95" s="3">
        <v>57</v>
      </c>
      <c r="S95" s="3">
        <v>23</v>
      </c>
      <c r="T95" s="3">
        <v>0</v>
      </c>
      <c r="U95" s="3">
        <v>0</v>
      </c>
      <c r="V95" s="3">
        <v>28</v>
      </c>
      <c r="W95" s="3">
        <v>205</v>
      </c>
      <c r="X95" s="3">
        <v>69</v>
      </c>
      <c r="Y95" s="3">
        <v>9</v>
      </c>
      <c r="Z95" s="3">
        <v>0</v>
      </c>
    </row>
    <row r="96" spans="1:26">
      <c r="A96" s="2" t="s">
        <v>1047</v>
      </c>
      <c r="B96" s="2" t="s">
        <v>106</v>
      </c>
      <c r="C96" s="2" t="s">
        <v>164</v>
      </c>
      <c r="D96" s="2">
        <v>12637</v>
      </c>
      <c r="E96" s="6" t="s">
        <v>37</v>
      </c>
      <c r="F96" s="2">
        <v>42</v>
      </c>
      <c r="G96" s="3">
        <v>4</v>
      </c>
      <c r="H96" s="3" t="str">
        <f t="shared" si="1"/>
        <v>ESTERIL</v>
      </c>
      <c r="I96" s="8">
        <v>0.06</v>
      </c>
      <c r="J96" s="11">
        <v>0.01</v>
      </c>
      <c r="K96" s="3">
        <v>0</v>
      </c>
      <c r="L96" s="3">
        <v>587</v>
      </c>
      <c r="M96" s="3">
        <v>0</v>
      </c>
      <c r="N96" s="3">
        <v>0</v>
      </c>
      <c r="O96" s="3">
        <v>0</v>
      </c>
      <c r="P96" s="3">
        <v>45</v>
      </c>
      <c r="Q96" s="3">
        <v>137</v>
      </c>
      <c r="R96" s="3">
        <v>53</v>
      </c>
      <c r="S96" s="3">
        <v>32</v>
      </c>
      <c r="T96" s="3">
        <v>0</v>
      </c>
      <c r="U96" s="3">
        <v>0</v>
      </c>
      <c r="V96" s="3">
        <v>35</v>
      </c>
      <c r="W96" s="3">
        <v>132</v>
      </c>
      <c r="X96" s="3">
        <v>47</v>
      </c>
      <c r="Y96" s="3">
        <v>24</v>
      </c>
      <c r="Z96" s="3">
        <v>0</v>
      </c>
    </row>
    <row r="97" spans="1:26">
      <c r="A97" s="2" t="s">
        <v>1049</v>
      </c>
      <c r="B97" s="2" t="s">
        <v>106</v>
      </c>
      <c r="C97" s="2" t="s">
        <v>164</v>
      </c>
      <c r="D97" s="2" t="s">
        <v>1071</v>
      </c>
      <c r="E97" s="6" t="s">
        <v>156</v>
      </c>
      <c r="F97" s="2">
        <v>22</v>
      </c>
      <c r="G97" s="3">
        <v>4</v>
      </c>
      <c r="H97" s="3" t="str">
        <f t="shared" si="1"/>
        <v>ESTERIL</v>
      </c>
      <c r="I97" s="8">
        <v>0.06</v>
      </c>
      <c r="J97" s="11">
        <v>0.24</v>
      </c>
      <c r="K97" s="3">
        <v>0</v>
      </c>
      <c r="L97" s="3">
        <v>562</v>
      </c>
      <c r="M97" s="3">
        <v>0</v>
      </c>
      <c r="N97" s="3">
        <v>0</v>
      </c>
      <c r="O97" s="3">
        <v>0</v>
      </c>
      <c r="P97" s="3">
        <v>2</v>
      </c>
      <c r="Q97" s="3">
        <v>98</v>
      </c>
      <c r="R97" s="3">
        <v>146</v>
      </c>
      <c r="S97" s="3">
        <v>0</v>
      </c>
      <c r="T97" s="3">
        <v>0</v>
      </c>
      <c r="U97" s="3">
        <v>0</v>
      </c>
      <c r="V97" s="3">
        <v>1</v>
      </c>
      <c r="W97" s="3">
        <v>59</v>
      </c>
      <c r="X97" s="3">
        <v>153</v>
      </c>
      <c r="Y97" s="3">
        <v>0</v>
      </c>
      <c r="Z97" s="3">
        <v>0</v>
      </c>
    </row>
    <row r="98" spans="1:26">
      <c r="A98" s="2" t="s">
        <v>161</v>
      </c>
      <c r="B98" s="2" t="s">
        <v>106</v>
      </c>
      <c r="C98" s="2" t="s">
        <v>164</v>
      </c>
      <c r="D98" s="2" t="s">
        <v>463</v>
      </c>
      <c r="E98" s="6" t="s">
        <v>5</v>
      </c>
      <c r="F98" s="2">
        <v>38</v>
      </c>
      <c r="G98" s="3">
        <v>5</v>
      </c>
      <c r="H98" s="3" t="str">
        <f t="shared" si="1"/>
        <v>ESTERIL</v>
      </c>
      <c r="I98" s="8">
        <v>7.0000000000000007E-2</v>
      </c>
      <c r="J98" s="11">
        <v>0.05</v>
      </c>
      <c r="K98" s="3">
        <v>0</v>
      </c>
      <c r="L98" s="3">
        <v>894</v>
      </c>
      <c r="M98" s="3">
        <v>0</v>
      </c>
      <c r="N98" s="3">
        <v>0</v>
      </c>
      <c r="O98" s="3">
        <v>0</v>
      </c>
      <c r="P98" s="3">
        <v>35</v>
      </c>
      <c r="Q98" s="3">
        <v>306</v>
      </c>
      <c r="R98" s="3">
        <v>96</v>
      </c>
      <c r="S98" s="3">
        <v>13</v>
      </c>
      <c r="T98" s="3">
        <v>0</v>
      </c>
      <c r="U98" s="3">
        <v>0</v>
      </c>
      <c r="V98" s="3">
        <v>18</v>
      </c>
      <c r="W98" s="3">
        <v>296</v>
      </c>
      <c r="X98" s="3">
        <v>108</v>
      </c>
      <c r="Y98" s="3">
        <v>0</v>
      </c>
      <c r="Z98" s="3">
        <v>0</v>
      </c>
    </row>
    <row r="99" spans="1:26">
      <c r="A99" s="2" t="s">
        <v>1047</v>
      </c>
      <c r="B99" s="2" t="s">
        <v>106</v>
      </c>
      <c r="C99" s="2" t="s">
        <v>164</v>
      </c>
      <c r="D99" s="2">
        <v>12698</v>
      </c>
      <c r="E99" s="6" t="s">
        <v>24</v>
      </c>
      <c r="F99" s="2">
        <v>103</v>
      </c>
      <c r="G99" s="3">
        <v>10</v>
      </c>
      <c r="H99" s="3" t="str">
        <f t="shared" si="1"/>
        <v>ESTERIL</v>
      </c>
      <c r="I99" s="8">
        <v>7.0000000000000007E-2</v>
      </c>
      <c r="J99" s="11"/>
      <c r="K99" s="3">
        <v>54</v>
      </c>
      <c r="L99" s="3">
        <v>603</v>
      </c>
      <c r="M99" s="3">
        <v>0</v>
      </c>
      <c r="N99" s="3">
        <v>0</v>
      </c>
      <c r="O99" s="3">
        <v>0</v>
      </c>
      <c r="P99" s="3">
        <v>13</v>
      </c>
      <c r="Q99" s="3">
        <v>187</v>
      </c>
      <c r="R99" s="3">
        <v>99</v>
      </c>
      <c r="S99" s="3">
        <v>13</v>
      </c>
      <c r="T99" s="3">
        <v>10</v>
      </c>
      <c r="U99" s="3">
        <v>0</v>
      </c>
      <c r="V99" s="3">
        <v>13</v>
      </c>
      <c r="W99" s="3">
        <v>178</v>
      </c>
      <c r="X99" s="3">
        <v>127</v>
      </c>
      <c r="Y99" s="3">
        <v>2</v>
      </c>
      <c r="Z99" s="3">
        <v>0</v>
      </c>
    </row>
    <row r="100" spans="1:26">
      <c r="A100" s="2" t="s">
        <v>1047</v>
      </c>
      <c r="B100" s="2" t="s">
        <v>106</v>
      </c>
      <c r="C100" s="2" t="s">
        <v>164</v>
      </c>
      <c r="D100" s="2">
        <v>12702</v>
      </c>
      <c r="E100" s="6" t="s">
        <v>114</v>
      </c>
      <c r="F100" s="2">
        <v>107</v>
      </c>
      <c r="G100" s="3">
        <v>12</v>
      </c>
      <c r="H100" s="3" t="str">
        <f t="shared" si="1"/>
        <v>ESTERIL</v>
      </c>
      <c r="I100" s="8">
        <v>7.0000000000000007E-2</v>
      </c>
      <c r="J100" s="11"/>
      <c r="K100" s="3">
        <v>0</v>
      </c>
      <c r="L100" s="3">
        <v>1108</v>
      </c>
      <c r="M100" s="3">
        <v>0</v>
      </c>
      <c r="N100" s="3">
        <v>0</v>
      </c>
      <c r="O100" s="3">
        <v>0</v>
      </c>
      <c r="P100" s="3">
        <v>3</v>
      </c>
      <c r="Q100" s="3">
        <v>375</v>
      </c>
      <c r="R100" s="3">
        <v>112</v>
      </c>
      <c r="S100" s="3">
        <v>6</v>
      </c>
      <c r="T100" s="3">
        <v>30</v>
      </c>
      <c r="U100" s="3">
        <v>0</v>
      </c>
      <c r="V100" s="3">
        <v>8</v>
      </c>
      <c r="W100" s="3">
        <v>340</v>
      </c>
      <c r="X100" s="3">
        <v>178</v>
      </c>
      <c r="Y100" s="3">
        <v>0</v>
      </c>
      <c r="Z100" s="3">
        <v>0</v>
      </c>
    </row>
    <row r="101" spans="1:26">
      <c r="A101" s="2" t="s">
        <v>1047</v>
      </c>
      <c r="B101" s="2" t="s">
        <v>106</v>
      </c>
      <c r="C101" s="2" t="s">
        <v>164</v>
      </c>
      <c r="D101" s="2">
        <v>12708</v>
      </c>
      <c r="E101" s="6" t="s">
        <v>114</v>
      </c>
      <c r="F101" s="2">
        <v>113</v>
      </c>
      <c r="G101" s="3">
        <v>12</v>
      </c>
      <c r="H101" s="3" t="str">
        <f t="shared" si="1"/>
        <v>ESTERIL</v>
      </c>
      <c r="I101" s="8">
        <v>7.0000000000000007E-2</v>
      </c>
      <c r="J101" s="11"/>
      <c r="K101" s="3">
        <v>0</v>
      </c>
      <c r="L101" s="3">
        <v>1044</v>
      </c>
      <c r="M101" s="3">
        <v>0</v>
      </c>
      <c r="N101" s="3">
        <v>0</v>
      </c>
      <c r="O101" s="3">
        <v>0</v>
      </c>
      <c r="P101" s="3">
        <v>4</v>
      </c>
      <c r="Q101" s="3">
        <v>361</v>
      </c>
      <c r="R101" s="3">
        <v>95</v>
      </c>
      <c r="S101" s="3">
        <v>2</v>
      </c>
      <c r="T101" s="3">
        <v>22</v>
      </c>
      <c r="U101" s="3">
        <v>0</v>
      </c>
      <c r="V101" s="3">
        <v>14</v>
      </c>
      <c r="W101" s="3">
        <v>337</v>
      </c>
      <c r="X101" s="3">
        <v>133</v>
      </c>
      <c r="Y101" s="3">
        <v>0</v>
      </c>
      <c r="Z101" s="3">
        <v>0</v>
      </c>
    </row>
    <row r="102" spans="1:26">
      <c r="A102" s="2" t="s">
        <v>1049</v>
      </c>
      <c r="B102" s="2" t="s">
        <v>106</v>
      </c>
      <c r="C102" s="2" t="s">
        <v>164</v>
      </c>
      <c r="D102" s="2" t="s">
        <v>1117</v>
      </c>
      <c r="E102" s="6" t="s">
        <v>157</v>
      </c>
      <c r="F102" s="2">
        <v>69</v>
      </c>
      <c r="G102" s="3">
        <v>6</v>
      </c>
      <c r="H102" s="3" t="str">
        <f t="shared" si="1"/>
        <v>ESTERIL</v>
      </c>
      <c r="I102" s="8">
        <v>7.0000000000000007E-2</v>
      </c>
      <c r="J102" s="11">
        <v>0.35</v>
      </c>
      <c r="K102" s="3">
        <v>0</v>
      </c>
      <c r="L102" s="3">
        <v>653</v>
      </c>
      <c r="M102" s="3">
        <v>0</v>
      </c>
      <c r="N102" s="3">
        <v>0</v>
      </c>
      <c r="O102" s="3">
        <v>0</v>
      </c>
      <c r="P102" s="3">
        <v>5</v>
      </c>
      <c r="Q102" s="3">
        <v>156</v>
      </c>
      <c r="R102" s="3">
        <v>154</v>
      </c>
      <c r="S102" s="3">
        <v>0</v>
      </c>
      <c r="T102" s="3">
        <v>0</v>
      </c>
      <c r="U102" s="3">
        <v>0</v>
      </c>
      <c r="V102" s="3">
        <v>2</v>
      </c>
      <c r="W102" s="3">
        <v>116</v>
      </c>
      <c r="X102" s="3">
        <v>165</v>
      </c>
      <c r="Y102" s="3">
        <v>0</v>
      </c>
      <c r="Z102" s="3">
        <v>0</v>
      </c>
    </row>
    <row r="103" spans="1:26">
      <c r="A103" s="2" t="s">
        <v>161</v>
      </c>
      <c r="B103" s="2" t="s">
        <v>106</v>
      </c>
      <c r="C103" s="2" t="s">
        <v>164</v>
      </c>
      <c r="D103" s="2" t="s">
        <v>611</v>
      </c>
      <c r="E103" s="6" t="s">
        <v>102</v>
      </c>
      <c r="F103" s="2">
        <v>206</v>
      </c>
      <c r="G103" s="3">
        <v>10</v>
      </c>
      <c r="H103" s="3" t="str">
        <f t="shared" si="1"/>
        <v>ESTERIL</v>
      </c>
      <c r="I103" s="8">
        <v>0.08</v>
      </c>
      <c r="J103" s="11">
        <v>0.1</v>
      </c>
      <c r="K103" s="3">
        <v>0</v>
      </c>
      <c r="L103" s="3">
        <v>803</v>
      </c>
      <c r="M103" s="3">
        <v>0</v>
      </c>
      <c r="N103" s="3">
        <v>0</v>
      </c>
      <c r="O103" s="3">
        <v>0</v>
      </c>
      <c r="P103" s="3">
        <v>26</v>
      </c>
      <c r="Q103" s="3">
        <v>257</v>
      </c>
      <c r="R103" s="3">
        <v>110</v>
      </c>
      <c r="S103" s="3">
        <v>15</v>
      </c>
      <c r="T103" s="3">
        <v>0</v>
      </c>
      <c r="U103" s="3">
        <v>0</v>
      </c>
      <c r="V103" s="3">
        <v>14</v>
      </c>
      <c r="W103" s="3">
        <v>235</v>
      </c>
      <c r="X103" s="3">
        <v>126</v>
      </c>
      <c r="Y103" s="3">
        <v>5</v>
      </c>
      <c r="Z103" s="3">
        <v>0</v>
      </c>
    </row>
    <row r="104" spans="1:26">
      <c r="A104" s="2" t="s">
        <v>1047</v>
      </c>
      <c r="B104" s="2" t="s">
        <v>106</v>
      </c>
      <c r="C104" s="2" t="s">
        <v>164</v>
      </c>
      <c r="D104" s="2">
        <v>12284</v>
      </c>
      <c r="E104" s="6" t="s">
        <v>13</v>
      </c>
      <c r="F104" s="2">
        <v>3</v>
      </c>
      <c r="G104" s="3">
        <v>10</v>
      </c>
      <c r="H104" s="3" t="str">
        <f t="shared" si="1"/>
        <v>ESTERIL</v>
      </c>
      <c r="I104" s="8">
        <v>0.08</v>
      </c>
      <c r="J104" s="11">
        <v>0.03</v>
      </c>
      <c r="K104" s="3">
        <v>39</v>
      </c>
      <c r="L104" s="3">
        <v>1098</v>
      </c>
      <c r="M104" s="3">
        <v>0</v>
      </c>
      <c r="N104" s="3">
        <v>0</v>
      </c>
      <c r="O104" s="3">
        <v>0</v>
      </c>
      <c r="P104" s="3">
        <v>28</v>
      </c>
      <c r="Q104" s="3">
        <v>316</v>
      </c>
      <c r="R104" s="3">
        <v>102</v>
      </c>
      <c r="S104" s="3">
        <v>10</v>
      </c>
      <c r="T104" s="3">
        <v>0</v>
      </c>
      <c r="U104" s="3">
        <v>0</v>
      </c>
      <c r="V104" s="3">
        <v>24</v>
      </c>
      <c r="W104" s="3">
        <v>274</v>
      </c>
      <c r="X104" s="3">
        <v>124</v>
      </c>
      <c r="Y104" s="3">
        <v>7</v>
      </c>
      <c r="Z104" s="3">
        <v>0</v>
      </c>
    </row>
    <row r="105" spans="1:26">
      <c r="A105" s="2" t="s">
        <v>1047</v>
      </c>
      <c r="B105" s="2" t="s">
        <v>106</v>
      </c>
      <c r="C105" s="2" t="s">
        <v>164</v>
      </c>
      <c r="D105" s="2">
        <v>12288</v>
      </c>
      <c r="E105" s="6" t="s">
        <v>13</v>
      </c>
      <c r="F105" s="2">
        <v>7</v>
      </c>
      <c r="G105" s="3">
        <v>12</v>
      </c>
      <c r="H105" s="3" t="str">
        <f t="shared" si="1"/>
        <v>ESTERIL</v>
      </c>
      <c r="I105" s="8">
        <v>0.08</v>
      </c>
      <c r="J105" s="11">
        <v>0.04</v>
      </c>
      <c r="K105" s="3">
        <v>0</v>
      </c>
      <c r="L105" s="3">
        <v>1801</v>
      </c>
      <c r="M105" s="3">
        <v>0</v>
      </c>
      <c r="N105" s="3">
        <v>0</v>
      </c>
      <c r="O105" s="3">
        <v>0</v>
      </c>
      <c r="P105" s="3">
        <v>64</v>
      </c>
      <c r="Q105" s="3">
        <v>611</v>
      </c>
      <c r="R105" s="3">
        <v>186</v>
      </c>
      <c r="S105" s="3">
        <v>27</v>
      </c>
      <c r="T105" s="3">
        <v>0</v>
      </c>
      <c r="U105" s="3">
        <v>0</v>
      </c>
      <c r="V105" s="3">
        <v>32</v>
      </c>
      <c r="W105" s="3">
        <v>503</v>
      </c>
      <c r="X105" s="3">
        <v>266</v>
      </c>
      <c r="Y105" s="3">
        <v>10</v>
      </c>
      <c r="Z105" s="3">
        <v>0</v>
      </c>
    </row>
    <row r="106" spans="1:26">
      <c r="A106" s="2" t="s">
        <v>1047</v>
      </c>
      <c r="B106" s="2" t="s">
        <v>106</v>
      </c>
      <c r="C106" s="2" t="s">
        <v>164</v>
      </c>
      <c r="D106" s="2">
        <v>12306</v>
      </c>
      <c r="E106" s="6" t="s">
        <v>35</v>
      </c>
      <c r="F106" s="2">
        <v>25</v>
      </c>
      <c r="G106" s="3">
        <v>10</v>
      </c>
      <c r="H106" s="3" t="str">
        <f t="shared" si="1"/>
        <v>ESTERIL</v>
      </c>
      <c r="I106" s="8">
        <v>0.08</v>
      </c>
      <c r="J106" s="11">
        <v>0.04</v>
      </c>
      <c r="K106" s="3">
        <v>103</v>
      </c>
      <c r="L106" s="3">
        <v>740</v>
      </c>
      <c r="M106" s="3">
        <v>0</v>
      </c>
      <c r="N106" s="3">
        <v>0</v>
      </c>
      <c r="O106" s="3">
        <v>0</v>
      </c>
      <c r="P106" s="3">
        <v>82</v>
      </c>
      <c r="Q106" s="3">
        <v>231</v>
      </c>
      <c r="R106" s="3">
        <v>56</v>
      </c>
      <c r="S106" s="3">
        <v>53</v>
      </c>
      <c r="T106" s="3">
        <v>0</v>
      </c>
      <c r="U106" s="3">
        <v>0</v>
      </c>
      <c r="V106" s="3">
        <v>52</v>
      </c>
      <c r="W106" s="3">
        <v>246</v>
      </c>
      <c r="X106" s="3">
        <v>73</v>
      </c>
      <c r="Y106" s="3">
        <v>29</v>
      </c>
      <c r="Z106" s="3">
        <v>0</v>
      </c>
    </row>
    <row r="107" spans="1:26">
      <c r="A107" s="2" t="s">
        <v>1047</v>
      </c>
      <c r="B107" s="2" t="s">
        <v>106</v>
      </c>
      <c r="C107" s="2" t="s">
        <v>164</v>
      </c>
      <c r="D107" s="2">
        <v>12701</v>
      </c>
      <c r="E107" s="6" t="s">
        <v>24</v>
      </c>
      <c r="F107" s="2">
        <v>106</v>
      </c>
      <c r="G107" s="3">
        <v>12</v>
      </c>
      <c r="H107" s="3" t="str">
        <f t="shared" si="1"/>
        <v>ESTERIL</v>
      </c>
      <c r="I107" s="8">
        <v>0.08</v>
      </c>
      <c r="J107" s="11"/>
      <c r="K107" s="3">
        <v>0</v>
      </c>
      <c r="L107" s="3">
        <v>1367</v>
      </c>
      <c r="M107" s="3">
        <v>0</v>
      </c>
      <c r="N107" s="3">
        <v>0</v>
      </c>
      <c r="O107" s="3">
        <v>0</v>
      </c>
      <c r="P107" s="3">
        <v>3</v>
      </c>
      <c r="Q107" s="3">
        <v>492</v>
      </c>
      <c r="R107" s="3">
        <v>134</v>
      </c>
      <c r="S107" s="3">
        <v>3</v>
      </c>
      <c r="T107" s="3">
        <v>21</v>
      </c>
      <c r="U107" s="3">
        <v>0</v>
      </c>
      <c r="V107" s="3">
        <v>13</v>
      </c>
      <c r="W107" s="3">
        <v>429</v>
      </c>
      <c r="X107" s="3">
        <v>211</v>
      </c>
      <c r="Y107" s="3">
        <v>0</v>
      </c>
      <c r="Z107" s="3">
        <v>0</v>
      </c>
    </row>
    <row r="108" spans="1:26">
      <c r="A108" s="2" t="s">
        <v>1047</v>
      </c>
      <c r="B108" s="2" t="s">
        <v>106</v>
      </c>
      <c r="C108" s="2" t="s">
        <v>164</v>
      </c>
      <c r="D108" s="2">
        <v>12705</v>
      </c>
      <c r="E108" s="6" t="s">
        <v>114</v>
      </c>
      <c r="F108" s="2">
        <v>110</v>
      </c>
      <c r="G108" s="3">
        <v>8</v>
      </c>
      <c r="H108" s="3" t="str">
        <f t="shared" si="1"/>
        <v>ESTERIL</v>
      </c>
      <c r="I108" s="8">
        <v>0.08</v>
      </c>
      <c r="J108" s="11"/>
      <c r="K108" s="3">
        <v>29</v>
      </c>
      <c r="L108" s="3">
        <v>1082</v>
      </c>
      <c r="M108" s="3">
        <v>0</v>
      </c>
      <c r="N108" s="3">
        <v>0</v>
      </c>
      <c r="O108" s="3">
        <v>0</v>
      </c>
      <c r="P108" s="3">
        <v>12</v>
      </c>
      <c r="Q108" s="3">
        <v>308</v>
      </c>
      <c r="R108" s="3">
        <v>79</v>
      </c>
      <c r="S108" s="3">
        <v>17</v>
      </c>
      <c r="T108" s="3">
        <v>35</v>
      </c>
      <c r="U108" s="3">
        <v>0</v>
      </c>
      <c r="V108" s="3">
        <v>32</v>
      </c>
      <c r="W108" s="3">
        <v>278</v>
      </c>
      <c r="X108" s="3">
        <v>130</v>
      </c>
      <c r="Y108" s="3">
        <v>11</v>
      </c>
      <c r="Z108" s="3">
        <v>0</v>
      </c>
    </row>
    <row r="109" spans="1:26">
      <c r="A109" s="2" t="s">
        <v>1049</v>
      </c>
      <c r="B109" s="2" t="s">
        <v>106</v>
      </c>
      <c r="C109" s="2" t="s">
        <v>164</v>
      </c>
      <c r="D109" s="2" t="s">
        <v>1099</v>
      </c>
      <c r="E109" s="6" t="s">
        <v>157</v>
      </c>
      <c r="F109" s="2">
        <v>50</v>
      </c>
      <c r="G109" s="3">
        <v>4</v>
      </c>
      <c r="H109" s="3" t="str">
        <f t="shared" si="1"/>
        <v>ESTERIL</v>
      </c>
      <c r="I109" s="8">
        <v>0.08</v>
      </c>
      <c r="J109" s="11">
        <v>0.23</v>
      </c>
      <c r="K109" s="3">
        <v>0</v>
      </c>
      <c r="L109" s="3">
        <v>440</v>
      </c>
      <c r="M109" s="3">
        <v>0</v>
      </c>
      <c r="N109" s="3">
        <v>0</v>
      </c>
      <c r="O109" s="3">
        <v>0</v>
      </c>
      <c r="P109" s="3">
        <v>1</v>
      </c>
      <c r="Q109" s="3">
        <v>97</v>
      </c>
      <c r="R109" s="3">
        <v>95</v>
      </c>
      <c r="S109" s="3">
        <v>0</v>
      </c>
      <c r="T109" s="3">
        <v>0</v>
      </c>
      <c r="U109" s="3">
        <v>0</v>
      </c>
      <c r="V109" s="3">
        <v>0</v>
      </c>
      <c r="W109" s="3">
        <v>69</v>
      </c>
      <c r="X109" s="3">
        <v>104</v>
      </c>
      <c r="Y109" s="3">
        <v>0</v>
      </c>
      <c r="Z109" s="3">
        <v>0</v>
      </c>
    </row>
    <row r="110" spans="1:26">
      <c r="A110" s="2" t="s">
        <v>161</v>
      </c>
      <c r="B110" s="2" t="s">
        <v>106</v>
      </c>
      <c r="C110" s="2" t="s">
        <v>164</v>
      </c>
      <c r="D110" s="2" t="s">
        <v>460</v>
      </c>
      <c r="E110" s="6" t="s">
        <v>5</v>
      </c>
      <c r="F110" s="2">
        <v>35</v>
      </c>
      <c r="G110" s="3">
        <v>5</v>
      </c>
      <c r="H110" s="3" t="str">
        <f t="shared" si="1"/>
        <v>MINERIO</v>
      </c>
      <c r="I110" s="8">
        <v>0.09</v>
      </c>
      <c r="J110" s="11">
        <v>0.04</v>
      </c>
      <c r="K110" s="3">
        <v>0</v>
      </c>
      <c r="L110" s="3">
        <v>615</v>
      </c>
      <c r="M110" s="3">
        <v>0</v>
      </c>
      <c r="N110" s="3">
        <v>0</v>
      </c>
      <c r="O110" s="3">
        <v>0</v>
      </c>
      <c r="P110" s="3">
        <v>21</v>
      </c>
      <c r="Q110" s="3">
        <v>166</v>
      </c>
      <c r="R110" s="3">
        <v>91</v>
      </c>
      <c r="S110" s="3">
        <v>9</v>
      </c>
      <c r="T110" s="3">
        <v>0</v>
      </c>
      <c r="U110" s="3">
        <v>0</v>
      </c>
      <c r="V110" s="3">
        <v>11</v>
      </c>
      <c r="W110" s="3">
        <v>152</v>
      </c>
      <c r="X110" s="3">
        <v>99</v>
      </c>
      <c r="Y110" s="3">
        <v>3</v>
      </c>
      <c r="Z110" s="3">
        <v>0</v>
      </c>
    </row>
    <row r="111" spans="1:26">
      <c r="A111" s="2" t="s">
        <v>161</v>
      </c>
      <c r="B111" s="2" t="s">
        <v>106</v>
      </c>
      <c r="C111" s="2" t="s">
        <v>164</v>
      </c>
      <c r="D111" s="2" t="s">
        <v>461</v>
      </c>
      <c r="E111" s="6" t="s">
        <v>5</v>
      </c>
      <c r="F111" s="2">
        <v>36</v>
      </c>
      <c r="G111" s="3">
        <v>5</v>
      </c>
      <c r="H111" s="3" t="str">
        <f t="shared" si="1"/>
        <v>MINERIO</v>
      </c>
      <c r="I111" s="8">
        <v>0.09</v>
      </c>
      <c r="J111" s="11">
        <v>0.02</v>
      </c>
      <c r="K111" s="3">
        <v>0</v>
      </c>
      <c r="L111" s="3">
        <v>772</v>
      </c>
      <c r="M111" s="3">
        <v>0</v>
      </c>
      <c r="N111" s="3">
        <v>0</v>
      </c>
      <c r="O111" s="3">
        <v>0</v>
      </c>
      <c r="P111" s="3">
        <v>13</v>
      </c>
      <c r="Q111" s="3">
        <v>254</v>
      </c>
      <c r="R111" s="3">
        <v>102</v>
      </c>
      <c r="S111" s="3">
        <v>0</v>
      </c>
      <c r="T111" s="3">
        <v>0</v>
      </c>
      <c r="U111" s="3">
        <v>0</v>
      </c>
      <c r="V111" s="3">
        <v>7</v>
      </c>
      <c r="W111" s="3">
        <v>224</v>
      </c>
      <c r="X111" s="3">
        <v>111</v>
      </c>
      <c r="Y111" s="3">
        <v>0</v>
      </c>
      <c r="Z111" s="3">
        <v>0</v>
      </c>
    </row>
    <row r="112" spans="1:26">
      <c r="A112" s="2" t="s">
        <v>1047</v>
      </c>
      <c r="B112" s="2" t="s">
        <v>106</v>
      </c>
      <c r="C112" s="2" t="s">
        <v>164</v>
      </c>
      <c r="D112" s="2">
        <v>12293</v>
      </c>
      <c r="E112" s="6" t="s">
        <v>5</v>
      </c>
      <c r="F112" s="2">
        <v>12</v>
      </c>
      <c r="G112" s="3">
        <v>8</v>
      </c>
      <c r="H112" s="3" t="str">
        <f t="shared" si="1"/>
        <v>MINERIO</v>
      </c>
      <c r="I112" s="8">
        <v>0.09</v>
      </c>
      <c r="J112" s="11">
        <v>0.06</v>
      </c>
      <c r="K112" s="3">
        <v>14</v>
      </c>
      <c r="L112" s="3">
        <v>894</v>
      </c>
      <c r="M112" s="3">
        <v>0</v>
      </c>
      <c r="N112" s="3">
        <v>0</v>
      </c>
      <c r="O112" s="3">
        <v>0</v>
      </c>
      <c r="P112" s="3">
        <v>17</v>
      </c>
      <c r="Q112" s="3">
        <v>324</v>
      </c>
      <c r="R112" s="3">
        <v>98</v>
      </c>
      <c r="S112" s="3">
        <v>6</v>
      </c>
      <c r="T112" s="3">
        <v>0</v>
      </c>
      <c r="U112" s="3">
        <v>0</v>
      </c>
      <c r="V112" s="3">
        <v>8</v>
      </c>
      <c r="W112" s="3">
        <v>272</v>
      </c>
      <c r="X112" s="3">
        <v>121</v>
      </c>
      <c r="Y112" s="3">
        <v>4</v>
      </c>
      <c r="Z112" s="3">
        <v>0</v>
      </c>
    </row>
    <row r="113" spans="1:26">
      <c r="A113" s="2" t="s">
        <v>1047</v>
      </c>
      <c r="B113" s="2" t="s">
        <v>106</v>
      </c>
      <c r="C113" s="2" t="s">
        <v>164</v>
      </c>
      <c r="D113" s="2">
        <v>12296</v>
      </c>
      <c r="E113" s="6" t="s">
        <v>5</v>
      </c>
      <c r="F113" s="2">
        <v>15</v>
      </c>
      <c r="G113" s="3">
        <v>8</v>
      </c>
      <c r="H113" s="3" t="str">
        <f t="shared" si="1"/>
        <v>MINERIO</v>
      </c>
      <c r="I113" s="8">
        <v>0.09</v>
      </c>
      <c r="J113" s="11">
        <v>0</v>
      </c>
      <c r="K113" s="3">
        <v>0</v>
      </c>
      <c r="L113" s="3">
        <v>947</v>
      </c>
      <c r="M113" s="3">
        <v>0</v>
      </c>
      <c r="N113" s="3">
        <v>0</v>
      </c>
      <c r="O113" s="3">
        <v>0</v>
      </c>
      <c r="P113" s="3">
        <v>24</v>
      </c>
      <c r="Q113" s="3">
        <v>294</v>
      </c>
      <c r="R113" s="3">
        <v>133</v>
      </c>
      <c r="S113" s="3">
        <v>1</v>
      </c>
      <c r="T113" s="3">
        <v>0</v>
      </c>
      <c r="U113" s="3">
        <v>0</v>
      </c>
      <c r="V113" s="3">
        <v>12</v>
      </c>
      <c r="W113" s="3">
        <v>239</v>
      </c>
      <c r="X113" s="3">
        <v>167</v>
      </c>
      <c r="Y113" s="3">
        <v>0</v>
      </c>
      <c r="Z113" s="3">
        <v>0</v>
      </c>
    </row>
    <row r="114" spans="1:26">
      <c r="A114" s="2" t="s">
        <v>1047</v>
      </c>
      <c r="B114" s="2" t="s">
        <v>106</v>
      </c>
      <c r="C114" s="2" t="s">
        <v>164</v>
      </c>
      <c r="D114" s="2">
        <v>12630</v>
      </c>
      <c r="E114" s="6" t="s">
        <v>37</v>
      </c>
      <c r="F114" s="2">
        <v>35</v>
      </c>
      <c r="G114" s="3">
        <v>14</v>
      </c>
      <c r="H114" s="3" t="str">
        <f t="shared" si="1"/>
        <v>MINERIO</v>
      </c>
      <c r="I114" s="8">
        <v>0.09</v>
      </c>
      <c r="J114" s="11">
        <v>0.02</v>
      </c>
      <c r="K114" s="3">
        <v>29</v>
      </c>
      <c r="L114" s="3">
        <v>1006</v>
      </c>
      <c r="M114" s="3">
        <v>0</v>
      </c>
      <c r="N114" s="3">
        <v>0</v>
      </c>
      <c r="O114" s="3">
        <v>0</v>
      </c>
      <c r="P114" s="3">
        <v>19</v>
      </c>
      <c r="Q114" s="3">
        <v>381</v>
      </c>
      <c r="R114" s="3">
        <v>138</v>
      </c>
      <c r="S114" s="3">
        <v>4</v>
      </c>
      <c r="T114" s="3">
        <v>0</v>
      </c>
      <c r="U114" s="3">
        <v>0</v>
      </c>
      <c r="V114" s="3">
        <v>11</v>
      </c>
      <c r="W114" s="3">
        <v>342</v>
      </c>
      <c r="X114" s="3">
        <v>153</v>
      </c>
      <c r="Y114" s="3">
        <v>0</v>
      </c>
      <c r="Z114" s="3">
        <v>0</v>
      </c>
    </row>
    <row r="115" spans="1:26">
      <c r="A115" s="2" t="s">
        <v>1047</v>
      </c>
      <c r="B115" s="2" t="s">
        <v>106</v>
      </c>
      <c r="C115" s="2" t="s">
        <v>164</v>
      </c>
      <c r="D115" s="2">
        <v>12638</v>
      </c>
      <c r="E115" s="6" t="s">
        <v>37</v>
      </c>
      <c r="F115" s="2">
        <v>43</v>
      </c>
      <c r="G115" s="3">
        <v>2</v>
      </c>
      <c r="H115" s="3" t="str">
        <f t="shared" si="1"/>
        <v>MINERIO</v>
      </c>
      <c r="I115" s="8">
        <v>0.09</v>
      </c>
      <c r="J115" s="11">
        <v>0.02</v>
      </c>
      <c r="K115" s="3">
        <v>0</v>
      </c>
      <c r="L115" s="3">
        <v>412</v>
      </c>
      <c r="M115" s="3">
        <v>0</v>
      </c>
      <c r="N115" s="3">
        <v>0</v>
      </c>
      <c r="O115" s="3">
        <v>0</v>
      </c>
      <c r="P115" s="3">
        <v>22</v>
      </c>
      <c r="Q115" s="3">
        <v>118</v>
      </c>
      <c r="R115" s="3">
        <v>40</v>
      </c>
      <c r="S115" s="3">
        <v>11</v>
      </c>
      <c r="T115" s="3">
        <v>0</v>
      </c>
      <c r="U115" s="3">
        <v>0</v>
      </c>
      <c r="V115" s="3">
        <v>10</v>
      </c>
      <c r="W115" s="3">
        <v>119</v>
      </c>
      <c r="X115" s="3">
        <v>37</v>
      </c>
      <c r="Y115" s="3">
        <v>0</v>
      </c>
      <c r="Z115" s="3">
        <v>0</v>
      </c>
    </row>
    <row r="116" spans="1:26">
      <c r="A116" s="2" t="s">
        <v>1047</v>
      </c>
      <c r="B116" s="2" t="s">
        <v>106</v>
      </c>
      <c r="C116" s="2" t="s">
        <v>164</v>
      </c>
      <c r="D116" s="2">
        <v>12690</v>
      </c>
      <c r="E116" s="6" t="s">
        <v>47</v>
      </c>
      <c r="F116" s="2">
        <v>95</v>
      </c>
      <c r="G116" s="3">
        <v>4</v>
      </c>
      <c r="H116" s="3" t="str">
        <f t="shared" si="1"/>
        <v>MINERIO</v>
      </c>
      <c r="I116" s="8">
        <v>0.09</v>
      </c>
      <c r="J116" s="11">
        <v>0.06</v>
      </c>
      <c r="K116" s="3">
        <v>0</v>
      </c>
      <c r="L116" s="3">
        <v>631</v>
      </c>
      <c r="M116" s="3">
        <v>0</v>
      </c>
      <c r="N116" s="3">
        <v>0</v>
      </c>
      <c r="O116" s="3">
        <v>0</v>
      </c>
      <c r="P116" s="3">
        <v>0</v>
      </c>
      <c r="Q116" s="3">
        <v>140</v>
      </c>
      <c r="R116" s="3">
        <v>96</v>
      </c>
      <c r="S116" s="3">
        <v>0</v>
      </c>
      <c r="T116" s="3">
        <v>8</v>
      </c>
      <c r="U116" s="3">
        <v>0</v>
      </c>
      <c r="V116" s="3">
        <v>6</v>
      </c>
      <c r="W116" s="3">
        <v>114</v>
      </c>
      <c r="X116" s="3">
        <v>124</v>
      </c>
      <c r="Y116" s="3">
        <v>0</v>
      </c>
      <c r="Z116" s="3">
        <v>0</v>
      </c>
    </row>
    <row r="117" spans="1:26">
      <c r="A117" s="2" t="s">
        <v>1049</v>
      </c>
      <c r="B117" s="2" t="s">
        <v>106</v>
      </c>
      <c r="C117" s="2" t="s">
        <v>164</v>
      </c>
      <c r="D117" s="2" t="s">
        <v>1111</v>
      </c>
      <c r="E117" s="6" t="s">
        <v>157</v>
      </c>
      <c r="F117" s="2">
        <v>63</v>
      </c>
      <c r="G117" s="3">
        <v>6</v>
      </c>
      <c r="H117" s="3" t="str">
        <f t="shared" si="1"/>
        <v>MINERIO</v>
      </c>
      <c r="I117" s="8">
        <v>0.09</v>
      </c>
      <c r="J117" s="11">
        <v>0.06</v>
      </c>
      <c r="K117" s="3">
        <v>0</v>
      </c>
      <c r="L117" s="3">
        <v>859</v>
      </c>
      <c r="M117" s="3">
        <v>0</v>
      </c>
      <c r="N117" s="3">
        <v>0</v>
      </c>
      <c r="O117" s="3">
        <v>0</v>
      </c>
      <c r="P117" s="3">
        <v>7</v>
      </c>
      <c r="Q117" s="3">
        <v>240</v>
      </c>
      <c r="R117" s="3">
        <v>153</v>
      </c>
      <c r="S117" s="3">
        <v>1</v>
      </c>
      <c r="T117" s="3">
        <v>0</v>
      </c>
      <c r="U117" s="3">
        <v>0</v>
      </c>
      <c r="V117" s="3">
        <v>4</v>
      </c>
      <c r="W117" s="3">
        <v>187</v>
      </c>
      <c r="X117" s="3">
        <v>171</v>
      </c>
      <c r="Y117" s="3">
        <v>0</v>
      </c>
      <c r="Z117" s="3">
        <v>0</v>
      </c>
    </row>
    <row r="118" spans="1:26">
      <c r="A118" s="2" t="s">
        <v>161</v>
      </c>
      <c r="B118" s="2" t="s">
        <v>106</v>
      </c>
      <c r="C118" s="2" t="s">
        <v>164</v>
      </c>
      <c r="D118" s="2" t="s">
        <v>582</v>
      </c>
      <c r="E118" s="6" t="s">
        <v>98</v>
      </c>
      <c r="F118" s="2">
        <v>160</v>
      </c>
      <c r="G118" s="3">
        <v>10</v>
      </c>
      <c r="H118" s="3" t="str">
        <f t="shared" si="1"/>
        <v>MINERIO</v>
      </c>
      <c r="I118" s="8">
        <v>0.1</v>
      </c>
      <c r="J118" s="11">
        <v>0.06</v>
      </c>
      <c r="K118" s="3">
        <v>0</v>
      </c>
      <c r="L118" s="3">
        <v>785</v>
      </c>
      <c r="M118" s="3">
        <v>0</v>
      </c>
      <c r="N118" s="3">
        <v>0</v>
      </c>
      <c r="O118" s="3">
        <v>0</v>
      </c>
      <c r="P118" s="3">
        <v>3</v>
      </c>
      <c r="Q118" s="3">
        <v>198</v>
      </c>
      <c r="R118" s="3">
        <v>156</v>
      </c>
      <c r="S118" s="3">
        <v>0</v>
      </c>
      <c r="T118" s="3">
        <v>0</v>
      </c>
      <c r="U118" s="3">
        <v>0</v>
      </c>
      <c r="V118" s="3">
        <v>3</v>
      </c>
      <c r="W118" s="3">
        <v>156</v>
      </c>
      <c r="X118" s="3">
        <v>167</v>
      </c>
      <c r="Y118" s="3">
        <v>0</v>
      </c>
      <c r="Z118" s="3">
        <v>0</v>
      </c>
    </row>
    <row r="119" spans="1:26">
      <c r="A119" s="2" t="s">
        <v>161</v>
      </c>
      <c r="B119" s="2" t="s">
        <v>106</v>
      </c>
      <c r="C119" s="2" t="s">
        <v>164</v>
      </c>
      <c r="D119" s="2" t="s">
        <v>585</v>
      </c>
      <c r="E119" s="6" t="s">
        <v>98</v>
      </c>
      <c r="F119" s="2">
        <v>163</v>
      </c>
      <c r="G119" s="3">
        <v>10</v>
      </c>
      <c r="H119" s="3" t="str">
        <f t="shared" si="1"/>
        <v>MINERIO</v>
      </c>
      <c r="I119" s="8">
        <v>0.1</v>
      </c>
      <c r="J119" s="11">
        <v>0.21</v>
      </c>
      <c r="K119" s="3">
        <v>0</v>
      </c>
      <c r="L119" s="3">
        <v>907</v>
      </c>
      <c r="M119" s="3">
        <v>0</v>
      </c>
      <c r="N119" s="3">
        <v>0</v>
      </c>
      <c r="O119" s="3">
        <v>0</v>
      </c>
      <c r="P119" s="3">
        <v>104</v>
      </c>
      <c r="Q119" s="3">
        <v>196</v>
      </c>
      <c r="R119" s="3">
        <v>45</v>
      </c>
      <c r="S119" s="3">
        <v>100</v>
      </c>
      <c r="T119" s="3">
        <v>0</v>
      </c>
      <c r="U119" s="3">
        <v>0</v>
      </c>
      <c r="V119" s="3">
        <v>76</v>
      </c>
      <c r="W119" s="3">
        <v>232</v>
      </c>
      <c r="X119" s="3">
        <v>43</v>
      </c>
      <c r="Y119" s="3">
        <v>67</v>
      </c>
      <c r="Z119" s="3">
        <v>0</v>
      </c>
    </row>
    <row r="120" spans="1:26">
      <c r="A120" s="2" t="s">
        <v>161</v>
      </c>
      <c r="B120" s="2" t="s">
        <v>106</v>
      </c>
      <c r="C120" s="2" t="s">
        <v>164</v>
      </c>
      <c r="D120" s="2" t="s">
        <v>586</v>
      </c>
      <c r="E120" s="6" t="s">
        <v>98</v>
      </c>
      <c r="F120" s="2">
        <v>164</v>
      </c>
      <c r="G120" s="3">
        <v>5</v>
      </c>
      <c r="H120" s="3" t="str">
        <f t="shared" si="1"/>
        <v>MINERIO</v>
      </c>
      <c r="I120" s="8">
        <v>0.1</v>
      </c>
      <c r="J120" s="11">
        <v>0.03</v>
      </c>
      <c r="K120" s="3">
        <v>0</v>
      </c>
      <c r="L120" s="3">
        <v>734</v>
      </c>
      <c r="M120" s="3">
        <v>0</v>
      </c>
      <c r="N120" s="3">
        <v>0</v>
      </c>
      <c r="O120" s="3">
        <v>0</v>
      </c>
      <c r="P120" s="3">
        <v>1</v>
      </c>
      <c r="Q120" s="3">
        <v>141</v>
      </c>
      <c r="R120" s="3">
        <v>162</v>
      </c>
      <c r="S120" s="3">
        <v>0</v>
      </c>
      <c r="T120" s="3">
        <v>0</v>
      </c>
      <c r="U120" s="3">
        <v>0</v>
      </c>
      <c r="V120" s="3">
        <v>0</v>
      </c>
      <c r="W120" s="3">
        <v>91</v>
      </c>
      <c r="X120" s="3">
        <v>185</v>
      </c>
      <c r="Y120" s="3">
        <v>0</v>
      </c>
      <c r="Z120" s="3">
        <v>0</v>
      </c>
    </row>
    <row r="121" spans="1:26">
      <c r="A121" s="2" t="s">
        <v>1047</v>
      </c>
      <c r="B121" s="2" t="s">
        <v>106</v>
      </c>
      <c r="C121" s="2" t="s">
        <v>164</v>
      </c>
      <c r="D121" s="2">
        <v>12283</v>
      </c>
      <c r="E121" s="6" t="s">
        <v>13</v>
      </c>
      <c r="F121" s="2">
        <v>2</v>
      </c>
      <c r="G121" s="3">
        <v>8</v>
      </c>
      <c r="H121" s="3" t="str">
        <f t="shared" si="1"/>
        <v>MINERIO</v>
      </c>
      <c r="I121" s="8">
        <v>0.1</v>
      </c>
      <c r="J121" s="11">
        <v>0.02</v>
      </c>
      <c r="K121" s="3">
        <v>0</v>
      </c>
      <c r="L121" s="3">
        <v>937</v>
      </c>
      <c r="M121" s="3">
        <v>0</v>
      </c>
      <c r="N121" s="3">
        <v>0</v>
      </c>
      <c r="O121" s="3">
        <v>0</v>
      </c>
      <c r="P121" s="3">
        <v>42</v>
      </c>
      <c r="Q121" s="3">
        <v>280</v>
      </c>
      <c r="R121" s="3">
        <v>76</v>
      </c>
      <c r="S121" s="3">
        <v>21</v>
      </c>
      <c r="T121" s="3">
        <v>0</v>
      </c>
      <c r="U121" s="3">
        <v>0</v>
      </c>
      <c r="V121" s="3">
        <v>21</v>
      </c>
      <c r="W121" s="3">
        <v>273</v>
      </c>
      <c r="X121" s="3">
        <v>90</v>
      </c>
      <c r="Y121" s="3">
        <v>4</v>
      </c>
      <c r="Z121" s="3">
        <v>0</v>
      </c>
    </row>
    <row r="122" spans="1:26">
      <c r="A122" s="2" t="s">
        <v>1047</v>
      </c>
      <c r="B122" s="2" t="s">
        <v>106</v>
      </c>
      <c r="C122" s="2" t="s">
        <v>164</v>
      </c>
      <c r="D122" s="2">
        <v>12629</v>
      </c>
      <c r="E122" s="6" t="s">
        <v>37</v>
      </c>
      <c r="F122" s="2">
        <v>34</v>
      </c>
      <c r="G122" s="3">
        <v>12</v>
      </c>
      <c r="H122" s="3" t="str">
        <f t="shared" si="1"/>
        <v>MINERIO</v>
      </c>
      <c r="I122" s="8">
        <v>0.1</v>
      </c>
      <c r="J122" s="11">
        <v>0.1</v>
      </c>
      <c r="K122" s="3">
        <v>44</v>
      </c>
      <c r="L122" s="3">
        <v>1120</v>
      </c>
      <c r="M122" s="3">
        <v>0</v>
      </c>
      <c r="N122" s="3">
        <v>0</v>
      </c>
      <c r="O122" s="3">
        <v>0</v>
      </c>
      <c r="P122" s="3">
        <v>60</v>
      </c>
      <c r="Q122" s="3">
        <v>372</v>
      </c>
      <c r="R122" s="3">
        <v>81</v>
      </c>
      <c r="S122" s="3">
        <v>29</v>
      </c>
      <c r="T122" s="3">
        <v>0</v>
      </c>
      <c r="U122" s="3">
        <v>0</v>
      </c>
      <c r="V122" s="3">
        <v>39</v>
      </c>
      <c r="W122" s="3">
        <v>354</v>
      </c>
      <c r="X122" s="3">
        <v>99</v>
      </c>
      <c r="Y122" s="3">
        <v>22</v>
      </c>
      <c r="Z122" s="3">
        <v>0</v>
      </c>
    </row>
    <row r="123" spans="1:26">
      <c r="A123" s="2" t="s">
        <v>1047</v>
      </c>
      <c r="B123" s="2" t="s">
        <v>106</v>
      </c>
      <c r="C123" s="2" t="s">
        <v>164</v>
      </c>
      <c r="D123" s="2">
        <v>12655</v>
      </c>
      <c r="E123" s="6" t="s">
        <v>39</v>
      </c>
      <c r="F123" s="2">
        <v>60</v>
      </c>
      <c r="G123" s="3">
        <v>8</v>
      </c>
      <c r="H123" s="3" t="str">
        <f t="shared" si="1"/>
        <v>MINERIO</v>
      </c>
      <c r="I123" s="8">
        <v>0.1</v>
      </c>
      <c r="J123" s="11">
        <v>0.05</v>
      </c>
      <c r="K123" s="3">
        <v>0</v>
      </c>
      <c r="L123" s="3">
        <v>928</v>
      </c>
      <c r="M123" s="3">
        <v>0</v>
      </c>
      <c r="N123" s="3">
        <v>0</v>
      </c>
      <c r="O123" s="3">
        <v>0</v>
      </c>
      <c r="P123" s="3">
        <v>95</v>
      </c>
      <c r="Q123" s="3">
        <v>255</v>
      </c>
      <c r="R123" s="3">
        <v>48</v>
      </c>
      <c r="S123" s="3">
        <v>75</v>
      </c>
      <c r="T123" s="3">
        <v>0</v>
      </c>
      <c r="U123" s="3">
        <v>0</v>
      </c>
      <c r="V123" s="3">
        <v>53</v>
      </c>
      <c r="W123" s="3">
        <v>312</v>
      </c>
      <c r="X123" s="3">
        <v>51</v>
      </c>
      <c r="Y123" s="3">
        <v>26</v>
      </c>
      <c r="Z123" s="3">
        <v>0</v>
      </c>
    </row>
    <row r="124" spans="1:26">
      <c r="A124" s="2" t="s">
        <v>1047</v>
      </c>
      <c r="B124" s="2" t="s">
        <v>106</v>
      </c>
      <c r="C124" s="2" t="s">
        <v>164</v>
      </c>
      <c r="D124" s="2">
        <v>12661</v>
      </c>
      <c r="E124" s="6" t="s">
        <v>8</v>
      </c>
      <c r="F124" s="2">
        <v>66</v>
      </c>
      <c r="G124" s="3">
        <v>2</v>
      </c>
      <c r="H124" s="3" t="str">
        <f t="shared" si="1"/>
        <v>MINERIO</v>
      </c>
      <c r="I124" s="8">
        <v>0.1</v>
      </c>
      <c r="J124" s="11">
        <v>0.02</v>
      </c>
      <c r="K124" s="3">
        <v>0</v>
      </c>
      <c r="L124" s="3">
        <v>374</v>
      </c>
      <c r="M124" s="3">
        <v>0</v>
      </c>
      <c r="N124" s="3">
        <v>0</v>
      </c>
      <c r="O124" s="3">
        <v>0</v>
      </c>
      <c r="P124" s="3">
        <v>2</v>
      </c>
      <c r="Q124" s="3">
        <v>91</v>
      </c>
      <c r="R124" s="3">
        <v>75</v>
      </c>
      <c r="S124" s="3">
        <v>0</v>
      </c>
      <c r="T124" s="3">
        <v>0</v>
      </c>
      <c r="U124" s="3">
        <v>0</v>
      </c>
      <c r="V124" s="3">
        <v>1</v>
      </c>
      <c r="W124" s="3">
        <v>65</v>
      </c>
      <c r="X124" s="3">
        <v>87</v>
      </c>
      <c r="Y124" s="3">
        <v>0</v>
      </c>
      <c r="Z124" s="3">
        <v>0</v>
      </c>
    </row>
    <row r="125" spans="1:26">
      <c r="A125" s="2" t="s">
        <v>1047</v>
      </c>
      <c r="B125" s="2" t="s">
        <v>106</v>
      </c>
      <c r="C125" s="2" t="s">
        <v>164</v>
      </c>
      <c r="D125" s="2">
        <v>12666</v>
      </c>
      <c r="E125" s="6" t="s">
        <v>40</v>
      </c>
      <c r="F125" s="2">
        <v>71</v>
      </c>
      <c r="G125" s="3">
        <v>4</v>
      </c>
      <c r="H125" s="3" t="str">
        <f t="shared" si="1"/>
        <v>MINERIO</v>
      </c>
      <c r="I125" s="8">
        <v>0.1</v>
      </c>
      <c r="J125" s="11">
        <v>0.01</v>
      </c>
      <c r="K125" s="3">
        <v>0</v>
      </c>
      <c r="L125" s="3">
        <v>452</v>
      </c>
      <c r="M125" s="3">
        <v>0</v>
      </c>
      <c r="N125" s="3">
        <v>0</v>
      </c>
      <c r="O125" s="3">
        <v>0</v>
      </c>
      <c r="P125" s="3">
        <v>16</v>
      </c>
      <c r="Q125" s="3">
        <v>103</v>
      </c>
      <c r="R125" s="3">
        <v>72</v>
      </c>
      <c r="S125" s="3">
        <v>10</v>
      </c>
      <c r="T125" s="3">
        <v>0</v>
      </c>
      <c r="U125" s="3">
        <v>0</v>
      </c>
      <c r="V125" s="3">
        <v>10</v>
      </c>
      <c r="W125" s="3">
        <v>96</v>
      </c>
      <c r="X125" s="3">
        <v>73</v>
      </c>
      <c r="Y125" s="3">
        <v>6</v>
      </c>
      <c r="Z125" s="3">
        <v>0</v>
      </c>
    </row>
    <row r="126" spans="1:26">
      <c r="A126" s="2" t="s">
        <v>1047</v>
      </c>
      <c r="B126" s="2" t="s">
        <v>106</v>
      </c>
      <c r="C126" s="2" t="s">
        <v>164</v>
      </c>
      <c r="D126" s="2">
        <v>12671</v>
      </c>
      <c r="E126" s="6" t="s">
        <v>41</v>
      </c>
      <c r="F126" s="2">
        <v>76</v>
      </c>
      <c r="G126" s="3">
        <v>4</v>
      </c>
      <c r="H126" s="3" t="str">
        <f t="shared" si="1"/>
        <v>MINERIO</v>
      </c>
      <c r="I126" s="8">
        <v>0.1</v>
      </c>
      <c r="J126" s="11">
        <v>0</v>
      </c>
      <c r="K126" s="3">
        <v>0</v>
      </c>
      <c r="L126" s="3">
        <v>593</v>
      </c>
      <c r="M126" s="3">
        <v>0</v>
      </c>
      <c r="N126" s="3">
        <v>0</v>
      </c>
      <c r="O126" s="3">
        <v>0</v>
      </c>
      <c r="P126" s="3">
        <v>1</v>
      </c>
      <c r="Q126" s="3">
        <v>88</v>
      </c>
      <c r="R126" s="3">
        <v>155</v>
      </c>
      <c r="S126" s="3">
        <v>0</v>
      </c>
      <c r="T126" s="3">
        <v>0</v>
      </c>
      <c r="U126" s="3">
        <v>0</v>
      </c>
      <c r="V126" s="3">
        <v>0</v>
      </c>
      <c r="W126" s="3">
        <v>60</v>
      </c>
      <c r="X126" s="3">
        <v>163</v>
      </c>
      <c r="Y126" s="3">
        <v>0</v>
      </c>
      <c r="Z126" s="3">
        <v>0</v>
      </c>
    </row>
    <row r="127" spans="1:26">
      <c r="A127" s="2" t="s">
        <v>1047</v>
      </c>
      <c r="B127" s="2" t="s">
        <v>106</v>
      </c>
      <c r="C127" s="2" t="s">
        <v>164</v>
      </c>
      <c r="D127" s="2">
        <v>12686</v>
      </c>
      <c r="E127" s="6" t="s">
        <v>44</v>
      </c>
      <c r="F127" s="2">
        <v>91</v>
      </c>
      <c r="G127" s="3">
        <v>4</v>
      </c>
      <c r="H127" s="3" t="str">
        <f t="shared" si="1"/>
        <v>MINERIO</v>
      </c>
      <c r="I127" s="8">
        <v>0.1</v>
      </c>
      <c r="J127" s="11">
        <v>0.12</v>
      </c>
      <c r="K127" s="3">
        <v>0</v>
      </c>
      <c r="L127" s="3">
        <v>476</v>
      </c>
      <c r="M127" s="3">
        <v>0</v>
      </c>
      <c r="N127" s="3">
        <v>0</v>
      </c>
      <c r="O127" s="3">
        <v>0</v>
      </c>
      <c r="P127" s="3">
        <v>13</v>
      </c>
      <c r="Q127" s="3">
        <v>132</v>
      </c>
      <c r="R127" s="3">
        <v>74</v>
      </c>
      <c r="S127" s="3">
        <v>4</v>
      </c>
      <c r="T127" s="3">
        <v>0</v>
      </c>
      <c r="U127" s="3">
        <v>0</v>
      </c>
      <c r="V127" s="3">
        <v>9</v>
      </c>
      <c r="W127" s="3">
        <v>118</v>
      </c>
      <c r="X127" s="3">
        <v>70</v>
      </c>
      <c r="Y127" s="3">
        <v>2</v>
      </c>
      <c r="Z127" s="3">
        <v>0</v>
      </c>
    </row>
    <row r="128" spans="1:26">
      <c r="A128" s="2" t="s">
        <v>161</v>
      </c>
      <c r="B128" s="2" t="s">
        <v>106</v>
      </c>
      <c r="C128" s="2" t="s">
        <v>164</v>
      </c>
      <c r="D128" s="2" t="s">
        <v>565</v>
      </c>
      <c r="E128" s="6" t="s">
        <v>96</v>
      </c>
      <c r="F128" s="2">
        <v>141</v>
      </c>
      <c r="G128" s="3">
        <v>5</v>
      </c>
      <c r="H128" s="3" t="str">
        <f t="shared" si="1"/>
        <v>MINERIO</v>
      </c>
      <c r="I128" s="8">
        <v>0.11</v>
      </c>
      <c r="J128" s="11">
        <v>0.06</v>
      </c>
      <c r="K128" s="3">
        <v>14</v>
      </c>
      <c r="L128" s="3">
        <v>643</v>
      </c>
      <c r="M128" s="3">
        <v>0</v>
      </c>
      <c r="N128" s="3">
        <v>0</v>
      </c>
      <c r="O128" s="3">
        <v>0</v>
      </c>
      <c r="P128" s="3">
        <v>19</v>
      </c>
      <c r="Q128" s="3">
        <v>195</v>
      </c>
      <c r="R128" s="3">
        <v>86</v>
      </c>
      <c r="S128" s="3">
        <v>8</v>
      </c>
      <c r="T128" s="3">
        <v>0</v>
      </c>
      <c r="U128" s="3">
        <v>0</v>
      </c>
      <c r="V128" s="3">
        <v>16</v>
      </c>
      <c r="W128" s="3">
        <v>162</v>
      </c>
      <c r="X128" s="3">
        <v>105</v>
      </c>
      <c r="Y128" s="3">
        <v>4</v>
      </c>
      <c r="Z128" s="3">
        <v>0</v>
      </c>
    </row>
    <row r="129" spans="1:26">
      <c r="A129" s="2" t="s">
        <v>1049</v>
      </c>
      <c r="B129" s="2" t="s">
        <v>106</v>
      </c>
      <c r="C129" s="2" t="s">
        <v>164</v>
      </c>
      <c r="D129" s="2" t="s">
        <v>1097</v>
      </c>
      <c r="E129" s="6" t="s">
        <v>157</v>
      </c>
      <c r="F129" s="2">
        <v>48</v>
      </c>
      <c r="G129" s="3">
        <v>4</v>
      </c>
      <c r="H129" s="3" t="str">
        <f t="shared" si="1"/>
        <v>MINERIO</v>
      </c>
      <c r="I129" s="8">
        <v>0.11</v>
      </c>
      <c r="J129" s="11">
        <v>0.37</v>
      </c>
      <c r="K129" s="3">
        <v>0</v>
      </c>
      <c r="L129" s="3">
        <v>455</v>
      </c>
      <c r="M129" s="3">
        <v>0</v>
      </c>
      <c r="N129" s="3">
        <v>0</v>
      </c>
      <c r="O129" s="3">
        <v>0</v>
      </c>
      <c r="P129" s="3">
        <v>2</v>
      </c>
      <c r="Q129" s="3">
        <v>104</v>
      </c>
      <c r="R129" s="3">
        <v>107</v>
      </c>
      <c r="S129" s="3">
        <v>0</v>
      </c>
      <c r="T129" s="3">
        <v>0</v>
      </c>
      <c r="U129" s="3">
        <v>0</v>
      </c>
      <c r="V129" s="3">
        <v>1</v>
      </c>
      <c r="W129" s="3">
        <v>75</v>
      </c>
      <c r="X129" s="3">
        <v>115</v>
      </c>
      <c r="Y129" s="3">
        <v>0</v>
      </c>
      <c r="Z129" s="3">
        <v>0</v>
      </c>
    </row>
    <row r="130" spans="1:26">
      <c r="A130" s="2" t="s">
        <v>1049</v>
      </c>
      <c r="B130" s="2" t="s">
        <v>106</v>
      </c>
      <c r="C130" s="2" t="s">
        <v>164</v>
      </c>
      <c r="D130" s="2" t="s">
        <v>1114</v>
      </c>
      <c r="E130" s="6" t="s">
        <v>157</v>
      </c>
      <c r="F130" s="2">
        <v>66</v>
      </c>
      <c r="G130" s="3">
        <v>4</v>
      </c>
      <c r="H130" s="3" t="str">
        <f t="shared" si="1"/>
        <v>MINERIO</v>
      </c>
      <c r="I130" s="8">
        <v>0.11</v>
      </c>
      <c r="J130" s="11">
        <v>0.28000000000000003</v>
      </c>
      <c r="K130" s="3">
        <v>0</v>
      </c>
      <c r="L130" s="3">
        <v>526</v>
      </c>
      <c r="M130" s="3">
        <v>0</v>
      </c>
      <c r="N130" s="3">
        <v>0</v>
      </c>
      <c r="O130" s="3">
        <v>0</v>
      </c>
      <c r="P130" s="3">
        <v>3</v>
      </c>
      <c r="Q130" s="3">
        <v>126</v>
      </c>
      <c r="R130" s="3">
        <v>101</v>
      </c>
      <c r="S130" s="3">
        <v>0</v>
      </c>
      <c r="T130" s="3">
        <v>0</v>
      </c>
      <c r="U130" s="3">
        <v>0</v>
      </c>
      <c r="V130" s="3">
        <v>1</v>
      </c>
      <c r="W130" s="3">
        <v>98</v>
      </c>
      <c r="X130" s="3">
        <v>114</v>
      </c>
      <c r="Y130" s="3">
        <v>0</v>
      </c>
      <c r="Z130" s="3">
        <v>0</v>
      </c>
    </row>
    <row r="131" spans="1:26">
      <c r="A131" s="2" t="s">
        <v>161</v>
      </c>
      <c r="B131" s="2" t="s">
        <v>106</v>
      </c>
      <c r="C131" s="2" t="s">
        <v>164</v>
      </c>
      <c r="D131" s="2" t="s">
        <v>459</v>
      </c>
      <c r="E131" s="6" t="s">
        <v>5</v>
      </c>
      <c r="F131" s="2">
        <v>34</v>
      </c>
      <c r="G131" s="3">
        <v>5</v>
      </c>
      <c r="H131" s="3" t="str">
        <f t="shared" ref="H131:H194" si="2">IF(I131&gt;0.08,"MINERIO","ESTERIL")</f>
        <v>MINERIO</v>
      </c>
      <c r="I131" s="8">
        <v>0.12</v>
      </c>
      <c r="J131" s="11">
        <v>0.06</v>
      </c>
      <c r="K131" s="3">
        <v>0</v>
      </c>
      <c r="L131" s="3">
        <v>706</v>
      </c>
      <c r="M131" s="3">
        <v>0</v>
      </c>
      <c r="N131" s="3">
        <v>0</v>
      </c>
      <c r="O131" s="3">
        <v>0</v>
      </c>
      <c r="P131" s="3">
        <v>16</v>
      </c>
      <c r="Q131" s="3">
        <v>195</v>
      </c>
      <c r="R131" s="3">
        <v>132</v>
      </c>
      <c r="S131" s="3">
        <v>5</v>
      </c>
      <c r="T131" s="3">
        <v>0</v>
      </c>
      <c r="U131" s="3">
        <v>0</v>
      </c>
      <c r="V131" s="3">
        <v>7</v>
      </c>
      <c r="W131" s="3">
        <v>145</v>
      </c>
      <c r="X131" s="3">
        <v>157</v>
      </c>
      <c r="Y131" s="3">
        <v>0</v>
      </c>
      <c r="Z131" s="3">
        <v>0</v>
      </c>
    </row>
    <row r="132" spans="1:26">
      <c r="A132" s="2" t="s">
        <v>161</v>
      </c>
      <c r="B132" s="2" t="s">
        <v>106</v>
      </c>
      <c r="C132" s="2" t="s">
        <v>164</v>
      </c>
      <c r="D132" s="2" t="s">
        <v>492</v>
      </c>
      <c r="E132" s="6" t="s">
        <v>94</v>
      </c>
      <c r="F132" s="2">
        <v>67</v>
      </c>
      <c r="G132" s="3">
        <v>10</v>
      </c>
      <c r="H132" s="3" t="str">
        <f t="shared" si="2"/>
        <v>MINERIO</v>
      </c>
      <c r="I132" s="8">
        <v>0.12</v>
      </c>
      <c r="J132" s="11">
        <v>0.16</v>
      </c>
      <c r="K132" s="3">
        <v>0</v>
      </c>
      <c r="L132" s="3">
        <v>1075</v>
      </c>
      <c r="M132" s="3">
        <v>0</v>
      </c>
      <c r="N132" s="3">
        <v>0</v>
      </c>
      <c r="O132" s="3">
        <v>0</v>
      </c>
      <c r="P132" s="3">
        <v>1</v>
      </c>
      <c r="Q132" s="3">
        <v>277</v>
      </c>
      <c r="R132" s="3">
        <v>265</v>
      </c>
      <c r="S132" s="3">
        <v>0</v>
      </c>
      <c r="T132" s="3">
        <v>0</v>
      </c>
      <c r="U132" s="3">
        <v>0</v>
      </c>
      <c r="V132" s="3">
        <v>1</v>
      </c>
      <c r="W132" s="3">
        <v>196</v>
      </c>
      <c r="X132" s="3">
        <v>320</v>
      </c>
      <c r="Y132" s="3">
        <v>0</v>
      </c>
      <c r="Z132" s="3">
        <v>0</v>
      </c>
    </row>
    <row r="133" spans="1:26">
      <c r="A133" s="2" t="s">
        <v>161</v>
      </c>
      <c r="B133" s="2" t="s">
        <v>106</v>
      </c>
      <c r="C133" s="2" t="s">
        <v>164</v>
      </c>
      <c r="D133" s="2" t="s">
        <v>513</v>
      </c>
      <c r="E133" s="6" t="s">
        <v>13</v>
      </c>
      <c r="F133" s="2">
        <v>89</v>
      </c>
      <c r="G133" s="3">
        <v>5</v>
      </c>
      <c r="H133" s="3" t="str">
        <f t="shared" si="2"/>
        <v>MINERIO</v>
      </c>
      <c r="I133" s="8">
        <v>0.12</v>
      </c>
      <c r="J133" s="11">
        <v>0.02</v>
      </c>
      <c r="K133" s="3">
        <v>0</v>
      </c>
      <c r="L133" s="3">
        <v>659</v>
      </c>
      <c r="M133" s="3">
        <v>0</v>
      </c>
      <c r="N133" s="3">
        <v>0</v>
      </c>
      <c r="O133" s="3">
        <v>0</v>
      </c>
      <c r="P133" s="3">
        <v>6</v>
      </c>
      <c r="Q133" s="3">
        <v>190</v>
      </c>
      <c r="R133" s="3">
        <v>101</v>
      </c>
      <c r="S133" s="3">
        <v>0</v>
      </c>
      <c r="T133" s="3">
        <v>0</v>
      </c>
      <c r="U133" s="3">
        <v>0</v>
      </c>
      <c r="V133" s="3">
        <v>2</v>
      </c>
      <c r="W133" s="3">
        <v>153</v>
      </c>
      <c r="X133" s="3">
        <v>123</v>
      </c>
      <c r="Y133" s="3">
        <v>0</v>
      </c>
      <c r="Z133" s="3">
        <v>0</v>
      </c>
    </row>
    <row r="134" spans="1:26">
      <c r="A134" s="2" t="s">
        <v>161</v>
      </c>
      <c r="B134" s="2" t="s">
        <v>106</v>
      </c>
      <c r="C134" s="2" t="s">
        <v>164</v>
      </c>
      <c r="D134" s="2" t="s">
        <v>602</v>
      </c>
      <c r="E134" s="6" t="s">
        <v>100</v>
      </c>
      <c r="F134" s="2">
        <v>194</v>
      </c>
      <c r="G134" s="3">
        <v>5</v>
      </c>
      <c r="H134" s="3" t="str">
        <f t="shared" si="2"/>
        <v>MINERIO</v>
      </c>
      <c r="I134" s="8">
        <v>0.12</v>
      </c>
      <c r="J134" s="11">
        <v>0.01</v>
      </c>
      <c r="K134" s="3">
        <v>0</v>
      </c>
      <c r="L134" s="3">
        <v>638</v>
      </c>
      <c r="M134" s="3">
        <v>0</v>
      </c>
      <c r="N134" s="3">
        <v>0</v>
      </c>
      <c r="O134" s="3">
        <v>0</v>
      </c>
      <c r="P134" s="3">
        <v>12</v>
      </c>
      <c r="Q134" s="3">
        <v>214</v>
      </c>
      <c r="R134" s="3">
        <v>97</v>
      </c>
      <c r="S134" s="3">
        <v>1</v>
      </c>
      <c r="T134" s="3">
        <v>0</v>
      </c>
      <c r="U134" s="3">
        <v>0</v>
      </c>
      <c r="V134" s="3">
        <v>6</v>
      </c>
      <c r="W134" s="3">
        <v>179</v>
      </c>
      <c r="X134" s="3">
        <v>112</v>
      </c>
      <c r="Y134" s="3">
        <v>0</v>
      </c>
      <c r="Z134" s="3">
        <v>0</v>
      </c>
    </row>
    <row r="135" spans="1:26">
      <c r="A135" s="2" t="s">
        <v>1047</v>
      </c>
      <c r="B135" s="2" t="s">
        <v>106</v>
      </c>
      <c r="C135" s="2" t="s">
        <v>164</v>
      </c>
      <c r="D135" s="2">
        <v>12294</v>
      </c>
      <c r="E135" s="6" t="s">
        <v>5</v>
      </c>
      <c r="F135" s="2">
        <v>13</v>
      </c>
      <c r="G135" s="3">
        <v>6</v>
      </c>
      <c r="H135" s="3" t="str">
        <f t="shared" si="2"/>
        <v>MINERIO</v>
      </c>
      <c r="I135" s="8">
        <v>0.12</v>
      </c>
      <c r="J135" s="11">
        <v>0.01</v>
      </c>
      <c r="K135" s="3">
        <v>14</v>
      </c>
      <c r="L135" s="3">
        <v>681</v>
      </c>
      <c r="M135" s="3">
        <v>0</v>
      </c>
      <c r="N135" s="3">
        <v>0</v>
      </c>
      <c r="O135" s="3">
        <v>0</v>
      </c>
      <c r="P135" s="3">
        <v>33</v>
      </c>
      <c r="Q135" s="3">
        <v>219</v>
      </c>
      <c r="R135" s="3">
        <v>54</v>
      </c>
      <c r="S135" s="3">
        <v>18</v>
      </c>
      <c r="T135" s="3">
        <v>0</v>
      </c>
      <c r="U135" s="3">
        <v>0</v>
      </c>
      <c r="V135" s="3">
        <v>21</v>
      </c>
      <c r="W135" s="3">
        <v>205</v>
      </c>
      <c r="X135" s="3">
        <v>74</v>
      </c>
      <c r="Y135" s="3">
        <v>4</v>
      </c>
      <c r="Z135" s="3">
        <v>0</v>
      </c>
    </row>
    <row r="136" spans="1:26">
      <c r="A136" s="2" t="s">
        <v>161</v>
      </c>
      <c r="B136" s="2" t="s">
        <v>106</v>
      </c>
      <c r="C136" s="2" t="s">
        <v>164</v>
      </c>
      <c r="D136" s="2" t="s">
        <v>522</v>
      </c>
      <c r="E136" s="6" t="s">
        <v>13</v>
      </c>
      <c r="F136" s="2">
        <v>98</v>
      </c>
      <c r="G136" s="3">
        <v>5</v>
      </c>
      <c r="H136" s="3" t="str">
        <f t="shared" si="2"/>
        <v>MINERIO</v>
      </c>
      <c r="I136" s="8">
        <v>0.13</v>
      </c>
      <c r="J136" s="11">
        <v>31</v>
      </c>
      <c r="K136" s="3">
        <v>202</v>
      </c>
      <c r="L136" s="3">
        <v>328</v>
      </c>
      <c r="M136" s="3">
        <v>0</v>
      </c>
      <c r="N136" s="3">
        <v>0</v>
      </c>
      <c r="O136" s="3">
        <v>0</v>
      </c>
      <c r="P136" s="3">
        <v>83</v>
      </c>
      <c r="Q136" s="3">
        <v>35</v>
      </c>
      <c r="R136" s="3">
        <v>83</v>
      </c>
      <c r="S136" s="3">
        <v>41</v>
      </c>
      <c r="T136" s="3">
        <v>0</v>
      </c>
      <c r="U136" s="3">
        <v>0</v>
      </c>
      <c r="V136" s="3">
        <v>70</v>
      </c>
      <c r="W136" s="3">
        <v>35</v>
      </c>
      <c r="X136" s="3">
        <v>93</v>
      </c>
      <c r="Y136" s="3">
        <v>38</v>
      </c>
      <c r="Z136" s="3">
        <v>0</v>
      </c>
    </row>
    <row r="137" spans="1:26">
      <c r="A137" s="2" t="s">
        <v>161</v>
      </c>
      <c r="B137" s="2" t="s">
        <v>106</v>
      </c>
      <c r="C137" s="2" t="s">
        <v>164</v>
      </c>
      <c r="D137" s="2" t="s">
        <v>535</v>
      </c>
      <c r="E137" s="6" t="s">
        <v>95</v>
      </c>
      <c r="F137" s="2">
        <v>111</v>
      </c>
      <c r="G137" s="3">
        <v>10</v>
      </c>
      <c r="H137" s="3" t="str">
        <f t="shared" si="2"/>
        <v>MINERIO</v>
      </c>
      <c r="I137" s="8">
        <v>0.13</v>
      </c>
      <c r="J137" s="11">
        <v>0.01</v>
      </c>
      <c r="K137" s="3">
        <v>0</v>
      </c>
      <c r="L137" s="3">
        <v>1014</v>
      </c>
      <c r="M137" s="3">
        <v>0</v>
      </c>
      <c r="N137" s="3">
        <v>0</v>
      </c>
      <c r="O137" s="3">
        <v>0</v>
      </c>
      <c r="P137" s="3">
        <v>11</v>
      </c>
      <c r="Q137" s="3">
        <v>307</v>
      </c>
      <c r="R137" s="3">
        <v>164</v>
      </c>
      <c r="S137" s="3">
        <v>0</v>
      </c>
      <c r="T137" s="3">
        <v>0</v>
      </c>
      <c r="U137" s="3">
        <v>0</v>
      </c>
      <c r="V137" s="3">
        <v>5</v>
      </c>
      <c r="W137" s="3">
        <v>256</v>
      </c>
      <c r="X137" s="3">
        <v>191</v>
      </c>
      <c r="Y137" s="3">
        <v>0</v>
      </c>
      <c r="Z137" s="3">
        <v>0</v>
      </c>
    </row>
    <row r="138" spans="1:26">
      <c r="A138" s="2" t="s">
        <v>161</v>
      </c>
      <c r="B138" s="2" t="s">
        <v>106</v>
      </c>
      <c r="C138" s="2" t="s">
        <v>164</v>
      </c>
      <c r="D138" s="2" t="s">
        <v>574</v>
      </c>
      <c r="E138" s="6" t="s">
        <v>97</v>
      </c>
      <c r="F138" s="2">
        <v>150</v>
      </c>
      <c r="G138" s="3">
        <v>5</v>
      </c>
      <c r="H138" s="3" t="str">
        <f t="shared" si="2"/>
        <v>MINERIO</v>
      </c>
      <c r="I138" s="8">
        <v>0.13</v>
      </c>
      <c r="J138" s="11">
        <v>0.13</v>
      </c>
      <c r="K138" s="3">
        <v>0</v>
      </c>
      <c r="L138" s="3">
        <v>496</v>
      </c>
      <c r="M138" s="3">
        <v>0</v>
      </c>
      <c r="N138" s="3">
        <v>0</v>
      </c>
      <c r="O138" s="3">
        <v>0</v>
      </c>
      <c r="P138" s="3">
        <v>2</v>
      </c>
      <c r="Q138" s="3">
        <v>70</v>
      </c>
      <c r="R138" s="3">
        <v>157</v>
      </c>
      <c r="S138" s="3">
        <v>0</v>
      </c>
      <c r="T138" s="3">
        <v>0</v>
      </c>
      <c r="U138" s="3">
        <v>0</v>
      </c>
      <c r="V138" s="3">
        <v>0</v>
      </c>
      <c r="W138" s="3">
        <v>43</v>
      </c>
      <c r="X138" s="3">
        <v>160</v>
      </c>
      <c r="Y138" s="3">
        <v>0</v>
      </c>
      <c r="Z138" s="3">
        <v>0</v>
      </c>
    </row>
    <row r="139" spans="1:26">
      <c r="A139" s="2" t="s">
        <v>161</v>
      </c>
      <c r="B139" s="2" t="s">
        <v>106</v>
      </c>
      <c r="C139" s="2" t="s">
        <v>164</v>
      </c>
      <c r="D139" s="2" t="s">
        <v>580</v>
      </c>
      <c r="E139" s="6" t="s">
        <v>98</v>
      </c>
      <c r="F139" s="2">
        <v>157</v>
      </c>
      <c r="G139" s="3">
        <v>15</v>
      </c>
      <c r="H139" s="3" t="str">
        <f t="shared" si="2"/>
        <v>MINERIO</v>
      </c>
      <c r="I139" s="8">
        <v>0.13</v>
      </c>
      <c r="J139" s="11">
        <v>0.87</v>
      </c>
      <c r="K139" s="3">
        <v>19</v>
      </c>
      <c r="L139" s="3">
        <v>1451</v>
      </c>
      <c r="M139" s="3">
        <v>0</v>
      </c>
      <c r="N139" s="3">
        <v>0</v>
      </c>
      <c r="O139" s="3">
        <v>0</v>
      </c>
      <c r="P139" s="3">
        <v>54</v>
      </c>
      <c r="Q139" s="3">
        <v>489</v>
      </c>
      <c r="R139" s="3">
        <v>153</v>
      </c>
      <c r="S139" s="3">
        <v>18</v>
      </c>
      <c r="T139" s="3">
        <v>0</v>
      </c>
      <c r="U139" s="3">
        <v>0</v>
      </c>
      <c r="V139" s="3">
        <v>36</v>
      </c>
      <c r="W139" s="3">
        <v>459</v>
      </c>
      <c r="X139" s="3">
        <v>167</v>
      </c>
      <c r="Y139" s="3">
        <v>10</v>
      </c>
      <c r="Z139" s="3">
        <v>0</v>
      </c>
    </row>
    <row r="140" spans="1:26">
      <c r="A140" s="2" t="s">
        <v>161</v>
      </c>
      <c r="B140" s="2" t="s">
        <v>106</v>
      </c>
      <c r="C140" s="2" t="s">
        <v>164</v>
      </c>
      <c r="D140" s="2" t="s">
        <v>590</v>
      </c>
      <c r="E140" s="6" t="s">
        <v>99</v>
      </c>
      <c r="F140" s="2">
        <v>171</v>
      </c>
      <c r="G140" s="3">
        <v>5</v>
      </c>
      <c r="H140" s="3" t="str">
        <f t="shared" si="2"/>
        <v>MINERIO</v>
      </c>
      <c r="I140" s="8">
        <v>0.13</v>
      </c>
      <c r="J140" s="11">
        <v>0.1</v>
      </c>
      <c r="K140" s="3">
        <v>0</v>
      </c>
      <c r="L140" s="3">
        <v>453</v>
      </c>
      <c r="M140" s="3">
        <v>0</v>
      </c>
      <c r="N140" s="3">
        <v>0</v>
      </c>
      <c r="O140" s="3">
        <v>0</v>
      </c>
      <c r="P140" s="3">
        <v>44</v>
      </c>
      <c r="Q140" s="3">
        <v>257</v>
      </c>
      <c r="R140" s="3">
        <v>71</v>
      </c>
      <c r="S140" s="3">
        <v>22</v>
      </c>
      <c r="T140" s="3">
        <v>0</v>
      </c>
      <c r="U140" s="3">
        <v>0</v>
      </c>
      <c r="V140" s="3">
        <v>27</v>
      </c>
      <c r="W140" s="3">
        <v>119</v>
      </c>
      <c r="X140" s="3">
        <v>39</v>
      </c>
      <c r="Y140" s="3">
        <v>19</v>
      </c>
      <c r="Z140" s="3">
        <v>0</v>
      </c>
    </row>
    <row r="141" spans="1:26">
      <c r="A141" s="2" t="s">
        <v>1047</v>
      </c>
      <c r="B141" s="2" t="s">
        <v>106</v>
      </c>
      <c r="C141" s="2" t="s">
        <v>164</v>
      </c>
      <c r="D141" s="2">
        <v>12711</v>
      </c>
      <c r="E141" s="6" t="s">
        <v>15</v>
      </c>
      <c r="F141" s="2">
        <v>116</v>
      </c>
      <c r="G141" s="3">
        <v>6</v>
      </c>
      <c r="H141" s="3" t="str">
        <f t="shared" si="2"/>
        <v>MINERIO</v>
      </c>
      <c r="I141" s="8">
        <v>0.13</v>
      </c>
      <c r="J141" s="11"/>
      <c r="K141" s="3">
        <v>0</v>
      </c>
      <c r="L141" s="3">
        <v>899</v>
      </c>
      <c r="M141" s="3">
        <v>0</v>
      </c>
      <c r="N141" s="3">
        <v>0</v>
      </c>
      <c r="O141" s="3">
        <v>0</v>
      </c>
      <c r="P141" s="3">
        <v>3</v>
      </c>
      <c r="Q141" s="3">
        <v>309</v>
      </c>
      <c r="R141" s="3">
        <v>76</v>
      </c>
      <c r="S141" s="3">
        <v>1</v>
      </c>
      <c r="T141" s="3">
        <v>14</v>
      </c>
      <c r="U141" s="3">
        <v>0</v>
      </c>
      <c r="V141" s="3">
        <v>9</v>
      </c>
      <c r="W141" s="3">
        <v>264</v>
      </c>
      <c r="X141" s="3">
        <v>129</v>
      </c>
      <c r="Y141" s="3">
        <v>0</v>
      </c>
      <c r="Z141" s="3">
        <v>0</v>
      </c>
    </row>
    <row r="142" spans="1:26">
      <c r="A142" s="2" t="s">
        <v>1047</v>
      </c>
      <c r="B142" s="2" t="s">
        <v>106</v>
      </c>
      <c r="C142" s="2" t="s">
        <v>164</v>
      </c>
      <c r="D142" s="2">
        <v>12714</v>
      </c>
      <c r="E142" s="6" t="s">
        <v>15</v>
      </c>
      <c r="F142" s="2">
        <v>119</v>
      </c>
      <c r="G142" s="3">
        <v>10</v>
      </c>
      <c r="H142" s="3" t="str">
        <f t="shared" si="2"/>
        <v>MINERIO</v>
      </c>
      <c r="I142" s="8">
        <v>0.13</v>
      </c>
      <c r="J142" s="11"/>
      <c r="K142" s="3">
        <v>0</v>
      </c>
      <c r="L142" s="3">
        <v>927</v>
      </c>
      <c r="M142" s="3">
        <v>0</v>
      </c>
      <c r="N142" s="3">
        <v>0</v>
      </c>
      <c r="O142" s="3">
        <v>0</v>
      </c>
      <c r="P142" s="3">
        <v>0</v>
      </c>
      <c r="Q142" s="3">
        <v>300</v>
      </c>
      <c r="R142" s="3">
        <v>124</v>
      </c>
      <c r="S142" s="3">
        <v>0</v>
      </c>
      <c r="T142" s="3">
        <v>14</v>
      </c>
      <c r="U142" s="3">
        <v>0</v>
      </c>
      <c r="V142" s="3">
        <v>8</v>
      </c>
      <c r="W142" s="3">
        <v>256</v>
      </c>
      <c r="X142" s="3">
        <v>174</v>
      </c>
      <c r="Y142" s="3">
        <v>0</v>
      </c>
      <c r="Z142" s="3">
        <v>0</v>
      </c>
    </row>
    <row r="143" spans="1:26">
      <c r="A143" s="2" t="s">
        <v>1049</v>
      </c>
      <c r="B143" s="2" t="s">
        <v>106</v>
      </c>
      <c r="C143" s="2" t="s">
        <v>164</v>
      </c>
      <c r="D143" s="2" t="s">
        <v>1076</v>
      </c>
      <c r="E143" s="6" t="s">
        <v>156</v>
      </c>
      <c r="F143" s="2">
        <v>27</v>
      </c>
      <c r="G143" s="3">
        <v>4</v>
      </c>
      <c r="H143" s="3" t="str">
        <f t="shared" si="2"/>
        <v>MINERIO</v>
      </c>
      <c r="I143" s="8">
        <v>0.13</v>
      </c>
      <c r="J143" s="11">
        <v>0.09</v>
      </c>
      <c r="K143" s="3">
        <v>14</v>
      </c>
      <c r="L143" s="3">
        <v>559</v>
      </c>
      <c r="M143" s="3">
        <v>0</v>
      </c>
      <c r="N143" s="3">
        <v>0</v>
      </c>
      <c r="O143" s="3">
        <v>0</v>
      </c>
      <c r="P143" s="3">
        <v>9</v>
      </c>
      <c r="Q143" s="3">
        <v>119</v>
      </c>
      <c r="R143" s="3">
        <v>117</v>
      </c>
      <c r="S143" s="3">
        <v>1</v>
      </c>
      <c r="T143" s="3">
        <v>0</v>
      </c>
      <c r="U143" s="3">
        <v>0</v>
      </c>
      <c r="V143" s="3">
        <v>4</v>
      </c>
      <c r="W143" s="3">
        <v>93</v>
      </c>
      <c r="X143" s="3">
        <v>125</v>
      </c>
      <c r="Y143" s="3">
        <v>0</v>
      </c>
      <c r="Z143" s="3">
        <v>0</v>
      </c>
    </row>
    <row r="144" spans="1:26">
      <c r="A144" s="2" t="s">
        <v>1049</v>
      </c>
      <c r="B144" s="2" t="s">
        <v>106</v>
      </c>
      <c r="C144" s="2" t="s">
        <v>164</v>
      </c>
      <c r="D144" s="2" t="s">
        <v>1102</v>
      </c>
      <c r="E144" s="6" t="s">
        <v>157</v>
      </c>
      <c r="F144" s="2">
        <v>53</v>
      </c>
      <c r="G144" s="3">
        <v>6</v>
      </c>
      <c r="H144" s="3" t="str">
        <f t="shared" si="2"/>
        <v>MINERIO</v>
      </c>
      <c r="I144" s="8">
        <v>0.13</v>
      </c>
      <c r="J144" s="11">
        <v>1.1200000000000001</v>
      </c>
      <c r="K144" s="3">
        <v>14</v>
      </c>
      <c r="L144" s="3">
        <v>641</v>
      </c>
      <c r="M144" s="3">
        <v>0</v>
      </c>
      <c r="N144" s="3">
        <v>0</v>
      </c>
      <c r="O144" s="3">
        <v>0</v>
      </c>
      <c r="P144" s="3">
        <v>7</v>
      </c>
      <c r="Q144" s="3">
        <v>123</v>
      </c>
      <c r="R144" s="3">
        <v>176</v>
      </c>
      <c r="S144" s="3">
        <v>4</v>
      </c>
      <c r="T144" s="3">
        <v>0</v>
      </c>
      <c r="U144" s="3">
        <v>0</v>
      </c>
      <c r="V144" s="3">
        <v>6</v>
      </c>
      <c r="W144" s="3">
        <v>91</v>
      </c>
      <c r="X144" s="3">
        <v>182</v>
      </c>
      <c r="Y144" s="3">
        <v>4</v>
      </c>
      <c r="Z144" s="3">
        <v>0</v>
      </c>
    </row>
    <row r="145" spans="1:26">
      <c r="A145" s="2" t="s">
        <v>1049</v>
      </c>
      <c r="B145" s="2" t="s">
        <v>106</v>
      </c>
      <c r="C145" s="2" t="s">
        <v>164</v>
      </c>
      <c r="D145" s="2" t="s">
        <v>1104</v>
      </c>
      <c r="E145" s="6" t="s">
        <v>157</v>
      </c>
      <c r="F145" s="2">
        <v>55</v>
      </c>
      <c r="G145" s="3">
        <v>4</v>
      </c>
      <c r="H145" s="3" t="str">
        <f t="shared" si="2"/>
        <v>MINERIO</v>
      </c>
      <c r="I145" s="8">
        <v>0.13</v>
      </c>
      <c r="J145" s="11">
        <v>0.24</v>
      </c>
      <c r="K145" s="3">
        <v>0</v>
      </c>
      <c r="L145" s="3">
        <v>537</v>
      </c>
      <c r="M145" s="3">
        <v>0</v>
      </c>
      <c r="N145" s="3">
        <v>0</v>
      </c>
      <c r="O145" s="3">
        <v>0</v>
      </c>
      <c r="P145" s="3">
        <v>1</v>
      </c>
      <c r="Q145" s="3">
        <v>113</v>
      </c>
      <c r="R145" s="3">
        <v>135</v>
      </c>
      <c r="S145" s="3">
        <v>0</v>
      </c>
      <c r="T145" s="3">
        <v>0</v>
      </c>
      <c r="U145" s="3">
        <v>0</v>
      </c>
      <c r="V145" s="3">
        <v>0</v>
      </c>
      <c r="W145" s="3">
        <v>74</v>
      </c>
      <c r="X145" s="3">
        <v>149</v>
      </c>
      <c r="Y145" s="3">
        <v>0</v>
      </c>
      <c r="Z145" s="3">
        <v>0</v>
      </c>
    </row>
    <row r="146" spans="1:26">
      <c r="A146" s="2" t="s">
        <v>161</v>
      </c>
      <c r="B146" s="2" t="s">
        <v>106</v>
      </c>
      <c r="C146" s="2" t="s">
        <v>164</v>
      </c>
      <c r="D146" s="2" t="s">
        <v>465</v>
      </c>
      <c r="E146" s="6" t="s">
        <v>5</v>
      </c>
      <c r="F146" s="2">
        <v>40</v>
      </c>
      <c r="G146" s="3">
        <v>5</v>
      </c>
      <c r="H146" s="3" t="str">
        <f t="shared" si="2"/>
        <v>MINERIO</v>
      </c>
      <c r="I146" s="8">
        <v>0.14000000000000001</v>
      </c>
      <c r="J146" s="11">
        <v>0.08</v>
      </c>
      <c r="K146" s="3">
        <v>84</v>
      </c>
      <c r="L146" s="3">
        <v>541</v>
      </c>
      <c r="M146" s="3">
        <v>0</v>
      </c>
      <c r="N146" s="3">
        <v>0</v>
      </c>
      <c r="O146" s="3">
        <v>0</v>
      </c>
      <c r="P146" s="3">
        <v>9</v>
      </c>
      <c r="Q146" s="3">
        <v>181</v>
      </c>
      <c r="R146" s="3">
        <v>98</v>
      </c>
      <c r="S146" s="3">
        <v>1</v>
      </c>
      <c r="T146" s="3">
        <v>0</v>
      </c>
      <c r="U146" s="3">
        <v>0</v>
      </c>
      <c r="V146" s="3">
        <v>5</v>
      </c>
      <c r="W146" s="3">
        <v>146</v>
      </c>
      <c r="X146" s="3">
        <v>121</v>
      </c>
      <c r="Y146" s="3">
        <v>0</v>
      </c>
      <c r="Z146" s="3">
        <v>0</v>
      </c>
    </row>
    <row r="147" spans="1:26">
      <c r="A147" s="2" t="s">
        <v>161</v>
      </c>
      <c r="B147" s="2" t="s">
        <v>106</v>
      </c>
      <c r="C147" s="2" t="s">
        <v>164</v>
      </c>
      <c r="D147" s="2" t="s">
        <v>510</v>
      </c>
      <c r="E147" s="6" t="s">
        <v>13</v>
      </c>
      <c r="F147" s="2">
        <v>86</v>
      </c>
      <c r="G147" s="3">
        <v>10</v>
      </c>
      <c r="H147" s="3" t="str">
        <f t="shared" si="2"/>
        <v>MINERIO</v>
      </c>
      <c r="I147" s="8">
        <v>0.14000000000000001</v>
      </c>
      <c r="J147" s="11">
        <v>0.02</v>
      </c>
      <c r="K147" s="3">
        <v>0</v>
      </c>
      <c r="L147" s="3">
        <v>1021</v>
      </c>
      <c r="M147" s="3">
        <v>0</v>
      </c>
      <c r="N147" s="3">
        <v>0</v>
      </c>
      <c r="O147" s="3">
        <v>0</v>
      </c>
      <c r="P147" s="3">
        <v>23</v>
      </c>
      <c r="Q147" s="3">
        <v>301</v>
      </c>
      <c r="R147" s="3">
        <v>132</v>
      </c>
      <c r="S147" s="3">
        <v>3</v>
      </c>
      <c r="T147" s="3">
        <v>0</v>
      </c>
      <c r="U147" s="3">
        <v>0</v>
      </c>
      <c r="V147" s="3">
        <v>11</v>
      </c>
      <c r="W147" s="3">
        <v>277</v>
      </c>
      <c r="X147" s="3">
        <v>141</v>
      </c>
      <c r="Y147" s="3">
        <v>1</v>
      </c>
      <c r="Z147" s="3">
        <v>0</v>
      </c>
    </row>
    <row r="148" spans="1:26">
      <c r="A148" s="2" t="s">
        <v>161</v>
      </c>
      <c r="B148" s="2" t="s">
        <v>106</v>
      </c>
      <c r="C148" s="2" t="s">
        <v>164</v>
      </c>
      <c r="D148" s="2" t="s">
        <v>593</v>
      </c>
      <c r="E148" s="6" t="s">
        <v>100</v>
      </c>
      <c r="F148" s="2">
        <v>177</v>
      </c>
      <c r="G148" s="3">
        <v>5</v>
      </c>
      <c r="H148" s="3" t="str">
        <f t="shared" si="2"/>
        <v>MINERIO</v>
      </c>
      <c r="I148" s="8">
        <v>0.14000000000000001</v>
      </c>
      <c r="J148" s="11">
        <v>0.04</v>
      </c>
      <c r="K148" s="3">
        <v>0</v>
      </c>
      <c r="L148" s="3">
        <v>671</v>
      </c>
      <c r="M148" s="3">
        <v>0</v>
      </c>
      <c r="N148" s="3">
        <v>0</v>
      </c>
      <c r="O148" s="3">
        <v>0</v>
      </c>
      <c r="P148" s="3">
        <v>16</v>
      </c>
      <c r="Q148" s="3">
        <v>223</v>
      </c>
      <c r="R148" s="3">
        <v>90</v>
      </c>
      <c r="S148" s="3">
        <v>1</v>
      </c>
      <c r="T148" s="3">
        <v>0</v>
      </c>
      <c r="U148" s="3">
        <v>0</v>
      </c>
      <c r="V148" s="3">
        <v>8</v>
      </c>
      <c r="W148" s="3">
        <v>192</v>
      </c>
      <c r="X148" s="3">
        <v>106</v>
      </c>
      <c r="Y148" s="3">
        <v>0</v>
      </c>
      <c r="Z148" s="3">
        <v>0</v>
      </c>
    </row>
    <row r="149" spans="1:26">
      <c r="A149" s="2" t="s">
        <v>1047</v>
      </c>
      <c r="B149" s="2" t="s">
        <v>106</v>
      </c>
      <c r="C149" s="2" t="s">
        <v>164</v>
      </c>
      <c r="D149" s="2">
        <v>12712</v>
      </c>
      <c r="E149" s="6" t="s">
        <v>15</v>
      </c>
      <c r="F149" s="2">
        <v>117</v>
      </c>
      <c r="G149" s="3">
        <v>8</v>
      </c>
      <c r="H149" s="3" t="str">
        <f t="shared" si="2"/>
        <v>MINERIO</v>
      </c>
      <c r="I149" s="8">
        <v>0.14000000000000001</v>
      </c>
      <c r="J149" s="11"/>
      <c r="K149" s="3">
        <v>0</v>
      </c>
      <c r="L149" s="3">
        <v>1262</v>
      </c>
      <c r="M149" s="3">
        <v>0</v>
      </c>
      <c r="N149" s="3">
        <v>0</v>
      </c>
      <c r="O149" s="3">
        <v>0</v>
      </c>
      <c r="P149" s="3">
        <v>2</v>
      </c>
      <c r="Q149" s="3">
        <v>453</v>
      </c>
      <c r="R149" s="3">
        <v>120</v>
      </c>
      <c r="S149" s="3">
        <v>7</v>
      </c>
      <c r="T149" s="3">
        <v>26</v>
      </c>
      <c r="U149" s="3">
        <v>0</v>
      </c>
      <c r="V149" s="3">
        <v>11</v>
      </c>
      <c r="W149" s="3">
        <v>411</v>
      </c>
      <c r="X149" s="3">
        <v>185</v>
      </c>
      <c r="Y149" s="3">
        <v>0</v>
      </c>
      <c r="Z149" s="3">
        <v>0</v>
      </c>
    </row>
    <row r="150" spans="1:26">
      <c r="A150" s="2" t="s">
        <v>1047</v>
      </c>
      <c r="B150" s="2" t="s">
        <v>106</v>
      </c>
      <c r="C150" s="2" t="s">
        <v>164</v>
      </c>
      <c r="D150" s="2">
        <v>12715</v>
      </c>
      <c r="E150" s="6" t="s">
        <v>15</v>
      </c>
      <c r="F150" s="2">
        <v>120</v>
      </c>
      <c r="G150" s="3">
        <v>6</v>
      </c>
      <c r="H150" s="3" t="str">
        <f t="shared" si="2"/>
        <v>MINERIO</v>
      </c>
      <c r="I150" s="8">
        <v>0.14000000000000001</v>
      </c>
      <c r="J150" s="11"/>
      <c r="K150" s="3">
        <v>0</v>
      </c>
      <c r="L150" s="3">
        <v>1014</v>
      </c>
      <c r="M150" s="3">
        <v>0</v>
      </c>
      <c r="N150" s="3">
        <v>0</v>
      </c>
      <c r="O150" s="3">
        <v>0</v>
      </c>
      <c r="P150" s="3">
        <v>1</v>
      </c>
      <c r="Q150" s="3">
        <v>329</v>
      </c>
      <c r="R150" s="3">
        <v>113</v>
      </c>
      <c r="S150" s="3">
        <v>3</v>
      </c>
      <c r="T150" s="3">
        <v>25</v>
      </c>
      <c r="U150" s="3">
        <v>0</v>
      </c>
      <c r="V150" s="3">
        <v>12</v>
      </c>
      <c r="W150" s="3">
        <v>302</v>
      </c>
      <c r="X150" s="3">
        <v>156</v>
      </c>
      <c r="Y150" s="3">
        <v>1</v>
      </c>
      <c r="Z150" s="3">
        <v>0</v>
      </c>
    </row>
    <row r="151" spans="1:26">
      <c r="A151" s="2" t="s">
        <v>1049</v>
      </c>
      <c r="B151" s="2" t="s">
        <v>106</v>
      </c>
      <c r="C151" s="2" t="s">
        <v>164</v>
      </c>
      <c r="D151" s="2" t="s">
        <v>1073</v>
      </c>
      <c r="E151" s="6" t="s">
        <v>156</v>
      </c>
      <c r="F151" s="2">
        <v>24</v>
      </c>
      <c r="G151" s="3">
        <v>4</v>
      </c>
      <c r="H151" s="3" t="str">
        <f t="shared" si="2"/>
        <v>MINERIO</v>
      </c>
      <c r="I151" s="8">
        <v>0.14000000000000001</v>
      </c>
      <c r="J151" s="11">
        <v>0.04</v>
      </c>
      <c r="K151" s="3">
        <v>14</v>
      </c>
      <c r="L151" s="3">
        <v>468</v>
      </c>
      <c r="M151" s="3">
        <v>0</v>
      </c>
      <c r="N151" s="3">
        <v>0</v>
      </c>
      <c r="O151" s="3">
        <v>0</v>
      </c>
      <c r="P151" s="3">
        <v>4</v>
      </c>
      <c r="Q151" s="3">
        <v>124</v>
      </c>
      <c r="R151" s="3">
        <v>92</v>
      </c>
      <c r="S151" s="3">
        <v>0</v>
      </c>
      <c r="T151" s="3">
        <v>0</v>
      </c>
      <c r="U151" s="3">
        <v>0</v>
      </c>
      <c r="V151" s="3">
        <v>3</v>
      </c>
      <c r="W151" s="3">
        <v>102</v>
      </c>
      <c r="X151" s="3">
        <v>99</v>
      </c>
      <c r="Y151" s="3">
        <v>0</v>
      </c>
      <c r="Z151" s="3">
        <v>0</v>
      </c>
    </row>
    <row r="152" spans="1:26">
      <c r="A152" s="2" t="s">
        <v>1049</v>
      </c>
      <c r="B152" s="2" t="s">
        <v>106</v>
      </c>
      <c r="C152" s="2" t="s">
        <v>164</v>
      </c>
      <c r="D152" s="2" t="s">
        <v>1106</v>
      </c>
      <c r="E152" s="6" t="s">
        <v>157</v>
      </c>
      <c r="F152" s="2">
        <v>58</v>
      </c>
      <c r="G152" s="3">
        <v>6</v>
      </c>
      <c r="H152" s="3" t="str">
        <f t="shared" si="2"/>
        <v>MINERIO</v>
      </c>
      <c r="I152" s="8">
        <v>0.14000000000000001</v>
      </c>
      <c r="J152" s="11">
        <v>0.02</v>
      </c>
      <c r="K152" s="3">
        <v>0</v>
      </c>
      <c r="L152" s="3">
        <v>640</v>
      </c>
      <c r="M152" s="3">
        <v>0</v>
      </c>
      <c r="N152" s="3">
        <v>0</v>
      </c>
      <c r="O152" s="3">
        <v>0</v>
      </c>
      <c r="P152" s="3">
        <v>91</v>
      </c>
      <c r="Q152" s="3">
        <v>121</v>
      </c>
      <c r="R152" s="3">
        <v>26</v>
      </c>
      <c r="S152" s="3">
        <v>78</v>
      </c>
      <c r="T152" s="3">
        <v>0</v>
      </c>
      <c r="U152" s="3">
        <v>0</v>
      </c>
      <c r="V152" s="3">
        <v>70</v>
      </c>
      <c r="W152" s="3">
        <v>135</v>
      </c>
      <c r="X152" s="3">
        <v>27</v>
      </c>
      <c r="Y152" s="3">
        <v>65</v>
      </c>
      <c r="Z152" s="3">
        <v>0</v>
      </c>
    </row>
    <row r="153" spans="1:26">
      <c r="A153" s="2" t="s">
        <v>161</v>
      </c>
      <c r="B153" s="2" t="s">
        <v>106</v>
      </c>
      <c r="C153" s="2" t="s">
        <v>164</v>
      </c>
      <c r="D153" s="2" t="s">
        <v>442</v>
      </c>
      <c r="E153" s="6" t="s">
        <v>5</v>
      </c>
      <c r="F153" s="2">
        <v>17</v>
      </c>
      <c r="G153" s="3">
        <v>5</v>
      </c>
      <c r="H153" s="3" t="str">
        <f t="shared" si="2"/>
        <v>MINERIO</v>
      </c>
      <c r="I153" s="8">
        <v>0.15</v>
      </c>
      <c r="J153" s="11">
        <v>1</v>
      </c>
      <c r="K153" s="3">
        <v>44</v>
      </c>
      <c r="L153" s="3">
        <v>955</v>
      </c>
      <c r="M153" s="3">
        <v>0</v>
      </c>
      <c r="N153" s="3">
        <v>0</v>
      </c>
      <c r="O153" s="3">
        <v>0</v>
      </c>
      <c r="P153" s="3">
        <v>78</v>
      </c>
      <c r="Q153" s="3">
        <v>287</v>
      </c>
      <c r="R153" s="3">
        <v>70</v>
      </c>
      <c r="S153" s="3">
        <v>60</v>
      </c>
      <c r="T153" s="3">
        <v>0</v>
      </c>
      <c r="U153" s="3">
        <v>0</v>
      </c>
      <c r="V153" s="3">
        <v>62</v>
      </c>
      <c r="W153" s="3">
        <v>286</v>
      </c>
      <c r="X153" s="3">
        <v>80</v>
      </c>
      <c r="Y153" s="3">
        <v>39</v>
      </c>
      <c r="Z153" s="3">
        <v>0</v>
      </c>
    </row>
    <row r="154" spans="1:26">
      <c r="A154" s="2" t="s">
        <v>161</v>
      </c>
      <c r="B154" s="2" t="s">
        <v>106</v>
      </c>
      <c r="C154" s="2" t="s">
        <v>164</v>
      </c>
      <c r="D154" s="2" t="s">
        <v>462</v>
      </c>
      <c r="E154" s="6" t="s">
        <v>5</v>
      </c>
      <c r="F154" s="2">
        <v>37</v>
      </c>
      <c r="G154" s="3">
        <v>5</v>
      </c>
      <c r="H154" s="3" t="str">
        <f t="shared" si="2"/>
        <v>MINERIO</v>
      </c>
      <c r="I154" s="8">
        <v>0.15</v>
      </c>
      <c r="J154" s="11">
        <v>0.03</v>
      </c>
      <c r="K154" s="3">
        <v>0</v>
      </c>
      <c r="L154" s="3">
        <v>592</v>
      </c>
      <c r="M154" s="3">
        <v>0</v>
      </c>
      <c r="N154" s="3">
        <v>0</v>
      </c>
      <c r="O154" s="3">
        <v>0</v>
      </c>
      <c r="P154" s="3">
        <v>8</v>
      </c>
      <c r="Q154" s="3">
        <v>173</v>
      </c>
      <c r="R154" s="3">
        <v>118</v>
      </c>
      <c r="S154" s="3">
        <v>0</v>
      </c>
      <c r="T154" s="3">
        <v>0</v>
      </c>
      <c r="U154" s="3">
        <v>0</v>
      </c>
      <c r="V154" s="3">
        <v>5</v>
      </c>
      <c r="W154" s="3">
        <v>150</v>
      </c>
      <c r="X154" s="3">
        <v>117</v>
      </c>
      <c r="Y154" s="3">
        <v>0</v>
      </c>
      <c r="Z154" s="3">
        <v>0</v>
      </c>
    </row>
    <row r="155" spans="1:26">
      <c r="A155" s="2" t="s">
        <v>161</v>
      </c>
      <c r="B155" s="2" t="s">
        <v>106</v>
      </c>
      <c r="C155" s="2" t="s">
        <v>164</v>
      </c>
      <c r="D155" s="2" t="s">
        <v>505</v>
      </c>
      <c r="E155" s="6" t="s">
        <v>7</v>
      </c>
      <c r="F155" s="2">
        <v>81</v>
      </c>
      <c r="G155" s="3">
        <v>5</v>
      </c>
      <c r="H155" s="3" t="str">
        <f t="shared" si="2"/>
        <v>MINERIO</v>
      </c>
      <c r="I155" s="8">
        <v>0.15</v>
      </c>
      <c r="J155" s="11">
        <v>0.02</v>
      </c>
      <c r="K155" s="3">
        <v>0</v>
      </c>
      <c r="L155" s="3">
        <v>625</v>
      </c>
      <c r="M155" s="3">
        <v>0</v>
      </c>
      <c r="N155" s="3">
        <v>0</v>
      </c>
      <c r="O155" s="3">
        <v>0</v>
      </c>
      <c r="P155" s="3">
        <v>8</v>
      </c>
      <c r="Q155" s="3">
        <v>196</v>
      </c>
      <c r="R155" s="3">
        <v>87</v>
      </c>
      <c r="S155" s="3">
        <v>0</v>
      </c>
      <c r="T155" s="3">
        <v>0</v>
      </c>
      <c r="U155" s="3">
        <v>0</v>
      </c>
      <c r="V155" s="3">
        <v>5</v>
      </c>
      <c r="W155" s="3">
        <v>144</v>
      </c>
      <c r="X155" s="3">
        <v>114</v>
      </c>
      <c r="Y155" s="3">
        <v>0</v>
      </c>
      <c r="Z155" s="3">
        <v>0</v>
      </c>
    </row>
    <row r="156" spans="1:26">
      <c r="A156" s="2" t="s">
        <v>161</v>
      </c>
      <c r="B156" s="2" t="s">
        <v>106</v>
      </c>
      <c r="C156" s="2" t="s">
        <v>164</v>
      </c>
      <c r="D156" s="2" t="s">
        <v>531</v>
      </c>
      <c r="E156" s="6" t="s">
        <v>95</v>
      </c>
      <c r="F156" s="2">
        <v>107</v>
      </c>
      <c r="G156" s="3">
        <v>10</v>
      </c>
      <c r="H156" s="3" t="str">
        <f t="shared" si="2"/>
        <v>MINERIO</v>
      </c>
      <c r="I156" s="8">
        <v>0.15</v>
      </c>
      <c r="J156" s="11">
        <v>0.01</v>
      </c>
      <c r="K156" s="3">
        <v>0</v>
      </c>
      <c r="L156" s="3">
        <v>1163</v>
      </c>
      <c r="M156" s="3">
        <v>0</v>
      </c>
      <c r="N156" s="3">
        <v>0</v>
      </c>
      <c r="O156" s="3">
        <v>0</v>
      </c>
      <c r="P156" s="3">
        <v>57</v>
      </c>
      <c r="Q156" s="3">
        <v>426</v>
      </c>
      <c r="R156" s="3">
        <v>101</v>
      </c>
      <c r="S156" s="3">
        <v>21</v>
      </c>
      <c r="T156" s="3">
        <v>0</v>
      </c>
      <c r="U156" s="3">
        <v>0</v>
      </c>
      <c r="V156" s="3">
        <v>33</v>
      </c>
      <c r="W156" s="3">
        <v>428</v>
      </c>
      <c r="X156" s="3">
        <v>108</v>
      </c>
      <c r="Y156" s="3">
        <v>6</v>
      </c>
      <c r="Z156" s="3">
        <v>0</v>
      </c>
    </row>
    <row r="157" spans="1:26">
      <c r="A157" s="2" t="s">
        <v>161</v>
      </c>
      <c r="B157" s="2" t="s">
        <v>106</v>
      </c>
      <c r="C157" s="2" t="s">
        <v>164</v>
      </c>
      <c r="D157" s="2" t="s">
        <v>575</v>
      </c>
      <c r="E157" s="6" t="s">
        <v>97</v>
      </c>
      <c r="F157" s="2">
        <v>151</v>
      </c>
      <c r="G157" s="3">
        <v>5</v>
      </c>
      <c r="H157" s="3" t="str">
        <f t="shared" si="2"/>
        <v>MINERIO</v>
      </c>
      <c r="I157" s="8">
        <v>0.15</v>
      </c>
      <c r="J157" s="11">
        <v>0.01</v>
      </c>
      <c r="K157" s="3">
        <v>0</v>
      </c>
      <c r="L157" s="3">
        <v>737</v>
      </c>
      <c r="M157" s="3">
        <v>0</v>
      </c>
      <c r="N157" s="3">
        <v>0</v>
      </c>
      <c r="O157" s="3">
        <v>0</v>
      </c>
      <c r="P157" s="3">
        <v>4</v>
      </c>
      <c r="Q157" s="3">
        <v>111</v>
      </c>
      <c r="R157" s="3">
        <v>220</v>
      </c>
      <c r="S157" s="3">
        <v>1</v>
      </c>
      <c r="T157" s="3">
        <v>0</v>
      </c>
      <c r="U157" s="3">
        <v>0</v>
      </c>
      <c r="V157" s="3">
        <v>2</v>
      </c>
      <c r="W157" s="3">
        <v>64</v>
      </c>
      <c r="X157" s="3">
        <v>243</v>
      </c>
      <c r="Y157" s="3">
        <v>0</v>
      </c>
      <c r="Z157" s="3">
        <v>0</v>
      </c>
    </row>
    <row r="158" spans="1:26">
      <c r="A158" s="2" t="s">
        <v>161</v>
      </c>
      <c r="B158" s="2" t="s">
        <v>106</v>
      </c>
      <c r="C158" s="2" t="s">
        <v>164</v>
      </c>
      <c r="D158" s="2" t="s">
        <v>605</v>
      </c>
      <c r="E158" s="6" t="s">
        <v>101</v>
      </c>
      <c r="F158" s="2">
        <v>197</v>
      </c>
      <c r="G158" s="3">
        <v>10</v>
      </c>
      <c r="H158" s="3" t="str">
        <f t="shared" si="2"/>
        <v>MINERIO</v>
      </c>
      <c r="I158" s="8">
        <v>0.15</v>
      </c>
      <c r="J158" s="11">
        <v>0.01</v>
      </c>
      <c r="K158" s="3">
        <v>0</v>
      </c>
      <c r="L158" s="3">
        <v>788</v>
      </c>
      <c r="M158" s="3">
        <v>0</v>
      </c>
      <c r="N158" s="3">
        <v>0</v>
      </c>
      <c r="O158" s="3">
        <v>0</v>
      </c>
      <c r="P158" s="3">
        <v>51</v>
      </c>
      <c r="Q158" s="3">
        <v>253</v>
      </c>
      <c r="R158" s="3">
        <v>80</v>
      </c>
      <c r="S158" s="3">
        <v>25</v>
      </c>
      <c r="T158" s="3">
        <v>0</v>
      </c>
      <c r="U158" s="3">
        <v>0</v>
      </c>
      <c r="V158" s="3">
        <v>34</v>
      </c>
      <c r="W158" s="3">
        <v>253</v>
      </c>
      <c r="X158" s="3">
        <v>83</v>
      </c>
      <c r="Y158" s="3">
        <v>13</v>
      </c>
      <c r="Z158" s="3">
        <v>0</v>
      </c>
    </row>
    <row r="159" spans="1:26">
      <c r="A159" s="2" t="s">
        <v>1047</v>
      </c>
      <c r="B159" s="2" t="s">
        <v>106</v>
      </c>
      <c r="C159" s="2" t="s">
        <v>164</v>
      </c>
      <c r="D159" s="2">
        <v>12295</v>
      </c>
      <c r="E159" s="6" t="s">
        <v>5</v>
      </c>
      <c r="F159" s="2">
        <v>14</v>
      </c>
      <c r="G159" s="3">
        <v>6</v>
      </c>
      <c r="H159" s="3" t="str">
        <f t="shared" si="2"/>
        <v>MINERIO</v>
      </c>
      <c r="I159" s="8">
        <v>0.15</v>
      </c>
      <c r="J159" s="11">
        <v>0</v>
      </c>
      <c r="K159" s="3">
        <v>0</v>
      </c>
      <c r="L159" s="3">
        <v>1163</v>
      </c>
      <c r="M159" s="3">
        <v>0</v>
      </c>
      <c r="N159" s="3">
        <v>0</v>
      </c>
      <c r="O159" s="3">
        <v>0</v>
      </c>
      <c r="P159" s="3">
        <v>5</v>
      </c>
      <c r="Q159" s="3">
        <v>340</v>
      </c>
      <c r="R159" s="3">
        <v>231</v>
      </c>
      <c r="S159" s="3">
        <v>0</v>
      </c>
      <c r="T159" s="3">
        <v>0</v>
      </c>
      <c r="U159" s="3">
        <v>0</v>
      </c>
      <c r="V159" s="3">
        <v>0</v>
      </c>
      <c r="W159" s="3">
        <v>195</v>
      </c>
      <c r="X159" s="3">
        <v>322</v>
      </c>
      <c r="Y159" s="3">
        <v>0</v>
      </c>
      <c r="Z159" s="3">
        <v>0</v>
      </c>
    </row>
    <row r="160" spans="1:26">
      <c r="A160" s="2" t="s">
        <v>1047</v>
      </c>
      <c r="B160" s="2" t="s">
        <v>106</v>
      </c>
      <c r="C160" s="2" t="s">
        <v>164</v>
      </c>
      <c r="D160" s="2">
        <v>12695</v>
      </c>
      <c r="E160" s="6" t="s">
        <v>47</v>
      </c>
      <c r="F160" s="2">
        <v>100</v>
      </c>
      <c r="G160" s="3">
        <v>8</v>
      </c>
      <c r="H160" s="3" t="str">
        <f t="shared" si="2"/>
        <v>MINERIO</v>
      </c>
      <c r="I160" s="8">
        <v>0.15</v>
      </c>
      <c r="J160" s="11"/>
      <c r="K160" s="3">
        <v>14</v>
      </c>
      <c r="L160" s="3">
        <v>831</v>
      </c>
      <c r="M160" s="3">
        <v>0</v>
      </c>
      <c r="N160" s="3">
        <v>0</v>
      </c>
      <c r="O160" s="3">
        <v>0</v>
      </c>
      <c r="P160" s="3">
        <v>0</v>
      </c>
      <c r="Q160" s="3">
        <v>253</v>
      </c>
      <c r="R160" s="3">
        <v>102</v>
      </c>
      <c r="S160" s="3">
        <v>0</v>
      </c>
      <c r="T160" s="3">
        <v>14</v>
      </c>
      <c r="U160" s="3">
        <v>0</v>
      </c>
      <c r="V160" s="3">
        <v>6</v>
      </c>
      <c r="W160" s="3">
        <v>226</v>
      </c>
      <c r="X160" s="3">
        <v>137</v>
      </c>
      <c r="Y160" s="3">
        <v>0</v>
      </c>
      <c r="Z160" s="3">
        <v>0</v>
      </c>
    </row>
    <row r="161" spans="1:26">
      <c r="A161" s="2" t="s">
        <v>1047</v>
      </c>
      <c r="B161" s="2" t="s">
        <v>106</v>
      </c>
      <c r="C161" s="2" t="s">
        <v>164</v>
      </c>
      <c r="D161" s="2">
        <v>12696</v>
      </c>
      <c r="E161" s="6" t="s">
        <v>47</v>
      </c>
      <c r="F161" s="2">
        <v>101</v>
      </c>
      <c r="G161" s="3">
        <v>8</v>
      </c>
      <c r="H161" s="3" t="str">
        <f t="shared" si="2"/>
        <v>MINERIO</v>
      </c>
      <c r="I161" s="8">
        <v>0.15</v>
      </c>
      <c r="J161" s="11"/>
      <c r="K161" s="3">
        <v>85</v>
      </c>
      <c r="L161" s="3">
        <v>582</v>
      </c>
      <c r="M161" s="3">
        <v>0</v>
      </c>
      <c r="N161" s="3">
        <v>0</v>
      </c>
      <c r="O161" s="3">
        <v>0</v>
      </c>
      <c r="P161" s="3">
        <v>7</v>
      </c>
      <c r="Q161" s="3">
        <v>190</v>
      </c>
      <c r="R161" s="3">
        <v>73</v>
      </c>
      <c r="S161" s="3">
        <v>11</v>
      </c>
      <c r="T161" s="3">
        <v>23</v>
      </c>
      <c r="U161" s="3">
        <v>0</v>
      </c>
      <c r="V161" s="3">
        <v>16</v>
      </c>
      <c r="W161" s="3">
        <v>183</v>
      </c>
      <c r="X161" s="3">
        <v>99</v>
      </c>
      <c r="Y161" s="3">
        <v>5</v>
      </c>
      <c r="Z161" s="3">
        <v>0</v>
      </c>
    </row>
    <row r="162" spans="1:26">
      <c r="A162" s="2" t="s">
        <v>1047</v>
      </c>
      <c r="B162" s="2" t="s">
        <v>106</v>
      </c>
      <c r="C162" s="2" t="s">
        <v>164</v>
      </c>
      <c r="D162" s="2">
        <v>12697</v>
      </c>
      <c r="E162" s="6" t="s">
        <v>24</v>
      </c>
      <c r="F162" s="2">
        <v>102</v>
      </c>
      <c r="G162" s="3">
        <v>8</v>
      </c>
      <c r="H162" s="3" t="str">
        <f t="shared" si="2"/>
        <v>MINERIO</v>
      </c>
      <c r="I162" s="8">
        <v>0.15</v>
      </c>
      <c r="J162" s="11"/>
      <c r="K162" s="3">
        <v>0</v>
      </c>
      <c r="L162" s="3">
        <v>976</v>
      </c>
      <c r="M162" s="3">
        <v>0</v>
      </c>
      <c r="N162" s="3">
        <v>0</v>
      </c>
      <c r="O162" s="3">
        <v>0</v>
      </c>
      <c r="P162" s="3">
        <v>0</v>
      </c>
      <c r="Q162" s="3">
        <v>334</v>
      </c>
      <c r="R162" s="3">
        <v>114</v>
      </c>
      <c r="S162" s="3">
        <v>0</v>
      </c>
      <c r="T162" s="3">
        <v>12</v>
      </c>
      <c r="U162" s="3">
        <v>0</v>
      </c>
      <c r="V162" s="3">
        <v>5</v>
      </c>
      <c r="W162" s="3">
        <v>289</v>
      </c>
      <c r="X162" s="3">
        <v>166</v>
      </c>
      <c r="Y162" s="3">
        <v>0</v>
      </c>
      <c r="Z162" s="3">
        <v>0</v>
      </c>
    </row>
    <row r="163" spans="1:26">
      <c r="A163" s="2" t="s">
        <v>1049</v>
      </c>
      <c r="B163" s="2" t="s">
        <v>106</v>
      </c>
      <c r="C163" s="2" t="s">
        <v>164</v>
      </c>
      <c r="D163" s="2" t="s">
        <v>1077</v>
      </c>
      <c r="E163" s="6" t="s">
        <v>156</v>
      </c>
      <c r="F163" s="2">
        <v>28</v>
      </c>
      <c r="G163" s="3">
        <v>4</v>
      </c>
      <c r="H163" s="3" t="str">
        <f t="shared" si="2"/>
        <v>MINERIO</v>
      </c>
      <c r="I163" s="8">
        <v>0.15</v>
      </c>
      <c r="J163" s="11">
        <v>0.36</v>
      </c>
      <c r="K163" s="3">
        <v>14</v>
      </c>
      <c r="L163" s="3">
        <v>399</v>
      </c>
      <c r="M163" s="3">
        <v>0</v>
      </c>
      <c r="N163" s="3">
        <v>0</v>
      </c>
      <c r="O163" s="3">
        <v>0</v>
      </c>
      <c r="P163" s="3">
        <v>13</v>
      </c>
      <c r="Q163" s="3">
        <v>128</v>
      </c>
      <c r="R163" s="3">
        <v>59</v>
      </c>
      <c r="S163" s="3">
        <v>4</v>
      </c>
      <c r="T163" s="3">
        <v>0</v>
      </c>
      <c r="U163" s="3">
        <v>0</v>
      </c>
      <c r="V163" s="3">
        <v>8</v>
      </c>
      <c r="W163" s="3">
        <v>106</v>
      </c>
      <c r="X163" s="3">
        <v>63</v>
      </c>
      <c r="Y163" s="3">
        <v>4</v>
      </c>
      <c r="Z163" s="3">
        <v>0</v>
      </c>
    </row>
    <row r="164" spans="1:26">
      <c r="A164" s="2" t="s">
        <v>161</v>
      </c>
      <c r="B164" s="2" t="s">
        <v>106</v>
      </c>
      <c r="C164" s="2" t="s">
        <v>164</v>
      </c>
      <c r="D164" s="2" t="s">
        <v>466</v>
      </c>
      <c r="E164" s="6" t="s">
        <v>93</v>
      </c>
      <c r="F164" s="2">
        <v>41</v>
      </c>
      <c r="G164" s="3">
        <v>10</v>
      </c>
      <c r="H164" s="3" t="str">
        <f t="shared" si="2"/>
        <v>MINERIO</v>
      </c>
      <c r="I164" s="8">
        <v>0.16</v>
      </c>
      <c r="J164" s="11">
        <v>0.51</v>
      </c>
      <c r="K164" s="3">
        <v>0</v>
      </c>
      <c r="L164" s="3">
        <v>1305</v>
      </c>
      <c r="M164" s="3">
        <v>0</v>
      </c>
      <c r="N164" s="3">
        <v>0</v>
      </c>
      <c r="O164" s="3">
        <v>0</v>
      </c>
      <c r="P164" s="3">
        <v>74</v>
      </c>
      <c r="Q164" s="3">
        <v>421</v>
      </c>
      <c r="R164" s="3">
        <v>101</v>
      </c>
      <c r="S164" s="3">
        <v>37</v>
      </c>
      <c r="T164" s="3">
        <v>0</v>
      </c>
      <c r="U164" s="3">
        <v>0</v>
      </c>
      <c r="V164" s="3">
        <v>47</v>
      </c>
      <c r="W164" s="3">
        <v>435</v>
      </c>
      <c r="X164" s="3">
        <v>100</v>
      </c>
      <c r="Y164" s="3">
        <v>8</v>
      </c>
      <c r="Z164" s="3">
        <v>0</v>
      </c>
    </row>
    <row r="165" spans="1:26">
      <c r="A165" s="2" t="s">
        <v>161</v>
      </c>
      <c r="B165" s="2" t="s">
        <v>106</v>
      </c>
      <c r="C165" s="2" t="s">
        <v>164</v>
      </c>
      <c r="D165" s="2" t="s">
        <v>547</v>
      </c>
      <c r="E165" s="6" t="s">
        <v>95</v>
      </c>
      <c r="F165" s="2">
        <v>123</v>
      </c>
      <c r="G165" s="3">
        <v>5</v>
      </c>
      <c r="H165" s="3" t="str">
        <f t="shared" si="2"/>
        <v>MINERIO</v>
      </c>
      <c r="I165" s="8">
        <v>0.16</v>
      </c>
      <c r="J165" s="11">
        <v>0.21</v>
      </c>
      <c r="K165" s="3">
        <v>0</v>
      </c>
      <c r="L165" s="3">
        <v>580</v>
      </c>
      <c r="M165" s="3">
        <v>0</v>
      </c>
      <c r="N165" s="3">
        <v>0</v>
      </c>
      <c r="O165" s="3">
        <v>0</v>
      </c>
      <c r="P165" s="3">
        <v>51</v>
      </c>
      <c r="Q165" s="3">
        <v>134</v>
      </c>
      <c r="R165" s="3">
        <v>34</v>
      </c>
      <c r="S165" s="3">
        <v>45</v>
      </c>
      <c r="T165" s="3">
        <v>0</v>
      </c>
      <c r="U165" s="3">
        <v>0</v>
      </c>
      <c r="V165" s="3">
        <v>41</v>
      </c>
      <c r="W165" s="3">
        <v>130</v>
      </c>
      <c r="X165" s="3">
        <v>36</v>
      </c>
      <c r="Y165" s="3">
        <v>33</v>
      </c>
      <c r="Z165" s="3">
        <v>0</v>
      </c>
    </row>
    <row r="166" spans="1:26">
      <c r="A166" s="2" t="s">
        <v>161</v>
      </c>
      <c r="B166" s="2" t="s">
        <v>106</v>
      </c>
      <c r="C166" s="2" t="s">
        <v>164</v>
      </c>
      <c r="D166" s="2" t="s">
        <v>604</v>
      </c>
      <c r="E166" s="6" t="s">
        <v>101</v>
      </c>
      <c r="F166" s="2">
        <v>196</v>
      </c>
      <c r="G166" s="3">
        <v>10</v>
      </c>
      <c r="H166" s="3" t="str">
        <f t="shared" si="2"/>
        <v>MINERIO</v>
      </c>
      <c r="I166" s="8">
        <v>0.16</v>
      </c>
      <c r="J166" s="11">
        <v>0.01</v>
      </c>
      <c r="K166" s="3">
        <v>0</v>
      </c>
      <c r="L166" s="3">
        <v>564</v>
      </c>
      <c r="M166" s="3">
        <v>0</v>
      </c>
      <c r="N166" s="3">
        <v>0</v>
      </c>
      <c r="O166" s="3">
        <v>0</v>
      </c>
      <c r="P166" s="3">
        <v>8</v>
      </c>
      <c r="Q166" s="3">
        <v>172</v>
      </c>
      <c r="R166" s="3">
        <v>105</v>
      </c>
      <c r="S166" s="3">
        <v>1</v>
      </c>
      <c r="T166" s="3">
        <v>0</v>
      </c>
      <c r="U166" s="3">
        <v>0</v>
      </c>
      <c r="V166" s="3">
        <v>6</v>
      </c>
      <c r="W166" s="3">
        <v>142</v>
      </c>
      <c r="X166" s="3">
        <v>115</v>
      </c>
      <c r="Y166" s="3">
        <v>1</v>
      </c>
      <c r="Z166" s="3">
        <v>0</v>
      </c>
    </row>
    <row r="167" spans="1:26">
      <c r="A167" s="2" t="s">
        <v>1047</v>
      </c>
      <c r="B167" s="2" t="s">
        <v>106</v>
      </c>
      <c r="C167" s="2" t="s">
        <v>164</v>
      </c>
      <c r="D167" s="2">
        <v>12699</v>
      </c>
      <c r="E167" s="6" t="s">
        <v>24</v>
      </c>
      <c r="F167" s="2">
        <v>104</v>
      </c>
      <c r="G167" s="3">
        <v>6</v>
      </c>
      <c r="H167" s="3" t="str">
        <f t="shared" si="2"/>
        <v>MINERIO</v>
      </c>
      <c r="I167" s="8">
        <v>0.16</v>
      </c>
      <c r="J167" s="11"/>
      <c r="K167" s="3">
        <v>19</v>
      </c>
      <c r="L167" s="3">
        <v>714</v>
      </c>
      <c r="M167" s="3">
        <v>0</v>
      </c>
      <c r="N167" s="3">
        <v>0</v>
      </c>
      <c r="O167" s="3">
        <v>0</v>
      </c>
      <c r="P167" s="3">
        <v>13</v>
      </c>
      <c r="Q167" s="3">
        <v>245</v>
      </c>
      <c r="R167" s="3">
        <v>30</v>
      </c>
      <c r="S167" s="3">
        <v>12</v>
      </c>
      <c r="T167" s="3">
        <v>19</v>
      </c>
      <c r="U167" s="3">
        <v>0</v>
      </c>
      <c r="V167" s="3">
        <v>20</v>
      </c>
      <c r="W167" s="3">
        <v>237</v>
      </c>
      <c r="X167" s="3">
        <v>54</v>
      </c>
      <c r="Y167" s="3">
        <v>8</v>
      </c>
      <c r="Z167" s="3">
        <v>0</v>
      </c>
    </row>
    <row r="168" spans="1:26">
      <c r="A168" s="2" t="s">
        <v>1047</v>
      </c>
      <c r="B168" s="2" t="s">
        <v>106</v>
      </c>
      <c r="C168" s="2" t="s">
        <v>164</v>
      </c>
      <c r="D168" s="2">
        <v>12710</v>
      </c>
      <c r="E168" s="6" t="s">
        <v>114</v>
      </c>
      <c r="F168" s="2">
        <v>115</v>
      </c>
      <c r="G168" s="3">
        <v>6</v>
      </c>
      <c r="H168" s="3" t="str">
        <f t="shared" si="2"/>
        <v>MINERIO</v>
      </c>
      <c r="I168" s="8">
        <v>0.16</v>
      </c>
      <c r="J168" s="11"/>
      <c r="K168" s="3">
        <v>0</v>
      </c>
      <c r="L168" s="3">
        <v>775</v>
      </c>
      <c r="M168" s="3">
        <v>0</v>
      </c>
      <c r="N168" s="3">
        <v>0</v>
      </c>
      <c r="O168" s="3">
        <v>0</v>
      </c>
      <c r="P168" s="3">
        <v>17</v>
      </c>
      <c r="Q168" s="3">
        <v>246</v>
      </c>
      <c r="R168" s="3">
        <v>47</v>
      </c>
      <c r="S168" s="3">
        <v>23</v>
      </c>
      <c r="T168" s="3">
        <v>26</v>
      </c>
      <c r="U168" s="3">
        <v>0</v>
      </c>
      <c r="V168" s="3">
        <v>31</v>
      </c>
      <c r="W168" s="3">
        <v>253</v>
      </c>
      <c r="X168" s="3">
        <v>65</v>
      </c>
      <c r="Y168" s="3">
        <v>10</v>
      </c>
      <c r="Z168" s="3">
        <v>0</v>
      </c>
    </row>
    <row r="169" spans="1:26">
      <c r="A169" s="2" t="s">
        <v>161</v>
      </c>
      <c r="B169" s="2" t="s">
        <v>106</v>
      </c>
      <c r="C169" s="2" t="s">
        <v>164</v>
      </c>
      <c r="D169" s="2" t="s">
        <v>519</v>
      </c>
      <c r="E169" s="6" t="s">
        <v>13</v>
      </c>
      <c r="F169" s="2">
        <v>95</v>
      </c>
      <c r="G169" s="3">
        <v>5</v>
      </c>
      <c r="H169" s="3" t="str">
        <f t="shared" si="2"/>
        <v>MINERIO</v>
      </c>
      <c r="I169" s="8">
        <v>0.17</v>
      </c>
      <c r="J169" s="11">
        <v>2.68</v>
      </c>
      <c r="K169" s="3">
        <v>49</v>
      </c>
      <c r="L169" s="3">
        <v>419</v>
      </c>
      <c r="M169" s="3">
        <v>0</v>
      </c>
      <c r="N169" s="3">
        <v>0</v>
      </c>
      <c r="O169" s="3">
        <v>0</v>
      </c>
      <c r="P169" s="3">
        <v>19</v>
      </c>
      <c r="Q169" s="3">
        <v>104</v>
      </c>
      <c r="R169" s="3">
        <v>56</v>
      </c>
      <c r="S169" s="3">
        <v>7</v>
      </c>
      <c r="T169" s="3">
        <v>0</v>
      </c>
      <c r="U169" s="3">
        <v>0</v>
      </c>
      <c r="V169" s="3">
        <v>14</v>
      </c>
      <c r="W169" s="3">
        <v>89</v>
      </c>
      <c r="X169" s="3">
        <v>71</v>
      </c>
      <c r="Y169" s="3">
        <v>3</v>
      </c>
      <c r="Z169" s="3">
        <v>0</v>
      </c>
    </row>
    <row r="170" spans="1:26">
      <c r="A170" s="2" t="s">
        <v>161</v>
      </c>
      <c r="B170" s="2" t="s">
        <v>106</v>
      </c>
      <c r="C170" s="2" t="s">
        <v>164</v>
      </c>
      <c r="D170" s="2" t="s">
        <v>584</v>
      </c>
      <c r="E170" s="6" t="s">
        <v>98</v>
      </c>
      <c r="F170" s="2">
        <v>162</v>
      </c>
      <c r="G170" s="3">
        <v>5</v>
      </c>
      <c r="H170" s="3" t="str">
        <f t="shared" si="2"/>
        <v>MINERIO</v>
      </c>
      <c r="I170" s="8">
        <v>0.17</v>
      </c>
      <c r="J170" s="11">
        <v>0.49</v>
      </c>
      <c r="K170" s="3">
        <v>0</v>
      </c>
      <c r="L170" s="3">
        <v>777</v>
      </c>
      <c r="M170" s="3">
        <v>0</v>
      </c>
      <c r="N170" s="3">
        <v>0</v>
      </c>
      <c r="O170" s="3">
        <v>0</v>
      </c>
      <c r="P170" s="3">
        <v>5</v>
      </c>
      <c r="Q170" s="3">
        <v>204</v>
      </c>
      <c r="R170" s="3">
        <v>146</v>
      </c>
      <c r="S170" s="3">
        <v>0</v>
      </c>
      <c r="T170" s="3">
        <v>0</v>
      </c>
      <c r="U170" s="3">
        <v>0</v>
      </c>
      <c r="V170" s="3">
        <v>2</v>
      </c>
      <c r="W170" s="3">
        <v>137</v>
      </c>
      <c r="X170" s="3">
        <v>172</v>
      </c>
      <c r="Y170" s="3">
        <v>0</v>
      </c>
      <c r="Z170" s="3">
        <v>0</v>
      </c>
    </row>
    <row r="171" spans="1:26">
      <c r="A171" s="2" t="s">
        <v>1047</v>
      </c>
      <c r="B171" s="2" t="s">
        <v>106</v>
      </c>
      <c r="C171" s="2" t="s">
        <v>164</v>
      </c>
      <c r="D171" s="2">
        <v>12649</v>
      </c>
      <c r="E171" s="6" t="s">
        <v>38</v>
      </c>
      <c r="F171" s="2">
        <v>54</v>
      </c>
      <c r="G171" s="3">
        <v>6</v>
      </c>
      <c r="H171" s="3" t="str">
        <f t="shared" si="2"/>
        <v>MINERIO</v>
      </c>
      <c r="I171" s="8">
        <v>0.17</v>
      </c>
      <c r="J171" s="11">
        <v>0</v>
      </c>
      <c r="K171" s="3">
        <v>44</v>
      </c>
      <c r="L171" s="3">
        <v>821</v>
      </c>
      <c r="M171" s="3">
        <v>0</v>
      </c>
      <c r="N171" s="3">
        <v>0</v>
      </c>
      <c r="O171" s="3">
        <v>0</v>
      </c>
      <c r="P171" s="3">
        <v>67</v>
      </c>
      <c r="Q171" s="3">
        <v>205</v>
      </c>
      <c r="R171" s="3">
        <v>58</v>
      </c>
      <c r="S171" s="3">
        <v>44</v>
      </c>
      <c r="T171" s="3">
        <v>0</v>
      </c>
      <c r="U171" s="3">
        <v>0</v>
      </c>
      <c r="V171" s="3">
        <v>49</v>
      </c>
      <c r="W171" s="3">
        <v>215</v>
      </c>
      <c r="X171" s="3">
        <v>55</v>
      </c>
      <c r="Y171" s="3">
        <v>24</v>
      </c>
      <c r="Z171" s="3">
        <v>0</v>
      </c>
    </row>
    <row r="172" spans="1:26">
      <c r="A172" s="2" t="s">
        <v>161</v>
      </c>
      <c r="B172" s="2" t="s">
        <v>106</v>
      </c>
      <c r="C172" s="2" t="s">
        <v>164</v>
      </c>
      <c r="D172" s="2" t="s">
        <v>507</v>
      </c>
      <c r="E172" s="6" t="s">
        <v>7</v>
      </c>
      <c r="F172" s="2">
        <v>83</v>
      </c>
      <c r="G172" s="3">
        <v>5</v>
      </c>
      <c r="H172" s="3" t="str">
        <f t="shared" si="2"/>
        <v>MINERIO</v>
      </c>
      <c r="I172" s="8">
        <v>0.18</v>
      </c>
      <c r="J172" s="11">
        <v>0.01</v>
      </c>
      <c r="K172" s="3">
        <v>0</v>
      </c>
      <c r="L172" s="3">
        <v>623</v>
      </c>
      <c r="M172" s="3">
        <v>0</v>
      </c>
      <c r="N172" s="3">
        <v>0</v>
      </c>
      <c r="O172" s="3">
        <v>0</v>
      </c>
      <c r="P172" s="3">
        <v>58</v>
      </c>
      <c r="Q172" s="3">
        <v>143</v>
      </c>
      <c r="R172" s="3">
        <v>43</v>
      </c>
      <c r="S172" s="3">
        <v>54</v>
      </c>
      <c r="T172" s="3">
        <v>0</v>
      </c>
      <c r="U172" s="3">
        <v>0</v>
      </c>
      <c r="V172" s="3">
        <v>35</v>
      </c>
      <c r="W172" s="3">
        <v>165</v>
      </c>
      <c r="X172" s="3">
        <v>49</v>
      </c>
      <c r="Y172" s="3">
        <v>25</v>
      </c>
      <c r="Z172" s="3">
        <v>0</v>
      </c>
    </row>
    <row r="173" spans="1:26">
      <c r="A173" s="2" t="s">
        <v>161</v>
      </c>
      <c r="B173" s="2" t="s">
        <v>106</v>
      </c>
      <c r="C173" s="2" t="s">
        <v>164</v>
      </c>
      <c r="D173" s="2" t="s">
        <v>573</v>
      </c>
      <c r="E173" s="6" t="s">
        <v>97</v>
      </c>
      <c r="F173" s="2">
        <v>149</v>
      </c>
      <c r="G173" s="3">
        <v>5</v>
      </c>
      <c r="H173" s="3" t="str">
        <f t="shared" si="2"/>
        <v>MINERIO</v>
      </c>
      <c r="I173" s="8">
        <v>0.18</v>
      </c>
      <c r="J173" s="11">
        <v>0.23</v>
      </c>
      <c r="K173" s="3">
        <v>108</v>
      </c>
      <c r="L173" s="3">
        <v>392</v>
      </c>
      <c r="M173" s="3">
        <v>0</v>
      </c>
      <c r="N173" s="3">
        <v>0</v>
      </c>
      <c r="O173" s="3">
        <v>0</v>
      </c>
      <c r="P173" s="3">
        <v>66</v>
      </c>
      <c r="Q173" s="3">
        <v>54</v>
      </c>
      <c r="R173" s="3">
        <v>70</v>
      </c>
      <c r="S173" s="3">
        <v>57</v>
      </c>
      <c r="T173" s="3">
        <v>0</v>
      </c>
      <c r="U173" s="3">
        <v>0</v>
      </c>
      <c r="V173" s="3">
        <v>48</v>
      </c>
      <c r="W173" s="3">
        <v>64</v>
      </c>
      <c r="X173" s="3">
        <v>66</v>
      </c>
      <c r="Y173" s="3">
        <v>43</v>
      </c>
      <c r="Z173" s="3">
        <v>0</v>
      </c>
    </row>
    <row r="174" spans="1:26">
      <c r="A174" s="2" t="s">
        <v>1047</v>
      </c>
      <c r="B174" s="2" t="s">
        <v>106</v>
      </c>
      <c r="C174" s="2" t="s">
        <v>164</v>
      </c>
      <c r="D174" s="2">
        <v>12289</v>
      </c>
      <c r="E174" s="6" t="s">
        <v>13</v>
      </c>
      <c r="F174" s="2">
        <v>8</v>
      </c>
      <c r="G174" s="3">
        <v>4</v>
      </c>
      <c r="H174" s="3" t="str">
        <f t="shared" si="2"/>
        <v>MINERIO</v>
      </c>
      <c r="I174" s="8">
        <v>0.18</v>
      </c>
      <c r="J174" s="11">
        <v>0.34</v>
      </c>
      <c r="K174" s="3">
        <v>0</v>
      </c>
      <c r="L174" s="3">
        <v>775</v>
      </c>
      <c r="M174" s="3">
        <v>0</v>
      </c>
      <c r="N174" s="3">
        <v>0</v>
      </c>
      <c r="O174" s="3">
        <v>0</v>
      </c>
      <c r="P174" s="3">
        <v>11</v>
      </c>
      <c r="Q174" s="3">
        <v>200</v>
      </c>
      <c r="R174" s="3">
        <v>163</v>
      </c>
      <c r="S174" s="3">
        <v>2</v>
      </c>
      <c r="T174" s="3">
        <v>0</v>
      </c>
      <c r="U174" s="3">
        <v>0</v>
      </c>
      <c r="V174" s="3">
        <v>3</v>
      </c>
      <c r="W174" s="3">
        <v>123</v>
      </c>
      <c r="X174" s="3">
        <v>204</v>
      </c>
      <c r="Y174" s="3">
        <v>0</v>
      </c>
      <c r="Z174" s="3">
        <v>0</v>
      </c>
    </row>
    <row r="175" spans="1:26">
      <c r="A175" s="2" t="s">
        <v>1047</v>
      </c>
      <c r="B175" s="2" t="s">
        <v>106</v>
      </c>
      <c r="C175" s="2" t="s">
        <v>164</v>
      </c>
      <c r="D175" s="2">
        <v>12692</v>
      </c>
      <c r="E175" s="6" t="s">
        <v>47</v>
      </c>
      <c r="F175" s="2">
        <v>97</v>
      </c>
      <c r="G175" s="3">
        <v>8</v>
      </c>
      <c r="H175" s="3" t="str">
        <f t="shared" si="2"/>
        <v>MINERIO</v>
      </c>
      <c r="I175" s="8">
        <v>0.18</v>
      </c>
      <c r="J175" s="11"/>
      <c r="K175" s="3">
        <v>23</v>
      </c>
      <c r="L175" s="3">
        <v>796</v>
      </c>
      <c r="M175" s="3">
        <v>0</v>
      </c>
      <c r="N175" s="3">
        <v>0</v>
      </c>
      <c r="O175" s="3">
        <v>0</v>
      </c>
      <c r="P175" s="3">
        <v>41</v>
      </c>
      <c r="Q175" s="3">
        <v>203</v>
      </c>
      <c r="R175" s="3">
        <v>71</v>
      </c>
      <c r="S175" s="3">
        <v>31</v>
      </c>
      <c r="T175" s="3">
        <v>11</v>
      </c>
      <c r="U175" s="3">
        <v>0</v>
      </c>
      <c r="V175" s="3">
        <v>40</v>
      </c>
      <c r="W175" s="3">
        <v>187</v>
      </c>
      <c r="X175" s="3">
        <v>103</v>
      </c>
      <c r="Y175" s="3">
        <v>27</v>
      </c>
      <c r="Z175" s="3">
        <v>0</v>
      </c>
    </row>
    <row r="176" spans="1:26">
      <c r="A176" s="2" t="s">
        <v>1049</v>
      </c>
      <c r="B176" s="2" t="s">
        <v>106</v>
      </c>
      <c r="C176" s="2" t="s">
        <v>164</v>
      </c>
      <c r="D176" s="2" t="s">
        <v>1074</v>
      </c>
      <c r="E176" s="6" t="s">
        <v>156</v>
      </c>
      <c r="F176" s="2">
        <v>25</v>
      </c>
      <c r="G176" s="3">
        <v>2</v>
      </c>
      <c r="H176" s="3" t="str">
        <f t="shared" si="2"/>
        <v>MINERIO</v>
      </c>
      <c r="I176" s="8">
        <v>0.18</v>
      </c>
      <c r="J176" s="11">
        <v>0.2</v>
      </c>
      <c r="K176" s="3">
        <v>0</v>
      </c>
      <c r="L176" s="3">
        <v>437</v>
      </c>
      <c r="M176" s="3">
        <v>0</v>
      </c>
      <c r="N176" s="3">
        <v>0</v>
      </c>
      <c r="O176" s="3">
        <v>0</v>
      </c>
      <c r="P176" s="3">
        <v>0</v>
      </c>
      <c r="Q176" s="3">
        <v>49</v>
      </c>
      <c r="R176" s="3">
        <v>145</v>
      </c>
      <c r="S176" s="3">
        <v>0</v>
      </c>
      <c r="T176" s="3">
        <v>0</v>
      </c>
      <c r="U176" s="3">
        <v>0</v>
      </c>
      <c r="V176" s="3">
        <v>0</v>
      </c>
      <c r="W176" s="3">
        <v>14</v>
      </c>
      <c r="X176" s="3">
        <v>136</v>
      </c>
      <c r="Y176" s="3">
        <v>0</v>
      </c>
      <c r="Z176" s="3">
        <v>0</v>
      </c>
    </row>
    <row r="177" spans="1:26">
      <c r="A177" s="2" t="s">
        <v>161</v>
      </c>
      <c r="B177" s="2" t="s">
        <v>106</v>
      </c>
      <c r="C177" s="2" t="s">
        <v>164</v>
      </c>
      <c r="D177" s="2" t="s">
        <v>429</v>
      </c>
      <c r="E177" s="6" t="s">
        <v>7</v>
      </c>
      <c r="F177" s="2">
        <v>4</v>
      </c>
      <c r="G177" s="3">
        <v>10</v>
      </c>
      <c r="H177" s="3" t="str">
        <f t="shared" si="2"/>
        <v>MINERIO</v>
      </c>
      <c r="I177" s="8">
        <v>0.19</v>
      </c>
      <c r="J177" s="11">
        <v>0</v>
      </c>
      <c r="K177" s="3">
        <v>0</v>
      </c>
      <c r="L177" s="3">
        <v>1074</v>
      </c>
      <c r="M177" s="3">
        <v>0</v>
      </c>
      <c r="N177" s="3">
        <v>0</v>
      </c>
      <c r="O177" s="3">
        <v>0</v>
      </c>
      <c r="P177" s="3">
        <v>94</v>
      </c>
      <c r="Q177" s="3">
        <v>257</v>
      </c>
      <c r="R177" s="3">
        <v>76</v>
      </c>
      <c r="S177" s="3">
        <v>69</v>
      </c>
      <c r="T177" s="3">
        <v>0</v>
      </c>
      <c r="U177" s="3">
        <v>0</v>
      </c>
      <c r="V177" s="3">
        <v>64</v>
      </c>
      <c r="W177" s="3">
        <v>284</v>
      </c>
      <c r="X177" s="3">
        <v>88</v>
      </c>
      <c r="Y177" s="3">
        <v>27</v>
      </c>
      <c r="Z177" s="3">
        <v>0</v>
      </c>
    </row>
    <row r="178" spans="1:26">
      <c r="A178" s="2" t="s">
        <v>1047</v>
      </c>
      <c r="B178" s="2" t="s">
        <v>106</v>
      </c>
      <c r="C178" s="2" t="s">
        <v>164</v>
      </c>
      <c r="D178" s="2">
        <v>12645</v>
      </c>
      <c r="E178" s="6" t="s">
        <v>38</v>
      </c>
      <c r="F178" s="2">
        <v>50</v>
      </c>
      <c r="G178" s="3">
        <v>12</v>
      </c>
      <c r="H178" s="3" t="str">
        <f t="shared" si="2"/>
        <v>MINERIO</v>
      </c>
      <c r="I178" s="8">
        <v>0.19</v>
      </c>
      <c r="J178" s="11">
        <v>0.02</v>
      </c>
      <c r="K178" s="3">
        <v>0</v>
      </c>
      <c r="L178" s="3">
        <v>1453</v>
      </c>
      <c r="M178" s="3">
        <v>0</v>
      </c>
      <c r="N178" s="3">
        <v>0</v>
      </c>
      <c r="O178" s="3">
        <v>0</v>
      </c>
      <c r="P178" s="3">
        <v>53</v>
      </c>
      <c r="Q178" s="3">
        <v>539</v>
      </c>
      <c r="R178" s="3">
        <v>123</v>
      </c>
      <c r="S178" s="3">
        <v>16</v>
      </c>
      <c r="T178" s="3">
        <v>0</v>
      </c>
      <c r="U178" s="3">
        <v>0</v>
      </c>
      <c r="V178" s="3">
        <v>30</v>
      </c>
      <c r="W178" s="3">
        <v>478</v>
      </c>
      <c r="X178" s="3">
        <v>172</v>
      </c>
      <c r="Y178" s="3">
        <v>10</v>
      </c>
      <c r="Z178" s="3">
        <v>0</v>
      </c>
    </row>
    <row r="179" spans="1:26">
      <c r="A179" s="2" t="s">
        <v>1047</v>
      </c>
      <c r="B179" s="2" t="s">
        <v>106</v>
      </c>
      <c r="C179" s="2" t="s">
        <v>164</v>
      </c>
      <c r="D179" s="2">
        <v>12693</v>
      </c>
      <c r="E179" s="6" t="s">
        <v>47</v>
      </c>
      <c r="F179" s="2">
        <v>98</v>
      </c>
      <c r="G179" s="3">
        <v>8</v>
      </c>
      <c r="H179" s="3" t="str">
        <f t="shared" si="2"/>
        <v>MINERIO</v>
      </c>
      <c r="I179" s="8">
        <v>0.19</v>
      </c>
      <c r="J179" s="11"/>
      <c r="K179" s="3">
        <v>0</v>
      </c>
      <c r="L179" s="3">
        <v>755</v>
      </c>
      <c r="M179" s="3">
        <v>0</v>
      </c>
      <c r="N179" s="3">
        <v>0</v>
      </c>
      <c r="O179" s="3">
        <v>0</v>
      </c>
      <c r="P179" s="3">
        <v>6</v>
      </c>
      <c r="Q179" s="3">
        <v>239</v>
      </c>
      <c r="R179" s="3">
        <v>81</v>
      </c>
      <c r="S179" s="3">
        <v>3</v>
      </c>
      <c r="T179" s="3">
        <v>6</v>
      </c>
      <c r="U179" s="3">
        <v>0</v>
      </c>
      <c r="V179" s="3">
        <v>5</v>
      </c>
      <c r="W179" s="3">
        <v>207</v>
      </c>
      <c r="X179" s="3">
        <v>123</v>
      </c>
      <c r="Y179" s="3">
        <v>0</v>
      </c>
      <c r="Z179" s="3">
        <v>0</v>
      </c>
    </row>
    <row r="180" spans="1:26">
      <c r="A180" s="2" t="s">
        <v>1047</v>
      </c>
      <c r="B180" s="2" t="s">
        <v>106</v>
      </c>
      <c r="C180" s="2" t="s">
        <v>164</v>
      </c>
      <c r="D180" s="2">
        <v>12700</v>
      </c>
      <c r="E180" s="6" t="s">
        <v>24</v>
      </c>
      <c r="F180" s="2">
        <v>105</v>
      </c>
      <c r="G180" s="3">
        <v>4</v>
      </c>
      <c r="H180" s="3" t="str">
        <f t="shared" si="2"/>
        <v>MINERIO</v>
      </c>
      <c r="I180" s="8">
        <v>0.19</v>
      </c>
      <c r="J180" s="11"/>
      <c r="K180" s="3">
        <v>0</v>
      </c>
      <c r="L180" s="3">
        <v>526</v>
      </c>
      <c r="M180" s="3">
        <v>0</v>
      </c>
      <c r="N180" s="3">
        <v>0</v>
      </c>
      <c r="O180" s="3">
        <v>0</v>
      </c>
      <c r="P180" s="3">
        <v>2</v>
      </c>
      <c r="Q180" s="3">
        <v>151</v>
      </c>
      <c r="R180" s="3">
        <v>51</v>
      </c>
      <c r="S180" s="3">
        <v>3</v>
      </c>
      <c r="T180" s="3">
        <v>11</v>
      </c>
      <c r="U180" s="3">
        <v>0</v>
      </c>
      <c r="V180" s="3">
        <v>8</v>
      </c>
      <c r="W180" s="3">
        <v>143</v>
      </c>
      <c r="X180" s="3">
        <v>65</v>
      </c>
      <c r="Y180" s="3">
        <v>2</v>
      </c>
      <c r="Z180" s="3">
        <v>0</v>
      </c>
    </row>
    <row r="181" spans="1:26">
      <c r="A181" s="2" t="s">
        <v>161</v>
      </c>
      <c r="B181" s="2" t="s">
        <v>106</v>
      </c>
      <c r="C181" s="2" t="s">
        <v>164</v>
      </c>
      <c r="D181" s="2" t="s">
        <v>549</v>
      </c>
      <c r="E181" s="6" t="s">
        <v>95</v>
      </c>
      <c r="F181" s="2">
        <v>125</v>
      </c>
      <c r="G181" s="3">
        <v>5</v>
      </c>
      <c r="H181" s="3" t="str">
        <f t="shared" si="2"/>
        <v>MINERIO</v>
      </c>
      <c r="I181" s="8">
        <v>0.2</v>
      </c>
      <c r="J181" s="11">
        <v>0.01</v>
      </c>
      <c r="K181" s="3">
        <v>0</v>
      </c>
      <c r="L181" s="3">
        <v>636</v>
      </c>
      <c r="M181" s="3">
        <v>0</v>
      </c>
      <c r="N181" s="3">
        <v>0</v>
      </c>
      <c r="O181" s="3">
        <v>0</v>
      </c>
      <c r="P181" s="3">
        <v>9</v>
      </c>
      <c r="Q181" s="3">
        <v>196</v>
      </c>
      <c r="R181" s="3">
        <v>107</v>
      </c>
      <c r="S181" s="3">
        <v>2</v>
      </c>
      <c r="T181" s="3">
        <v>0</v>
      </c>
      <c r="U181" s="3">
        <v>0</v>
      </c>
      <c r="V181" s="3">
        <v>6</v>
      </c>
      <c r="W181" s="3">
        <v>162</v>
      </c>
      <c r="X181" s="3">
        <v>125</v>
      </c>
      <c r="Y181" s="3">
        <v>0</v>
      </c>
      <c r="Z181" s="3">
        <v>0</v>
      </c>
    </row>
    <row r="182" spans="1:26">
      <c r="A182" s="2" t="s">
        <v>161</v>
      </c>
      <c r="B182" s="2" t="s">
        <v>106</v>
      </c>
      <c r="C182" s="2" t="s">
        <v>164</v>
      </c>
      <c r="D182" s="2" t="s">
        <v>562</v>
      </c>
      <c r="E182" s="6" t="s">
        <v>96</v>
      </c>
      <c r="F182" s="2">
        <v>138</v>
      </c>
      <c r="G182" s="3">
        <v>5</v>
      </c>
      <c r="H182" s="3" t="str">
        <f t="shared" si="2"/>
        <v>MINERIO</v>
      </c>
      <c r="I182" s="8">
        <v>0.2</v>
      </c>
      <c r="J182" s="11">
        <v>0.01</v>
      </c>
      <c r="K182" s="3">
        <v>0</v>
      </c>
      <c r="L182" s="3">
        <v>595</v>
      </c>
      <c r="M182" s="3">
        <v>0</v>
      </c>
      <c r="N182" s="3">
        <v>0</v>
      </c>
      <c r="O182" s="3">
        <v>0</v>
      </c>
      <c r="P182" s="3">
        <v>1</v>
      </c>
      <c r="Q182" s="3">
        <v>121</v>
      </c>
      <c r="R182" s="3">
        <v>138</v>
      </c>
      <c r="S182" s="3">
        <v>0</v>
      </c>
      <c r="T182" s="3">
        <v>0</v>
      </c>
      <c r="U182" s="3">
        <v>0</v>
      </c>
      <c r="V182" s="3">
        <v>0</v>
      </c>
      <c r="W182" s="3">
        <v>92</v>
      </c>
      <c r="X182" s="3">
        <v>150</v>
      </c>
      <c r="Y182" s="3">
        <v>0</v>
      </c>
      <c r="Z182" s="3">
        <v>0</v>
      </c>
    </row>
    <row r="183" spans="1:26">
      <c r="A183" s="2" t="s">
        <v>161</v>
      </c>
      <c r="B183" s="2" t="s">
        <v>106</v>
      </c>
      <c r="C183" s="2" t="s">
        <v>164</v>
      </c>
      <c r="D183" s="2" t="s">
        <v>594</v>
      </c>
      <c r="E183" s="6" t="s">
        <v>100</v>
      </c>
      <c r="F183" s="2">
        <v>180</v>
      </c>
      <c r="G183" s="3">
        <v>5</v>
      </c>
      <c r="H183" s="3" t="str">
        <f t="shared" si="2"/>
        <v>MINERIO</v>
      </c>
      <c r="I183" s="8">
        <v>0.2</v>
      </c>
      <c r="J183" s="11">
        <v>0.01</v>
      </c>
      <c r="K183" s="3">
        <v>0</v>
      </c>
      <c r="L183" s="3">
        <v>523</v>
      </c>
      <c r="M183" s="3">
        <v>0</v>
      </c>
      <c r="N183" s="3">
        <v>0</v>
      </c>
      <c r="O183" s="3">
        <v>0</v>
      </c>
      <c r="P183" s="3">
        <v>14</v>
      </c>
      <c r="Q183" s="3">
        <v>126</v>
      </c>
      <c r="R183" s="3">
        <v>114</v>
      </c>
      <c r="S183" s="3">
        <v>7</v>
      </c>
      <c r="T183" s="3">
        <v>0</v>
      </c>
      <c r="U183" s="3">
        <v>0</v>
      </c>
      <c r="V183" s="3">
        <v>7</v>
      </c>
      <c r="W183" s="3">
        <v>103</v>
      </c>
      <c r="X183" s="3">
        <v>120</v>
      </c>
      <c r="Y183" s="3">
        <v>1</v>
      </c>
      <c r="Z183" s="3">
        <v>0</v>
      </c>
    </row>
    <row r="184" spans="1:26">
      <c r="A184" s="2" t="s">
        <v>1047</v>
      </c>
      <c r="B184" s="2" t="s">
        <v>106</v>
      </c>
      <c r="C184" s="2" t="s">
        <v>164</v>
      </c>
      <c r="D184" s="2">
        <v>12660</v>
      </c>
      <c r="E184" s="6" t="s">
        <v>8</v>
      </c>
      <c r="F184" s="2">
        <v>65</v>
      </c>
      <c r="G184" s="3">
        <v>4</v>
      </c>
      <c r="H184" s="3" t="str">
        <f t="shared" si="2"/>
        <v>MINERIO</v>
      </c>
      <c r="I184" s="8">
        <v>0.2</v>
      </c>
      <c r="J184" s="11">
        <v>0.01</v>
      </c>
      <c r="K184" s="3">
        <v>0</v>
      </c>
      <c r="L184" s="3">
        <v>603</v>
      </c>
      <c r="M184" s="3">
        <v>0</v>
      </c>
      <c r="N184" s="3">
        <v>0</v>
      </c>
      <c r="O184" s="3">
        <v>0</v>
      </c>
      <c r="P184" s="3">
        <v>8</v>
      </c>
      <c r="Q184" s="3">
        <v>165</v>
      </c>
      <c r="R184" s="3">
        <v>107</v>
      </c>
      <c r="S184" s="3">
        <v>1</v>
      </c>
      <c r="T184" s="3">
        <v>0</v>
      </c>
      <c r="U184" s="3">
        <v>0</v>
      </c>
      <c r="V184" s="3">
        <v>3</v>
      </c>
      <c r="W184" s="3">
        <v>128</v>
      </c>
      <c r="X184" s="3">
        <v>125</v>
      </c>
      <c r="Y184" s="3">
        <v>0</v>
      </c>
      <c r="Z184" s="3">
        <v>0</v>
      </c>
    </row>
    <row r="185" spans="1:26">
      <c r="A185" s="2" t="s">
        <v>1047</v>
      </c>
      <c r="B185" s="2" t="s">
        <v>106</v>
      </c>
      <c r="C185" s="2" t="s">
        <v>164</v>
      </c>
      <c r="D185" s="2">
        <v>12703</v>
      </c>
      <c r="E185" s="6" t="s">
        <v>114</v>
      </c>
      <c r="F185" s="2">
        <v>108</v>
      </c>
      <c r="G185" s="3">
        <v>6</v>
      </c>
      <c r="H185" s="3" t="str">
        <f t="shared" si="2"/>
        <v>MINERIO</v>
      </c>
      <c r="I185" s="8">
        <v>0.2</v>
      </c>
      <c r="J185" s="11"/>
      <c r="K185" s="3">
        <v>0</v>
      </c>
      <c r="L185" s="3">
        <v>859</v>
      </c>
      <c r="M185" s="3">
        <v>0</v>
      </c>
      <c r="N185" s="3">
        <v>0</v>
      </c>
      <c r="O185" s="3">
        <v>0</v>
      </c>
      <c r="P185" s="3">
        <v>63</v>
      </c>
      <c r="Q185" s="3">
        <v>186</v>
      </c>
      <c r="R185" s="3">
        <v>41</v>
      </c>
      <c r="S185" s="3">
        <v>69</v>
      </c>
      <c r="T185" s="3">
        <v>17</v>
      </c>
      <c r="U185" s="3">
        <v>0</v>
      </c>
      <c r="V185" s="3">
        <v>45</v>
      </c>
      <c r="W185" s="3">
        <v>225</v>
      </c>
      <c r="X185" s="3">
        <v>72</v>
      </c>
      <c r="Y185" s="3">
        <v>33</v>
      </c>
      <c r="Z185" s="3">
        <v>0</v>
      </c>
    </row>
    <row r="186" spans="1:26">
      <c r="A186" s="2" t="s">
        <v>161</v>
      </c>
      <c r="B186" s="2" t="s">
        <v>106</v>
      </c>
      <c r="C186" s="2" t="s">
        <v>164</v>
      </c>
      <c r="D186" s="2" t="s">
        <v>508</v>
      </c>
      <c r="E186" s="6" t="s">
        <v>7</v>
      </c>
      <c r="F186" s="2">
        <v>84</v>
      </c>
      <c r="G186" s="3">
        <v>5</v>
      </c>
      <c r="H186" s="3" t="str">
        <f t="shared" si="2"/>
        <v>MINERIO</v>
      </c>
      <c r="I186" s="8">
        <v>0.21</v>
      </c>
      <c r="J186" s="11">
        <v>0.13</v>
      </c>
      <c r="K186" s="3">
        <v>0</v>
      </c>
      <c r="L186" s="3">
        <v>617</v>
      </c>
      <c r="M186" s="3">
        <v>0</v>
      </c>
      <c r="N186" s="3">
        <v>0</v>
      </c>
      <c r="O186" s="3">
        <v>0</v>
      </c>
      <c r="P186" s="3">
        <v>10</v>
      </c>
      <c r="Q186" s="3">
        <v>185</v>
      </c>
      <c r="R186" s="3">
        <v>83</v>
      </c>
      <c r="S186" s="3">
        <v>0</v>
      </c>
      <c r="T186" s="3">
        <v>0</v>
      </c>
      <c r="U186" s="3">
        <v>0</v>
      </c>
      <c r="V186" s="3">
        <v>7</v>
      </c>
      <c r="W186" s="3">
        <v>148</v>
      </c>
      <c r="X186" s="3">
        <v>96</v>
      </c>
      <c r="Y186" s="3">
        <v>0</v>
      </c>
      <c r="Z186" s="3">
        <v>0</v>
      </c>
    </row>
    <row r="187" spans="1:26">
      <c r="A187" s="2" t="s">
        <v>161</v>
      </c>
      <c r="B187" s="2" t="s">
        <v>106</v>
      </c>
      <c r="C187" s="2" t="s">
        <v>164</v>
      </c>
      <c r="D187" s="2" t="s">
        <v>532</v>
      </c>
      <c r="E187" s="6" t="s">
        <v>95</v>
      </c>
      <c r="F187" s="2">
        <v>108</v>
      </c>
      <c r="G187" s="3">
        <v>5</v>
      </c>
      <c r="H187" s="3" t="str">
        <f t="shared" si="2"/>
        <v>MINERIO</v>
      </c>
      <c r="I187" s="8">
        <v>0.21</v>
      </c>
      <c r="J187" s="11">
        <v>0</v>
      </c>
      <c r="K187" s="3">
        <v>14</v>
      </c>
      <c r="L187" s="3">
        <v>633</v>
      </c>
      <c r="M187" s="3">
        <v>0</v>
      </c>
      <c r="N187" s="3">
        <v>0</v>
      </c>
      <c r="O187" s="3">
        <v>0</v>
      </c>
      <c r="P187" s="3">
        <v>19</v>
      </c>
      <c r="Q187" s="3">
        <v>175</v>
      </c>
      <c r="R187" s="3">
        <v>91</v>
      </c>
      <c r="S187" s="3">
        <v>4</v>
      </c>
      <c r="T187" s="3">
        <v>0</v>
      </c>
      <c r="U187" s="3">
        <v>0</v>
      </c>
      <c r="V187" s="3">
        <v>10</v>
      </c>
      <c r="W187" s="3">
        <v>153</v>
      </c>
      <c r="X187" s="3">
        <v>98</v>
      </c>
      <c r="Y187" s="3">
        <v>1</v>
      </c>
      <c r="Z187" s="3">
        <v>0</v>
      </c>
    </row>
    <row r="188" spans="1:26">
      <c r="A188" s="2" t="s">
        <v>161</v>
      </c>
      <c r="B188" s="2" t="s">
        <v>106</v>
      </c>
      <c r="C188" s="2" t="s">
        <v>164</v>
      </c>
      <c r="D188" s="2" t="s">
        <v>603</v>
      </c>
      <c r="E188" s="6" t="s">
        <v>100</v>
      </c>
      <c r="F188" s="2">
        <v>195</v>
      </c>
      <c r="G188" s="3">
        <v>5</v>
      </c>
      <c r="H188" s="3" t="str">
        <f t="shared" si="2"/>
        <v>MINERIO</v>
      </c>
      <c r="I188" s="8">
        <v>0.21</v>
      </c>
      <c r="J188" s="11">
        <v>0.01</v>
      </c>
      <c r="K188" s="3">
        <v>0</v>
      </c>
      <c r="L188" s="3">
        <v>574</v>
      </c>
      <c r="M188" s="3">
        <v>0</v>
      </c>
      <c r="N188" s="3">
        <v>0</v>
      </c>
      <c r="O188" s="3">
        <v>0</v>
      </c>
      <c r="P188" s="3">
        <v>25</v>
      </c>
      <c r="Q188" s="3">
        <v>194</v>
      </c>
      <c r="R188" s="3">
        <v>63</v>
      </c>
      <c r="S188" s="3">
        <v>5</v>
      </c>
      <c r="T188" s="3">
        <v>0</v>
      </c>
      <c r="U188" s="3">
        <v>0</v>
      </c>
      <c r="V188" s="3">
        <v>16</v>
      </c>
      <c r="W188" s="3">
        <v>185</v>
      </c>
      <c r="X188" s="3">
        <v>66</v>
      </c>
      <c r="Y188" s="3">
        <v>1</v>
      </c>
      <c r="Z188" s="3">
        <v>0</v>
      </c>
    </row>
    <row r="189" spans="1:26">
      <c r="A189" s="2" t="s">
        <v>161</v>
      </c>
      <c r="B189" s="2" t="s">
        <v>106</v>
      </c>
      <c r="C189" s="2" t="s">
        <v>164</v>
      </c>
      <c r="D189" s="2" t="s">
        <v>608</v>
      </c>
      <c r="E189" s="6" t="s">
        <v>101</v>
      </c>
      <c r="F189" s="2">
        <v>202</v>
      </c>
      <c r="G189" s="3">
        <v>5</v>
      </c>
      <c r="H189" s="3" t="str">
        <f t="shared" si="2"/>
        <v>MINERIO</v>
      </c>
      <c r="I189" s="8">
        <v>0.21</v>
      </c>
      <c r="J189" s="11">
        <v>0.01</v>
      </c>
      <c r="K189" s="3">
        <v>0</v>
      </c>
      <c r="L189" s="3">
        <v>572</v>
      </c>
      <c r="M189" s="3">
        <v>0</v>
      </c>
      <c r="N189" s="3">
        <v>0</v>
      </c>
      <c r="O189" s="3">
        <v>0</v>
      </c>
      <c r="P189" s="3">
        <v>25</v>
      </c>
      <c r="Q189" s="3">
        <v>186</v>
      </c>
      <c r="R189" s="3">
        <v>60</v>
      </c>
      <c r="S189" s="3">
        <v>14</v>
      </c>
      <c r="T189" s="3">
        <v>0</v>
      </c>
      <c r="U189" s="3">
        <v>0</v>
      </c>
      <c r="V189" s="3">
        <v>16</v>
      </c>
      <c r="W189" s="3">
        <v>179</v>
      </c>
      <c r="X189" s="3">
        <v>63</v>
      </c>
      <c r="Y189" s="3">
        <v>3</v>
      </c>
      <c r="Z189" s="3">
        <v>0</v>
      </c>
    </row>
    <row r="190" spans="1:26">
      <c r="A190" s="2" t="s">
        <v>161</v>
      </c>
      <c r="B190" s="2" t="s">
        <v>106</v>
      </c>
      <c r="C190" s="2" t="s">
        <v>164</v>
      </c>
      <c r="D190" s="2" t="s">
        <v>609</v>
      </c>
      <c r="E190" s="6" t="s">
        <v>102</v>
      </c>
      <c r="F190" s="2">
        <v>204</v>
      </c>
      <c r="G190" s="3">
        <v>10</v>
      </c>
      <c r="H190" s="3" t="str">
        <f t="shared" si="2"/>
        <v>MINERIO</v>
      </c>
      <c r="I190" s="8">
        <v>0.21</v>
      </c>
      <c r="J190" s="11">
        <v>0.01</v>
      </c>
      <c r="K190" s="3">
        <v>0</v>
      </c>
      <c r="L190" s="3">
        <v>658</v>
      </c>
      <c r="M190" s="3">
        <v>0</v>
      </c>
      <c r="N190" s="3">
        <v>0</v>
      </c>
      <c r="O190" s="3">
        <v>0</v>
      </c>
      <c r="P190" s="3">
        <v>17</v>
      </c>
      <c r="Q190" s="3">
        <v>209</v>
      </c>
      <c r="R190" s="3">
        <v>99</v>
      </c>
      <c r="S190" s="3">
        <v>9</v>
      </c>
      <c r="T190" s="3">
        <v>0</v>
      </c>
      <c r="U190" s="3">
        <v>0</v>
      </c>
      <c r="V190" s="3">
        <v>12</v>
      </c>
      <c r="W190" s="3">
        <v>189</v>
      </c>
      <c r="X190" s="3">
        <v>97</v>
      </c>
      <c r="Y190" s="3">
        <v>5</v>
      </c>
      <c r="Z190" s="3">
        <v>0</v>
      </c>
    </row>
    <row r="191" spans="1:26">
      <c r="A191" s="2" t="s">
        <v>1047</v>
      </c>
      <c r="B191" s="2" t="s">
        <v>106</v>
      </c>
      <c r="C191" s="2" t="s">
        <v>164</v>
      </c>
      <c r="D191" s="2">
        <v>12292</v>
      </c>
      <c r="E191" s="6" t="s">
        <v>5</v>
      </c>
      <c r="F191" s="2">
        <v>11</v>
      </c>
      <c r="G191" s="3">
        <v>4</v>
      </c>
      <c r="H191" s="3" t="str">
        <f t="shared" si="2"/>
        <v>MINERIO</v>
      </c>
      <c r="I191" s="8">
        <v>0.21</v>
      </c>
      <c r="J191" s="11">
        <v>0.01</v>
      </c>
      <c r="K191" s="3">
        <v>0</v>
      </c>
      <c r="L191" s="3">
        <v>833</v>
      </c>
      <c r="M191" s="3">
        <v>0</v>
      </c>
      <c r="N191" s="3">
        <v>0</v>
      </c>
      <c r="O191" s="3">
        <v>0</v>
      </c>
      <c r="P191" s="3">
        <v>11</v>
      </c>
      <c r="Q191" s="3">
        <v>211</v>
      </c>
      <c r="R191" s="3">
        <v>92</v>
      </c>
      <c r="S191" s="3">
        <v>1</v>
      </c>
      <c r="T191" s="3">
        <v>0</v>
      </c>
      <c r="U191" s="3">
        <v>0</v>
      </c>
      <c r="V191" s="3">
        <v>8</v>
      </c>
      <c r="W191" s="3">
        <v>167</v>
      </c>
      <c r="X191" s="3">
        <v>103</v>
      </c>
      <c r="Y191" s="3">
        <v>1</v>
      </c>
      <c r="Z191" s="3">
        <v>0</v>
      </c>
    </row>
    <row r="192" spans="1:26">
      <c r="A192" s="2" t="s">
        <v>161</v>
      </c>
      <c r="B192" s="2" t="s">
        <v>106</v>
      </c>
      <c r="C192" s="2" t="s">
        <v>164</v>
      </c>
      <c r="D192" s="2" t="s">
        <v>506</v>
      </c>
      <c r="E192" s="6" t="s">
        <v>7</v>
      </c>
      <c r="F192" s="2">
        <v>82</v>
      </c>
      <c r="G192" s="3">
        <v>5</v>
      </c>
      <c r="H192" s="3" t="str">
        <f t="shared" si="2"/>
        <v>MINERIO</v>
      </c>
      <c r="I192" s="8">
        <v>0.22</v>
      </c>
      <c r="J192" s="11">
        <v>2.2999999999999998</v>
      </c>
      <c r="K192" s="3">
        <v>0</v>
      </c>
      <c r="L192" s="3">
        <v>565</v>
      </c>
      <c r="M192" s="3">
        <v>0</v>
      </c>
      <c r="N192" s="3">
        <v>0</v>
      </c>
      <c r="O192" s="3">
        <v>0</v>
      </c>
      <c r="P192" s="3">
        <v>15</v>
      </c>
      <c r="Q192" s="3">
        <v>134</v>
      </c>
      <c r="R192" s="3">
        <v>105</v>
      </c>
      <c r="S192" s="3">
        <v>10</v>
      </c>
      <c r="T192" s="3">
        <v>0</v>
      </c>
      <c r="U192" s="3">
        <v>0</v>
      </c>
      <c r="V192" s="3">
        <v>11</v>
      </c>
      <c r="W192" s="3">
        <v>106</v>
      </c>
      <c r="X192" s="3">
        <v>122</v>
      </c>
      <c r="Y192" s="3">
        <v>6</v>
      </c>
      <c r="Z192" s="3">
        <v>0</v>
      </c>
    </row>
    <row r="193" spans="1:26">
      <c r="A193" s="2" t="s">
        <v>161</v>
      </c>
      <c r="B193" s="2" t="s">
        <v>106</v>
      </c>
      <c r="C193" s="2" t="s">
        <v>164</v>
      </c>
      <c r="D193" s="2" t="s">
        <v>606</v>
      </c>
      <c r="E193" s="6" t="s">
        <v>101</v>
      </c>
      <c r="F193" s="2">
        <v>198</v>
      </c>
      <c r="G193" s="3">
        <v>5</v>
      </c>
      <c r="H193" s="3" t="str">
        <f t="shared" si="2"/>
        <v>MINERIO</v>
      </c>
      <c r="I193" s="8">
        <v>0.22</v>
      </c>
      <c r="J193" s="11">
        <v>0.01</v>
      </c>
      <c r="K193" s="3">
        <v>0</v>
      </c>
      <c r="L193" s="3">
        <v>457</v>
      </c>
      <c r="M193" s="3">
        <v>0</v>
      </c>
      <c r="N193" s="3">
        <v>0</v>
      </c>
      <c r="O193" s="3">
        <v>0</v>
      </c>
      <c r="P193" s="3">
        <v>15</v>
      </c>
      <c r="Q193" s="3">
        <v>140</v>
      </c>
      <c r="R193" s="3">
        <v>64</v>
      </c>
      <c r="S193" s="3">
        <v>3</v>
      </c>
      <c r="T193" s="3">
        <v>0</v>
      </c>
      <c r="U193" s="3">
        <v>0</v>
      </c>
      <c r="V193" s="3">
        <v>8</v>
      </c>
      <c r="W193" s="3">
        <v>129</v>
      </c>
      <c r="X193" s="3">
        <v>67</v>
      </c>
      <c r="Y193" s="3">
        <v>0</v>
      </c>
      <c r="Z193" s="3">
        <v>0</v>
      </c>
    </row>
    <row r="194" spans="1:26">
      <c r="A194" s="2" t="s">
        <v>1047</v>
      </c>
      <c r="B194" s="2" t="s">
        <v>106</v>
      </c>
      <c r="C194" s="2" t="s">
        <v>164</v>
      </c>
      <c r="D194" s="2">
        <v>12694</v>
      </c>
      <c r="E194" s="6" t="s">
        <v>47</v>
      </c>
      <c r="F194" s="2">
        <v>99</v>
      </c>
      <c r="G194" s="3">
        <v>6</v>
      </c>
      <c r="H194" s="3" t="str">
        <f t="shared" si="2"/>
        <v>MINERIO</v>
      </c>
      <c r="I194" s="8">
        <v>0.22</v>
      </c>
      <c r="J194" s="11"/>
      <c r="K194" s="3">
        <v>23</v>
      </c>
      <c r="L194" s="3">
        <v>679</v>
      </c>
      <c r="M194" s="3">
        <v>0</v>
      </c>
      <c r="N194" s="3">
        <v>0</v>
      </c>
      <c r="O194" s="3">
        <v>0</v>
      </c>
      <c r="P194" s="3">
        <v>1</v>
      </c>
      <c r="Q194" s="3">
        <v>124</v>
      </c>
      <c r="R194" s="3">
        <v>83</v>
      </c>
      <c r="S194" s="3">
        <v>1</v>
      </c>
      <c r="T194" s="3">
        <v>6</v>
      </c>
      <c r="U194" s="3">
        <v>0</v>
      </c>
      <c r="V194" s="3">
        <v>5</v>
      </c>
      <c r="W194" s="3">
        <v>107</v>
      </c>
      <c r="X194" s="3">
        <v>103</v>
      </c>
      <c r="Y194" s="3">
        <v>0</v>
      </c>
      <c r="Z194" s="3">
        <v>0</v>
      </c>
    </row>
    <row r="195" spans="1:26">
      <c r="A195" s="2" t="s">
        <v>161</v>
      </c>
      <c r="B195" s="2" t="s">
        <v>106</v>
      </c>
      <c r="C195" s="2" t="s">
        <v>164</v>
      </c>
      <c r="D195" s="2" t="s">
        <v>517</v>
      </c>
      <c r="E195" s="6" t="s">
        <v>13</v>
      </c>
      <c r="F195" s="2">
        <v>93</v>
      </c>
      <c r="G195" s="3">
        <v>5</v>
      </c>
      <c r="H195" s="3" t="str">
        <f t="shared" ref="H195:H258" si="3">IF(I195&gt;0.08,"MINERIO","ESTERIL")</f>
        <v>MINERIO</v>
      </c>
      <c r="I195" s="8">
        <v>0.24</v>
      </c>
      <c r="J195" s="11">
        <v>4.13</v>
      </c>
      <c r="K195" s="3">
        <v>64</v>
      </c>
      <c r="L195" s="3">
        <v>506</v>
      </c>
      <c r="M195" s="3">
        <v>0</v>
      </c>
      <c r="N195" s="3">
        <v>0</v>
      </c>
      <c r="O195" s="3">
        <v>0</v>
      </c>
      <c r="P195" s="3">
        <v>49</v>
      </c>
      <c r="Q195" s="3">
        <v>143</v>
      </c>
      <c r="R195" s="3">
        <v>65</v>
      </c>
      <c r="S195" s="3">
        <v>33</v>
      </c>
      <c r="T195" s="3">
        <v>0</v>
      </c>
      <c r="U195" s="3">
        <v>0</v>
      </c>
      <c r="V195" s="3">
        <v>36</v>
      </c>
      <c r="W195" s="3">
        <v>150</v>
      </c>
      <c r="X195" s="3">
        <v>61</v>
      </c>
      <c r="Y195" s="3">
        <v>22</v>
      </c>
      <c r="Z195" s="3">
        <v>0</v>
      </c>
    </row>
    <row r="196" spans="1:26">
      <c r="A196" s="2" t="s">
        <v>1047</v>
      </c>
      <c r="B196" s="2" t="s">
        <v>106</v>
      </c>
      <c r="C196" s="2" t="s">
        <v>164</v>
      </c>
      <c r="D196" s="2">
        <v>12624</v>
      </c>
      <c r="E196" s="6" t="s">
        <v>36</v>
      </c>
      <c r="F196" s="2">
        <v>29</v>
      </c>
      <c r="G196" s="3">
        <v>12</v>
      </c>
      <c r="H196" s="3" t="str">
        <f t="shared" si="3"/>
        <v>MINERIO</v>
      </c>
      <c r="I196" s="8">
        <v>0.24</v>
      </c>
      <c r="J196" s="11">
        <v>0.13</v>
      </c>
      <c r="K196" s="3">
        <v>0</v>
      </c>
      <c r="L196" s="3">
        <v>1352</v>
      </c>
      <c r="M196" s="3">
        <v>0</v>
      </c>
      <c r="N196" s="3">
        <v>0</v>
      </c>
      <c r="O196" s="3">
        <v>0</v>
      </c>
      <c r="P196" s="3">
        <v>120</v>
      </c>
      <c r="Q196" s="3">
        <v>397</v>
      </c>
      <c r="R196" s="3">
        <v>77</v>
      </c>
      <c r="S196" s="3">
        <v>93</v>
      </c>
      <c r="T196" s="3">
        <v>0</v>
      </c>
      <c r="U196" s="3">
        <v>0</v>
      </c>
      <c r="V196" s="3">
        <v>92</v>
      </c>
      <c r="W196" s="3">
        <v>388</v>
      </c>
      <c r="X196" s="3">
        <v>107</v>
      </c>
      <c r="Y196" s="3">
        <v>66</v>
      </c>
      <c r="Z196" s="3">
        <v>0</v>
      </c>
    </row>
    <row r="197" spans="1:26">
      <c r="A197" s="2" t="s">
        <v>1047</v>
      </c>
      <c r="B197" s="2" t="s">
        <v>106</v>
      </c>
      <c r="C197" s="2" t="s">
        <v>164</v>
      </c>
      <c r="D197" s="2">
        <v>12287</v>
      </c>
      <c r="E197" s="6" t="s">
        <v>13</v>
      </c>
      <c r="F197" s="2">
        <v>6</v>
      </c>
      <c r="G197" s="3">
        <v>4</v>
      </c>
      <c r="H197" s="3" t="str">
        <f t="shared" si="3"/>
        <v>MINERIO</v>
      </c>
      <c r="I197" s="8">
        <v>0.25</v>
      </c>
      <c r="J197" s="11">
        <v>32.799999999999997</v>
      </c>
      <c r="K197" s="3">
        <v>122</v>
      </c>
      <c r="L197" s="3">
        <v>263</v>
      </c>
      <c r="M197" s="3">
        <v>0</v>
      </c>
      <c r="N197" s="3">
        <v>0</v>
      </c>
      <c r="O197" s="3">
        <v>0</v>
      </c>
      <c r="P197" s="3">
        <v>68</v>
      </c>
      <c r="Q197" s="3">
        <v>41</v>
      </c>
      <c r="R197" s="3">
        <v>25</v>
      </c>
      <c r="S197" s="3">
        <v>32</v>
      </c>
      <c r="T197" s="3">
        <v>0</v>
      </c>
      <c r="U197" s="3">
        <v>0</v>
      </c>
      <c r="V197" s="3">
        <v>59</v>
      </c>
      <c r="W197" s="3">
        <v>31</v>
      </c>
      <c r="X197" s="3">
        <v>31</v>
      </c>
      <c r="Y197" s="3">
        <v>33</v>
      </c>
      <c r="Z197" s="3">
        <v>0</v>
      </c>
    </row>
    <row r="198" spans="1:26">
      <c r="A198" s="2" t="s">
        <v>1047</v>
      </c>
      <c r="B198" s="2" t="s">
        <v>106</v>
      </c>
      <c r="C198" s="2" t="s">
        <v>164</v>
      </c>
      <c r="D198" s="2">
        <v>12673</v>
      </c>
      <c r="E198" s="6" t="s">
        <v>42</v>
      </c>
      <c r="F198" s="2">
        <v>78</v>
      </c>
      <c r="G198" s="3">
        <v>4</v>
      </c>
      <c r="H198" s="3" t="str">
        <f t="shared" si="3"/>
        <v>MINERIO</v>
      </c>
      <c r="I198" s="8">
        <v>0.25</v>
      </c>
      <c r="J198" s="11">
        <v>0.44</v>
      </c>
      <c r="K198" s="3">
        <v>138</v>
      </c>
      <c r="L198" s="3">
        <v>244</v>
      </c>
      <c r="M198" s="3">
        <v>0</v>
      </c>
      <c r="N198" s="3">
        <v>0</v>
      </c>
      <c r="O198" s="3">
        <v>0</v>
      </c>
      <c r="P198" s="3">
        <v>70</v>
      </c>
      <c r="Q198" s="3">
        <v>44</v>
      </c>
      <c r="R198" s="3">
        <v>24</v>
      </c>
      <c r="S198" s="3">
        <v>41</v>
      </c>
      <c r="T198" s="3">
        <v>0</v>
      </c>
      <c r="U198" s="3">
        <v>0</v>
      </c>
      <c r="V198" s="3">
        <v>55</v>
      </c>
      <c r="W198" s="3">
        <v>58</v>
      </c>
      <c r="X198" s="3">
        <v>21</v>
      </c>
      <c r="Y198" s="3">
        <v>31</v>
      </c>
      <c r="Z198" s="3">
        <v>0</v>
      </c>
    </row>
    <row r="199" spans="1:26">
      <c r="A199" s="2" t="s">
        <v>1049</v>
      </c>
      <c r="B199" s="2" t="s">
        <v>106</v>
      </c>
      <c r="C199" s="2" t="s">
        <v>164</v>
      </c>
      <c r="D199" s="2" t="s">
        <v>1089</v>
      </c>
      <c r="E199" s="6" t="s">
        <v>157</v>
      </c>
      <c r="F199" s="2">
        <v>40</v>
      </c>
      <c r="G199" s="3">
        <v>4</v>
      </c>
      <c r="H199" s="3" t="str">
        <f t="shared" si="3"/>
        <v>MINERIO</v>
      </c>
      <c r="I199" s="8">
        <v>0.26</v>
      </c>
      <c r="J199" s="11">
        <v>0.16</v>
      </c>
      <c r="K199" s="3">
        <v>0</v>
      </c>
      <c r="L199" s="3">
        <v>496</v>
      </c>
      <c r="M199" s="3">
        <v>0</v>
      </c>
      <c r="N199" s="3">
        <v>0</v>
      </c>
      <c r="O199" s="3">
        <v>0</v>
      </c>
      <c r="P199" s="3">
        <v>0</v>
      </c>
      <c r="Q199" s="3">
        <v>110</v>
      </c>
      <c r="R199" s="3">
        <v>124</v>
      </c>
      <c r="S199" s="3">
        <v>0</v>
      </c>
      <c r="T199" s="3">
        <v>0</v>
      </c>
      <c r="U199" s="3">
        <v>0</v>
      </c>
      <c r="V199" s="3">
        <v>0</v>
      </c>
      <c r="W199" s="3">
        <v>72</v>
      </c>
      <c r="X199" s="3">
        <v>135</v>
      </c>
      <c r="Y199" s="3">
        <v>0</v>
      </c>
      <c r="Z199" s="3">
        <v>0</v>
      </c>
    </row>
    <row r="200" spans="1:26">
      <c r="A200" s="2" t="s">
        <v>161</v>
      </c>
      <c r="B200" s="2" t="s">
        <v>106</v>
      </c>
      <c r="C200" s="2" t="s">
        <v>164</v>
      </c>
      <c r="D200" s="2" t="s">
        <v>511</v>
      </c>
      <c r="E200" s="6" t="s">
        <v>13</v>
      </c>
      <c r="F200" s="2">
        <v>87</v>
      </c>
      <c r="G200" s="3">
        <v>5</v>
      </c>
      <c r="H200" s="3" t="str">
        <f t="shared" si="3"/>
        <v>MINERIO</v>
      </c>
      <c r="I200" s="8">
        <v>0.27</v>
      </c>
      <c r="J200" s="11">
        <v>0.04</v>
      </c>
      <c r="K200" s="3">
        <v>0</v>
      </c>
      <c r="L200" s="3">
        <v>590</v>
      </c>
      <c r="M200" s="3">
        <v>0</v>
      </c>
      <c r="N200" s="3">
        <v>0</v>
      </c>
      <c r="O200" s="3">
        <v>0</v>
      </c>
      <c r="P200" s="3">
        <v>4</v>
      </c>
      <c r="Q200" s="3">
        <v>165</v>
      </c>
      <c r="R200" s="3">
        <v>102</v>
      </c>
      <c r="S200" s="3">
        <v>0</v>
      </c>
      <c r="T200" s="3">
        <v>0</v>
      </c>
      <c r="U200" s="3">
        <v>0</v>
      </c>
      <c r="V200" s="3">
        <v>1</v>
      </c>
      <c r="W200" s="3">
        <v>116</v>
      </c>
      <c r="X200" s="3">
        <v>135</v>
      </c>
      <c r="Y200" s="3">
        <v>0</v>
      </c>
      <c r="Z200" s="3">
        <v>0</v>
      </c>
    </row>
    <row r="201" spans="1:26">
      <c r="A201" s="2" t="s">
        <v>1049</v>
      </c>
      <c r="B201" s="2" t="s">
        <v>106</v>
      </c>
      <c r="C201" s="2" t="s">
        <v>164</v>
      </c>
      <c r="D201" s="2" t="s">
        <v>1065</v>
      </c>
      <c r="E201" s="6" t="s">
        <v>156</v>
      </c>
      <c r="F201" s="2">
        <v>16</v>
      </c>
      <c r="G201" s="3">
        <v>6</v>
      </c>
      <c r="H201" s="3" t="str">
        <f t="shared" si="3"/>
        <v>MINERIO</v>
      </c>
      <c r="I201" s="8">
        <v>0.27</v>
      </c>
      <c r="J201" s="11">
        <v>0.08</v>
      </c>
      <c r="K201" s="3">
        <v>0</v>
      </c>
      <c r="L201" s="3">
        <v>862</v>
      </c>
      <c r="M201" s="3">
        <v>0</v>
      </c>
      <c r="N201" s="3">
        <v>0</v>
      </c>
      <c r="O201" s="3">
        <v>0</v>
      </c>
      <c r="P201" s="3">
        <v>11</v>
      </c>
      <c r="Q201" s="3">
        <v>219</v>
      </c>
      <c r="R201" s="3">
        <v>187</v>
      </c>
      <c r="S201" s="3">
        <v>1</v>
      </c>
      <c r="T201" s="3">
        <v>0</v>
      </c>
      <c r="U201" s="3">
        <v>0</v>
      </c>
      <c r="V201" s="3">
        <v>5</v>
      </c>
      <c r="W201" s="3">
        <v>178</v>
      </c>
      <c r="X201" s="3">
        <v>206</v>
      </c>
      <c r="Y201" s="3">
        <v>0</v>
      </c>
      <c r="Z201" s="3">
        <v>0</v>
      </c>
    </row>
    <row r="202" spans="1:26">
      <c r="A202" s="2" t="s">
        <v>1049</v>
      </c>
      <c r="B202" s="2" t="s">
        <v>106</v>
      </c>
      <c r="C202" s="2" t="s">
        <v>164</v>
      </c>
      <c r="D202" s="2" t="s">
        <v>1096</v>
      </c>
      <c r="E202" s="6" t="s">
        <v>157</v>
      </c>
      <c r="F202" s="2">
        <v>47</v>
      </c>
      <c r="G202" s="3">
        <v>2</v>
      </c>
      <c r="H202" s="3" t="str">
        <f t="shared" si="3"/>
        <v>MINERIO</v>
      </c>
      <c r="I202" s="8">
        <v>0.27</v>
      </c>
      <c r="J202" s="11">
        <v>0.02</v>
      </c>
      <c r="K202" s="3">
        <v>0</v>
      </c>
      <c r="L202" s="3">
        <v>430</v>
      </c>
      <c r="M202" s="3">
        <v>0</v>
      </c>
      <c r="N202" s="3">
        <v>0</v>
      </c>
      <c r="O202" s="3">
        <v>0</v>
      </c>
      <c r="P202" s="3">
        <v>2</v>
      </c>
      <c r="Q202" s="3">
        <v>87</v>
      </c>
      <c r="R202" s="3">
        <v>108</v>
      </c>
      <c r="S202" s="3">
        <v>0</v>
      </c>
      <c r="T202" s="3">
        <v>0</v>
      </c>
      <c r="U202" s="3">
        <v>0</v>
      </c>
      <c r="V202" s="3">
        <v>0</v>
      </c>
      <c r="W202" s="3">
        <v>58</v>
      </c>
      <c r="X202" s="3">
        <v>125</v>
      </c>
      <c r="Y202" s="3">
        <v>0</v>
      </c>
      <c r="Z202" s="3">
        <v>0</v>
      </c>
    </row>
    <row r="203" spans="1:26">
      <c r="A203" s="2" t="s">
        <v>1047</v>
      </c>
      <c r="B203" s="2" t="s">
        <v>106</v>
      </c>
      <c r="C203" s="2" t="s">
        <v>164</v>
      </c>
      <c r="D203" s="2">
        <v>12642</v>
      </c>
      <c r="E203" s="6" t="s">
        <v>38</v>
      </c>
      <c r="F203" s="2">
        <v>47</v>
      </c>
      <c r="G203" s="3">
        <v>4</v>
      </c>
      <c r="H203" s="3" t="str">
        <f t="shared" si="3"/>
        <v>MINERIO</v>
      </c>
      <c r="I203" s="8">
        <v>0.28999999999999998</v>
      </c>
      <c r="J203" s="11">
        <v>0</v>
      </c>
      <c r="K203" s="3">
        <v>0</v>
      </c>
      <c r="L203" s="3">
        <v>547</v>
      </c>
      <c r="M203" s="3">
        <v>0</v>
      </c>
      <c r="N203" s="3">
        <v>0</v>
      </c>
      <c r="O203" s="3">
        <v>0</v>
      </c>
      <c r="P203" s="3">
        <v>16</v>
      </c>
      <c r="Q203" s="3">
        <v>167</v>
      </c>
      <c r="R203" s="3">
        <v>65</v>
      </c>
      <c r="S203" s="3">
        <v>1</v>
      </c>
      <c r="T203" s="3">
        <v>0</v>
      </c>
      <c r="U203" s="3">
        <v>0</v>
      </c>
      <c r="V203" s="3">
        <v>8</v>
      </c>
      <c r="W203" s="3">
        <v>141</v>
      </c>
      <c r="X203" s="3">
        <v>74</v>
      </c>
      <c r="Y203" s="3">
        <v>0</v>
      </c>
      <c r="Z203" s="3">
        <v>0</v>
      </c>
    </row>
    <row r="204" spans="1:26">
      <c r="A204" s="2" t="s">
        <v>1047</v>
      </c>
      <c r="B204" s="2" t="s">
        <v>106</v>
      </c>
      <c r="C204" s="2" t="s">
        <v>164</v>
      </c>
      <c r="D204" s="2">
        <v>12670</v>
      </c>
      <c r="E204" s="6" t="s">
        <v>41</v>
      </c>
      <c r="F204" s="2">
        <v>75</v>
      </c>
      <c r="G204" s="3">
        <v>4</v>
      </c>
      <c r="H204" s="3" t="str">
        <f t="shared" si="3"/>
        <v>MINERIO</v>
      </c>
      <c r="I204" s="8">
        <v>0.28999999999999998</v>
      </c>
      <c r="J204" s="11">
        <v>0.31</v>
      </c>
      <c r="K204" s="3">
        <v>14</v>
      </c>
      <c r="L204" s="3">
        <v>425</v>
      </c>
      <c r="M204" s="3">
        <v>0</v>
      </c>
      <c r="N204" s="3">
        <v>0</v>
      </c>
      <c r="O204" s="3">
        <v>0</v>
      </c>
      <c r="P204" s="3">
        <v>5</v>
      </c>
      <c r="Q204" s="3">
        <v>120</v>
      </c>
      <c r="R204" s="3">
        <v>83</v>
      </c>
      <c r="S204" s="3">
        <v>1</v>
      </c>
      <c r="T204" s="3">
        <v>0</v>
      </c>
      <c r="U204" s="3">
        <v>0</v>
      </c>
      <c r="V204" s="3">
        <v>5</v>
      </c>
      <c r="W204" s="3">
        <v>82</v>
      </c>
      <c r="X204" s="3">
        <v>99</v>
      </c>
      <c r="Y204" s="3">
        <v>1</v>
      </c>
      <c r="Z204" s="3">
        <v>0</v>
      </c>
    </row>
    <row r="205" spans="1:26">
      <c r="A205" s="2" t="s">
        <v>161</v>
      </c>
      <c r="B205" s="2" t="s">
        <v>106</v>
      </c>
      <c r="C205" s="2" t="s">
        <v>164</v>
      </c>
      <c r="D205" s="2" t="s">
        <v>464</v>
      </c>
      <c r="E205" s="6" t="s">
        <v>5</v>
      </c>
      <c r="F205" s="2">
        <v>39</v>
      </c>
      <c r="G205" s="3">
        <v>5</v>
      </c>
      <c r="H205" s="3" t="str">
        <f t="shared" si="3"/>
        <v>MINERIO</v>
      </c>
      <c r="I205" s="8">
        <v>0.3</v>
      </c>
      <c r="J205" s="11">
        <v>0.06</v>
      </c>
      <c r="K205" s="3">
        <v>0</v>
      </c>
      <c r="L205" s="3">
        <v>676</v>
      </c>
      <c r="M205" s="3">
        <v>0</v>
      </c>
      <c r="N205" s="3">
        <v>0</v>
      </c>
      <c r="O205" s="3">
        <v>0</v>
      </c>
      <c r="P205" s="3">
        <v>26</v>
      </c>
      <c r="Q205" s="3">
        <v>210</v>
      </c>
      <c r="R205" s="3">
        <v>56</v>
      </c>
      <c r="S205" s="3">
        <v>9</v>
      </c>
      <c r="T205" s="3">
        <v>0</v>
      </c>
      <c r="U205" s="3">
        <v>0</v>
      </c>
      <c r="V205" s="3">
        <v>18</v>
      </c>
      <c r="W205" s="3">
        <v>205</v>
      </c>
      <c r="X205" s="3">
        <v>59</v>
      </c>
      <c r="Y205" s="3">
        <v>6</v>
      </c>
      <c r="Z205" s="3">
        <v>0</v>
      </c>
    </row>
    <row r="206" spans="1:26">
      <c r="A206" s="2" t="s">
        <v>161</v>
      </c>
      <c r="B206" s="2" t="s">
        <v>106</v>
      </c>
      <c r="C206" s="2" t="s">
        <v>164</v>
      </c>
      <c r="D206" s="2" t="s">
        <v>504</v>
      </c>
      <c r="E206" s="6" t="s">
        <v>7</v>
      </c>
      <c r="F206" s="2">
        <v>80</v>
      </c>
      <c r="G206" s="3">
        <v>5</v>
      </c>
      <c r="H206" s="3" t="str">
        <f t="shared" si="3"/>
        <v>MINERIO</v>
      </c>
      <c r="I206" s="8">
        <v>0.3</v>
      </c>
      <c r="J206" s="11">
        <v>0.09</v>
      </c>
      <c r="K206" s="3">
        <v>0</v>
      </c>
      <c r="L206" s="3">
        <v>557</v>
      </c>
      <c r="M206" s="3">
        <v>0</v>
      </c>
      <c r="N206" s="3">
        <v>0</v>
      </c>
      <c r="O206" s="3">
        <v>0</v>
      </c>
      <c r="P206" s="3">
        <v>3</v>
      </c>
      <c r="Q206" s="3">
        <v>172</v>
      </c>
      <c r="R206" s="3">
        <v>92</v>
      </c>
      <c r="S206" s="3">
        <v>0</v>
      </c>
      <c r="T206" s="3">
        <v>0</v>
      </c>
      <c r="U206" s="3">
        <v>0</v>
      </c>
      <c r="V206" s="3">
        <v>2</v>
      </c>
      <c r="W206" s="3">
        <v>132</v>
      </c>
      <c r="X206" s="3">
        <v>104</v>
      </c>
      <c r="Y206" s="3">
        <v>0</v>
      </c>
      <c r="Z206" s="3">
        <v>0</v>
      </c>
    </row>
    <row r="207" spans="1:26">
      <c r="A207" s="2" t="s">
        <v>1047</v>
      </c>
      <c r="B207" s="2" t="s">
        <v>106</v>
      </c>
      <c r="C207" s="2" t="s">
        <v>164</v>
      </c>
      <c r="D207" s="2">
        <v>12640</v>
      </c>
      <c r="E207" s="6" t="s">
        <v>38</v>
      </c>
      <c r="F207" s="2">
        <v>45</v>
      </c>
      <c r="G207" s="3">
        <v>8</v>
      </c>
      <c r="H207" s="3" t="str">
        <f t="shared" si="3"/>
        <v>MINERIO</v>
      </c>
      <c r="I207" s="8">
        <v>0.3</v>
      </c>
      <c r="J207" s="11">
        <v>0.04</v>
      </c>
      <c r="K207" s="3">
        <v>0</v>
      </c>
      <c r="L207" s="3">
        <v>821</v>
      </c>
      <c r="M207" s="3">
        <v>0</v>
      </c>
      <c r="N207" s="3">
        <v>0</v>
      </c>
      <c r="O207" s="3">
        <v>0</v>
      </c>
      <c r="P207" s="3">
        <v>18</v>
      </c>
      <c r="Q207" s="3">
        <v>298</v>
      </c>
      <c r="R207" s="3">
        <v>106</v>
      </c>
      <c r="S207" s="3">
        <v>1</v>
      </c>
      <c r="T207" s="3">
        <v>0</v>
      </c>
      <c r="U207" s="3">
        <v>0</v>
      </c>
      <c r="V207" s="3">
        <v>11</v>
      </c>
      <c r="W207" s="3">
        <v>267</v>
      </c>
      <c r="X207" s="3">
        <v>110</v>
      </c>
      <c r="Y207" s="3">
        <v>0</v>
      </c>
      <c r="Z207" s="3">
        <v>0</v>
      </c>
    </row>
    <row r="208" spans="1:26">
      <c r="A208" s="2" t="s">
        <v>161</v>
      </c>
      <c r="B208" s="2" t="s">
        <v>106</v>
      </c>
      <c r="C208" s="2" t="s">
        <v>164</v>
      </c>
      <c r="D208" s="2" t="s">
        <v>525</v>
      </c>
      <c r="E208" s="6" t="s">
        <v>13</v>
      </c>
      <c r="F208" s="2">
        <v>101</v>
      </c>
      <c r="G208" s="3">
        <v>5</v>
      </c>
      <c r="H208" s="3" t="str">
        <f t="shared" si="3"/>
        <v>MINERIO</v>
      </c>
      <c r="I208" s="8">
        <v>0.31</v>
      </c>
      <c r="J208" s="11">
        <v>27.3</v>
      </c>
      <c r="K208" s="3">
        <v>193</v>
      </c>
      <c r="L208" s="3">
        <v>333</v>
      </c>
      <c r="M208" s="3">
        <v>0</v>
      </c>
      <c r="N208" s="3">
        <v>0</v>
      </c>
      <c r="O208" s="3">
        <v>0</v>
      </c>
      <c r="P208" s="3">
        <v>91</v>
      </c>
      <c r="Q208" s="3">
        <v>68</v>
      </c>
      <c r="R208" s="3">
        <v>28</v>
      </c>
      <c r="S208" s="3">
        <v>45</v>
      </c>
      <c r="T208" s="3">
        <v>0</v>
      </c>
      <c r="U208" s="3">
        <v>0</v>
      </c>
      <c r="V208" s="3">
        <v>76</v>
      </c>
      <c r="W208" s="3">
        <v>69</v>
      </c>
      <c r="X208" s="3">
        <v>25</v>
      </c>
      <c r="Y208" s="3">
        <v>48</v>
      </c>
      <c r="Z208" s="3">
        <v>0</v>
      </c>
    </row>
    <row r="209" spans="1:26">
      <c r="A209" s="2" t="s">
        <v>161</v>
      </c>
      <c r="B209" s="2" t="s">
        <v>106</v>
      </c>
      <c r="C209" s="2" t="s">
        <v>164</v>
      </c>
      <c r="D209" s="2" t="s">
        <v>541</v>
      </c>
      <c r="E209" s="6" t="s">
        <v>95</v>
      </c>
      <c r="F209" s="2">
        <v>117</v>
      </c>
      <c r="G209" s="3">
        <v>5</v>
      </c>
      <c r="H209" s="3" t="str">
        <f t="shared" si="3"/>
        <v>MINERIO</v>
      </c>
      <c r="I209" s="8">
        <v>0.31</v>
      </c>
      <c r="J209" s="11">
        <v>0.05</v>
      </c>
      <c r="K209" s="3">
        <v>14</v>
      </c>
      <c r="L209" s="3">
        <v>719</v>
      </c>
      <c r="M209" s="3">
        <v>0</v>
      </c>
      <c r="N209" s="3">
        <v>0</v>
      </c>
      <c r="O209" s="3">
        <v>0</v>
      </c>
      <c r="P209" s="3">
        <v>32</v>
      </c>
      <c r="Q209" s="3">
        <v>192</v>
      </c>
      <c r="R209" s="3">
        <v>87</v>
      </c>
      <c r="S209" s="3">
        <v>16</v>
      </c>
      <c r="T209" s="3">
        <v>0</v>
      </c>
      <c r="U209" s="3">
        <v>0</v>
      </c>
      <c r="V209" s="3">
        <v>17</v>
      </c>
      <c r="W209" s="3">
        <v>188</v>
      </c>
      <c r="X209" s="3">
        <v>97</v>
      </c>
      <c r="Y209" s="3">
        <v>5</v>
      </c>
      <c r="Z209" s="3">
        <v>0</v>
      </c>
    </row>
    <row r="210" spans="1:26">
      <c r="A210" s="2" t="s">
        <v>161</v>
      </c>
      <c r="B210" s="2" t="s">
        <v>106</v>
      </c>
      <c r="C210" s="2" t="s">
        <v>164</v>
      </c>
      <c r="D210" s="2" t="s">
        <v>544</v>
      </c>
      <c r="E210" s="6" t="s">
        <v>95</v>
      </c>
      <c r="F210" s="2">
        <v>120</v>
      </c>
      <c r="G210" s="3">
        <v>5</v>
      </c>
      <c r="H210" s="3" t="str">
        <f t="shared" si="3"/>
        <v>MINERIO</v>
      </c>
      <c r="I210" s="8">
        <v>0.31</v>
      </c>
      <c r="J210" s="11">
        <v>1.21</v>
      </c>
      <c r="K210" s="3">
        <v>0</v>
      </c>
      <c r="L210" s="3">
        <v>547</v>
      </c>
      <c r="M210" s="3">
        <v>0</v>
      </c>
      <c r="N210" s="3">
        <v>0</v>
      </c>
      <c r="O210" s="3">
        <v>0</v>
      </c>
      <c r="P210" s="3">
        <v>46</v>
      </c>
      <c r="Q210" s="3">
        <v>130</v>
      </c>
      <c r="R210" s="3">
        <v>55</v>
      </c>
      <c r="S210" s="3">
        <v>38</v>
      </c>
      <c r="T210" s="3">
        <v>0</v>
      </c>
      <c r="U210" s="3">
        <v>0</v>
      </c>
      <c r="V210" s="3">
        <v>27</v>
      </c>
      <c r="W210" s="3">
        <v>142</v>
      </c>
      <c r="X210" s="3">
        <v>61</v>
      </c>
      <c r="Y210" s="3">
        <v>13</v>
      </c>
      <c r="Z210" s="3">
        <v>0</v>
      </c>
    </row>
    <row r="211" spans="1:26">
      <c r="A211" s="2" t="s">
        <v>1049</v>
      </c>
      <c r="B211" s="2" t="s">
        <v>106</v>
      </c>
      <c r="C211" s="2" t="s">
        <v>164</v>
      </c>
      <c r="D211" s="2" t="s">
        <v>1105</v>
      </c>
      <c r="E211" s="6" t="s">
        <v>157</v>
      </c>
      <c r="F211" s="2">
        <v>56</v>
      </c>
      <c r="G211" s="3">
        <v>6</v>
      </c>
      <c r="H211" s="3" t="str">
        <f t="shared" si="3"/>
        <v>MINERIO</v>
      </c>
      <c r="I211" s="8">
        <v>0.31</v>
      </c>
      <c r="J211" s="11">
        <v>2.2000000000000002</v>
      </c>
      <c r="K211" s="3">
        <v>97</v>
      </c>
      <c r="L211" s="3">
        <v>523</v>
      </c>
      <c r="M211" s="3">
        <v>0</v>
      </c>
      <c r="N211" s="3">
        <v>0</v>
      </c>
      <c r="O211" s="3">
        <v>0</v>
      </c>
      <c r="P211" s="3">
        <v>24</v>
      </c>
      <c r="Q211" s="3">
        <v>116</v>
      </c>
      <c r="R211" s="3">
        <v>98</v>
      </c>
      <c r="S211" s="3">
        <v>12</v>
      </c>
      <c r="T211" s="3">
        <v>0</v>
      </c>
      <c r="U211" s="3">
        <v>0</v>
      </c>
      <c r="V211" s="3">
        <v>21</v>
      </c>
      <c r="W211" s="3">
        <v>98</v>
      </c>
      <c r="X211" s="3">
        <v>104</v>
      </c>
      <c r="Y211" s="3">
        <v>11</v>
      </c>
      <c r="Z211" s="3">
        <v>0</v>
      </c>
    </row>
    <row r="212" spans="1:26">
      <c r="A212" s="2" t="s">
        <v>161</v>
      </c>
      <c r="B212" s="2" t="s">
        <v>106</v>
      </c>
      <c r="C212" s="2" t="s">
        <v>164</v>
      </c>
      <c r="D212" s="2" t="s">
        <v>435</v>
      </c>
      <c r="E212" s="6" t="s">
        <v>7</v>
      </c>
      <c r="F212" s="2">
        <v>10</v>
      </c>
      <c r="G212" s="3">
        <v>5</v>
      </c>
      <c r="H212" s="3" t="str">
        <f t="shared" si="3"/>
        <v>MINERIO</v>
      </c>
      <c r="I212" s="8">
        <v>0.32</v>
      </c>
      <c r="J212" s="11">
        <v>0.91</v>
      </c>
      <c r="K212" s="3">
        <v>0</v>
      </c>
      <c r="L212" s="3">
        <v>712</v>
      </c>
      <c r="M212" s="3">
        <v>0</v>
      </c>
      <c r="N212" s="3">
        <v>0</v>
      </c>
      <c r="O212" s="3">
        <v>0</v>
      </c>
      <c r="P212" s="3">
        <v>49</v>
      </c>
      <c r="Q212" s="3">
        <v>203</v>
      </c>
      <c r="R212" s="3">
        <v>56</v>
      </c>
      <c r="S212" s="3">
        <v>39</v>
      </c>
      <c r="T212" s="3">
        <v>0</v>
      </c>
      <c r="U212" s="3">
        <v>0</v>
      </c>
      <c r="V212" s="3">
        <v>32</v>
      </c>
      <c r="W212" s="3">
        <v>193</v>
      </c>
      <c r="X212" s="3">
        <v>74</v>
      </c>
      <c r="Y212" s="3">
        <v>21</v>
      </c>
      <c r="Z212" s="3">
        <v>0</v>
      </c>
    </row>
    <row r="213" spans="1:26">
      <c r="A213" s="2" t="s">
        <v>161</v>
      </c>
      <c r="B213" s="2" t="s">
        <v>106</v>
      </c>
      <c r="C213" s="2" t="s">
        <v>164</v>
      </c>
      <c r="D213" s="2" t="s">
        <v>521</v>
      </c>
      <c r="E213" s="6" t="s">
        <v>13</v>
      </c>
      <c r="F213" s="2">
        <v>97</v>
      </c>
      <c r="G213" s="3">
        <v>5</v>
      </c>
      <c r="H213" s="3" t="str">
        <f t="shared" si="3"/>
        <v>MINERIO</v>
      </c>
      <c r="I213" s="8">
        <v>0.32</v>
      </c>
      <c r="J213" s="11">
        <v>0.21</v>
      </c>
      <c r="K213" s="3">
        <v>0</v>
      </c>
      <c r="L213" s="3">
        <v>542</v>
      </c>
      <c r="M213" s="3">
        <v>0</v>
      </c>
      <c r="N213" s="3">
        <v>0</v>
      </c>
      <c r="O213" s="3">
        <v>0</v>
      </c>
      <c r="P213" s="3">
        <v>5</v>
      </c>
      <c r="Q213" s="3">
        <v>164</v>
      </c>
      <c r="R213" s="3">
        <v>75</v>
      </c>
      <c r="S213" s="3">
        <v>0</v>
      </c>
      <c r="T213" s="3">
        <v>0</v>
      </c>
      <c r="U213" s="3">
        <v>0</v>
      </c>
      <c r="V213" s="3">
        <v>2</v>
      </c>
      <c r="W213" s="3">
        <v>139</v>
      </c>
      <c r="X213" s="3">
        <v>78</v>
      </c>
      <c r="Y213" s="3">
        <v>0</v>
      </c>
      <c r="Z213" s="3">
        <v>0</v>
      </c>
    </row>
    <row r="214" spans="1:26">
      <c r="A214" s="2" t="s">
        <v>1047</v>
      </c>
      <c r="B214" s="2" t="s">
        <v>106</v>
      </c>
      <c r="C214" s="2" t="s">
        <v>164</v>
      </c>
      <c r="D214" s="2">
        <v>12716</v>
      </c>
      <c r="E214" s="6" t="s">
        <v>15</v>
      </c>
      <c r="F214" s="2">
        <v>121</v>
      </c>
      <c r="G214" s="3">
        <v>8</v>
      </c>
      <c r="H214" s="3" t="str">
        <f t="shared" si="3"/>
        <v>MINERIO</v>
      </c>
      <c r="I214" s="8">
        <v>0.32</v>
      </c>
      <c r="J214" s="11"/>
      <c r="K214" s="3">
        <v>0</v>
      </c>
      <c r="L214" s="3">
        <v>859</v>
      </c>
      <c r="M214" s="3">
        <v>0</v>
      </c>
      <c r="N214" s="3">
        <v>0</v>
      </c>
      <c r="O214" s="3">
        <v>0</v>
      </c>
      <c r="P214" s="3">
        <v>5</v>
      </c>
      <c r="Q214" s="3">
        <v>248</v>
      </c>
      <c r="R214" s="3">
        <v>69</v>
      </c>
      <c r="S214" s="3">
        <v>13</v>
      </c>
      <c r="T214" s="3">
        <v>24</v>
      </c>
      <c r="U214" s="3">
        <v>0</v>
      </c>
      <c r="V214" s="3">
        <v>21</v>
      </c>
      <c r="W214" s="3">
        <v>226</v>
      </c>
      <c r="X214" s="3">
        <v>108</v>
      </c>
      <c r="Y214" s="3">
        <v>4</v>
      </c>
      <c r="Z214" s="3">
        <v>0</v>
      </c>
    </row>
    <row r="215" spans="1:26">
      <c r="A215" s="2" t="s">
        <v>1049</v>
      </c>
      <c r="B215" s="2" t="s">
        <v>106</v>
      </c>
      <c r="C215" s="2" t="s">
        <v>164</v>
      </c>
      <c r="D215" s="2" t="s">
        <v>1081</v>
      </c>
      <c r="E215" s="6" t="s">
        <v>156</v>
      </c>
      <c r="F215" s="2">
        <v>32</v>
      </c>
      <c r="G215" s="3">
        <v>8</v>
      </c>
      <c r="H215" s="3" t="str">
        <f t="shared" si="3"/>
        <v>MINERIO</v>
      </c>
      <c r="I215" s="8">
        <v>0.33</v>
      </c>
      <c r="J215" s="11">
        <v>0.1</v>
      </c>
      <c r="K215" s="3">
        <v>29</v>
      </c>
      <c r="L215" s="3">
        <v>808</v>
      </c>
      <c r="M215" s="3">
        <v>0</v>
      </c>
      <c r="N215" s="3">
        <v>0</v>
      </c>
      <c r="O215" s="3">
        <v>0</v>
      </c>
      <c r="P215" s="3">
        <v>1</v>
      </c>
      <c r="Q215" s="3">
        <v>137</v>
      </c>
      <c r="R215" s="3">
        <v>207</v>
      </c>
      <c r="S215" s="3">
        <v>0</v>
      </c>
      <c r="T215" s="3">
        <v>0</v>
      </c>
      <c r="U215" s="3">
        <v>0</v>
      </c>
      <c r="V215" s="3">
        <v>1</v>
      </c>
      <c r="W215" s="3">
        <v>96</v>
      </c>
      <c r="X215" s="3">
        <v>222</v>
      </c>
      <c r="Y215" s="3">
        <v>0</v>
      </c>
      <c r="Z215" s="3">
        <v>0</v>
      </c>
    </row>
    <row r="216" spans="1:26">
      <c r="A216" s="2" t="s">
        <v>1049</v>
      </c>
      <c r="B216" s="2" t="s">
        <v>106</v>
      </c>
      <c r="C216" s="2" t="s">
        <v>164</v>
      </c>
      <c r="D216" s="2" t="s">
        <v>1067</v>
      </c>
      <c r="E216" s="6" t="s">
        <v>156</v>
      </c>
      <c r="F216" s="2">
        <v>18</v>
      </c>
      <c r="G216" s="3">
        <v>4</v>
      </c>
      <c r="H216" s="3" t="str">
        <f t="shared" si="3"/>
        <v>MINERIO</v>
      </c>
      <c r="I216" s="8">
        <v>0.34</v>
      </c>
      <c r="J216" s="11">
        <v>0.02</v>
      </c>
      <c r="K216" s="3">
        <v>0</v>
      </c>
      <c r="L216" s="3">
        <v>549</v>
      </c>
      <c r="M216" s="3">
        <v>0</v>
      </c>
      <c r="N216" s="3">
        <v>0</v>
      </c>
      <c r="O216" s="3">
        <v>0</v>
      </c>
      <c r="P216" s="3">
        <v>5</v>
      </c>
      <c r="Q216" s="3">
        <v>155</v>
      </c>
      <c r="R216" s="3">
        <v>99</v>
      </c>
      <c r="S216" s="3">
        <v>0</v>
      </c>
      <c r="T216" s="3">
        <v>0</v>
      </c>
      <c r="U216" s="3">
        <v>0</v>
      </c>
      <c r="V216" s="3">
        <v>2</v>
      </c>
      <c r="W216" s="3">
        <v>122</v>
      </c>
      <c r="X216" s="3">
        <v>124</v>
      </c>
      <c r="Y216" s="3">
        <v>0</v>
      </c>
      <c r="Z216" s="3">
        <v>0</v>
      </c>
    </row>
    <row r="217" spans="1:26">
      <c r="A217" s="2" t="s">
        <v>161</v>
      </c>
      <c r="B217" s="2" t="s">
        <v>106</v>
      </c>
      <c r="C217" s="2" t="s">
        <v>164</v>
      </c>
      <c r="D217" s="2" t="s">
        <v>560</v>
      </c>
      <c r="E217" s="6" t="s">
        <v>96</v>
      </c>
      <c r="F217" s="2">
        <v>136</v>
      </c>
      <c r="G217" s="3">
        <v>10</v>
      </c>
      <c r="H217" s="3" t="str">
        <f t="shared" si="3"/>
        <v>MINERIO</v>
      </c>
      <c r="I217" s="8">
        <v>0.35</v>
      </c>
      <c r="J217" s="11">
        <v>0.43</v>
      </c>
      <c r="K217" s="3">
        <v>155</v>
      </c>
      <c r="L217" s="3">
        <v>496</v>
      </c>
      <c r="M217" s="3">
        <v>0</v>
      </c>
      <c r="N217" s="3">
        <v>0</v>
      </c>
      <c r="O217" s="3">
        <v>0</v>
      </c>
      <c r="P217" s="3">
        <v>43</v>
      </c>
      <c r="Q217" s="3">
        <v>159</v>
      </c>
      <c r="R217" s="3">
        <v>58</v>
      </c>
      <c r="S217" s="3">
        <v>33</v>
      </c>
      <c r="T217" s="3">
        <v>0</v>
      </c>
      <c r="U217" s="3">
        <v>0</v>
      </c>
      <c r="V217" s="3">
        <v>30</v>
      </c>
      <c r="W217" s="3">
        <v>156</v>
      </c>
      <c r="X217" s="3">
        <v>60</v>
      </c>
      <c r="Y217" s="3">
        <v>23</v>
      </c>
      <c r="Z217" s="3">
        <v>0</v>
      </c>
    </row>
    <row r="218" spans="1:26">
      <c r="A218" s="2" t="s">
        <v>1047</v>
      </c>
      <c r="B218" s="2" t="s">
        <v>106</v>
      </c>
      <c r="C218" s="2" t="s">
        <v>164</v>
      </c>
      <c r="D218" s="2">
        <v>12635</v>
      </c>
      <c r="E218" s="6" t="s">
        <v>37</v>
      </c>
      <c r="F218" s="2">
        <v>40</v>
      </c>
      <c r="G218" s="3">
        <v>6</v>
      </c>
      <c r="H218" s="3" t="str">
        <f t="shared" si="3"/>
        <v>MINERIO</v>
      </c>
      <c r="I218" s="8">
        <v>0.35</v>
      </c>
      <c r="J218" s="11">
        <v>0.04</v>
      </c>
      <c r="K218" s="3">
        <v>0</v>
      </c>
      <c r="L218" s="3">
        <v>648</v>
      </c>
      <c r="M218" s="3">
        <v>0</v>
      </c>
      <c r="N218" s="3">
        <v>0</v>
      </c>
      <c r="O218" s="3">
        <v>0</v>
      </c>
      <c r="P218" s="3">
        <v>85</v>
      </c>
      <c r="Q218" s="3">
        <v>130</v>
      </c>
      <c r="R218" s="3">
        <v>38</v>
      </c>
      <c r="S218" s="3">
        <v>64</v>
      </c>
      <c r="T218" s="3">
        <v>0</v>
      </c>
      <c r="U218" s="3">
        <v>0</v>
      </c>
      <c r="V218" s="3">
        <v>60</v>
      </c>
      <c r="W218" s="3">
        <v>157</v>
      </c>
      <c r="X218" s="3">
        <v>43</v>
      </c>
      <c r="Y218" s="3">
        <v>40</v>
      </c>
      <c r="Z218" s="3">
        <v>0</v>
      </c>
    </row>
    <row r="219" spans="1:26">
      <c r="A219" s="2" t="s">
        <v>1047</v>
      </c>
      <c r="B219" s="2" t="s">
        <v>106</v>
      </c>
      <c r="C219" s="2" t="s">
        <v>164</v>
      </c>
      <c r="D219" s="2">
        <v>12627</v>
      </c>
      <c r="E219" s="6" t="s">
        <v>36</v>
      </c>
      <c r="F219" s="2">
        <v>32</v>
      </c>
      <c r="G219" s="3">
        <v>4</v>
      </c>
      <c r="H219" s="3" t="str">
        <f t="shared" si="3"/>
        <v>MINERIO</v>
      </c>
      <c r="I219" s="8">
        <v>0.36</v>
      </c>
      <c r="J219" s="11">
        <v>0.06</v>
      </c>
      <c r="K219" s="3">
        <v>0</v>
      </c>
      <c r="L219" s="3">
        <v>513</v>
      </c>
      <c r="M219" s="3">
        <v>0</v>
      </c>
      <c r="N219" s="3">
        <v>0</v>
      </c>
      <c r="O219" s="3">
        <v>0</v>
      </c>
      <c r="P219" s="3">
        <v>40</v>
      </c>
      <c r="Q219" s="3">
        <v>129</v>
      </c>
      <c r="R219" s="3">
        <v>31</v>
      </c>
      <c r="S219" s="3">
        <v>29</v>
      </c>
      <c r="T219" s="3">
        <v>0</v>
      </c>
      <c r="U219" s="3">
        <v>0</v>
      </c>
      <c r="V219" s="3">
        <v>30</v>
      </c>
      <c r="W219" s="3">
        <v>130</v>
      </c>
      <c r="X219" s="3">
        <v>32</v>
      </c>
      <c r="Y219" s="3">
        <v>19</v>
      </c>
      <c r="Z219" s="3">
        <v>0</v>
      </c>
    </row>
    <row r="220" spans="1:26">
      <c r="A220" s="2" t="s">
        <v>1047</v>
      </c>
      <c r="B220" s="2" t="s">
        <v>106</v>
      </c>
      <c r="C220" s="2" t="s">
        <v>164</v>
      </c>
      <c r="D220" s="2">
        <v>12718</v>
      </c>
      <c r="E220" s="6" t="s">
        <v>15</v>
      </c>
      <c r="F220" s="2">
        <v>123</v>
      </c>
      <c r="G220" s="3">
        <v>14</v>
      </c>
      <c r="H220" s="3" t="str">
        <f t="shared" si="3"/>
        <v>MINERIO</v>
      </c>
      <c r="I220" s="8">
        <v>0.36</v>
      </c>
      <c r="J220" s="11"/>
      <c r="K220" s="3">
        <v>64</v>
      </c>
      <c r="L220" s="3">
        <v>955</v>
      </c>
      <c r="M220" s="3">
        <v>0</v>
      </c>
      <c r="N220" s="3">
        <v>0</v>
      </c>
      <c r="O220" s="3">
        <v>0</v>
      </c>
      <c r="P220" s="3">
        <v>13</v>
      </c>
      <c r="Q220" s="3">
        <v>335</v>
      </c>
      <c r="R220" s="3">
        <v>109</v>
      </c>
      <c r="S220" s="3">
        <v>14</v>
      </c>
      <c r="T220" s="3">
        <v>26</v>
      </c>
      <c r="U220" s="3">
        <v>0</v>
      </c>
      <c r="V220" s="3">
        <v>22</v>
      </c>
      <c r="W220" s="3">
        <v>316</v>
      </c>
      <c r="X220" s="3">
        <v>154</v>
      </c>
      <c r="Y220" s="3">
        <v>3</v>
      </c>
      <c r="Z220" s="3">
        <v>0</v>
      </c>
    </row>
    <row r="221" spans="1:26">
      <c r="A221" s="2" t="s">
        <v>161</v>
      </c>
      <c r="B221" s="2" t="s">
        <v>106</v>
      </c>
      <c r="C221" s="2" t="s">
        <v>164</v>
      </c>
      <c r="D221" s="2" t="s">
        <v>554</v>
      </c>
      <c r="E221" s="6" t="s">
        <v>96</v>
      </c>
      <c r="F221" s="2">
        <v>130</v>
      </c>
      <c r="G221" s="3">
        <v>10</v>
      </c>
      <c r="H221" s="3" t="str">
        <f t="shared" si="3"/>
        <v>MINERIO</v>
      </c>
      <c r="I221" s="8">
        <v>0.37</v>
      </c>
      <c r="J221" s="11">
        <v>0.19</v>
      </c>
      <c r="K221" s="3">
        <v>0</v>
      </c>
      <c r="L221" s="3">
        <v>1003</v>
      </c>
      <c r="M221" s="3">
        <v>0</v>
      </c>
      <c r="N221" s="3">
        <v>0</v>
      </c>
      <c r="O221" s="3">
        <v>0</v>
      </c>
      <c r="P221" s="3">
        <v>1</v>
      </c>
      <c r="Q221" s="3">
        <v>251</v>
      </c>
      <c r="R221" s="3">
        <v>152</v>
      </c>
      <c r="S221" s="3">
        <v>0</v>
      </c>
      <c r="T221" s="3">
        <v>0</v>
      </c>
      <c r="U221" s="3">
        <v>0</v>
      </c>
      <c r="V221" s="3">
        <v>1</v>
      </c>
      <c r="W221" s="3">
        <v>211</v>
      </c>
      <c r="X221" s="3">
        <v>160</v>
      </c>
      <c r="Y221" s="3">
        <v>0</v>
      </c>
      <c r="Z221" s="3">
        <v>0</v>
      </c>
    </row>
    <row r="222" spans="1:26">
      <c r="A222" s="2" t="s">
        <v>161</v>
      </c>
      <c r="B222" s="2" t="s">
        <v>106</v>
      </c>
      <c r="C222" s="2" t="s">
        <v>164</v>
      </c>
      <c r="D222" s="2" t="s">
        <v>555</v>
      </c>
      <c r="E222" s="6" t="s">
        <v>96</v>
      </c>
      <c r="F222" s="2">
        <v>131</v>
      </c>
      <c r="G222" s="3">
        <v>5</v>
      </c>
      <c r="H222" s="3" t="str">
        <f t="shared" si="3"/>
        <v>MINERIO</v>
      </c>
      <c r="I222" s="8">
        <v>0.37</v>
      </c>
      <c r="J222" s="11">
        <v>0.3</v>
      </c>
      <c r="K222" s="3">
        <v>0</v>
      </c>
      <c r="L222" s="3">
        <v>752</v>
      </c>
      <c r="M222" s="3">
        <v>0</v>
      </c>
      <c r="N222" s="3">
        <v>0</v>
      </c>
      <c r="O222" s="3">
        <v>0</v>
      </c>
      <c r="P222" s="3">
        <v>12</v>
      </c>
      <c r="Q222" s="3">
        <v>221</v>
      </c>
      <c r="R222" s="3">
        <v>113</v>
      </c>
      <c r="S222" s="3">
        <v>1</v>
      </c>
      <c r="T222" s="3">
        <v>0</v>
      </c>
      <c r="U222" s="3">
        <v>0</v>
      </c>
      <c r="V222" s="3">
        <v>6</v>
      </c>
      <c r="W222" s="3">
        <v>176</v>
      </c>
      <c r="X222" s="3">
        <v>136</v>
      </c>
      <c r="Y222" s="3">
        <v>0</v>
      </c>
      <c r="Z222" s="3">
        <v>0</v>
      </c>
    </row>
    <row r="223" spans="1:26">
      <c r="A223" s="2" t="s">
        <v>161</v>
      </c>
      <c r="B223" s="2" t="s">
        <v>106</v>
      </c>
      <c r="C223" s="2" t="s">
        <v>164</v>
      </c>
      <c r="D223" s="2" t="s">
        <v>589</v>
      </c>
      <c r="E223" s="6" t="s">
        <v>99</v>
      </c>
      <c r="F223" s="2">
        <v>168</v>
      </c>
      <c r="G223" s="3">
        <v>20</v>
      </c>
      <c r="H223" s="3" t="str">
        <f t="shared" si="3"/>
        <v>MINERIO</v>
      </c>
      <c r="I223" s="8">
        <v>0.37</v>
      </c>
      <c r="J223" s="11">
        <v>0.13</v>
      </c>
      <c r="K223" s="3">
        <v>0</v>
      </c>
      <c r="L223" s="3">
        <v>1696</v>
      </c>
      <c r="M223" s="3">
        <v>0</v>
      </c>
      <c r="N223" s="3">
        <v>0</v>
      </c>
      <c r="O223" s="3">
        <v>0</v>
      </c>
      <c r="P223" s="3">
        <v>16</v>
      </c>
      <c r="Q223" s="3">
        <v>205</v>
      </c>
      <c r="R223" s="3">
        <v>83</v>
      </c>
      <c r="S223" s="3">
        <v>4</v>
      </c>
      <c r="T223" s="3">
        <v>0</v>
      </c>
      <c r="U223" s="3">
        <v>0</v>
      </c>
      <c r="V223" s="3">
        <v>72</v>
      </c>
      <c r="W223" s="3">
        <v>659</v>
      </c>
      <c r="X223" s="3">
        <v>126</v>
      </c>
      <c r="Y223" s="3">
        <v>31</v>
      </c>
      <c r="Z223" s="3">
        <v>0</v>
      </c>
    </row>
    <row r="224" spans="1:26">
      <c r="A224" s="2" t="s">
        <v>1047</v>
      </c>
      <c r="B224" s="2" t="s">
        <v>106</v>
      </c>
      <c r="C224" s="2" t="s">
        <v>164</v>
      </c>
      <c r="D224" s="2">
        <v>12639</v>
      </c>
      <c r="E224" s="6" t="s">
        <v>37</v>
      </c>
      <c r="F224" s="2">
        <v>44</v>
      </c>
      <c r="G224" s="3">
        <v>4</v>
      </c>
      <c r="H224" s="3" t="str">
        <f t="shared" si="3"/>
        <v>MINERIO</v>
      </c>
      <c r="I224" s="8">
        <v>0.37</v>
      </c>
      <c r="J224" s="11">
        <v>0.03</v>
      </c>
      <c r="K224" s="3">
        <v>0</v>
      </c>
      <c r="L224" s="3">
        <v>506</v>
      </c>
      <c r="M224" s="3">
        <v>0</v>
      </c>
      <c r="N224" s="3">
        <v>0</v>
      </c>
      <c r="O224" s="3">
        <v>0</v>
      </c>
      <c r="P224" s="3">
        <v>10</v>
      </c>
      <c r="Q224" s="3">
        <v>139</v>
      </c>
      <c r="R224" s="3">
        <v>49</v>
      </c>
      <c r="S224" s="3">
        <v>0</v>
      </c>
      <c r="T224" s="3">
        <v>0</v>
      </c>
      <c r="U224" s="3">
        <v>0</v>
      </c>
      <c r="V224" s="3">
        <v>4</v>
      </c>
      <c r="W224" s="3">
        <v>129</v>
      </c>
      <c r="X224" s="3">
        <v>51</v>
      </c>
      <c r="Y224" s="3">
        <v>0</v>
      </c>
      <c r="Z224" s="3">
        <v>0</v>
      </c>
    </row>
    <row r="225" spans="1:26">
      <c r="A225" s="2" t="s">
        <v>1049</v>
      </c>
      <c r="B225" s="2" t="s">
        <v>106</v>
      </c>
      <c r="C225" s="2" t="s">
        <v>164</v>
      </c>
      <c r="D225" s="2" t="s">
        <v>1116</v>
      </c>
      <c r="E225" s="6" t="s">
        <v>157</v>
      </c>
      <c r="F225" s="2">
        <v>68</v>
      </c>
      <c r="G225" s="3">
        <v>4</v>
      </c>
      <c r="H225" s="3" t="str">
        <f t="shared" si="3"/>
        <v>MINERIO</v>
      </c>
      <c r="I225" s="8">
        <v>0.37</v>
      </c>
      <c r="J225" s="11">
        <v>0.93</v>
      </c>
      <c r="K225" s="3">
        <v>0</v>
      </c>
      <c r="L225" s="3">
        <v>631</v>
      </c>
      <c r="M225" s="3">
        <v>0</v>
      </c>
      <c r="N225" s="3">
        <v>0</v>
      </c>
      <c r="O225" s="3">
        <v>0</v>
      </c>
      <c r="P225" s="3">
        <v>7</v>
      </c>
      <c r="Q225" s="3">
        <v>157</v>
      </c>
      <c r="R225" s="3">
        <v>103</v>
      </c>
      <c r="S225" s="3">
        <v>1</v>
      </c>
      <c r="T225" s="3">
        <v>0</v>
      </c>
      <c r="U225" s="3">
        <v>0</v>
      </c>
      <c r="V225" s="3">
        <v>6</v>
      </c>
      <c r="W225" s="3">
        <v>110</v>
      </c>
      <c r="X225" s="3">
        <v>125</v>
      </c>
      <c r="Y225" s="3">
        <v>0</v>
      </c>
      <c r="Z225" s="3">
        <v>0</v>
      </c>
    </row>
    <row r="226" spans="1:26">
      <c r="A226" s="2" t="s">
        <v>161</v>
      </c>
      <c r="B226" s="2" t="s">
        <v>106</v>
      </c>
      <c r="C226" s="2" t="s">
        <v>164</v>
      </c>
      <c r="D226" s="2" t="s">
        <v>528</v>
      </c>
      <c r="E226" s="6" t="s">
        <v>95</v>
      </c>
      <c r="F226" s="2">
        <v>104</v>
      </c>
      <c r="G226" s="3">
        <v>5</v>
      </c>
      <c r="H226" s="3" t="str">
        <f t="shared" si="3"/>
        <v>MINERIO</v>
      </c>
      <c r="I226" s="8">
        <v>0.38</v>
      </c>
      <c r="J226" s="11">
        <v>18.8</v>
      </c>
      <c r="K226" s="3">
        <v>100</v>
      </c>
      <c r="L226" s="3">
        <v>547</v>
      </c>
      <c r="M226" s="3">
        <v>0</v>
      </c>
      <c r="N226" s="3">
        <v>0</v>
      </c>
      <c r="O226" s="3">
        <v>0</v>
      </c>
      <c r="P226" s="3">
        <v>117</v>
      </c>
      <c r="Q226" s="3">
        <v>82</v>
      </c>
      <c r="R226" s="3">
        <v>50</v>
      </c>
      <c r="S226" s="3">
        <v>54</v>
      </c>
      <c r="T226" s="3">
        <v>0</v>
      </c>
      <c r="U226" s="3">
        <v>0</v>
      </c>
      <c r="V226" s="3">
        <v>103</v>
      </c>
      <c r="W226" s="3">
        <v>73</v>
      </c>
      <c r="X226" s="3">
        <v>57</v>
      </c>
      <c r="Y226" s="3">
        <v>59</v>
      </c>
      <c r="Z226" s="3">
        <v>0</v>
      </c>
    </row>
    <row r="227" spans="1:26">
      <c r="A227" s="2" t="s">
        <v>161</v>
      </c>
      <c r="B227" s="2" t="s">
        <v>106</v>
      </c>
      <c r="C227" s="2" t="s">
        <v>164</v>
      </c>
      <c r="D227" s="2" t="s">
        <v>572</v>
      </c>
      <c r="E227" s="6" t="s">
        <v>97</v>
      </c>
      <c r="F227" s="2">
        <v>148</v>
      </c>
      <c r="G227" s="3">
        <v>5</v>
      </c>
      <c r="H227" s="3" t="str">
        <f t="shared" si="3"/>
        <v>MINERIO</v>
      </c>
      <c r="I227" s="8">
        <v>0.38</v>
      </c>
      <c r="J227" s="11">
        <v>0.44</v>
      </c>
      <c r="K227" s="3">
        <v>0</v>
      </c>
      <c r="L227" s="3">
        <v>725</v>
      </c>
      <c r="M227" s="3">
        <v>0</v>
      </c>
      <c r="N227" s="3">
        <v>0</v>
      </c>
      <c r="O227" s="3">
        <v>0</v>
      </c>
      <c r="P227" s="3">
        <v>18</v>
      </c>
      <c r="Q227" s="3">
        <v>138</v>
      </c>
      <c r="R227" s="3">
        <v>146</v>
      </c>
      <c r="S227" s="3">
        <v>11</v>
      </c>
      <c r="T227" s="3">
        <v>0</v>
      </c>
      <c r="U227" s="3">
        <v>0</v>
      </c>
      <c r="V227" s="3">
        <v>12</v>
      </c>
      <c r="W227" s="3">
        <v>117</v>
      </c>
      <c r="X227" s="3">
        <v>155</v>
      </c>
      <c r="Y227" s="3">
        <v>6</v>
      </c>
      <c r="Z227" s="3">
        <v>0</v>
      </c>
    </row>
    <row r="228" spans="1:26">
      <c r="A228" s="2" t="s">
        <v>1049</v>
      </c>
      <c r="B228" s="2" t="s">
        <v>106</v>
      </c>
      <c r="C228" s="2" t="s">
        <v>164</v>
      </c>
      <c r="D228" s="2" t="s">
        <v>1079</v>
      </c>
      <c r="E228" s="6" t="s">
        <v>156</v>
      </c>
      <c r="F228" s="2">
        <v>30</v>
      </c>
      <c r="G228" s="3">
        <v>4</v>
      </c>
      <c r="H228" s="3" t="str">
        <f t="shared" si="3"/>
        <v>MINERIO</v>
      </c>
      <c r="I228" s="8">
        <v>0.39</v>
      </c>
      <c r="J228" s="11">
        <v>3</v>
      </c>
      <c r="K228" s="3">
        <v>108</v>
      </c>
      <c r="L228" s="3">
        <v>244</v>
      </c>
      <c r="M228" s="3">
        <v>0</v>
      </c>
      <c r="N228" s="3">
        <v>0</v>
      </c>
      <c r="O228" s="3">
        <v>0</v>
      </c>
      <c r="P228" s="3">
        <v>33</v>
      </c>
      <c r="Q228" s="3">
        <v>76</v>
      </c>
      <c r="R228" s="3">
        <v>32</v>
      </c>
      <c r="S228" s="3">
        <v>25</v>
      </c>
      <c r="T228" s="3">
        <v>0</v>
      </c>
      <c r="U228" s="3">
        <v>0</v>
      </c>
      <c r="V228" s="3">
        <v>28</v>
      </c>
      <c r="W228" s="3">
        <v>70</v>
      </c>
      <c r="X228" s="3">
        <v>35</v>
      </c>
      <c r="Y228" s="3">
        <v>22</v>
      </c>
      <c r="Z228" s="3">
        <v>0</v>
      </c>
    </row>
    <row r="229" spans="1:26">
      <c r="A229" s="2" t="s">
        <v>161</v>
      </c>
      <c r="B229" s="2" t="s">
        <v>106</v>
      </c>
      <c r="C229" s="2" t="s">
        <v>164</v>
      </c>
      <c r="D229" s="2" t="s">
        <v>540</v>
      </c>
      <c r="E229" s="6" t="s">
        <v>95</v>
      </c>
      <c r="F229" s="2">
        <v>116</v>
      </c>
      <c r="G229" s="3">
        <v>5</v>
      </c>
      <c r="H229" s="3" t="str">
        <f t="shared" si="3"/>
        <v>MINERIO</v>
      </c>
      <c r="I229" s="8">
        <v>0.4</v>
      </c>
      <c r="J229" s="11">
        <v>0.92</v>
      </c>
      <c r="K229" s="3">
        <v>204</v>
      </c>
      <c r="L229" s="3">
        <v>565</v>
      </c>
      <c r="M229" s="3">
        <v>0</v>
      </c>
      <c r="N229" s="3">
        <v>0</v>
      </c>
      <c r="O229" s="3">
        <v>0</v>
      </c>
      <c r="P229" s="3">
        <v>88</v>
      </c>
      <c r="Q229" s="3">
        <v>113</v>
      </c>
      <c r="R229" s="3">
        <v>97</v>
      </c>
      <c r="S229" s="3">
        <v>57</v>
      </c>
      <c r="T229" s="3">
        <v>0</v>
      </c>
      <c r="U229" s="3">
        <v>0</v>
      </c>
      <c r="V229" s="3">
        <v>66</v>
      </c>
      <c r="W229" s="3">
        <v>121</v>
      </c>
      <c r="X229" s="3">
        <v>98</v>
      </c>
      <c r="Y229" s="3">
        <v>46</v>
      </c>
      <c r="Z229" s="3">
        <v>0</v>
      </c>
    </row>
    <row r="230" spans="1:26">
      <c r="A230" s="2" t="s">
        <v>1047</v>
      </c>
      <c r="B230" s="2" t="s">
        <v>106</v>
      </c>
      <c r="C230" s="2" t="s">
        <v>164</v>
      </c>
      <c r="D230" s="2">
        <v>12687</v>
      </c>
      <c r="E230" s="6" t="s">
        <v>45</v>
      </c>
      <c r="F230" s="2">
        <v>92</v>
      </c>
      <c r="G230" s="3">
        <v>6</v>
      </c>
      <c r="H230" s="3" t="str">
        <f t="shared" si="3"/>
        <v>MINERIO</v>
      </c>
      <c r="I230" s="8">
        <v>0.4</v>
      </c>
      <c r="J230" s="11">
        <v>0.28999999999999998</v>
      </c>
      <c r="K230" s="3">
        <v>0</v>
      </c>
      <c r="L230" s="3">
        <v>986</v>
      </c>
      <c r="M230" s="3">
        <v>0</v>
      </c>
      <c r="N230" s="3">
        <v>0</v>
      </c>
      <c r="O230" s="3">
        <v>0</v>
      </c>
      <c r="P230" s="3">
        <v>38</v>
      </c>
      <c r="Q230" s="3">
        <v>195</v>
      </c>
      <c r="R230" s="3">
        <v>54</v>
      </c>
      <c r="S230" s="3">
        <v>21</v>
      </c>
      <c r="T230" s="3">
        <v>0</v>
      </c>
      <c r="U230" s="3">
        <v>0</v>
      </c>
      <c r="V230" s="3">
        <v>24</v>
      </c>
      <c r="W230" s="3">
        <v>205</v>
      </c>
      <c r="X230" s="3">
        <v>47</v>
      </c>
      <c r="Y230" s="3">
        <v>9</v>
      </c>
      <c r="Z230" s="3">
        <v>0</v>
      </c>
    </row>
    <row r="231" spans="1:26">
      <c r="A231" s="2" t="s">
        <v>1049</v>
      </c>
      <c r="B231" s="2" t="s">
        <v>106</v>
      </c>
      <c r="C231" s="2" t="s">
        <v>164</v>
      </c>
      <c r="D231" s="2" t="s">
        <v>1090</v>
      </c>
      <c r="E231" s="6" t="s">
        <v>157</v>
      </c>
      <c r="F231" s="2">
        <v>41</v>
      </c>
      <c r="G231" s="3">
        <v>6</v>
      </c>
      <c r="H231" s="3" t="str">
        <f t="shared" si="3"/>
        <v>MINERIO</v>
      </c>
      <c r="I231" s="8">
        <v>0.4</v>
      </c>
      <c r="J231" s="11">
        <v>0.17</v>
      </c>
      <c r="K231" s="3">
        <v>0</v>
      </c>
      <c r="L231" s="3">
        <v>1027</v>
      </c>
      <c r="M231" s="3">
        <v>0</v>
      </c>
      <c r="N231" s="3">
        <v>0</v>
      </c>
      <c r="O231" s="3">
        <v>0</v>
      </c>
      <c r="P231" s="3">
        <v>7</v>
      </c>
      <c r="Q231" s="3">
        <v>260</v>
      </c>
      <c r="R231" s="3">
        <v>187</v>
      </c>
      <c r="S231" s="3">
        <v>0</v>
      </c>
      <c r="T231" s="3">
        <v>0</v>
      </c>
      <c r="U231" s="3">
        <v>0</v>
      </c>
      <c r="V231" s="3">
        <v>3</v>
      </c>
      <c r="W231" s="3">
        <v>144</v>
      </c>
      <c r="X231" s="3">
        <v>242</v>
      </c>
      <c r="Y231" s="3">
        <v>0</v>
      </c>
      <c r="Z231" s="3">
        <v>0</v>
      </c>
    </row>
    <row r="232" spans="1:26">
      <c r="A232" s="2" t="s">
        <v>1047</v>
      </c>
      <c r="B232" s="2" t="s">
        <v>106</v>
      </c>
      <c r="C232" s="2" t="s">
        <v>164</v>
      </c>
      <c r="D232" s="2">
        <v>12625</v>
      </c>
      <c r="E232" s="6" t="s">
        <v>36</v>
      </c>
      <c r="F232" s="2">
        <v>30</v>
      </c>
      <c r="G232" s="3">
        <v>8</v>
      </c>
      <c r="H232" s="3" t="str">
        <f t="shared" si="3"/>
        <v>MINERIO</v>
      </c>
      <c r="I232" s="8">
        <v>0.42</v>
      </c>
      <c r="J232" s="11">
        <v>0.3</v>
      </c>
      <c r="K232" s="3">
        <v>0</v>
      </c>
      <c r="L232" s="3">
        <v>772</v>
      </c>
      <c r="M232" s="3">
        <v>0</v>
      </c>
      <c r="N232" s="3">
        <v>0</v>
      </c>
      <c r="O232" s="3">
        <v>0</v>
      </c>
      <c r="P232" s="3">
        <v>40</v>
      </c>
      <c r="Q232" s="3">
        <v>225</v>
      </c>
      <c r="R232" s="3">
        <v>48</v>
      </c>
      <c r="S232" s="3">
        <v>20</v>
      </c>
      <c r="T232" s="3">
        <v>0</v>
      </c>
      <c r="U232" s="3">
        <v>0</v>
      </c>
      <c r="V232" s="3">
        <v>21</v>
      </c>
      <c r="W232" s="3">
        <v>223</v>
      </c>
      <c r="X232" s="3">
        <v>57</v>
      </c>
      <c r="Y232" s="3">
        <v>8</v>
      </c>
      <c r="Z232" s="3">
        <v>0</v>
      </c>
    </row>
    <row r="233" spans="1:26">
      <c r="A233" s="2" t="s">
        <v>1047</v>
      </c>
      <c r="B233" s="2" t="s">
        <v>106</v>
      </c>
      <c r="C233" s="2" t="s">
        <v>164</v>
      </c>
      <c r="D233" s="2">
        <v>12641</v>
      </c>
      <c r="E233" s="6" t="s">
        <v>38</v>
      </c>
      <c r="F233" s="2">
        <v>46</v>
      </c>
      <c r="G233" s="3">
        <v>6</v>
      </c>
      <c r="H233" s="3" t="str">
        <f t="shared" si="3"/>
        <v>MINERIO</v>
      </c>
      <c r="I233" s="8">
        <v>0.42</v>
      </c>
      <c r="J233" s="11">
        <v>0.03</v>
      </c>
      <c r="K233" s="3">
        <v>0</v>
      </c>
      <c r="L233" s="3">
        <v>613</v>
      </c>
      <c r="M233" s="3">
        <v>0</v>
      </c>
      <c r="N233" s="3">
        <v>0</v>
      </c>
      <c r="O233" s="3">
        <v>0</v>
      </c>
      <c r="P233" s="3">
        <v>34</v>
      </c>
      <c r="Q233" s="3">
        <v>201</v>
      </c>
      <c r="R233" s="3">
        <v>37</v>
      </c>
      <c r="S233" s="3">
        <v>18</v>
      </c>
      <c r="T233" s="3">
        <v>0</v>
      </c>
      <c r="U233" s="3">
        <v>0</v>
      </c>
      <c r="V233" s="3">
        <v>17</v>
      </c>
      <c r="W233" s="3">
        <v>205</v>
      </c>
      <c r="X233" s="3">
        <v>46</v>
      </c>
      <c r="Y233" s="3">
        <v>3</v>
      </c>
      <c r="Z233" s="3">
        <v>0</v>
      </c>
    </row>
    <row r="234" spans="1:26">
      <c r="A234" s="2" t="s">
        <v>161</v>
      </c>
      <c r="B234" s="2" t="s">
        <v>106</v>
      </c>
      <c r="C234" s="2" t="s">
        <v>164</v>
      </c>
      <c r="D234" s="2" t="s">
        <v>546</v>
      </c>
      <c r="E234" s="6" t="s">
        <v>95</v>
      </c>
      <c r="F234" s="2">
        <v>122</v>
      </c>
      <c r="G234" s="3">
        <v>5</v>
      </c>
      <c r="H234" s="3" t="str">
        <f t="shared" si="3"/>
        <v>MINERIO</v>
      </c>
      <c r="I234" s="8">
        <v>0.43</v>
      </c>
      <c r="J234" s="11">
        <v>2.56</v>
      </c>
      <c r="K234" s="3">
        <v>14</v>
      </c>
      <c r="L234" s="3">
        <v>415</v>
      </c>
      <c r="M234" s="3">
        <v>0</v>
      </c>
      <c r="N234" s="3">
        <v>0</v>
      </c>
      <c r="O234" s="3">
        <v>0</v>
      </c>
      <c r="P234" s="3">
        <v>17</v>
      </c>
      <c r="Q234" s="3">
        <v>113</v>
      </c>
      <c r="R234" s="3">
        <v>77</v>
      </c>
      <c r="S234" s="3">
        <v>2</v>
      </c>
      <c r="T234" s="3">
        <v>0</v>
      </c>
      <c r="U234" s="3">
        <v>0</v>
      </c>
      <c r="V234" s="3">
        <v>11</v>
      </c>
      <c r="W234" s="3">
        <v>99</v>
      </c>
      <c r="X234" s="3">
        <v>81</v>
      </c>
      <c r="Y234" s="3">
        <v>2</v>
      </c>
      <c r="Z234" s="3">
        <v>0</v>
      </c>
    </row>
    <row r="235" spans="1:26">
      <c r="A235" s="2" t="s">
        <v>161</v>
      </c>
      <c r="B235" s="2" t="s">
        <v>106</v>
      </c>
      <c r="C235" s="2" t="s">
        <v>164</v>
      </c>
      <c r="D235" s="2" t="s">
        <v>612</v>
      </c>
      <c r="E235" s="6" t="s">
        <v>102</v>
      </c>
      <c r="F235" s="2">
        <v>207</v>
      </c>
      <c r="G235" s="3">
        <v>10</v>
      </c>
      <c r="H235" s="3" t="str">
        <f t="shared" si="3"/>
        <v>MINERIO</v>
      </c>
      <c r="I235" s="8">
        <v>0.44</v>
      </c>
      <c r="J235" s="11">
        <v>0.01</v>
      </c>
      <c r="K235" s="3">
        <v>0</v>
      </c>
      <c r="L235" s="3">
        <v>763</v>
      </c>
      <c r="M235" s="3">
        <v>0</v>
      </c>
      <c r="N235" s="3">
        <v>0</v>
      </c>
      <c r="O235" s="3">
        <v>0</v>
      </c>
      <c r="P235" s="3">
        <v>26</v>
      </c>
      <c r="Q235" s="3">
        <v>174</v>
      </c>
      <c r="R235" s="3">
        <v>171</v>
      </c>
      <c r="S235" s="3">
        <v>20</v>
      </c>
      <c r="T235" s="3">
        <v>0</v>
      </c>
      <c r="U235" s="3">
        <v>0</v>
      </c>
      <c r="V235" s="3">
        <v>21</v>
      </c>
      <c r="W235" s="3">
        <v>144</v>
      </c>
      <c r="X235" s="3">
        <v>191</v>
      </c>
      <c r="Y235" s="3">
        <v>16</v>
      </c>
      <c r="Z235" s="3">
        <v>0</v>
      </c>
    </row>
    <row r="236" spans="1:26">
      <c r="A236" s="2" t="s">
        <v>1049</v>
      </c>
      <c r="B236" s="2" t="s">
        <v>106</v>
      </c>
      <c r="C236" s="2" t="s">
        <v>164</v>
      </c>
      <c r="D236" s="2" t="s">
        <v>1087</v>
      </c>
      <c r="E236" s="6" t="s">
        <v>157</v>
      </c>
      <c r="F236" s="2">
        <v>38</v>
      </c>
      <c r="G236" s="3">
        <v>16</v>
      </c>
      <c r="H236" s="3" t="str">
        <f t="shared" si="3"/>
        <v>MINERIO</v>
      </c>
      <c r="I236" s="8">
        <v>0.46</v>
      </c>
      <c r="J236" s="11">
        <v>0.33</v>
      </c>
      <c r="K236" s="3">
        <v>23</v>
      </c>
      <c r="L236" s="3">
        <v>1527</v>
      </c>
      <c r="M236" s="3">
        <v>0</v>
      </c>
      <c r="N236" s="3">
        <v>0</v>
      </c>
      <c r="O236" s="3">
        <v>0</v>
      </c>
      <c r="P236" s="3">
        <v>302</v>
      </c>
      <c r="Q236" s="3">
        <v>227</v>
      </c>
      <c r="R236" s="3">
        <v>60</v>
      </c>
      <c r="S236" s="3">
        <v>176</v>
      </c>
      <c r="T236" s="3">
        <v>0</v>
      </c>
      <c r="U236" s="3">
        <v>0</v>
      </c>
      <c r="V236" s="3">
        <v>233</v>
      </c>
      <c r="W236" s="3">
        <v>274</v>
      </c>
      <c r="X236" s="3">
        <v>60</v>
      </c>
      <c r="Y236" s="3">
        <v>158</v>
      </c>
      <c r="Z236" s="3">
        <v>0</v>
      </c>
    </row>
    <row r="237" spans="1:26">
      <c r="A237" s="2" t="s">
        <v>161</v>
      </c>
      <c r="B237" s="2" t="s">
        <v>106</v>
      </c>
      <c r="C237" s="2" t="s">
        <v>164</v>
      </c>
      <c r="D237" s="2" t="s">
        <v>441</v>
      </c>
      <c r="E237" s="6" t="s">
        <v>5</v>
      </c>
      <c r="F237" s="2">
        <v>16</v>
      </c>
      <c r="G237" s="3">
        <v>5</v>
      </c>
      <c r="H237" s="3" t="str">
        <f t="shared" si="3"/>
        <v>MINERIO</v>
      </c>
      <c r="I237" s="8">
        <v>0.47</v>
      </c>
      <c r="J237" s="11">
        <v>1.0900000000000001</v>
      </c>
      <c r="K237" s="3">
        <v>14</v>
      </c>
      <c r="L237" s="3">
        <v>981</v>
      </c>
      <c r="M237" s="3">
        <v>0</v>
      </c>
      <c r="N237" s="3">
        <v>0</v>
      </c>
      <c r="O237" s="3">
        <v>0</v>
      </c>
      <c r="P237" s="3">
        <v>11</v>
      </c>
      <c r="Q237" s="3">
        <v>129</v>
      </c>
      <c r="R237" s="3">
        <v>353</v>
      </c>
      <c r="S237" s="3">
        <v>2</v>
      </c>
      <c r="T237" s="3">
        <v>0</v>
      </c>
      <c r="U237" s="3">
        <v>0</v>
      </c>
      <c r="V237" s="3">
        <v>6</v>
      </c>
      <c r="W237" s="3">
        <v>58</v>
      </c>
      <c r="X237" s="3">
        <v>391</v>
      </c>
      <c r="Y237" s="3">
        <v>3</v>
      </c>
      <c r="Z237" s="3">
        <v>0</v>
      </c>
    </row>
    <row r="238" spans="1:26">
      <c r="A238" s="2" t="s">
        <v>1047</v>
      </c>
      <c r="B238" s="2" t="s">
        <v>106</v>
      </c>
      <c r="C238" s="2" t="s">
        <v>164</v>
      </c>
      <c r="D238" s="2">
        <v>12626</v>
      </c>
      <c r="E238" s="6" t="s">
        <v>36</v>
      </c>
      <c r="F238" s="2">
        <v>31</v>
      </c>
      <c r="G238" s="3">
        <v>6</v>
      </c>
      <c r="H238" s="3" t="str">
        <f t="shared" si="3"/>
        <v>MINERIO</v>
      </c>
      <c r="I238" s="8">
        <v>0.54</v>
      </c>
      <c r="J238" s="11">
        <v>0</v>
      </c>
      <c r="K238" s="3">
        <v>0</v>
      </c>
      <c r="L238" s="3">
        <v>676</v>
      </c>
      <c r="M238" s="3">
        <v>0</v>
      </c>
      <c r="N238" s="3">
        <v>0</v>
      </c>
      <c r="O238" s="3">
        <v>0</v>
      </c>
      <c r="P238" s="3">
        <v>75</v>
      </c>
      <c r="Q238" s="3">
        <v>158</v>
      </c>
      <c r="R238" s="3">
        <v>32</v>
      </c>
      <c r="S238" s="3">
        <v>66</v>
      </c>
      <c r="T238" s="3">
        <v>0</v>
      </c>
      <c r="U238" s="3">
        <v>0</v>
      </c>
      <c r="V238" s="3">
        <v>51</v>
      </c>
      <c r="W238" s="3">
        <v>194</v>
      </c>
      <c r="X238" s="3">
        <v>30</v>
      </c>
      <c r="Y238" s="3">
        <v>30</v>
      </c>
      <c r="Z238" s="3">
        <v>0</v>
      </c>
    </row>
    <row r="239" spans="1:26">
      <c r="A239" s="2" t="s">
        <v>1049</v>
      </c>
      <c r="B239" s="2" t="s">
        <v>106</v>
      </c>
      <c r="C239" s="2" t="s">
        <v>164</v>
      </c>
      <c r="D239" s="2" t="s">
        <v>1053</v>
      </c>
      <c r="E239" s="6" t="s">
        <v>155</v>
      </c>
      <c r="F239" s="2">
        <v>4</v>
      </c>
      <c r="G239" s="3">
        <v>6</v>
      </c>
      <c r="H239" s="3" t="str">
        <f t="shared" si="3"/>
        <v>MINERIO</v>
      </c>
      <c r="I239" s="8">
        <v>0.54</v>
      </c>
      <c r="J239" s="11">
        <v>0.51</v>
      </c>
      <c r="K239" s="3">
        <v>0</v>
      </c>
      <c r="L239" s="3">
        <v>643</v>
      </c>
      <c r="M239" s="3">
        <v>0</v>
      </c>
      <c r="N239" s="3">
        <v>0</v>
      </c>
      <c r="O239" s="3">
        <v>0</v>
      </c>
      <c r="P239" s="3">
        <v>12</v>
      </c>
      <c r="Q239" s="3">
        <v>204</v>
      </c>
      <c r="R239" s="3">
        <v>97</v>
      </c>
      <c r="S239" s="3">
        <v>3</v>
      </c>
      <c r="T239" s="3">
        <v>0</v>
      </c>
      <c r="U239" s="3">
        <v>0</v>
      </c>
      <c r="V239" s="3">
        <v>4</v>
      </c>
      <c r="W239" s="3">
        <v>168</v>
      </c>
      <c r="X239" s="3">
        <v>119</v>
      </c>
      <c r="Y239" s="3">
        <v>0</v>
      </c>
      <c r="Z239" s="3">
        <v>0</v>
      </c>
    </row>
    <row r="240" spans="1:26">
      <c r="A240" s="2" t="s">
        <v>1049</v>
      </c>
      <c r="B240" s="2" t="s">
        <v>106</v>
      </c>
      <c r="C240" s="2" t="s">
        <v>164</v>
      </c>
      <c r="D240" s="2" t="s">
        <v>1063</v>
      </c>
      <c r="E240" s="6" t="s">
        <v>156</v>
      </c>
      <c r="F240" s="2">
        <v>14</v>
      </c>
      <c r="G240" s="3">
        <v>6</v>
      </c>
      <c r="H240" s="3" t="str">
        <f t="shared" si="3"/>
        <v>MINERIO</v>
      </c>
      <c r="I240" s="8">
        <v>0.54</v>
      </c>
      <c r="J240" s="11">
        <v>0.91</v>
      </c>
      <c r="K240" s="3">
        <v>98</v>
      </c>
      <c r="L240" s="3">
        <v>636</v>
      </c>
      <c r="M240" s="3">
        <v>0</v>
      </c>
      <c r="N240" s="3">
        <v>0</v>
      </c>
      <c r="O240" s="3">
        <v>0</v>
      </c>
      <c r="P240" s="3">
        <v>40</v>
      </c>
      <c r="Q240" s="3">
        <v>123</v>
      </c>
      <c r="R240" s="3">
        <v>180</v>
      </c>
      <c r="S240" s="3">
        <v>25</v>
      </c>
      <c r="T240" s="3">
        <v>0</v>
      </c>
      <c r="U240" s="3">
        <v>0</v>
      </c>
      <c r="V240" s="3">
        <v>31</v>
      </c>
      <c r="W240" s="3">
        <v>106</v>
      </c>
      <c r="X240" s="3">
        <v>179</v>
      </c>
      <c r="Y240" s="3">
        <v>14</v>
      </c>
      <c r="Z240" s="3">
        <v>0</v>
      </c>
    </row>
    <row r="241" spans="1:26">
      <c r="A241" s="2" t="s">
        <v>161</v>
      </c>
      <c r="B241" s="2" t="s">
        <v>106</v>
      </c>
      <c r="C241" s="2" t="s">
        <v>164</v>
      </c>
      <c r="D241" s="2" t="s">
        <v>530</v>
      </c>
      <c r="E241" s="6" t="s">
        <v>95</v>
      </c>
      <c r="F241" s="2">
        <v>106</v>
      </c>
      <c r="G241" s="3">
        <v>5</v>
      </c>
      <c r="H241" s="3" t="str">
        <f t="shared" si="3"/>
        <v>MINERIO</v>
      </c>
      <c r="I241" s="8">
        <v>0.55000000000000004</v>
      </c>
      <c r="J241" s="11">
        <v>0.44</v>
      </c>
      <c r="K241" s="3">
        <v>42</v>
      </c>
      <c r="L241" s="3">
        <v>452</v>
      </c>
      <c r="M241" s="3">
        <v>0</v>
      </c>
      <c r="N241" s="3">
        <v>0</v>
      </c>
      <c r="O241" s="3">
        <v>0</v>
      </c>
      <c r="P241" s="3">
        <v>18</v>
      </c>
      <c r="Q241" s="3">
        <v>124</v>
      </c>
      <c r="R241" s="3">
        <v>83</v>
      </c>
      <c r="S241" s="3">
        <v>6</v>
      </c>
      <c r="T241" s="3">
        <v>0</v>
      </c>
      <c r="U241" s="3">
        <v>0</v>
      </c>
      <c r="V241" s="3">
        <v>10</v>
      </c>
      <c r="W241" s="3">
        <v>110</v>
      </c>
      <c r="X241" s="3">
        <v>88</v>
      </c>
      <c r="Y241" s="3">
        <v>5</v>
      </c>
      <c r="Z241" s="3">
        <v>0</v>
      </c>
    </row>
    <row r="242" spans="1:26">
      <c r="A242" s="2" t="s">
        <v>161</v>
      </c>
      <c r="B242" s="2" t="s">
        <v>106</v>
      </c>
      <c r="C242" s="2" t="s">
        <v>164</v>
      </c>
      <c r="D242" s="2" t="s">
        <v>597</v>
      </c>
      <c r="E242" s="6" t="s">
        <v>100</v>
      </c>
      <c r="F242" s="2">
        <v>189</v>
      </c>
      <c r="G242" s="3">
        <v>5</v>
      </c>
      <c r="H242" s="3" t="str">
        <f t="shared" si="3"/>
        <v>MINERIO</v>
      </c>
      <c r="I242" s="8">
        <v>0.55000000000000004</v>
      </c>
      <c r="J242" s="11">
        <v>0.22</v>
      </c>
      <c r="K242" s="3">
        <v>0</v>
      </c>
      <c r="L242" s="3">
        <v>430</v>
      </c>
      <c r="M242" s="3">
        <v>0</v>
      </c>
      <c r="N242" s="3">
        <v>0</v>
      </c>
      <c r="O242" s="3">
        <v>0</v>
      </c>
      <c r="P242" s="3">
        <v>9</v>
      </c>
      <c r="Q242" s="3">
        <v>108</v>
      </c>
      <c r="R242" s="3">
        <v>85</v>
      </c>
      <c r="S242" s="3">
        <v>5</v>
      </c>
      <c r="T242" s="3">
        <v>0</v>
      </c>
      <c r="U242" s="3">
        <v>0</v>
      </c>
      <c r="V242" s="3">
        <v>6</v>
      </c>
      <c r="W242" s="3">
        <v>91</v>
      </c>
      <c r="X242" s="3">
        <v>88</v>
      </c>
      <c r="Y242" s="3">
        <v>2</v>
      </c>
      <c r="Z242" s="3">
        <v>0</v>
      </c>
    </row>
    <row r="243" spans="1:26">
      <c r="A243" s="2" t="s">
        <v>161</v>
      </c>
      <c r="B243" s="2" t="s">
        <v>106</v>
      </c>
      <c r="C243" s="2" t="s">
        <v>164</v>
      </c>
      <c r="D243" s="2" t="s">
        <v>443</v>
      </c>
      <c r="E243" s="6" t="s">
        <v>5</v>
      </c>
      <c r="F243" s="2">
        <v>18</v>
      </c>
      <c r="G243" s="3">
        <v>10</v>
      </c>
      <c r="H243" s="3" t="str">
        <f t="shared" si="3"/>
        <v>MINERIO</v>
      </c>
      <c r="I243" s="8">
        <v>0.56000000000000005</v>
      </c>
      <c r="J243" s="11">
        <v>0.48</v>
      </c>
      <c r="K243" s="3">
        <v>0</v>
      </c>
      <c r="L243" s="3">
        <v>1211</v>
      </c>
      <c r="M243" s="3">
        <v>0</v>
      </c>
      <c r="N243" s="3">
        <v>0</v>
      </c>
      <c r="O243" s="3">
        <v>0</v>
      </c>
      <c r="P243" s="3">
        <v>28</v>
      </c>
      <c r="Q243" s="3">
        <v>355</v>
      </c>
      <c r="R243" s="3">
        <v>153</v>
      </c>
      <c r="S243" s="3">
        <v>12</v>
      </c>
      <c r="T243" s="3">
        <v>0</v>
      </c>
      <c r="U243" s="3">
        <v>0</v>
      </c>
      <c r="V243" s="3">
        <v>13</v>
      </c>
      <c r="W243" s="3">
        <v>325</v>
      </c>
      <c r="X243" s="3">
        <v>167</v>
      </c>
      <c r="Y243" s="3">
        <v>1</v>
      </c>
      <c r="Z243" s="3">
        <v>0</v>
      </c>
    </row>
    <row r="244" spans="1:26">
      <c r="A244" s="2" t="s">
        <v>161</v>
      </c>
      <c r="B244" s="2" t="s">
        <v>106</v>
      </c>
      <c r="C244" s="2" t="s">
        <v>164</v>
      </c>
      <c r="D244" s="2" t="s">
        <v>600</v>
      </c>
      <c r="E244" s="6" t="s">
        <v>100</v>
      </c>
      <c r="F244" s="2">
        <v>192</v>
      </c>
      <c r="G244" s="3">
        <v>5</v>
      </c>
      <c r="H244" s="3" t="str">
        <f t="shared" si="3"/>
        <v>MINERIO</v>
      </c>
      <c r="I244" s="8">
        <v>0.56000000000000005</v>
      </c>
      <c r="J244" s="11">
        <v>0.01</v>
      </c>
      <c r="K244" s="3">
        <v>0</v>
      </c>
      <c r="L244" s="3">
        <v>509</v>
      </c>
      <c r="M244" s="3">
        <v>0</v>
      </c>
      <c r="N244" s="3">
        <v>0</v>
      </c>
      <c r="O244" s="3">
        <v>0</v>
      </c>
      <c r="P244" s="3">
        <v>9</v>
      </c>
      <c r="Q244" s="3">
        <v>138</v>
      </c>
      <c r="R244" s="3">
        <v>107</v>
      </c>
      <c r="S244" s="3">
        <v>2</v>
      </c>
      <c r="T244" s="3">
        <v>0</v>
      </c>
      <c r="U244" s="3">
        <v>0</v>
      </c>
      <c r="V244" s="3">
        <v>6</v>
      </c>
      <c r="W244" s="3">
        <v>115</v>
      </c>
      <c r="X244" s="3">
        <v>114</v>
      </c>
      <c r="Y244" s="3">
        <v>0</v>
      </c>
      <c r="Z244" s="3">
        <v>0</v>
      </c>
    </row>
    <row r="245" spans="1:26">
      <c r="A245" s="2" t="s">
        <v>1047</v>
      </c>
      <c r="B245" s="2" t="s">
        <v>106</v>
      </c>
      <c r="C245" s="2" t="s">
        <v>164</v>
      </c>
      <c r="D245" s="2">
        <v>12717</v>
      </c>
      <c r="E245" s="6" t="s">
        <v>15</v>
      </c>
      <c r="F245" s="2">
        <v>122</v>
      </c>
      <c r="G245" s="3">
        <v>6</v>
      </c>
      <c r="H245" s="3" t="str">
        <f t="shared" si="3"/>
        <v>MINERIO</v>
      </c>
      <c r="I245" s="8">
        <v>0.56999999999999995</v>
      </c>
      <c r="J245" s="11"/>
      <c r="K245" s="3">
        <v>0</v>
      </c>
      <c r="L245" s="3">
        <v>1057</v>
      </c>
      <c r="M245" s="3">
        <v>0</v>
      </c>
      <c r="N245" s="3">
        <v>0</v>
      </c>
      <c r="O245" s="3">
        <v>0</v>
      </c>
      <c r="P245" s="3">
        <v>13</v>
      </c>
      <c r="Q245" s="3">
        <v>325</v>
      </c>
      <c r="R245" s="3">
        <v>85</v>
      </c>
      <c r="S245" s="3">
        <v>10</v>
      </c>
      <c r="T245" s="3">
        <v>19</v>
      </c>
      <c r="U245" s="3">
        <v>0</v>
      </c>
      <c r="V245" s="3">
        <v>16</v>
      </c>
      <c r="W245" s="3">
        <v>294</v>
      </c>
      <c r="X245" s="3">
        <v>142</v>
      </c>
      <c r="Y245" s="3">
        <v>0</v>
      </c>
      <c r="Z245" s="3">
        <v>0</v>
      </c>
    </row>
    <row r="246" spans="1:26">
      <c r="A246" s="2" t="s">
        <v>161</v>
      </c>
      <c r="B246" s="2" t="s">
        <v>106</v>
      </c>
      <c r="C246" s="2" t="s">
        <v>164</v>
      </c>
      <c r="D246" s="2" t="s">
        <v>497</v>
      </c>
      <c r="E246" s="6" t="s">
        <v>94</v>
      </c>
      <c r="F246" s="2">
        <v>72</v>
      </c>
      <c r="G246" s="3">
        <v>5</v>
      </c>
      <c r="H246" s="3" t="str">
        <f t="shared" si="3"/>
        <v>MINERIO</v>
      </c>
      <c r="I246" s="8">
        <v>0.62</v>
      </c>
      <c r="J246" s="11">
        <v>0.05</v>
      </c>
      <c r="K246" s="3">
        <v>0</v>
      </c>
      <c r="L246" s="3">
        <v>623</v>
      </c>
      <c r="M246" s="3">
        <v>0</v>
      </c>
      <c r="N246" s="3">
        <v>0</v>
      </c>
      <c r="O246" s="3">
        <v>0</v>
      </c>
      <c r="P246" s="3">
        <v>7</v>
      </c>
      <c r="Q246" s="3">
        <v>151</v>
      </c>
      <c r="R246" s="3">
        <v>131</v>
      </c>
      <c r="S246" s="3">
        <v>0</v>
      </c>
      <c r="T246" s="3">
        <v>0</v>
      </c>
      <c r="U246" s="3">
        <v>0</v>
      </c>
      <c r="V246" s="3">
        <v>2</v>
      </c>
      <c r="W246" s="3">
        <v>109</v>
      </c>
      <c r="X246" s="3">
        <v>146</v>
      </c>
      <c r="Y246" s="3">
        <v>0</v>
      </c>
      <c r="Z246" s="3">
        <v>0</v>
      </c>
    </row>
    <row r="247" spans="1:26">
      <c r="A247" s="2" t="s">
        <v>1049</v>
      </c>
      <c r="B247" s="2" t="s">
        <v>106</v>
      </c>
      <c r="C247" s="2" t="s">
        <v>164</v>
      </c>
      <c r="D247" s="2" t="s">
        <v>1062</v>
      </c>
      <c r="E247" s="6" t="s">
        <v>156</v>
      </c>
      <c r="F247" s="2">
        <v>13</v>
      </c>
      <c r="G247" s="3">
        <v>8</v>
      </c>
      <c r="H247" s="3" t="str">
        <f t="shared" si="3"/>
        <v>MINERIO</v>
      </c>
      <c r="I247" s="8">
        <v>0.62</v>
      </c>
      <c r="J247" s="11">
        <v>0.13</v>
      </c>
      <c r="K247" s="3">
        <v>0</v>
      </c>
      <c r="L247" s="3">
        <v>887</v>
      </c>
      <c r="M247" s="3">
        <v>0</v>
      </c>
      <c r="N247" s="3">
        <v>0</v>
      </c>
      <c r="O247" s="3">
        <v>0</v>
      </c>
      <c r="P247" s="3">
        <v>28</v>
      </c>
      <c r="Q247" s="3">
        <v>268</v>
      </c>
      <c r="R247" s="3">
        <v>109</v>
      </c>
      <c r="S247" s="3">
        <v>17</v>
      </c>
      <c r="T247" s="3">
        <v>0</v>
      </c>
      <c r="U247" s="3">
        <v>0</v>
      </c>
      <c r="V247" s="3">
        <v>22</v>
      </c>
      <c r="W247" s="3">
        <v>236</v>
      </c>
      <c r="X247" s="3">
        <v>124</v>
      </c>
      <c r="Y247" s="3">
        <v>8</v>
      </c>
      <c r="Z247" s="3">
        <v>0</v>
      </c>
    </row>
    <row r="248" spans="1:26">
      <c r="A248" s="2" t="s">
        <v>1049</v>
      </c>
      <c r="B248" s="2" t="s">
        <v>106</v>
      </c>
      <c r="C248" s="2" t="s">
        <v>164</v>
      </c>
      <c r="D248" s="2" t="s">
        <v>1068</v>
      </c>
      <c r="E248" s="6" t="s">
        <v>156</v>
      </c>
      <c r="F248" s="2">
        <v>19</v>
      </c>
      <c r="G248" s="3">
        <v>4</v>
      </c>
      <c r="H248" s="3" t="str">
        <f t="shared" si="3"/>
        <v>MINERIO</v>
      </c>
      <c r="I248" s="8">
        <v>0.62</v>
      </c>
      <c r="J248" s="11">
        <v>0.14000000000000001</v>
      </c>
      <c r="K248" s="3">
        <v>0</v>
      </c>
      <c r="L248" s="3">
        <v>711</v>
      </c>
      <c r="M248" s="3">
        <v>0</v>
      </c>
      <c r="N248" s="3">
        <v>0</v>
      </c>
      <c r="O248" s="3">
        <v>0</v>
      </c>
      <c r="P248" s="3">
        <v>3</v>
      </c>
      <c r="Q248" s="3">
        <v>165</v>
      </c>
      <c r="R248" s="3">
        <v>166</v>
      </c>
      <c r="S248" s="3">
        <v>0</v>
      </c>
      <c r="T248" s="3">
        <v>0</v>
      </c>
      <c r="U248" s="3">
        <v>0</v>
      </c>
      <c r="V248" s="3">
        <v>2</v>
      </c>
      <c r="W248" s="3">
        <v>87</v>
      </c>
      <c r="X248" s="3">
        <v>192</v>
      </c>
      <c r="Y248" s="3">
        <v>0</v>
      </c>
      <c r="Z248" s="3">
        <v>0</v>
      </c>
    </row>
    <row r="249" spans="1:26">
      <c r="A249" s="2" t="s">
        <v>161</v>
      </c>
      <c r="B249" s="2" t="s">
        <v>106</v>
      </c>
      <c r="C249" s="2" t="s">
        <v>164</v>
      </c>
      <c r="D249" s="2" t="s">
        <v>474</v>
      </c>
      <c r="E249" s="6" t="s">
        <v>93</v>
      </c>
      <c r="F249" s="2">
        <v>49</v>
      </c>
      <c r="G249" s="3">
        <v>5</v>
      </c>
      <c r="H249" s="3" t="str">
        <f t="shared" si="3"/>
        <v>MINERIO</v>
      </c>
      <c r="I249" s="8">
        <v>0.64</v>
      </c>
      <c r="J249" s="11">
        <v>0.17</v>
      </c>
      <c r="K249" s="3">
        <v>0</v>
      </c>
      <c r="L249" s="3">
        <v>762</v>
      </c>
      <c r="M249" s="3">
        <v>0</v>
      </c>
      <c r="N249" s="3">
        <v>0</v>
      </c>
      <c r="O249" s="3">
        <v>0</v>
      </c>
      <c r="P249" s="3">
        <v>8</v>
      </c>
      <c r="Q249" s="3">
        <v>212</v>
      </c>
      <c r="R249" s="3">
        <v>156</v>
      </c>
      <c r="S249" s="3">
        <v>2</v>
      </c>
      <c r="T249" s="3">
        <v>0</v>
      </c>
      <c r="U249" s="3">
        <v>0</v>
      </c>
      <c r="V249" s="3">
        <v>4</v>
      </c>
      <c r="W249" s="3">
        <v>148</v>
      </c>
      <c r="X249" s="3">
        <v>186</v>
      </c>
      <c r="Y249" s="3">
        <v>0</v>
      </c>
      <c r="Z249" s="3">
        <v>0</v>
      </c>
    </row>
    <row r="250" spans="1:26">
      <c r="A250" s="2" t="s">
        <v>1049</v>
      </c>
      <c r="B250" s="2" t="s">
        <v>106</v>
      </c>
      <c r="C250" s="2" t="s">
        <v>164</v>
      </c>
      <c r="D250" s="2" t="s">
        <v>1075</v>
      </c>
      <c r="E250" s="6" t="s">
        <v>156</v>
      </c>
      <c r="F250" s="2">
        <v>26</v>
      </c>
      <c r="G250" s="3">
        <v>10</v>
      </c>
      <c r="H250" s="3" t="str">
        <f t="shared" si="3"/>
        <v>MINERIO</v>
      </c>
      <c r="I250" s="8">
        <v>0.65</v>
      </c>
      <c r="J250" s="11">
        <v>0.19</v>
      </c>
      <c r="K250" s="3">
        <v>94</v>
      </c>
      <c r="L250" s="3">
        <v>683</v>
      </c>
      <c r="M250" s="3">
        <v>0</v>
      </c>
      <c r="N250" s="3">
        <v>0</v>
      </c>
      <c r="O250" s="3">
        <v>0</v>
      </c>
      <c r="P250" s="3">
        <v>16</v>
      </c>
      <c r="Q250" s="3">
        <v>156</v>
      </c>
      <c r="R250" s="3">
        <v>219</v>
      </c>
      <c r="S250" s="3">
        <v>10</v>
      </c>
      <c r="T250" s="3">
        <v>0</v>
      </c>
      <c r="U250" s="3">
        <v>0</v>
      </c>
      <c r="V250" s="3">
        <v>13</v>
      </c>
      <c r="W250" s="3">
        <v>121</v>
      </c>
      <c r="X250" s="3">
        <v>235</v>
      </c>
      <c r="Y250" s="3">
        <v>8</v>
      </c>
      <c r="Z250" s="3">
        <v>0</v>
      </c>
    </row>
    <row r="251" spans="1:26">
      <c r="A251" s="2" t="s">
        <v>161</v>
      </c>
      <c r="B251" s="2" t="s">
        <v>106</v>
      </c>
      <c r="C251" s="2" t="s">
        <v>164</v>
      </c>
      <c r="D251" s="2" t="s">
        <v>599</v>
      </c>
      <c r="E251" s="6" t="s">
        <v>100</v>
      </c>
      <c r="F251" s="2">
        <v>191</v>
      </c>
      <c r="G251" s="3">
        <v>5</v>
      </c>
      <c r="H251" s="3" t="str">
        <f t="shared" si="3"/>
        <v>MINERIO</v>
      </c>
      <c r="I251" s="8">
        <v>0.66</v>
      </c>
      <c r="J251" s="11">
        <v>0.08</v>
      </c>
      <c r="K251" s="3">
        <v>0</v>
      </c>
      <c r="L251" s="3">
        <v>501</v>
      </c>
      <c r="M251" s="3">
        <v>0</v>
      </c>
      <c r="N251" s="3">
        <v>0</v>
      </c>
      <c r="O251" s="3">
        <v>0</v>
      </c>
      <c r="P251" s="3">
        <v>25</v>
      </c>
      <c r="Q251" s="3">
        <v>174</v>
      </c>
      <c r="R251" s="3">
        <v>48</v>
      </c>
      <c r="S251" s="3">
        <v>7</v>
      </c>
      <c r="T251" s="3">
        <v>0</v>
      </c>
      <c r="U251" s="3">
        <v>0</v>
      </c>
      <c r="V251" s="3">
        <v>11</v>
      </c>
      <c r="W251" s="3">
        <v>173</v>
      </c>
      <c r="X251" s="3">
        <v>48</v>
      </c>
      <c r="Y251" s="3">
        <v>1</v>
      </c>
      <c r="Z251" s="3">
        <v>0</v>
      </c>
    </row>
    <row r="252" spans="1:26">
      <c r="A252" s="2" t="s">
        <v>161</v>
      </c>
      <c r="B252" s="2" t="s">
        <v>106</v>
      </c>
      <c r="C252" s="2" t="s">
        <v>164</v>
      </c>
      <c r="D252" s="2" t="s">
        <v>598</v>
      </c>
      <c r="E252" s="6" t="s">
        <v>100</v>
      </c>
      <c r="F252" s="2">
        <v>190</v>
      </c>
      <c r="G252" s="3">
        <v>5</v>
      </c>
      <c r="H252" s="3" t="str">
        <f t="shared" si="3"/>
        <v>MINERIO</v>
      </c>
      <c r="I252" s="8">
        <v>0.71</v>
      </c>
      <c r="J252" s="11">
        <v>0.02</v>
      </c>
      <c r="K252" s="3">
        <v>0</v>
      </c>
      <c r="L252" s="3">
        <v>668</v>
      </c>
      <c r="M252" s="3">
        <v>0</v>
      </c>
      <c r="N252" s="3">
        <v>0</v>
      </c>
      <c r="O252" s="3">
        <v>0</v>
      </c>
      <c r="P252" s="3">
        <v>8</v>
      </c>
      <c r="Q252" s="3">
        <v>179</v>
      </c>
      <c r="R252" s="3">
        <v>138</v>
      </c>
      <c r="S252" s="3">
        <v>0</v>
      </c>
      <c r="T252" s="3">
        <v>0</v>
      </c>
      <c r="U252" s="3">
        <v>0</v>
      </c>
      <c r="V252" s="3">
        <v>2</v>
      </c>
      <c r="W252" s="3">
        <v>129</v>
      </c>
      <c r="X252" s="3">
        <v>170</v>
      </c>
      <c r="Y252" s="3">
        <v>0</v>
      </c>
      <c r="Z252" s="3">
        <v>0</v>
      </c>
    </row>
    <row r="253" spans="1:26">
      <c r="A253" s="2" t="s">
        <v>1049</v>
      </c>
      <c r="B253" s="2" t="s">
        <v>106</v>
      </c>
      <c r="C253" s="2" t="s">
        <v>164</v>
      </c>
      <c r="D253" s="2" t="s">
        <v>1083</v>
      </c>
      <c r="E253" s="6" t="s">
        <v>157</v>
      </c>
      <c r="F253" s="2">
        <v>34</v>
      </c>
      <c r="G253" s="3">
        <v>6</v>
      </c>
      <c r="H253" s="3" t="str">
        <f t="shared" si="3"/>
        <v>MINERIO</v>
      </c>
      <c r="I253" s="8">
        <v>0.71</v>
      </c>
      <c r="J253" s="11">
        <v>0.03</v>
      </c>
      <c r="K253" s="3">
        <v>0</v>
      </c>
      <c r="L253" s="3">
        <v>631</v>
      </c>
      <c r="M253" s="3">
        <v>0</v>
      </c>
      <c r="N253" s="3">
        <v>0</v>
      </c>
      <c r="O253" s="3">
        <v>0</v>
      </c>
      <c r="P253" s="3">
        <v>3</v>
      </c>
      <c r="Q253" s="3">
        <v>117</v>
      </c>
      <c r="R253" s="3">
        <v>171</v>
      </c>
      <c r="S253" s="3">
        <v>1</v>
      </c>
      <c r="T253" s="3">
        <v>0</v>
      </c>
      <c r="U253" s="3">
        <v>0</v>
      </c>
      <c r="V253" s="3">
        <v>3</v>
      </c>
      <c r="W253" s="3">
        <v>83</v>
      </c>
      <c r="X253" s="3">
        <v>182</v>
      </c>
      <c r="Y253" s="3">
        <v>1</v>
      </c>
      <c r="Z253" s="3">
        <v>0</v>
      </c>
    </row>
    <row r="254" spans="1:26">
      <c r="A254" s="2" t="s">
        <v>161</v>
      </c>
      <c r="B254" s="2" t="s">
        <v>106</v>
      </c>
      <c r="C254" s="2" t="s">
        <v>164</v>
      </c>
      <c r="D254" s="2" t="s">
        <v>581</v>
      </c>
      <c r="E254" s="6" t="s">
        <v>98</v>
      </c>
      <c r="F254" s="2">
        <v>158</v>
      </c>
      <c r="G254" s="3">
        <v>5</v>
      </c>
      <c r="H254" s="3" t="str">
        <f t="shared" si="3"/>
        <v>MINERIO</v>
      </c>
      <c r="I254" s="8">
        <v>0.76</v>
      </c>
      <c r="J254" s="11">
        <v>0.62</v>
      </c>
      <c r="K254" s="3">
        <v>0</v>
      </c>
      <c r="L254" s="3">
        <v>801</v>
      </c>
      <c r="M254" s="3">
        <v>0</v>
      </c>
      <c r="N254" s="3">
        <v>0</v>
      </c>
      <c r="O254" s="3">
        <v>0</v>
      </c>
      <c r="P254" s="3">
        <v>13</v>
      </c>
      <c r="Q254" s="3">
        <v>271</v>
      </c>
      <c r="R254" s="3">
        <v>104</v>
      </c>
      <c r="S254" s="3">
        <v>0</v>
      </c>
      <c r="T254" s="3">
        <v>0</v>
      </c>
      <c r="U254" s="3">
        <v>0</v>
      </c>
      <c r="V254" s="3">
        <v>7</v>
      </c>
      <c r="W254" s="3">
        <v>223</v>
      </c>
      <c r="X254" s="3">
        <v>132</v>
      </c>
      <c r="Y254" s="3">
        <v>0</v>
      </c>
      <c r="Z254" s="3">
        <v>0</v>
      </c>
    </row>
    <row r="255" spans="1:26">
      <c r="A255" s="2" t="s">
        <v>1049</v>
      </c>
      <c r="B255" s="2" t="s">
        <v>106</v>
      </c>
      <c r="C255" s="2" t="s">
        <v>164</v>
      </c>
      <c r="D255" s="2" t="s">
        <v>1070</v>
      </c>
      <c r="E255" s="6" t="s">
        <v>156</v>
      </c>
      <c r="F255" s="2">
        <v>21</v>
      </c>
      <c r="G255" s="3">
        <v>8</v>
      </c>
      <c r="H255" s="3" t="str">
        <f t="shared" si="3"/>
        <v>MINERIO</v>
      </c>
      <c r="I255" s="8">
        <v>0.76</v>
      </c>
      <c r="J255" s="11">
        <v>0.11</v>
      </c>
      <c r="K255" s="3">
        <v>89</v>
      </c>
      <c r="L255" s="3">
        <v>740</v>
      </c>
      <c r="M255" s="3">
        <v>0</v>
      </c>
      <c r="N255" s="3">
        <v>0</v>
      </c>
      <c r="O255" s="3">
        <v>0</v>
      </c>
      <c r="P255" s="3">
        <v>21</v>
      </c>
      <c r="Q255" s="3">
        <v>194</v>
      </c>
      <c r="R255" s="3">
        <v>183</v>
      </c>
      <c r="S255" s="3">
        <v>7</v>
      </c>
      <c r="T255" s="3">
        <v>0</v>
      </c>
      <c r="U255" s="3">
        <v>0</v>
      </c>
      <c r="V255" s="3">
        <v>15</v>
      </c>
      <c r="W255" s="3">
        <v>156</v>
      </c>
      <c r="X255" s="3">
        <v>198</v>
      </c>
      <c r="Y255" s="3">
        <v>4</v>
      </c>
      <c r="Z255" s="3">
        <v>0</v>
      </c>
    </row>
    <row r="256" spans="1:26">
      <c r="A256" s="2" t="s">
        <v>161</v>
      </c>
      <c r="B256" s="2" t="s">
        <v>106</v>
      </c>
      <c r="C256" s="2" t="s">
        <v>164</v>
      </c>
      <c r="D256" s="2" t="s">
        <v>536</v>
      </c>
      <c r="E256" s="6" t="s">
        <v>95</v>
      </c>
      <c r="F256" s="2">
        <v>112</v>
      </c>
      <c r="G256" s="3">
        <v>10</v>
      </c>
      <c r="H256" s="3" t="str">
        <f t="shared" si="3"/>
        <v>MINERIO</v>
      </c>
      <c r="I256" s="8">
        <v>0.78</v>
      </c>
      <c r="J256" s="11">
        <v>0.35</v>
      </c>
      <c r="K256" s="3">
        <v>14</v>
      </c>
      <c r="L256" s="3">
        <v>824</v>
      </c>
      <c r="M256" s="3">
        <v>0</v>
      </c>
      <c r="N256" s="3">
        <v>0</v>
      </c>
      <c r="O256" s="3">
        <v>0</v>
      </c>
      <c r="P256" s="3">
        <v>5</v>
      </c>
      <c r="Q256" s="3">
        <v>180</v>
      </c>
      <c r="R256" s="3">
        <v>199</v>
      </c>
      <c r="S256" s="3">
        <v>0</v>
      </c>
      <c r="T256" s="3">
        <v>0</v>
      </c>
      <c r="U256" s="3">
        <v>0</v>
      </c>
      <c r="V256" s="3">
        <v>2</v>
      </c>
      <c r="W256" s="3">
        <v>139</v>
      </c>
      <c r="X256" s="3">
        <v>219</v>
      </c>
      <c r="Y256" s="3">
        <v>0</v>
      </c>
      <c r="Z256" s="3">
        <v>0</v>
      </c>
    </row>
    <row r="257" spans="1:26">
      <c r="A257" s="2" t="s">
        <v>1049</v>
      </c>
      <c r="B257" s="2" t="s">
        <v>106</v>
      </c>
      <c r="C257" s="2" t="s">
        <v>164</v>
      </c>
      <c r="D257" s="2" t="s">
        <v>1082</v>
      </c>
      <c r="E257" s="6" t="s">
        <v>157</v>
      </c>
      <c r="F257" s="2">
        <v>33</v>
      </c>
      <c r="G257" s="3">
        <v>4</v>
      </c>
      <c r="H257" s="3" t="str">
        <f t="shared" si="3"/>
        <v>MINERIO</v>
      </c>
      <c r="I257" s="8">
        <v>0.82</v>
      </c>
      <c r="J257" s="11">
        <v>0.32</v>
      </c>
      <c r="K257" s="3">
        <v>0</v>
      </c>
      <c r="L257" s="3">
        <v>508</v>
      </c>
      <c r="M257" s="3">
        <v>0</v>
      </c>
      <c r="N257" s="3">
        <v>0</v>
      </c>
      <c r="O257" s="3">
        <v>0</v>
      </c>
      <c r="P257" s="3">
        <v>10</v>
      </c>
      <c r="Q257" s="3">
        <v>109</v>
      </c>
      <c r="R257" s="3">
        <v>76</v>
      </c>
      <c r="S257" s="3">
        <v>1</v>
      </c>
      <c r="T257" s="3">
        <v>0</v>
      </c>
      <c r="U257" s="3">
        <v>0</v>
      </c>
      <c r="V257" s="3">
        <v>4</v>
      </c>
      <c r="W257" s="3">
        <v>80</v>
      </c>
      <c r="X257" s="3">
        <v>92</v>
      </c>
      <c r="Y257" s="3">
        <v>0</v>
      </c>
      <c r="Z257" s="3">
        <v>0</v>
      </c>
    </row>
    <row r="258" spans="1:26">
      <c r="A258" s="2" t="s">
        <v>1047</v>
      </c>
      <c r="B258" s="2" t="s">
        <v>106</v>
      </c>
      <c r="C258" s="2" t="s">
        <v>164</v>
      </c>
      <c r="D258" s="2">
        <v>12683</v>
      </c>
      <c r="E258" s="6" t="s">
        <v>44</v>
      </c>
      <c r="F258" s="2">
        <v>88</v>
      </c>
      <c r="G258" s="3">
        <v>4</v>
      </c>
      <c r="H258" s="3" t="str">
        <f t="shared" si="3"/>
        <v>MINERIO</v>
      </c>
      <c r="I258" s="8">
        <v>0.87</v>
      </c>
      <c r="J258" s="11">
        <v>1.5</v>
      </c>
      <c r="K258" s="3">
        <v>135</v>
      </c>
      <c r="L258" s="3">
        <v>359</v>
      </c>
      <c r="M258" s="3">
        <v>0</v>
      </c>
      <c r="N258" s="3">
        <v>0</v>
      </c>
      <c r="O258" s="3">
        <v>0</v>
      </c>
      <c r="P258" s="3">
        <v>49</v>
      </c>
      <c r="Q258" s="3">
        <v>88</v>
      </c>
      <c r="R258" s="3">
        <v>47</v>
      </c>
      <c r="S258" s="3">
        <v>32</v>
      </c>
      <c r="T258" s="3">
        <v>0</v>
      </c>
      <c r="U258" s="3">
        <v>0</v>
      </c>
      <c r="V258" s="3">
        <v>42</v>
      </c>
      <c r="W258" s="3">
        <v>76</v>
      </c>
      <c r="X258" s="3">
        <v>50</v>
      </c>
      <c r="Y258" s="3">
        <v>22</v>
      </c>
      <c r="Z258" s="3">
        <v>0</v>
      </c>
    </row>
    <row r="259" spans="1:26">
      <c r="A259" s="2" t="s">
        <v>1049</v>
      </c>
      <c r="B259" s="2" t="s">
        <v>106</v>
      </c>
      <c r="C259" s="2" t="s">
        <v>164</v>
      </c>
      <c r="D259" s="2" t="s">
        <v>1100</v>
      </c>
      <c r="E259" s="6" t="s">
        <v>157</v>
      </c>
      <c r="F259" s="2">
        <v>51</v>
      </c>
      <c r="G259" s="3">
        <v>6</v>
      </c>
      <c r="H259" s="3" t="str">
        <f t="shared" ref="H259:H322" si="4">IF(I259&gt;0.08,"MINERIO","ESTERIL")</f>
        <v>MINERIO</v>
      </c>
      <c r="I259" s="8">
        <v>0.87</v>
      </c>
      <c r="J259" s="11">
        <v>0.95</v>
      </c>
      <c r="K259" s="3">
        <v>0</v>
      </c>
      <c r="L259" s="3">
        <v>681</v>
      </c>
      <c r="M259" s="3">
        <v>0</v>
      </c>
      <c r="N259" s="3">
        <v>0</v>
      </c>
      <c r="O259" s="3">
        <v>0</v>
      </c>
      <c r="P259" s="3">
        <v>20</v>
      </c>
      <c r="Q259" s="3">
        <v>208</v>
      </c>
      <c r="R259" s="3">
        <v>62</v>
      </c>
      <c r="S259" s="3">
        <v>4</v>
      </c>
      <c r="T259" s="3">
        <v>0</v>
      </c>
      <c r="U259" s="3">
        <v>0</v>
      </c>
      <c r="V259" s="3">
        <v>13</v>
      </c>
      <c r="W259" s="3">
        <v>172</v>
      </c>
      <c r="X259" s="3">
        <v>79</v>
      </c>
      <c r="Y259" s="3">
        <v>1</v>
      </c>
      <c r="Z259" s="3">
        <v>0</v>
      </c>
    </row>
    <row r="260" spans="1:26">
      <c r="A260" s="2" t="s">
        <v>161</v>
      </c>
      <c r="B260" s="2" t="s">
        <v>106</v>
      </c>
      <c r="C260" s="2" t="s">
        <v>164</v>
      </c>
      <c r="D260" s="2" t="s">
        <v>579</v>
      </c>
      <c r="E260" s="6" t="s">
        <v>97</v>
      </c>
      <c r="F260" s="2">
        <v>156</v>
      </c>
      <c r="G260" s="3">
        <v>5</v>
      </c>
      <c r="H260" s="3" t="str">
        <f t="shared" si="4"/>
        <v>MINERIO</v>
      </c>
      <c r="I260" s="8">
        <v>0.89</v>
      </c>
      <c r="J260" s="11">
        <v>0.31</v>
      </c>
      <c r="K260" s="3">
        <v>14</v>
      </c>
      <c r="L260" s="3">
        <v>453</v>
      </c>
      <c r="M260" s="3">
        <v>0</v>
      </c>
      <c r="N260" s="3">
        <v>0</v>
      </c>
      <c r="O260" s="3">
        <v>0</v>
      </c>
      <c r="P260" s="3">
        <v>9</v>
      </c>
      <c r="Q260" s="3">
        <v>75</v>
      </c>
      <c r="R260" s="3">
        <v>106</v>
      </c>
      <c r="S260" s="3">
        <v>6</v>
      </c>
      <c r="T260" s="3">
        <v>0</v>
      </c>
      <c r="U260" s="3">
        <v>0</v>
      </c>
      <c r="V260" s="3">
        <v>5</v>
      </c>
      <c r="W260" s="3">
        <v>67</v>
      </c>
      <c r="X260" s="3">
        <v>98</v>
      </c>
      <c r="Y260" s="3">
        <v>1</v>
      </c>
      <c r="Z260" s="3">
        <v>0</v>
      </c>
    </row>
    <row r="261" spans="1:26">
      <c r="A261" s="2" t="s">
        <v>1049</v>
      </c>
      <c r="B261" s="2" t="s">
        <v>106</v>
      </c>
      <c r="C261" s="2" t="s">
        <v>164</v>
      </c>
      <c r="D261" s="2" t="s">
        <v>1086</v>
      </c>
      <c r="E261" s="6" t="s">
        <v>157</v>
      </c>
      <c r="F261" s="2">
        <v>37</v>
      </c>
      <c r="G261" s="3">
        <v>4</v>
      </c>
      <c r="H261" s="3" t="str">
        <f t="shared" si="4"/>
        <v>MINERIO</v>
      </c>
      <c r="I261" s="8">
        <v>0.89</v>
      </c>
      <c r="J261" s="11">
        <v>5.27</v>
      </c>
      <c r="K261" s="3">
        <v>0</v>
      </c>
      <c r="L261" s="3">
        <v>613</v>
      </c>
      <c r="M261" s="3">
        <v>0</v>
      </c>
      <c r="N261" s="3">
        <v>0</v>
      </c>
      <c r="O261" s="3">
        <v>0</v>
      </c>
      <c r="P261" s="3">
        <v>69</v>
      </c>
      <c r="Q261" s="3">
        <v>147</v>
      </c>
      <c r="R261" s="3">
        <v>64</v>
      </c>
      <c r="S261" s="3">
        <v>31</v>
      </c>
      <c r="T261" s="3">
        <v>0</v>
      </c>
      <c r="U261" s="3">
        <v>0</v>
      </c>
      <c r="V261" s="3">
        <v>57</v>
      </c>
      <c r="W261" s="3">
        <v>131</v>
      </c>
      <c r="X261" s="3">
        <v>76</v>
      </c>
      <c r="Y261" s="3">
        <v>24</v>
      </c>
      <c r="Z261" s="3">
        <v>0</v>
      </c>
    </row>
    <row r="262" spans="1:26">
      <c r="A262" s="2" t="s">
        <v>161</v>
      </c>
      <c r="B262" s="2" t="s">
        <v>106</v>
      </c>
      <c r="C262" s="2" t="s">
        <v>164</v>
      </c>
      <c r="D262" s="2" t="s">
        <v>529</v>
      </c>
      <c r="E262" s="6" t="s">
        <v>95</v>
      </c>
      <c r="F262" s="2">
        <v>105</v>
      </c>
      <c r="G262" s="3">
        <v>5</v>
      </c>
      <c r="H262" s="3" t="str">
        <f t="shared" si="4"/>
        <v>MINERIO</v>
      </c>
      <c r="I262" s="8">
        <v>0.92</v>
      </c>
      <c r="J262" s="11">
        <v>2.75</v>
      </c>
      <c r="K262" s="3">
        <v>44</v>
      </c>
      <c r="L262" s="3">
        <v>661</v>
      </c>
      <c r="M262" s="3">
        <v>0</v>
      </c>
      <c r="N262" s="3">
        <v>0</v>
      </c>
      <c r="O262" s="3">
        <v>0</v>
      </c>
      <c r="P262" s="3">
        <v>63</v>
      </c>
      <c r="Q262" s="3">
        <v>177</v>
      </c>
      <c r="R262" s="3">
        <v>53</v>
      </c>
      <c r="S262" s="3">
        <v>44</v>
      </c>
      <c r="T262" s="3">
        <v>0</v>
      </c>
      <c r="U262" s="3">
        <v>0</v>
      </c>
      <c r="V262" s="3">
        <v>46</v>
      </c>
      <c r="W262" s="3">
        <v>191</v>
      </c>
      <c r="X262" s="3">
        <v>51</v>
      </c>
      <c r="Y262" s="3">
        <v>27</v>
      </c>
      <c r="Z262" s="3">
        <v>0</v>
      </c>
    </row>
    <row r="263" spans="1:26">
      <c r="A263" s="2" t="s">
        <v>161</v>
      </c>
      <c r="B263" s="2" t="s">
        <v>106</v>
      </c>
      <c r="C263" s="2" t="s">
        <v>164</v>
      </c>
      <c r="D263" s="2" t="s">
        <v>576</v>
      </c>
      <c r="E263" s="6" t="s">
        <v>97</v>
      </c>
      <c r="F263" s="2">
        <v>153</v>
      </c>
      <c r="G263" s="3">
        <v>10</v>
      </c>
      <c r="H263" s="3" t="str">
        <f t="shared" si="4"/>
        <v>MINERIO</v>
      </c>
      <c r="I263" s="8">
        <v>0.93</v>
      </c>
      <c r="J263" s="11">
        <v>0.22</v>
      </c>
      <c r="K263" s="3">
        <v>14</v>
      </c>
      <c r="L263" s="3">
        <v>813</v>
      </c>
      <c r="M263" s="3">
        <v>0</v>
      </c>
      <c r="N263" s="3">
        <v>0</v>
      </c>
      <c r="O263" s="3">
        <v>0</v>
      </c>
      <c r="P263" s="3">
        <v>30</v>
      </c>
      <c r="Q263" s="3">
        <v>235</v>
      </c>
      <c r="R263" s="3">
        <v>100</v>
      </c>
      <c r="S263" s="3">
        <v>16</v>
      </c>
      <c r="T263" s="3">
        <v>0</v>
      </c>
      <c r="U263" s="3">
        <v>0</v>
      </c>
      <c r="V263" s="3">
        <v>20</v>
      </c>
      <c r="W263" s="3">
        <v>223</v>
      </c>
      <c r="X263" s="3">
        <v>109</v>
      </c>
      <c r="Y263" s="3">
        <v>5</v>
      </c>
      <c r="Z263" s="3">
        <v>0</v>
      </c>
    </row>
    <row r="264" spans="1:26">
      <c r="A264" s="2" t="s">
        <v>1049</v>
      </c>
      <c r="B264" s="2" t="s">
        <v>106</v>
      </c>
      <c r="C264" s="2" t="s">
        <v>164</v>
      </c>
      <c r="D264" s="2" t="s">
        <v>1066</v>
      </c>
      <c r="E264" s="6" t="s">
        <v>156</v>
      </c>
      <c r="F264" s="2">
        <v>17</v>
      </c>
      <c r="G264" s="3">
        <v>4</v>
      </c>
      <c r="H264" s="3" t="str">
        <f t="shared" si="4"/>
        <v>MINERIO</v>
      </c>
      <c r="I264" s="8">
        <v>0.93</v>
      </c>
      <c r="J264" s="11">
        <v>0.18</v>
      </c>
      <c r="K264" s="3">
        <v>0</v>
      </c>
      <c r="L264" s="3">
        <v>612</v>
      </c>
      <c r="M264" s="3">
        <v>0</v>
      </c>
      <c r="N264" s="3">
        <v>0</v>
      </c>
      <c r="O264" s="3">
        <v>0</v>
      </c>
      <c r="P264" s="3">
        <v>2</v>
      </c>
      <c r="Q264" s="3">
        <v>170</v>
      </c>
      <c r="R264" s="3">
        <v>125</v>
      </c>
      <c r="S264" s="3">
        <v>0</v>
      </c>
      <c r="T264" s="3">
        <v>0</v>
      </c>
      <c r="U264" s="3">
        <v>0</v>
      </c>
      <c r="V264" s="3">
        <v>0</v>
      </c>
      <c r="W264" s="3">
        <v>128</v>
      </c>
      <c r="X264" s="3">
        <v>143</v>
      </c>
      <c r="Y264" s="3">
        <v>0</v>
      </c>
      <c r="Z264" s="3">
        <v>0</v>
      </c>
    </row>
    <row r="265" spans="1:26">
      <c r="A265" s="2" t="s">
        <v>161</v>
      </c>
      <c r="B265" s="2" t="s">
        <v>106</v>
      </c>
      <c r="C265" s="2" t="s">
        <v>164</v>
      </c>
      <c r="D265" s="2" t="s">
        <v>559</v>
      </c>
      <c r="E265" s="6" t="s">
        <v>96</v>
      </c>
      <c r="F265" s="2">
        <v>135</v>
      </c>
      <c r="G265" s="3">
        <v>5</v>
      </c>
      <c r="H265" s="3" t="str">
        <f t="shared" si="4"/>
        <v>MINERIO</v>
      </c>
      <c r="I265" s="8">
        <v>0.94</v>
      </c>
      <c r="J265" s="11">
        <v>0.18</v>
      </c>
      <c r="K265" s="3">
        <v>0</v>
      </c>
      <c r="L265" s="3">
        <v>930</v>
      </c>
      <c r="M265" s="3">
        <v>0</v>
      </c>
      <c r="N265" s="3">
        <v>0</v>
      </c>
      <c r="O265" s="3">
        <v>0</v>
      </c>
      <c r="P265" s="3">
        <v>3</v>
      </c>
      <c r="Q265" s="3">
        <v>266</v>
      </c>
      <c r="R265" s="3">
        <v>179</v>
      </c>
      <c r="S265" s="3">
        <v>0</v>
      </c>
      <c r="T265" s="3">
        <v>0</v>
      </c>
      <c r="U265" s="3">
        <v>0</v>
      </c>
      <c r="V265" s="3">
        <v>2</v>
      </c>
      <c r="W265" s="3">
        <v>204</v>
      </c>
      <c r="X265" s="3">
        <v>199</v>
      </c>
      <c r="Y265" s="3">
        <v>0</v>
      </c>
      <c r="Z265" s="3">
        <v>0</v>
      </c>
    </row>
    <row r="266" spans="1:26">
      <c r="A266" s="2" t="s">
        <v>161</v>
      </c>
      <c r="B266" s="2" t="s">
        <v>106</v>
      </c>
      <c r="C266" s="2" t="s">
        <v>164</v>
      </c>
      <c r="D266" s="2" t="s">
        <v>601</v>
      </c>
      <c r="E266" s="6" t="s">
        <v>100</v>
      </c>
      <c r="F266" s="2">
        <v>193</v>
      </c>
      <c r="G266" s="3">
        <v>5</v>
      </c>
      <c r="H266" s="3" t="str">
        <f t="shared" si="4"/>
        <v>MINERIO</v>
      </c>
      <c r="I266" s="8">
        <v>0.95</v>
      </c>
      <c r="J266" s="11">
        <v>0.01</v>
      </c>
      <c r="K266" s="3">
        <v>0</v>
      </c>
      <c r="L266" s="3">
        <v>589</v>
      </c>
      <c r="M266" s="3">
        <v>0</v>
      </c>
      <c r="N266" s="3">
        <v>0</v>
      </c>
      <c r="O266" s="3">
        <v>0</v>
      </c>
      <c r="P266" s="3">
        <v>4</v>
      </c>
      <c r="Q266" s="3">
        <v>145</v>
      </c>
      <c r="R266" s="3">
        <v>157</v>
      </c>
      <c r="S266" s="3">
        <v>0</v>
      </c>
      <c r="T266" s="3">
        <v>0</v>
      </c>
      <c r="U266" s="3">
        <v>0</v>
      </c>
      <c r="V266" s="3">
        <v>2</v>
      </c>
      <c r="W266" s="3">
        <v>88</v>
      </c>
      <c r="X266" s="3">
        <v>176</v>
      </c>
      <c r="Y266" s="3">
        <v>0</v>
      </c>
      <c r="Z266" s="3">
        <v>0</v>
      </c>
    </row>
    <row r="267" spans="1:26">
      <c r="A267" s="2" t="s">
        <v>1049</v>
      </c>
      <c r="B267" s="2" t="s">
        <v>106</v>
      </c>
      <c r="C267" s="2" t="s">
        <v>164</v>
      </c>
      <c r="D267" s="2" t="s">
        <v>1069</v>
      </c>
      <c r="E267" s="6" t="s">
        <v>156</v>
      </c>
      <c r="F267" s="2">
        <v>20</v>
      </c>
      <c r="G267" s="3">
        <v>8</v>
      </c>
      <c r="H267" s="3" t="str">
        <f t="shared" si="4"/>
        <v>MINERIO</v>
      </c>
      <c r="I267" s="8">
        <v>0.99</v>
      </c>
      <c r="J267" s="11">
        <v>0.03</v>
      </c>
      <c r="K267" s="3">
        <v>0</v>
      </c>
      <c r="L267" s="3">
        <v>572</v>
      </c>
      <c r="M267" s="3">
        <v>0</v>
      </c>
      <c r="N267" s="3">
        <v>0</v>
      </c>
      <c r="O267" s="3">
        <v>0</v>
      </c>
      <c r="P267" s="3">
        <v>16</v>
      </c>
      <c r="Q267" s="3">
        <v>186</v>
      </c>
      <c r="R267" s="3">
        <v>76</v>
      </c>
      <c r="S267" s="3">
        <v>2</v>
      </c>
      <c r="T267" s="3">
        <v>0</v>
      </c>
      <c r="U267" s="3">
        <v>0</v>
      </c>
      <c r="V267" s="3">
        <v>11</v>
      </c>
      <c r="W267" s="3">
        <v>165</v>
      </c>
      <c r="X267" s="3">
        <v>88</v>
      </c>
      <c r="Y267" s="3">
        <v>1</v>
      </c>
      <c r="Z267" s="3">
        <v>0</v>
      </c>
    </row>
    <row r="268" spans="1:26">
      <c r="A268" s="2" t="s">
        <v>1047</v>
      </c>
      <c r="B268" s="2" t="s">
        <v>106</v>
      </c>
      <c r="C268" s="2" t="s">
        <v>164</v>
      </c>
      <c r="D268" s="2">
        <v>12643</v>
      </c>
      <c r="E268" s="6" t="s">
        <v>38</v>
      </c>
      <c r="F268" s="2">
        <v>48</v>
      </c>
      <c r="G268" s="3">
        <v>4</v>
      </c>
      <c r="H268" s="3" t="str">
        <f t="shared" si="4"/>
        <v>MINERIO</v>
      </c>
      <c r="I268" s="8">
        <v>1.04</v>
      </c>
      <c r="J268" s="11">
        <v>0.01</v>
      </c>
      <c r="K268" s="3">
        <v>0</v>
      </c>
      <c r="L268" s="3">
        <v>376</v>
      </c>
      <c r="M268" s="3">
        <v>0</v>
      </c>
      <c r="N268" s="3">
        <v>0</v>
      </c>
      <c r="O268" s="3">
        <v>0</v>
      </c>
      <c r="P268" s="3">
        <v>22</v>
      </c>
      <c r="Q268" s="3">
        <v>102</v>
      </c>
      <c r="R268" s="3">
        <v>34</v>
      </c>
      <c r="S268" s="3">
        <v>12</v>
      </c>
      <c r="T268" s="3">
        <v>0</v>
      </c>
      <c r="U268" s="3">
        <v>0</v>
      </c>
      <c r="V268" s="3">
        <v>13</v>
      </c>
      <c r="W268" s="3">
        <v>104</v>
      </c>
      <c r="X268" s="3">
        <v>29</v>
      </c>
      <c r="Y268" s="3">
        <v>7</v>
      </c>
      <c r="Z268" s="3">
        <v>0</v>
      </c>
    </row>
    <row r="269" spans="1:26">
      <c r="A269" s="2" t="s">
        <v>1047</v>
      </c>
      <c r="B269" s="2" t="s">
        <v>106</v>
      </c>
      <c r="C269" s="2" t="s">
        <v>164</v>
      </c>
      <c r="D269" s="2">
        <v>12646</v>
      </c>
      <c r="E269" s="6" t="s">
        <v>38</v>
      </c>
      <c r="F269" s="2">
        <v>51</v>
      </c>
      <c r="G269" s="3">
        <v>12</v>
      </c>
      <c r="H269" s="3" t="str">
        <f t="shared" si="4"/>
        <v>MINERIO</v>
      </c>
      <c r="I269" s="8">
        <v>1.04</v>
      </c>
      <c r="J269" s="11">
        <v>0</v>
      </c>
      <c r="K269" s="3">
        <v>0</v>
      </c>
      <c r="L269" s="3">
        <v>1151</v>
      </c>
      <c r="M269" s="3">
        <v>0</v>
      </c>
      <c r="N269" s="3">
        <v>0</v>
      </c>
      <c r="O269" s="3">
        <v>0</v>
      </c>
      <c r="P269" s="3">
        <v>92</v>
      </c>
      <c r="Q269" s="3">
        <v>375</v>
      </c>
      <c r="R269" s="3">
        <v>54</v>
      </c>
      <c r="S269" s="3">
        <v>66</v>
      </c>
      <c r="T269" s="3">
        <v>0</v>
      </c>
      <c r="U269" s="3">
        <v>0</v>
      </c>
      <c r="V269" s="3">
        <v>58</v>
      </c>
      <c r="W269" s="3">
        <v>399</v>
      </c>
      <c r="X269" s="3">
        <v>70</v>
      </c>
      <c r="Y269" s="3">
        <v>26</v>
      </c>
      <c r="Z269" s="3">
        <v>0</v>
      </c>
    </row>
    <row r="270" spans="1:26">
      <c r="A270" s="2" t="s">
        <v>161</v>
      </c>
      <c r="B270" s="2" t="s">
        <v>106</v>
      </c>
      <c r="C270" s="2" t="s">
        <v>164</v>
      </c>
      <c r="D270" s="2" t="s">
        <v>550</v>
      </c>
      <c r="E270" s="6" t="s">
        <v>95</v>
      </c>
      <c r="F270" s="2">
        <v>126</v>
      </c>
      <c r="G270" s="3">
        <v>5</v>
      </c>
      <c r="H270" s="3" t="str">
        <f t="shared" si="4"/>
        <v>MINERIO</v>
      </c>
      <c r="I270" s="8">
        <v>1.06</v>
      </c>
      <c r="J270" s="11">
        <v>0.02</v>
      </c>
      <c r="K270" s="3">
        <v>0</v>
      </c>
      <c r="L270" s="3">
        <v>554</v>
      </c>
      <c r="M270" s="3">
        <v>0</v>
      </c>
      <c r="N270" s="3">
        <v>0</v>
      </c>
      <c r="O270" s="3">
        <v>0</v>
      </c>
      <c r="P270" s="3">
        <v>7</v>
      </c>
      <c r="Q270" s="3">
        <v>128</v>
      </c>
      <c r="R270" s="3">
        <v>114</v>
      </c>
      <c r="S270" s="3">
        <v>0</v>
      </c>
      <c r="T270" s="3">
        <v>0</v>
      </c>
      <c r="U270" s="3">
        <v>0</v>
      </c>
      <c r="V270" s="3">
        <v>3</v>
      </c>
      <c r="W270" s="3">
        <v>93</v>
      </c>
      <c r="X270" s="3">
        <v>132</v>
      </c>
      <c r="Y270" s="3">
        <v>0</v>
      </c>
      <c r="Z270" s="3">
        <v>0</v>
      </c>
    </row>
    <row r="271" spans="1:26">
      <c r="A271" s="2" t="s">
        <v>161</v>
      </c>
      <c r="B271" s="2" t="s">
        <v>106</v>
      </c>
      <c r="C271" s="2" t="s">
        <v>164</v>
      </c>
      <c r="D271" s="2" t="s">
        <v>493</v>
      </c>
      <c r="E271" s="6" t="s">
        <v>94</v>
      </c>
      <c r="F271" s="2">
        <v>68</v>
      </c>
      <c r="G271" s="3">
        <v>5</v>
      </c>
      <c r="H271" s="3" t="str">
        <f t="shared" si="4"/>
        <v>MINERIO</v>
      </c>
      <c r="I271" s="8">
        <v>1.07</v>
      </c>
      <c r="J271" s="11">
        <v>1.24</v>
      </c>
      <c r="K271" s="3">
        <v>59</v>
      </c>
      <c r="L271" s="3">
        <v>669</v>
      </c>
      <c r="M271" s="3">
        <v>0</v>
      </c>
      <c r="N271" s="3">
        <v>0</v>
      </c>
      <c r="O271" s="3">
        <v>0</v>
      </c>
      <c r="P271" s="3">
        <v>36</v>
      </c>
      <c r="Q271" s="3">
        <v>138</v>
      </c>
      <c r="R271" s="3">
        <v>143</v>
      </c>
      <c r="S271" s="3">
        <v>17</v>
      </c>
      <c r="T271" s="3">
        <v>0</v>
      </c>
      <c r="U271" s="3">
        <v>0</v>
      </c>
      <c r="V271" s="3">
        <v>26</v>
      </c>
      <c r="W271" s="3">
        <v>92</v>
      </c>
      <c r="X271" s="3">
        <v>174</v>
      </c>
      <c r="Y271" s="3">
        <v>8</v>
      </c>
      <c r="Z271" s="3">
        <v>0</v>
      </c>
    </row>
    <row r="272" spans="1:26">
      <c r="A272" s="2" t="s">
        <v>161</v>
      </c>
      <c r="B272" s="2" t="s">
        <v>106</v>
      </c>
      <c r="C272" s="2" t="s">
        <v>164</v>
      </c>
      <c r="D272" s="2" t="s">
        <v>591</v>
      </c>
      <c r="E272" s="6" t="s">
        <v>99</v>
      </c>
      <c r="F272" s="2">
        <v>173</v>
      </c>
      <c r="G272" s="3">
        <v>5</v>
      </c>
      <c r="H272" s="3" t="str">
        <f t="shared" si="4"/>
        <v>MINERIO</v>
      </c>
      <c r="I272" s="8">
        <v>1.08</v>
      </c>
      <c r="J272" s="11">
        <v>0.01</v>
      </c>
      <c r="K272" s="3">
        <v>0</v>
      </c>
      <c r="L272" s="3">
        <v>615</v>
      </c>
      <c r="M272" s="3">
        <v>0</v>
      </c>
      <c r="N272" s="3">
        <v>0</v>
      </c>
      <c r="O272" s="3">
        <v>0</v>
      </c>
      <c r="P272" s="3">
        <v>59</v>
      </c>
      <c r="Q272" s="3">
        <v>152</v>
      </c>
      <c r="R272" s="3">
        <v>44</v>
      </c>
      <c r="S272" s="3">
        <v>50</v>
      </c>
      <c r="T272" s="3">
        <v>0</v>
      </c>
      <c r="U272" s="3">
        <v>0</v>
      </c>
      <c r="V272" s="3">
        <v>46</v>
      </c>
      <c r="W272" s="3">
        <v>145</v>
      </c>
      <c r="X272" s="3">
        <v>57</v>
      </c>
      <c r="Y272" s="3">
        <v>34</v>
      </c>
      <c r="Z272" s="3">
        <v>0</v>
      </c>
    </row>
    <row r="273" spans="1:26">
      <c r="A273" s="2" t="s">
        <v>1049</v>
      </c>
      <c r="B273" s="2" t="s">
        <v>106</v>
      </c>
      <c r="C273" s="2" t="s">
        <v>164</v>
      </c>
      <c r="D273" s="2" t="s">
        <v>1064</v>
      </c>
      <c r="E273" s="6" t="s">
        <v>156</v>
      </c>
      <c r="F273" s="2">
        <v>15</v>
      </c>
      <c r="G273" s="3">
        <v>6</v>
      </c>
      <c r="H273" s="3" t="str">
        <f t="shared" si="4"/>
        <v>MINERIO</v>
      </c>
      <c r="I273" s="8">
        <v>1.0900000000000001</v>
      </c>
      <c r="J273" s="11">
        <v>0.06</v>
      </c>
      <c r="K273" s="3">
        <v>0</v>
      </c>
      <c r="L273" s="3">
        <v>787</v>
      </c>
      <c r="M273" s="3">
        <v>0</v>
      </c>
      <c r="N273" s="3">
        <v>0</v>
      </c>
      <c r="O273" s="3">
        <v>0</v>
      </c>
      <c r="P273" s="3">
        <v>6</v>
      </c>
      <c r="Q273" s="3">
        <v>184</v>
      </c>
      <c r="R273" s="3">
        <v>193</v>
      </c>
      <c r="S273" s="3">
        <v>2</v>
      </c>
      <c r="T273" s="3">
        <v>0</v>
      </c>
      <c r="U273" s="3">
        <v>0</v>
      </c>
      <c r="V273" s="3">
        <v>1</v>
      </c>
      <c r="W273" s="3">
        <v>135</v>
      </c>
      <c r="X273" s="3">
        <v>217</v>
      </c>
      <c r="Y273" s="3">
        <v>0</v>
      </c>
      <c r="Z273" s="3">
        <v>0</v>
      </c>
    </row>
    <row r="274" spans="1:26">
      <c r="A274" s="2" t="s">
        <v>161</v>
      </c>
      <c r="B274" s="2" t="s">
        <v>106</v>
      </c>
      <c r="C274" s="2" t="s">
        <v>164</v>
      </c>
      <c r="D274" s="2" t="s">
        <v>488</v>
      </c>
      <c r="E274" s="6" t="s">
        <v>93</v>
      </c>
      <c r="F274" s="2">
        <v>63</v>
      </c>
      <c r="G274" s="3">
        <v>5</v>
      </c>
      <c r="H274" s="3" t="str">
        <f t="shared" si="4"/>
        <v>MINERIO</v>
      </c>
      <c r="I274" s="8">
        <v>1.17</v>
      </c>
      <c r="J274" s="11">
        <v>9.83</v>
      </c>
      <c r="K274" s="3">
        <v>69</v>
      </c>
      <c r="L274" s="3">
        <v>541</v>
      </c>
      <c r="M274" s="3">
        <v>0</v>
      </c>
      <c r="N274" s="3">
        <v>0</v>
      </c>
      <c r="O274" s="3">
        <v>0</v>
      </c>
      <c r="P274" s="3">
        <v>58</v>
      </c>
      <c r="Q274" s="3">
        <v>135</v>
      </c>
      <c r="R274" s="3">
        <v>41</v>
      </c>
      <c r="S274" s="3">
        <v>36</v>
      </c>
      <c r="T274" s="3">
        <v>0</v>
      </c>
      <c r="U274" s="3">
        <v>0</v>
      </c>
      <c r="V274" s="3">
        <v>48</v>
      </c>
      <c r="W274" s="3">
        <v>118</v>
      </c>
      <c r="X274" s="3">
        <v>52</v>
      </c>
      <c r="Y274" s="3">
        <v>33</v>
      </c>
      <c r="Z274" s="3">
        <v>0</v>
      </c>
    </row>
    <row r="275" spans="1:26">
      <c r="A275" s="2" t="s">
        <v>1049</v>
      </c>
      <c r="B275" s="2" t="s">
        <v>106</v>
      </c>
      <c r="C275" s="2" t="s">
        <v>164</v>
      </c>
      <c r="D275" s="2" t="s">
        <v>1078</v>
      </c>
      <c r="E275" s="6" t="s">
        <v>156</v>
      </c>
      <c r="F275" s="2">
        <v>29</v>
      </c>
      <c r="G275" s="3">
        <v>6</v>
      </c>
      <c r="H275" s="3" t="str">
        <f t="shared" si="4"/>
        <v>MINERIO</v>
      </c>
      <c r="I275" s="8">
        <v>1.17</v>
      </c>
      <c r="J275" s="11">
        <v>0.19</v>
      </c>
      <c r="K275" s="3">
        <v>34</v>
      </c>
      <c r="L275" s="3">
        <v>547</v>
      </c>
      <c r="M275" s="3">
        <v>0</v>
      </c>
      <c r="N275" s="3">
        <v>0</v>
      </c>
      <c r="O275" s="3">
        <v>0</v>
      </c>
      <c r="P275" s="3">
        <v>6</v>
      </c>
      <c r="Q275" s="3">
        <v>172</v>
      </c>
      <c r="R275" s="3">
        <v>110</v>
      </c>
      <c r="S275" s="3">
        <v>0</v>
      </c>
      <c r="T275" s="3">
        <v>0</v>
      </c>
      <c r="U275" s="3">
        <v>0</v>
      </c>
      <c r="V275" s="3">
        <v>3</v>
      </c>
      <c r="W275" s="3">
        <v>142</v>
      </c>
      <c r="X275" s="3">
        <v>120</v>
      </c>
      <c r="Y275" s="3">
        <v>0</v>
      </c>
      <c r="Z275" s="3">
        <v>0</v>
      </c>
    </row>
    <row r="276" spans="1:26">
      <c r="A276" s="2" t="s">
        <v>1049</v>
      </c>
      <c r="B276" s="2" t="s">
        <v>106</v>
      </c>
      <c r="C276" s="2" t="s">
        <v>164</v>
      </c>
      <c r="D276" s="2" t="s">
        <v>1054</v>
      </c>
      <c r="E276" s="6" t="s">
        <v>155</v>
      </c>
      <c r="F276" s="2">
        <v>5</v>
      </c>
      <c r="G276" s="3">
        <v>6</v>
      </c>
      <c r="H276" s="3" t="str">
        <f t="shared" si="4"/>
        <v>MINERIO</v>
      </c>
      <c r="I276" s="8">
        <v>1.19</v>
      </c>
      <c r="J276" s="11">
        <v>0.44</v>
      </c>
      <c r="K276" s="3">
        <v>14</v>
      </c>
      <c r="L276" s="3">
        <v>874</v>
      </c>
      <c r="M276" s="3">
        <v>0</v>
      </c>
      <c r="N276" s="3">
        <v>0</v>
      </c>
      <c r="O276" s="3">
        <v>0</v>
      </c>
      <c r="P276" s="3">
        <v>23</v>
      </c>
      <c r="Q276" s="3">
        <v>279</v>
      </c>
      <c r="R276" s="3">
        <v>107</v>
      </c>
      <c r="S276" s="3">
        <v>10</v>
      </c>
      <c r="T276" s="3">
        <v>0</v>
      </c>
      <c r="U276" s="3">
        <v>0</v>
      </c>
      <c r="V276" s="3">
        <v>14</v>
      </c>
      <c r="W276" s="3">
        <v>220</v>
      </c>
      <c r="X276" s="3">
        <v>151</v>
      </c>
      <c r="Y276" s="3">
        <v>5</v>
      </c>
      <c r="Z276" s="3">
        <v>0</v>
      </c>
    </row>
    <row r="277" spans="1:26">
      <c r="A277" s="2" t="s">
        <v>1049</v>
      </c>
      <c r="B277" s="2" t="s">
        <v>106</v>
      </c>
      <c r="C277" s="2" t="s">
        <v>164</v>
      </c>
      <c r="D277" s="2" t="s">
        <v>1108</v>
      </c>
      <c r="E277" s="6" t="s">
        <v>157</v>
      </c>
      <c r="F277" s="2">
        <v>60</v>
      </c>
      <c r="G277" s="3">
        <v>4</v>
      </c>
      <c r="H277" s="3" t="str">
        <f t="shared" si="4"/>
        <v>MINERIO</v>
      </c>
      <c r="I277" s="8">
        <v>1.19</v>
      </c>
      <c r="J277" s="11">
        <v>0.35</v>
      </c>
      <c r="K277" s="3">
        <v>0</v>
      </c>
      <c r="L277" s="3">
        <v>501</v>
      </c>
      <c r="M277" s="3">
        <v>0</v>
      </c>
      <c r="N277" s="3">
        <v>0</v>
      </c>
      <c r="O277" s="3">
        <v>0</v>
      </c>
      <c r="P277" s="3">
        <v>4</v>
      </c>
      <c r="Q277" s="3">
        <v>148</v>
      </c>
      <c r="R277" s="3">
        <v>86</v>
      </c>
      <c r="S277" s="3">
        <v>0</v>
      </c>
      <c r="T277" s="3">
        <v>0</v>
      </c>
      <c r="U277" s="3">
        <v>0</v>
      </c>
      <c r="V277" s="3">
        <v>1</v>
      </c>
      <c r="W277" s="3">
        <v>108</v>
      </c>
      <c r="X277" s="3">
        <v>95</v>
      </c>
      <c r="Y277" s="3">
        <v>0</v>
      </c>
      <c r="Z277" s="3">
        <v>0</v>
      </c>
    </row>
    <row r="278" spans="1:26">
      <c r="A278" s="2" t="s">
        <v>1049</v>
      </c>
      <c r="B278" s="2" t="s">
        <v>106</v>
      </c>
      <c r="C278" s="2" t="s">
        <v>164</v>
      </c>
      <c r="D278" s="2" t="s">
        <v>1101</v>
      </c>
      <c r="E278" s="6" t="s">
        <v>157</v>
      </c>
      <c r="F278" s="2">
        <v>52</v>
      </c>
      <c r="G278" s="3">
        <v>4</v>
      </c>
      <c r="H278" s="3" t="str">
        <f t="shared" si="4"/>
        <v>MINERIO</v>
      </c>
      <c r="I278" s="8">
        <v>1.2</v>
      </c>
      <c r="J278" s="11">
        <v>1.3</v>
      </c>
      <c r="K278" s="3">
        <v>0</v>
      </c>
      <c r="L278" s="3">
        <v>684</v>
      </c>
      <c r="M278" s="3">
        <v>0</v>
      </c>
      <c r="N278" s="3">
        <v>0</v>
      </c>
      <c r="O278" s="3">
        <v>0</v>
      </c>
      <c r="P278" s="3">
        <v>13</v>
      </c>
      <c r="Q278" s="3">
        <v>222</v>
      </c>
      <c r="R278" s="3">
        <v>77</v>
      </c>
      <c r="S278" s="3">
        <v>2</v>
      </c>
      <c r="T278" s="3">
        <v>0</v>
      </c>
      <c r="U278" s="3">
        <v>0</v>
      </c>
      <c r="V278" s="3">
        <v>5</v>
      </c>
      <c r="W278" s="3">
        <v>185</v>
      </c>
      <c r="X278" s="3">
        <v>103</v>
      </c>
      <c r="Y278" s="3">
        <v>0</v>
      </c>
      <c r="Z278" s="3">
        <v>0</v>
      </c>
    </row>
    <row r="279" spans="1:26">
      <c r="A279" s="2" t="s">
        <v>1049</v>
      </c>
      <c r="B279" s="2" t="s">
        <v>106</v>
      </c>
      <c r="C279" s="2" t="s">
        <v>164</v>
      </c>
      <c r="D279" s="2" t="s">
        <v>1120</v>
      </c>
      <c r="E279" s="6" t="s">
        <v>157</v>
      </c>
      <c r="F279" s="2">
        <v>73</v>
      </c>
      <c r="G279" s="3">
        <v>4</v>
      </c>
      <c r="H279" s="3" t="str">
        <f t="shared" si="4"/>
        <v>MINERIO</v>
      </c>
      <c r="I279" s="8">
        <v>1.2</v>
      </c>
      <c r="J279" s="11">
        <v>0.77</v>
      </c>
      <c r="K279" s="3">
        <v>0</v>
      </c>
      <c r="L279" s="3">
        <v>806</v>
      </c>
      <c r="M279" s="3">
        <v>0</v>
      </c>
      <c r="N279" s="3">
        <v>0</v>
      </c>
      <c r="O279" s="3">
        <v>0</v>
      </c>
      <c r="P279" s="3">
        <v>12</v>
      </c>
      <c r="Q279" s="3">
        <v>193</v>
      </c>
      <c r="R279" s="3">
        <v>174</v>
      </c>
      <c r="S279" s="3">
        <v>3</v>
      </c>
      <c r="T279" s="3">
        <v>0</v>
      </c>
      <c r="U279" s="3">
        <v>0</v>
      </c>
      <c r="V279" s="3">
        <v>2</v>
      </c>
      <c r="W279" s="3">
        <v>118</v>
      </c>
      <c r="X279" s="3">
        <v>200</v>
      </c>
      <c r="Y279" s="3">
        <v>0</v>
      </c>
      <c r="Z279" s="3">
        <v>0</v>
      </c>
    </row>
    <row r="280" spans="1:26">
      <c r="A280" s="2" t="s">
        <v>1049</v>
      </c>
      <c r="B280" s="2" t="s">
        <v>106</v>
      </c>
      <c r="C280" s="2" t="s">
        <v>164</v>
      </c>
      <c r="D280" s="2" t="s">
        <v>1088</v>
      </c>
      <c r="E280" s="6" t="s">
        <v>157</v>
      </c>
      <c r="F280" s="2">
        <v>39</v>
      </c>
      <c r="G280" s="3">
        <v>8</v>
      </c>
      <c r="H280" s="3" t="str">
        <f t="shared" si="4"/>
        <v>MINERIO</v>
      </c>
      <c r="I280" s="8">
        <v>1.24</v>
      </c>
      <c r="J280" s="11">
        <v>0.24</v>
      </c>
      <c r="K280" s="3">
        <v>0</v>
      </c>
      <c r="L280" s="3">
        <v>917</v>
      </c>
      <c r="M280" s="3">
        <v>0</v>
      </c>
      <c r="N280" s="3">
        <v>0</v>
      </c>
      <c r="O280" s="3">
        <v>0</v>
      </c>
      <c r="P280" s="3">
        <v>23</v>
      </c>
      <c r="Q280" s="3">
        <v>294</v>
      </c>
      <c r="R280" s="3">
        <v>112</v>
      </c>
      <c r="S280" s="3">
        <v>6</v>
      </c>
      <c r="T280" s="3">
        <v>0</v>
      </c>
      <c r="U280" s="3">
        <v>0</v>
      </c>
      <c r="V280" s="3">
        <v>13</v>
      </c>
      <c r="W280" s="3">
        <v>241</v>
      </c>
      <c r="X280" s="3">
        <v>151</v>
      </c>
      <c r="Y280" s="3">
        <v>0</v>
      </c>
      <c r="Z280" s="3">
        <v>0</v>
      </c>
    </row>
    <row r="281" spans="1:26">
      <c r="A281" s="2" t="s">
        <v>1049</v>
      </c>
      <c r="B281" s="2" t="s">
        <v>106</v>
      </c>
      <c r="C281" s="2" t="s">
        <v>164</v>
      </c>
      <c r="D281" s="2" t="s">
        <v>1121</v>
      </c>
      <c r="E281" s="6" t="s">
        <v>157</v>
      </c>
      <c r="F281" s="2">
        <v>74</v>
      </c>
      <c r="G281" s="3">
        <v>6</v>
      </c>
      <c r="H281" s="3" t="str">
        <f t="shared" si="4"/>
        <v>MINERIO</v>
      </c>
      <c r="I281" s="8">
        <v>1.25</v>
      </c>
      <c r="J281" s="11">
        <v>0.22</v>
      </c>
      <c r="K281" s="3">
        <v>80</v>
      </c>
      <c r="L281" s="3">
        <v>541</v>
      </c>
      <c r="M281" s="3">
        <v>0</v>
      </c>
      <c r="N281" s="3">
        <v>0</v>
      </c>
      <c r="O281" s="3">
        <v>0</v>
      </c>
      <c r="P281" s="3">
        <v>19</v>
      </c>
      <c r="Q281" s="3">
        <v>138</v>
      </c>
      <c r="R281" s="3">
        <v>106</v>
      </c>
      <c r="S281" s="3">
        <v>6</v>
      </c>
      <c r="T281" s="3">
        <v>0</v>
      </c>
      <c r="U281" s="3">
        <v>0</v>
      </c>
      <c r="V281" s="3">
        <v>15</v>
      </c>
      <c r="W281" s="3">
        <v>115</v>
      </c>
      <c r="X281" s="3">
        <v>109</v>
      </c>
      <c r="Y281" s="3">
        <v>6</v>
      </c>
      <c r="Z281" s="3">
        <v>0</v>
      </c>
    </row>
    <row r="282" spans="1:26">
      <c r="A282" s="2" t="s">
        <v>161</v>
      </c>
      <c r="B282" s="2" t="s">
        <v>106</v>
      </c>
      <c r="C282" s="2" t="s">
        <v>164</v>
      </c>
      <c r="D282" s="2" t="s">
        <v>516</v>
      </c>
      <c r="E282" s="6" t="s">
        <v>13</v>
      </c>
      <c r="F282" s="2">
        <v>92</v>
      </c>
      <c r="G282" s="3">
        <v>5</v>
      </c>
      <c r="H282" s="3" t="str">
        <f t="shared" si="4"/>
        <v>MINERIO</v>
      </c>
      <c r="I282" s="8">
        <v>1.28</v>
      </c>
      <c r="J282" s="11">
        <v>0.09</v>
      </c>
      <c r="K282" s="3">
        <v>0</v>
      </c>
      <c r="L282" s="3">
        <v>820</v>
      </c>
      <c r="M282" s="3">
        <v>0</v>
      </c>
      <c r="N282" s="3">
        <v>0</v>
      </c>
      <c r="O282" s="3">
        <v>0</v>
      </c>
      <c r="P282" s="3">
        <v>1</v>
      </c>
      <c r="Q282" s="3">
        <v>203</v>
      </c>
      <c r="R282" s="3">
        <v>183</v>
      </c>
      <c r="S282" s="3">
        <v>0</v>
      </c>
      <c r="T282" s="3">
        <v>0</v>
      </c>
      <c r="U282" s="3">
        <v>0</v>
      </c>
      <c r="V282" s="3">
        <v>0</v>
      </c>
      <c r="W282" s="3">
        <v>96</v>
      </c>
      <c r="X282" s="3">
        <v>233</v>
      </c>
      <c r="Y282" s="3">
        <v>0</v>
      </c>
      <c r="Z282" s="3">
        <v>0</v>
      </c>
    </row>
    <row r="283" spans="1:26">
      <c r="A283" s="2" t="s">
        <v>1049</v>
      </c>
      <c r="B283" s="2" t="s">
        <v>106</v>
      </c>
      <c r="C283" s="2" t="s">
        <v>164</v>
      </c>
      <c r="D283" s="2" t="s">
        <v>1118</v>
      </c>
      <c r="E283" s="6" t="s">
        <v>157</v>
      </c>
      <c r="F283" s="2">
        <v>70</v>
      </c>
      <c r="G283" s="3">
        <v>4</v>
      </c>
      <c r="H283" s="3" t="str">
        <f t="shared" si="4"/>
        <v>MINERIO</v>
      </c>
      <c r="I283" s="8">
        <v>1.28</v>
      </c>
      <c r="J283" s="11">
        <v>0.28999999999999998</v>
      </c>
      <c r="K283" s="3">
        <v>0</v>
      </c>
      <c r="L283" s="3">
        <v>546</v>
      </c>
      <c r="M283" s="3">
        <v>0</v>
      </c>
      <c r="N283" s="3">
        <v>0</v>
      </c>
      <c r="O283" s="3">
        <v>0</v>
      </c>
      <c r="P283" s="3">
        <v>2</v>
      </c>
      <c r="Q283" s="3">
        <v>127</v>
      </c>
      <c r="R283" s="3">
        <v>128</v>
      </c>
      <c r="S283" s="3">
        <v>0</v>
      </c>
      <c r="T283" s="3">
        <v>0</v>
      </c>
      <c r="U283" s="3">
        <v>0</v>
      </c>
      <c r="V283" s="3">
        <v>0</v>
      </c>
      <c r="W283" s="3">
        <v>91</v>
      </c>
      <c r="X283" s="3">
        <v>138</v>
      </c>
      <c r="Y283" s="3">
        <v>0</v>
      </c>
      <c r="Z283" s="3">
        <v>0</v>
      </c>
    </row>
    <row r="284" spans="1:26">
      <c r="A284" s="2" t="s">
        <v>161</v>
      </c>
      <c r="B284" s="2" t="s">
        <v>106</v>
      </c>
      <c r="C284" s="2" t="s">
        <v>164</v>
      </c>
      <c r="D284" s="2" t="s">
        <v>477</v>
      </c>
      <c r="E284" s="6" t="s">
        <v>93</v>
      </c>
      <c r="F284" s="2">
        <v>52</v>
      </c>
      <c r="G284" s="3">
        <v>5</v>
      </c>
      <c r="H284" s="3" t="str">
        <f t="shared" si="4"/>
        <v>MINERIO</v>
      </c>
      <c r="I284" s="8">
        <v>1.34</v>
      </c>
      <c r="J284" s="11">
        <v>0.11</v>
      </c>
      <c r="K284" s="3">
        <v>0</v>
      </c>
      <c r="L284" s="3">
        <v>780</v>
      </c>
      <c r="M284" s="3">
        <v>0</v>
      </c>
      <c r="N284" s="3">
        <v>0</v>
      </c>
      <c r="O284" s="3">
        <v>0</v>
      </c>
      <c r="P284" s="3">
        <v>10</v>
      </c>
      <c r="Q284" s="3">
        <v>230</v>
      </c>
      <c r="R284" s="3">
        <v>133</v>
      </c>
      <c r="S284" s="3">
        <v>4</v>
      </c>
      <c r="T284" s="3">
        <v>0</v>
      </c>
      <c r="U284" s="3">
        <v>0</v>
      </c>
      <c r="V284" s="3">
        <v>5</v>
      </c>
      <c r="W284" s="3">
        <v>183</v>
      </c>
      <c r="X284" s="3">
        <v>147</v>
      </c>
      <c r="Y284" s="3">
        <v>3</v>
      </c>
      <c r="Z284" s="3">
        <v>0</v>
      </c>
    </row>
    <row r="285" spans="1:26">
      <c r="A285" s="2" t="s">
        <v>1047</v>
      </c>
      <c r="B285" s="2" t="s">
        <v>106</v>
      </c>
      <c r="C285" s="2" t="s">
        <v>164</v>
      </c>
      <c r="D285" s="2">
        <v>12681</v>
      </c>
      <c r="E285" s="6" t="s">
        <v>43</v>
      </c>
      <c r="F285" s="2">
        <v>86</v>
      </c>
      <c r="G285" s="3">
        <v>4</v>
      </c>
      <c r="H285" s="3" t="str">
        <f t="shared" si="4"/>
        <v>MINERIO</v>
      </c>
      <c r="I285" s="8">
        <v>1.36</v>
      </c>
      <c r="J285" s="11">
        <v>0.91</v>
      </c>
      <c r="K285" s="3">
        <v>14</v>
      </c>
      <c r="L285" s="3">
        <v>447</v>
      </c>
      <c r="M285" s="3">
        <v>0</v>
      </c>
      <c r="N285" s="3">
        <v>0</v>
      </c>
      <c r="O285" s="3">
        <v>0</v>
      </c>
      <c r="P285" s="3">
        <v>66</v>
      </c>
      <c r="Q285" s="3">
        <v>65</v>
      </c>
      <c r="R285" s="3">
        <v>28</v>
      </c>
      <c r="S285" s="3">
        <v>54</v>
      </c>
      <c r="T285" s="3">
        <v>0</v>
      </c>
      <c r="U285" s="3">
        <v>0</v>
      </c>
      <c r="V285" s="3">
        <v>44</v>
      </c>
      <c r="W285" s="3">
        <v>96</v>
      </c>
      <c r="X285" s="3">
        <v>23</v>
      </c>
      <c r="Y285" s="3">
        <v>35</v>
      </c>
      <c r="Z285" s="3">
        <v>0</v>
      </c>
    </row>
    <row r="286" spans="1:26">
      <c r="A286" s="2" t="s">
        <v>161</v>
      </c>
      <c r="B286" s="2" t="s">
        <v>106</v>
      </c>
      <c r="C286" s="2" t="s">
        <v>164</v>
      </c>
      <c r="D286" s="2" t="s">
        <v>444</v>
      </c>
      <c r="E286" s="6" t="s">
        <v>5</v>
      </c>
      <c r="F286" s="2">
        <v>19</v>
      </c>
      <c r="G286" s="3">
        <v>5</v>
      </c>
      <c r="H286" s="3" t="str">
        <f t="shared" si="4"/>
        <v>MINERIO</v>
      </c>
      <c r="I286" s="8">
        <v>1.37</v>
      </c>
      <c r="J286" s="11">
        <v>1.29</v>
      </c>
      <c r="K286" s="3">
        <v>61</v>
      </c>
      <c r="L286" s="3">
        <v>610</v>
      </c>
      <c r="M286" s="3">
        <v>0</v>
      </c>
      <c r="N286" s="3">
        <v>0</v>
      </c>
      <c r="O286" s="3">
        <v>0</v>
      </c>
      <c r="P286" s="3">
        <v>14</v>
      </c>
      <c r="Q286" s="3">
        <v>161</v>
      </c>
      <c r="R286" s="3">
        <v>120</v>
      </c>
      <c r="S286" s="3">
        <v>14</v>
      </c>
      <c r="T286" s="3">
        <v>0</v>
      </c>
      <c r="U286" s="3">
        <v>0</v>
      </c>
      <c r="V286" s="3">
        <v>12</v>
      </c>
      <c r="W286" s="3">
        <v>138</v>
      </c>
      <c r="X286" s="3">
        <v>126</v>
      </c>
      <c r="Y286" s="3">
        <v>12</v>
      </c>
      <c r="Z286" s="3">
        <v>0</v>
      </c>
    </row>
    <row r="287" spans="1:26">
      <c r="A287" s="2" t="s">
        <v>161</v>
      </c>
      <c r="B287" s="2" t="s">
        <v>106</v>
      </c>
      <c r="C287" s="2" t="s">
        <v>164</v>
      </c>
      <c r="D287" s="2" t="s">
        <v>569</v>
      </c>
      <c r="E287" s="6" t="s">
        <v>97</v>
      </c>
      <c r="F287" s="2">
        <v>145</v>
      </c>
      <c r="G287" s="3">
        <v>10</v>
      </c>
      <c r="H287" s="3" t="str">
        <f t="shared" si="4"/>
        <v>MINERIO</v>
      </c>
      <c r="I287" s="8">
        <v>1.37</v>
      </c>
      <c r="J287" s="11">
        <v>0.01</v>
      </c>
      <c r="K287" s="3">
        <v>0</v>
      </c>
      <c r="L287" s="3">
        <v>1047</v>
      </c>
      <c r="M287" s="3">
        <v>0</v>
      </c>
      <c r="N287" s="3">
        <v>0</v>
      </c>
      <c r="O287" s="3">
        <v>0</v>
      </c>
      <c r="P287" s="3">
        <v>6</v>
      </c>
      <c r="Q287" s="3">
        <v>213</v>
      </c>
      <c r="R287" s="3">
        <v>220</v>
      </c>
      <c r="S287" s="3">
        <v>0</v>
      </c>
      <c r="T287" s="3">
        <v>0</v>
      </c>
      <c r="U287" s="3">
        <v>0</v>
      </c>
      <c r="V287" s="3">
        <v>4</v>
      </c>
      <c r="W287" s="3">
        <v>163</v>
      </c>
      <c r="X287" s="3">
        <v>237</v>
      </c>
      <c r="Y287" s="3">
        <v>0</v>
      </c>
      <c r="Z287" s="3">
        <v>0</v>
      </c>
    </row>
    <row r="288" spans="1:26">
      <c r="A288" s="2" t="s">
        <v>1047</v>
      </c>
      <c r="B288" s="2" t="s">
        <v>106</v>
      </c>
      <c r="C288" s="2" t="s">
        <v>164</v>
      </c>
      <c r="D288" s="2">
        <v>12675</v>
      </c>
      <c r="E288" s="6" t="s">
        <v>42</v>
      </c>
      <c r="F288" s="2">
        <v>80</v>
      </c>
      <c r="G288" s="3">
        <v>4</v>
      </c>
      <c r="H288" s="3" t="str">
        <f t="shared" si="4"/>
        <v>MINERIO</v>
      </c>
      <c r="I288" s="8">
        <v>1.45</v>
      </c>
      <c r="J288" s="11">
        <v>0.18</v>
      </c>
      <c r="K288" s="3">
        <v>0</v>
      </c>
      <c r="L288" s="3">
        <v>602</v>
      </c>
      <c r="M288" s="3">
        <v>0</v>
      </c>
      <c r="N288" s="3">
        <v>0</v>
      </c>
      <c r="O288" s="3">
        <v>0</v>
      </c>
      <c r="P288" s="3">
        <v>12</v>
      </c>
      <c r="Q288" s="3">
        <v>169</v>
      </c>
      <c r="R288" s="3">
        <v>58</v>
      </c>
      <c r="S288" s="3">
        <v>1</v>
      </c>
      <c r="T288" s="3">
        <v>0</v>
      </c>
      <c r="U288" s="3">
        <v>0</v>
      </c>
      <c r="V288" s="3">
        <v>7</v>
      </c>
      <c r="W288" s="3">
        <v>143</v>
      </c>
      <c r="X288" s="3">
        <v>70</v>
      </c>
      <c r="Y288" s="3">
        <v>1</v>
      </c>
      <c r="Z288" s="3">
        <v>0</v>
      </c>
    </row>
    <row r="289" spans="1:26">
      <c r="A289" s="2" t="s">
        <v>1049</v>
      </c>
      <c r="B289" s="2" t="s">
        <v>106</v>
      </c>
      <c r="C289" s="2" t="s">
        <v>164</v>
      </c>
      <c r="D289" s="2" t="s">
        <v>1080</v>
      </c>
      <c r="E289" s="6" t="s">
        <v>156</v>
      </c>
      <c r="F289" s="2">
        <v>31</v>
      </c>
      <c r="G289" s="3">
        <v>6</v>
      </c>
      <c r="H289" s="3" t="str">
        <f t="shared" si="4"/>
        <v>MINERIO</v>
      </c>
      <c r="I289" s="8">
        <v>1.5</v>
      </c>
      <c r="J289" s="11">
        <v>2.96</v>
      </c>
      <c r="K289" s="3">
        <v>34</v>
      </c>
      <c r="L289" s="3">
        <v>909</v>
      </c>
      <c r="M289" s="3">
        <v>0</v>
      </c>
      <c r="N289" s="3">
        <v>0</v>
      </c>
      <c r="O289" s="3">
        <v>0</v>
      </c>
      <c r="P289" s="3">
        <v>65</v>
      </c>
      <c r="Q289" s="3">
        <v>173</v>
      </c>
      <c r="R289" s="3">
        <v>134</v>
      </c>
      <c r="S289" s="3">
        <v>51</v>
      </c>
      <c r="T289" s="3">
        <v>0</v>
      </c>
      <c r="U289" s="3">
        <v>0</v>
      </c>
      <c r="V289" s="3">
        <v>48</v>
      </c>
      <c r="W289" s="3">
        <v>145</v>
      </c>
      <c r="X289" s="3">
        <v>161</v>
      </c>
      <c r="Y289" s="3">
        <v>37</v>
      </c>
      <c r="Z289" s="3">
        <v>0</v>
      </c>
    </row>
    <row r="290" spans="1:26">
      <c r="A290" s="2" t="s">
        <v>1049</v>
      </c>
      <c r="B290" s="2" t="s">
        <v>106</v>
      </c>
      <c r="C290" s="2" t="s">
        <v>164</v>
      </c>
      <c r="D290" s="2" t="s">
        <v>1115</v>
      </c>
      <c r="E290" s="6" t="s">
        <v>157</v>
      </c>
      <c r="F290" s="2">
        <v>67</v>
      </c>
      <c r="G290" s="3">
        <v>6</v>
      </c>
      <c r="H290" s="3" t="str">
        <f t="shared" si="4"/>
        <v>MINERIO</v>
      </c>
      <c r="I290" s="8">
        <v>1.51</v>
      </c>
      <c r="J290" s="11">
        <v>0.86</v>
      </c>
      <c r="K290" s="3">
        <v>0</v>
      </c>
      <c r="L290" s="3">
        <v>552</v>
      </c>
      <c r="M290" s="3">
        <v>0</v>
      </c>
      <c r="N290" s="3">
        <v>0</v>
      </c>
      <c r="O290" s="3">
        <v>0</v>
      </c>
      <c r="P290" s="3">
        <v>15</v>
      </c>
      <c r="Q290" s="3">
        <v>177</v>
      </c>
      <c r="R290" s="3">
        <v>80</v>
      </c>
      <c r="S290" s="3">
        <v>4</v>
      </c>
      <c r="T290" s="3">
        <v>0</v>
      </c>
      <c r="U290" s="3">
        <v>0</v>
      </c>
      <c r="V290" s="3">
        <v>8</v>
      </c>
      <c r="W290" s="3">
        <v>156</v>
      </c>
      <c r="X290" s="3">
        <v>89</v>
      </c>
      <c r="Y290" s="3">
        <v>0</v>
      </c>
      <c r="Z290" s="3">
        <v>0</v>
      </c>
    </row>
    <row r="291" spans="1:26">
      <c r="A291" s="2" t="s">
        <v>1049</v>
      </c>
      <c r="B291" s="2" t="s">
        <v>106</v>
      </c>
      <c r="C291" s="2" t="s">
        <v>164</v>
      </c>
      <c r="D291" s="2" t="s">
        <v>1113</v>
      </c>
      <c r="E291" s="6" t="s">
        <v>157</v>
      </c>
      <c r="F291" s="2">
        <v>65</v>
      </c>
      <c r="G291" s="3">
        <v>4</v>
      </c>
      <c r="H291" s="3" t="str">
        <f t="shared" si="4"/>
        <v>MINERIO</v>
      </c>
      <c r="I291" s="8">
        <v>1.52</v>
      </c>
      <c r="J291" s="11">
        <v>0.32</v>
      </c>
      <c r="K291" s="3">
        <v>0</v>
      </c>
      <c r="L291" s="3">
        <v>546</v>
      </c>
      <c r="M291" s="3">
        <v>0</v>
      </c>
      <c r="N291" s="3">
        <v>0</v>
      </c>
      <c r="O291" s="3">
        <v>0</v>
      </c>
      <c r="P291" s="3">
        <v>12</v>
      </c>
      <c r="Q291" s="3">
        <v>160</v>
      </c>
      <c r="R291" s="3">
        <v>58</v>
      </c>
      <c r="S291" s="3">
        <v>0</v>
      </c>
      <c r="T291" s="3">
        <v>0</v>
      </c>
      <c r="U291" s="3">
        <v>0</v>
      </c>
      <c r="V291" s="3">
        <v>8</v>
      </c>
      <c r="W291" s="3">
        <v>126</v>
      </c>
      <c r="X291" s="3">
        <v>81</v>
      </c>
      <c r="Y291" s="3">
        <v>0</v>
      </c>
      <c r="Z291" s="3">
        <v>0</v>
      </c>
    </row>
    <row r="292" spans="1:26">
      <c r="A292" s="2" t="s">
        <v>161</v>
      </c>
      <c r="B292" s="2" t="s">
        <v>106</v>
      </c>
      <c r="C292" s="2" t="s">
        <v>164</v>
      </c>
      <c r="D292" s="2" t="s">
        <v>523</v>
      </c>
      <c r="E292" s="6" t="s">
        <v>13</v>
      </c>
      <c r="F292" s="2">
        <v>99</v>
      </c>
      <c r="G292" s="3">
        <v>5</v>
      </c>
      <c r="H292" s="3" t="str">
        <f t="shared" si="4"/>
        <v>MINERIO</v>
      </c>
      <c r="I292" s="8">
        <v>1.55</v>
      </c>
      <c r="J292" s="11">
        <v>5.19</v>
      </c>
      <c r="K292" s="3">
        <v>62</v>
      </c>
      <c r="L292" s="3">
        <v>575</v>
      </c>
      <c r="M292" s="3">
        <v>0</v>
      </c>
      <c r="N292" s="3">
        <v>0</v>
      </c>
      <c r="O292" s="3">
        <v>0</v>
      </c>
      <c r="P292" s="3">
        <v>39</v>
      </c>
      <c r="Q292" s="3">
        <v>119</v>
      </c>
      <c r="R292" s="3">
        <v>77</v>
      </c>
      <c r="S292" s="3">
        <v>25</v>
      </c>
      <c r="T292" s="3">
        <v>0</v>
      </c>
      <c r="U292" s="3">
        <v>0</v>
      </c>
      <c r="V292" s="3">
        <v>29</v>
      </c>
      <c r="W292" s="3">
        <v>112</v>
      </c>
      <c r="X292" s="3">
        <v>82</v>
      </c>
      <c r="Y292" s="3">
        <v>18</v>
      </c>
      <c r="Z292" s="3">
        <v>0</v>
      </c>
    </row>
    <row r="293" spans="1:26">
      <c r="A293" s="2" t="s">
        <v>1049</v>
      </c>
      <c r="B293" s="2" t="s">
        <v>106</v>
      </c>
      <c r="C293" s="2" t="s">
        <v>164</v>
      </c>
      <c r="D293" s="2" t="s">
        <v>1072</v>
      </c>
      <c r="E293" s="6" t="s">
        <v>156</v>
      </c>
      <c r="F293" s="2">
        <v>23</v>
      </c>
      <c r="G293" s="3">
        <v>4</v>
      </c>
      <c r="H293" s="3" t="str">
        <f t="shared" si="4"/>
        <v>MINERIO</v>
      </c>
      <c r="I293" s="8">
        <v>1.61</v>
      </c>
      <c r="J293" s="11">
        <v>1.67</v>
      </c>
      <c r="K293" s="3">
        <v>95</v>
      </c>
      <c r="L293" s="3">
        <v>407</v>
      </c>
      <c r="M293" s="3">
        <v>0</v>
      </c>
      <c r="N293" s="3">
        <v>0</v>
      </c>
      <c r="O293" s="3">
        <v>0</v>
      </c>
      <c r="P293" s="3">
        <v>43</v>
      </c>
      <c r="Q293" s="3">
        <v>93</v>
      </c>
      <c r="R293" s="3">
        <v>55</v>
      </c>
      <c r="S293" s="3">
        <v>32</v>
      </c>
      <c r="T293" s="3">
        <v>0</v>
      </c>
      <c r="U293" s="3">
        <v>0</v>
      </c>
      <c r="V293" s="3">
        <v>37</v>
      </c>
      <c r="W293" s="3">
        <v>88</v>
      </c>
      <c r="X293" s="3">
        <v>54</v>
      </c>
      <c r="Y293" s="3">
        <v>30</v>
      </c>
      <c r="Z293" s="3">
        <v>0</v>
      </c>
    </row>
    <row r="294" spans="1:26">
      <c r="A294" s="2" t="s">
        <v>161</v>
      </c>
      <c r="B294" s="2" t="s">
        <v>106</v>
      </c>
      <c r="C294" s="2" t="s">
        <v>164</v>
      </c>
      <c r="D294" s="2" t="s">
        <v>503</v>
      </c>
      <c r="E294" s="6" t="s">
        <v>7</v>
      </c>
      <c r="F294" s="2">
        <v>79</v>
      </c>
      <c r="G294" s="3">
        <v>5</v>
      </c>
      <c r="H294" s="3" t="str">
        <f t="shared" si="4"/>
        <v>MINERIO</v>
      </c>
      <c r="I294" s="8">
        <v>1.7</v>
      </c>
      <c r="J294" s="11">
        <v>0.05</v>
      </c>
      <c r="K294" s="3">
        <v>0</v>
      </c>
      <c r="L294" s="3">
        <v>795</v>
      </c>
      <c r="M294" s="3">
        <v>0</v>
      </c>
      <c r="N294" s="3">
        <v>0</v>
      </c>
      <c r="O294" s="3">
        <v>0</v>
      </c>
      <c r="P294" s="3">
        <v>4</v>
      </c>
      <c r="Q294" s="3">
        <v>193</v>
      </c>
      <c r="R294" s="3">
        <v>170</v>
      </c>
      <c r="S294" s="3">
        <v>0</v>
      </c>
      <c r="T294" s="3">
        <v>0</v>
      </c>
      <c r="U294" s="3">
        <v>0</v>
      </c>
      <c r="V294" s="3">
        <v>0</v>
      </c>
      <c r="W294" s="3">
        <v>118</v>
      </c>
      <c r="X294" s="3">
        <v>206</v>
      </c>
      <c r="Y294" s="3">
        <v>0</v>
      </c>
      <c r="Z294" s="3">
        <v>0</v>
      </c>
    </row>
    <row r="295" spans="1:26">
      <c r="A295" s="2" t="s">
        <v>161</v>
      </c>
      <c r="B295" s="2" t="s">
        <v>106</v>
      </c>
      <c r="C295" s="2" t="s">
        <v>164</v>
      </c>
      <c r="D295" s="2" t="s">
        <v>475</v>
      </c>
      <c r="E295" s="6" t="s">
        <v>93</v>
      </c>
      <c r="F295" s="2">
        <v>50</v>
      </c>
      <c r="G295" s="3">
        <v>5</v>
      </c>
      <c r="H295" s="3" t="str">
        <f t="shared" si="4"/>
        <v>MINERIO</v>
      </c>
      <c r="I295" s="8">
        <v>1.72</v>
      </c>
      <c r="J295" s="11">
        <v>0.69</v>
      </c>
      <c r="K295" s="3">
        <v>0</v>
      </c>
      <c r="L295" s="3">
        <v>1072</v>
      </c>
      <c r="M295" s="3">
        <v>0</v>
      </c>
      <c r="N295" s="3">
        <v>0</v>
      </c>
      <c r="O295" s="3">
        <v>0</v>
      </c>
      <c r="P295" s="3">
        <v>28</v>
      </c>
      <c r="Q295" s="3">
        <v>370</v>
      </c>
      <c r="R295" s="3">
        <v>139</v>
      </c>
      <c r="S295" s="3">
        <v>4</v>
      </c>
      <c r="T295" s="3">
        <v>0</v>
      </c>
      <c r="U295" s="3">
        <v>0</v>
      </c>
      <c r="V295" s="3">
        <v>15</v>
      </c>
      <c r="W295" s="3">
        <v>317</v>
      </c>
      <c r="X295" s="3">
        <v>180</v>
      </c>
      <c r="Y295" s="3">
        <v>1</v>
      </c>
      <c r="Z295" s="3">
        <v>0</v>
      </c>
    </row>
    <row r="296" spans="1:26">
      <c r="A296" s="2" t="s">
        <v>161</v>
      </c>
      <c r="B296" s="2" t="s">
        <v>106</v>
      </c>
      <c r="C296" s="2" t="s">
        <v>164</v>
      </c>
      <c r="D296" s="2" t="s">
        <v>567</v>
      </c>
      <c r="E296" s="6" t="s">
        <v>97</v>
      </c>
      <c r="F296" s="2">
        <v>143</v>
      </c>
      <c r="G296" s="3">
        <v>10</v>
      </c>
      <c r="H296" s="3" t="str">
        <f t="shared" si="4"/>
        <v>MINERIO</v>
      </c>
      <c r="I296" s="8">
        <v>1.75</v>
      </c>
      <c r="J296" s="11">
        <v>0.03</v>
      </c>
      <c r="K296" s="3">
        <v>26</v>
      </c>
      <c r="L296" s="3">
        <v>838</v>
      </c>
      <c r="M296" s="3">
        <v>0</v>
      </c>
      <c r="N296" s="3">
        <v>0</v>
      </c>
      <c r="O296" s="3">
        <v>0</v>
      </c>
      <c r="P296" s="3">
        <v>1</v>
      </c>
      <c r="Q296" s="3">
        <v>117</v>
      </c>
      <c r="R296" s="3">
        <v>237</v>
      </c>
      <c r="S296" s="3">
        <v>0</v>
      </c>
      <c r="T296" s="3">
        <v>0</v>
      </c>
      <c r="U296" s="3">
        <v>0</v>
      </c>
      <c r="V296" s="3">
        <v>0</v>
      </c>
      <c r="W296" s="3">
        <v>80</v>
      </c>
      <c r="X296" s="3">
        <v>240</v>
      </c>
      <c r="Y296" s="3">
        <v>0</v>
      </c>
      <c r="Z296" s="3">
        <v>0</v>
      </c>
    </row>
    <row r="297" spans="1:26">
      <c r="A297" s="2" t="s">
        <v>161</v>
      </c>
      <c r="B297" s="2" t="s">
        <v>106</v>
      </c>
      <c r="C297" s="2" t="s">
        <v>164</v>
      </c>
      <c r="D297" s="2" t="s">
        <v>610</v>
      </c>
      <c r="E297" s="6" t="s">
        <v>102</v>
      </c>
      <c r="F297" s="2">
        <v>205</v>
      </c>
      <c r="G297" s="3">
        <v>5</v>
      </c>
      <c r="H297" s="3" t="str">
        <f t="shared" si="4"/>
        <v>MINERIO</v>
      </c>
      <c r="I297" s="8">
        <v>1.83</v>
      </c>
      <c r="J297" s="11">
        <v>0.01</v>
      </c>
      <c r="K297" s="3">
        <v>0</v>
      </c>
      <c r="L297" s="3">
        <v>640</v>
      </c>
      <c r="M297" s="3">
        <v>0</v>
      </c>
      <c r="N297" s="3">
        <v>0</v>
      </c>
      <c r="O297" s="3">
        <v>0</v>
      </c>
      <c r="P297" s="3">
        <v>16</v>
      </c>
      <c r="Q297" s="3">
        <v>168</v>
      </c>
      <c r="R297" s="3">
        <v>130</v>
      </c>
      <c r="S297" s="3">
        <v>8</v>
      </c>
      <c r="T297" s="3">
        <v>0</v>
      </c>
      <c r="U297" s="3">
        <v>0</v>
      </c>
      <c r="V297" s="3">
        <v>11</v>
      </c>
      <c r="W297" s="3">
        <v>135</v>
      </c>
      <c r="X297" s="3">
        <v>145</v>
      </c>
      <c r="Y297" s="3">
        <v>6</v>
      </c>
      <c r="Z297" s="3">
        <v>0</v>
      </c>
    </row>
    <row r="298" spans="1:26">
      <c r="A298" s="2" t="s">
        <v>1047</v>
      </c>
      <c r="B298" s="2" t="s">
        <v>106</v>
      </c>
      <c r="C298" s="2" t="s">
        <v>164</v>
      </c>
      <c r="D298" s="2">
        <v>12679</v>
      </c>
      <c r="E298" s="6" t="s">
        <v>43</v>
      </c>
      <c r="F298" s="2">
        <v>84</v>
      </c>
      <c r="G298" s="3">
        <v>6</v>
      </c>
      <c r="H298" s="3" t="str">
        <f t="shared" si="4"/>
        <v>MINERIO</v>
      </c>
      <c r="I298" s="8">
        <v>1.84</v>
      </c>
      <c r="J298" s="11">
        <v>0.36</v>
      </c>
      <c r="K298" s="3">
        <v>224</v>
      </c>
      <c r="L298" s="3">
        <v>527</v>
      </c>
      <c r="M298" s="3">
        <v>0</v>
      </c>
      <c r="N298" s="3">
        <v>0</v>
      </c>
      <c r="O298" s="3">
        <v>0</v>
      </c>
      <c r="P298" s="3">
        <v>87</v>
      </c>
      <c r="Q298" s="3">
        <v>136</v>
      </c>
      <c r="R298" s="3">
        <v>52</v>
      </c>
      <c r="S298" s="3">
        <v>61</v>
      </c>
      <c r="T298" s="3">
        <v>0</v>
      </c>
      <c r="U298" s="3">
        <v>0</v>
      </c>
      <c r="V298" s="3">
        <v>73</v>
      </c>
      <c r="W298" s="3">
        <v>136</v>
      </c>
      <c r="X298" s="3">
        <v>53</v>
      </c>
      <c r="Y298" s="3">
        <v>52</v>
      </c>
      <c r="Z298" s="3">
        <v>0</v>
      </c>
    </row>
    <row r="299" spans="1:26">
      <c r="A299" s="2" t="s">
        <v>1049</v>
      </c>
      <c r="B299" s="2" t="s">
        <v>106</v>
      </c>
      <c r="C299" s="2" t="s">
        <v>164</v>
      </c>
      <c r="D299" s="2" t="s">
        <v>1091</v>
      </c>
      <c r="E299" s="6" t="s">
        <v>157</v>
      </c>
      <c r="F299" s="2">
        <v>42</v>
      </c>
      <c r="G299" s="3">
        <v>4</v>
      </c>
      <c r="H299" s="3" t="str">
        <f t="shared" si="4"/>
        <v>MINERIO</v>
      </c>
      <c r="I299" s="8">
        <v>1.9</v>
      </c>
      <c r="J299" s="11">
        <v>0.17</v>
      </c>
      <c r="K299" s="3">
        <v>0</v>
      </c>
      <c r="L299" s="3">
        <v>575</v>
      </c>
      <c r="M299" s="3">
        <v>0</v>
      </c>
      <c r="N299" s="3">
        <v>0</v>
      </c>
      <c r="O299" s="3">
        <v>0</v>
      </c>
      <c r="P299" s="3">
        <v>3</v>
      </c>
      <c r="Q299" s="3">
        <v>59</v>
      </c>
      <c r="R299" s="3">
        <v>191</v>
      </c>
      <c r="S299" s="3">
        <v>1</v>
      </c>
      <c r="T299" s="3">
        <v>0</v>
      </c>
      <c r="U299" s="3">
        <v>0</v>
      </c>
      <c r="V299" s="3">
        <v>0</v>
      </c>
      <c r="W299" s="3">
        <v>30</v>
      </c>
      <c r="X299" s="3">
        <v>201</v>
      </c>
      <c r="Y299" s="3">
        <v>0</v>
      </c>
      <c r="Z299" s="3">
        <v>0</v>
      </c>
    </row>
    <row r="300" spans="1:26">
      <c r="A300" s="2" t="s">
        <v>161</v>
      </c>
      <c r="B300" s="2" t="s">
        <v>106</v>
      </c>
      <c r="C300" s="2" t="s">
        <v>164</v>
      </c>
      <c r="D300" s="2" t="s">
        <v>520</v>
      </c>
      <c r="E300" s="6" t="s">
        <v>13</v>
      </c>
      <c r="F300" s="2">
        <v>96</v>
      </c>
      <c r="G300" s="3">
        <v>5</v>
      </c>
      <c r="H300" s="3" t="str">
        <f t="shared" si="4"/>
        <v>MINERIO</v>
      </c>
      <c r="I300" s="8">
        <v>1.95</v>
      </c>
      <c r="J300" s="11">
        <v>5.5</v>
      </c>
      <c r="K300" s="3">
        <v>0</v>
      </c>
      <c r="L300" s="3">
        <v>704</v>
      </c>
      <c r="M300" s="3">
        <v>0</v>
      </c>
      <c r="N300" s="3">
        <v>0</v>
      </c>
      <c r="O300" s="3">
        <v>0</v>
      </c>
      <c r="P300" s="3">
        <v>71</v>
      </c>
      <c r="Q300" s="3">
        <v>155</v>
      </c>
      <c r="R300" s="3">
        <v>43</v>
      </c>
      <c r="S300" s="3">
        <v>39</v>
      </c>
      <c r="T300" s="3">
        <v>0</v>
      </c>
      <c r="U300" s="3">
        <v>0</v>
      </c>
      <c r="V300" s="3">
        <v>52</v>
      </c>
      <c r="W300" s="3">
        <v>151</v>
      </c>
      <c r="X300" s="3">
        <v>51</v>
      </c>
      <c r="Y300" s="3">
        <v>31</v>
      </c>
      <c r="Z300" s="3">
        <v>0</v>
      </c>
    </row>
    <row r="301" spans="1:26">
      <c r="A301" s="2" t="s">
        <v>1049</v>
      </c>
      <c r="B301" s="2" t="s">
        <v>106</v>
      </c>
      <c r="C301" s="2" t="s">
        <v>164</v>
      </c>
      <c r="D301" s="2" t="s">
        <v>1060</v>
      </c>
      <c r="E301" s="6" t="s">
        <v>155</v>
      </c>
      <c r="F301" s="2">
        <v>11</v>
      </c>
      <c r="G301" s="3">
        <v>4</v>
      </c>
      <c r="H301" s="3" t="str">
        <f t="shared" si="4"/>
        <v>MINERIO</v>
      </c>
      <c r="I301" s="8">
        <v>1.97</v>
      </c>
      <c r="J301" s="11">
        <v>1.02</v>
      </c>
      <c r="K301" s="3">
        <v>0</v>
      </c>
      <c r="L301" s="3">
        <v>470</v>
      </c>
      <c r="M301" s="3">
        <v>0</v>
      </c>
      <c r="N301" s="3">
        <v>0</v>
      </c>
      <c r="O301" s="3">
        <v>0</v>
      </c>
      <c r="P301" s="3">
        <v>4</v>
      </c>
      <c r="Q301" s="3">
        <v>116</v>
      </c>
      <c r="R301" s="3">
        <v>95</v>
      </c>
      <c r="S301" s="3">
        <v>0</v>
      </c>
      <c r="T301" s="3">
        <v>0</v>
      </c>
      <c r="U301" s="3">
        <v>0</v>
      </c>
      <c r="V301" s="3">
        <v>2</v>
      </c>
      <c r="W301" s="3">
        <v>70</v>
      </c>
      <c r="X301" s="3">
        <v>110</v>
      </c>
      <c r="Y301" s="3">
        <v>0</v>
      </c>
      <c r="Z301" s="3">
        <v>0</v>
      </c>
    </row>
    <row r="302" spans="1:26">
      <c r="A302" s="2" t="s">
        <v>161</v>
      </c>
      <c r="B302" s="2" t="s">
        <v>106</v>
      </c>
      <c r="C302" s="2" t="s">
        <v>164</v>
      </c>
      <c r="D302" s="2" t="s">
        <v>480</v>
      </c>
      <c r="E302" s="6" t="s">
        <v>93</v>
      </c>
      <c r="F302" s="2">
        <v>55</v>
      </c>
      <c r="G302" s="3">
        <v>5</v>
      </c>
      <c r="H302" s="3" t="str">
        <f t="shared" si="4"/>
        <v>MINERIO</v>
      </c>
      <c r="I302" s="8">
        <v>1.99</v>
      </c>
      <c r="J302" s="11">
        <v>0.59</v>
      </c>
      <c r="K302" s="3">
        <v>0</v>
      </c>
      <c r="L302" s="3">
        <v>602</v>
      </c>
      <c r="M302" s="3">
        <v>0</v>
      </c>
      <c r="N302" s="3">
        <v>0</v>
      </c>
      <c r="O302" s="3">
        <v>0</v>
      </c>
      <c r="P302" s="3">
        <v>9</v>
      </c>
      <c r="Q302" s="3">
        <v>193</v>
      </c>
      <c r="R302" s="3">
        <v>91</v>
      </c>
      <c r="S302" s="3">
        <v>1</v>
      </c>
      <c r="T302" s="3">
        <v>0</v>
      </c>
      <c r="U302" s="3">
        <v>0</v>
      </c>
      <c r="V302" s="3">
        <v>4</v>
      </c>
      <c r="W302" s="3">
        <v>144</v>
      </c>
      <c r="X302" s="3">
        <v>109</v>
      </c>
      <c r="Y302" s="3">
        <v>0</v>
      </c>
      <c r="Z302" s="3">
        <v>0</v>
      </c>
    </row>
    <row r="303" spans="1:26">
      <c r="A303" s="2" t="s">
        <v>1047</v>
      </c>
      <c r="B303" s="2" t="s">
        <v>106</v>
      </c>
      <c r="C303" s="2" t="s">
        <v>164</v>
      </c>
      <c r="D303" s="2">
        <v>12636</v>
      </c>
      <c r="E303" s="6" t="s">
        <v>37</v>
      </c>
      <c r="F303" s="2">
        <v>41</v>
      </c>
      <c r="G303" s="3">
        <v>4</v>
      </c>
      <c r="H303" s="3" t="str">
        <f t="shared" si="4"/>
        <v>MINERIO</v>
      </c>
      <c r="I303" s="8">
        <v>2.04</v>
      </c>
      <c r="J303" s="11">
        <v>0.15</v>
      </c>
      <c r="K303" s="3">
        <v>0</v>
      </c>
      <c r="L303" s="3">
        <v>529</v>
      </c>
      <c r="M303" s="3">
        <v>0</v>
      </c>
      <c r="N303" s="3">
        <v>0</v>
      </c>
      <c r="O303" s="3">
        <v>0</v>
      </c>
      <c r="P303" s="3">
        <v>37</v>
      </c>
      <c r="Q303" s="3">
        <v>152</v>
      </c>
      <c r="R303" s="3">
        <v>26</v>
      </c>
      <c r="S303" s="3">
        <v>23</v>
      </c>
      <c r="T303" s="3">
        <v>0</v>
      </c>
      <c r="U303" s="3">
        <v>0</v>
      </c>
      <c r="V303" s="3">
        <v>25</v>
      </c>
      <c r="W303" s="3">
        <v>160</v>
      </c>
      <c r="X303" s="3">
        <v>32</v>
      </c>
      <c r="Y303" s="3">
        <v>9</v>
      </c>
      <c r="Z303" s="3">
        <v>0</v>
      </c>
    </row>
    <row r="304" spans="1:26">
      <c r="A304" s="2" t="s">
        <v>161</v>
      </c>
      <c r="B304" s="2" t="s">
        <v>106</v>
      </c>
      <c r="C304" s="2" t="s">
        <v>164</v>
      </c>
      <c r="D304" s="2" t="s">
        <v>557</v>
      </c>
      <c r="E304" s="6" t="s">
        <v>96</v>
      </c>
      <c r="F304" s="2">
        <v>133</v>
      </c>
      <c r="G304" s="3">
        <v>10</v>
      </c>
      <c r="H304" s="3" t="str">
        <f t="shared" si="4"/>
        <v>MINERIO</v>
      </c>
      <c r="I304" s="8">
        <v>2.09</v>
      </c>
      <c r="J304" s="11">
        <v>0.4</v>
      </c>
      <c r="K304" s="3">
        <v>0</v>
      </c>
      <c r="L304" s="3">
        <v>815</v>
      </c>
      <c r="M304" s="3">
        <v>0</v>
      </c>
      <c r="N304" s="3">
        <v>0</v>
      </c>
      <c r="O304" s="3">
        <v>0</v>
      </c>
      <c r="P304" s="3">
        <v>29</v>
      </c>
      <c r="Q304" s="3">
        <v>224</v>
      </c>
      <c r="R304" s="3">
        <v>75</v>
      </c>
      <c r="S304" s="3">
        <v>6</v>
      </c>
      <c r="T304" s="3">
        <v>0</v>
      </c>
      <c r="U304" s="3">
        <v>0</v>
      </c>
      <c r="V304" s="3">
        <v>15</v>
      </c>
      <c r="W304" s="3">
        <v>215</v>
      </c>
      <c r="X304" s="3">
        <v>74</v>
      </c>
      <c r="Y304" s="3">
        <v>2</v>
      </c>
      <c r="Z304" s="3">
        <v>0</v>
      </c>
    </row>
    <row r="305" spans="1:26">
      <c r="A305" s="2" t="s">
        <v>1049</v>
      </c>
      <c r="B305" s="2" t="s">
        <v>106</v>
      </c>
      <c r="C305" s="2" t="s">
        <v>164</v>
      </c>
      <c r="D305" s="2" t="s">
        <v>1084</v>
      </c>
      <c r="E305" s="6" t="s">
        <v>157</v>
      </c>
      <c r="F305" s="2">
        <v>35</v>
      </c>
      <c r="G305" s="3">
        <v>6</v>
      </c>
      <c r="H305" s="3" t="str">
        <f t="shared" si="4"/>
        <v>MINERIO</v>
      </c>
      <c r="I305" s="8">
        <v>2.12</v>
      </c>
      <c r="J305" s="11">
        <v>1.59</v>
      </c>
      <c r="K305" s="3">
        <v>39</v>
      </c>
      <c r="L305" s="3">
        <v>592</v>
      </c>
      <c r="M305" s="3">
        <v>0</v>
      </c>
      <c r="N305" s="3">
        <v>0</v>
      </c>
      <c r="O305" s="3">
        <v>0</v>
      </c>
      <c r="P305" s="3">
        <v>37</v>
      </c>
      <c r="Q305" s="3">
        <v>148</v>
      </c>
      <c r="R305" s="3">
        <v>53</v>
      </c>
      <c r="S305" s="3">
        <v>27</v>
      </c>
      <c r="T305" s="3">
        <v>0</v>
      </c>
      <c r="U305" s="3">
        <v>0</v>
      </c>
      <c r="V305" s="3">
        <v>24</v>
      </c>
      <c r="W305" s="3">
        <v>156</v>
      </c>
      <c r="X305" s="3">
        <v>55</v>
      </c>
      <c r="Y305" s="3">
        <v>11</v>
      </c>
      <c r="Z305" s="3">
        <v>0</v>
      </c>
    </row>
    <row r="306" spans="1:26">
      <c r="A306" s="2" t="s">
        <v>161</v>
      </c>
      <c r="B306" s="2" t="s">
        <v>106</v>
      </c>
      <c r="C306" s="2" t="s">
        <v>164</v>
      </c>
      <c r="D306" s="2" t="s">
        <v>542</v>
      </c>
      <c r="E306" s="6" t="s">
        <v>95</v>
      </c>
      <c r="F306" s="2">
        <v>118</v>
      </c>
      <c r="G306" s="3">
        <v>5</v>
      </c>
      <c r="H306" s="3" t="str">
        <f t="shared" si="4"/>
        <v>MINERIO</v>
      </c>
      <c r="I306" s="8">
        <v>2.14</v>
      </c>
      <c r="J306" s="11">
        <v>2.16</v>
      </c>
      <c r="K306" s="3">
        <v>69</v>
      </c>
      <c r="L306" s="3">
        <v>661</v>
      </c>
      <c r="M306" s="3">
        <v>0</v>
      </c>
      <c r="N306" s="3">
        <v>0</v>
      </c>
      <c r="O306" s="3">
        <v>0</v>
      </c>
      <c r="P306" s="3">
        <v>35</v>
      </c>
      <c r="Q306" s="3">
        <v>150</v>
      </c>
      <c r="R306" s="3">
        <v>135</v>
      </c>
      <c r="S306" s="3">
        <v>24</v>
      </c>
      <c r="T306" s="3">
        <v>0</v>
      </c>
      <c r="U306" s="3">
        <v>0</v>
      </c>
      <c r="V306" s="3">
        <v>29</v>
      </c>
      <c r="W306" s="3">
        <v>123</v>
      </c>
      <c r="X306" s="3">
        <v>141</v>
      </c>
      <c r="Y306" s="3">
        <v>18</v>
      </c>
      <c r="Z306" s="3">
        <v>0</v>
      </c>
    </row>
    <row r="307" spans="1:26">
      <c r="A307" s="2" t="s">
        <v>161</v>
      </c>
      <c r="B307" s="2" t="s">
        <v>106</v>
      </c>
      <c r="C307" s="2" t="s">
        <v>164</v>
      </c>
      <c r="D307" s="2" t="s">
        <v>537</v>
      </c>
      <c r="E307" s="6" t="s">
        <v>95</v>
      </c>
      <c r="F307" s="2">
        <v>113</v>
      </c>
      <c r="G307" s="3">
        <v>5</v>
      </c>
      <c r="H307" s="3" t="str">
        <f t="shared" si="4"/>
        <v>MINERIO</v>
      </c>
      <c r="I307" s="8">
        <v>2.2799999999999998</v>
      </c>
      <c r="J307" s="11">
        <v>2.02</v>
      </c>
      <c r="K307" s="3">
        <v>69</v>
      </c>
      <c r="L307" s="3">
        <v>572</v>
      </c>
      <c r="M307" s="3">
        <v>0</v>
      </c>
      <c r="N307" s="3">
        <v>0</v>
      </c>
      <c r="O307" s="3">
        <v>0</v>
      </c>
      <c r="P307" s="3">
        <v>26</v>
      </c>
      <c r="Q307" s="3">
        <v>135</v>
      </c>
      <c r="R307" s="3">
        <v>131</v>
      </c>
      <c r="S307" s="3">
        <v>11</v>
      </c>
      <c r="T307" s="3">
        <v>0</v>
      </c>
      <c r="U307" s="3">
        <v>0</v>
      </c>
      <c r="V307" s="3">
        <v>20</v>
      </c>
      <c r="W307" s="3">
        <v>111</v>
      </c>
      <c r="X307" s="3">
        <v>135</v>
      </c>
      <c r="Y307" s="3">
        <v>12</v>
      </c>
      <c r="Z307" s="3">
        <v>0</v>
      </c>
    </row>
    <row r="308" spans="1:26">
      <c r="A308" s="2" t="s">
        <v>161</v>
      </c>
      <c r="B308" s="2" t="s">
        <v>106</v>
      </c>
      <c r="C308" s="2" t="s">
        <v>164</v>
      </c>
      <c r="D308" s="2" t="s">
        <v>486</v>
      </c>
      <c r="E308" s="6" t="s">
        <v>93</v>
      </c>
      <c r="F308" s="2">
        <v>61</v>
      </c>
      <c r="G308" s="3">
        <v>5</v>
      </c>
      <c r="H308" s="3" t="str">
        <f t="shared" si="4"/>
        <v>MINERIO</v>
      </c>
      <c r="I308" s="8">
        <v>2.33</v>
      </c>
      <c r="J308" s="11">
        <v>0.53</v>
      </c>
      <c r="K308" s="3">
        <v>0</v>
      </c>
      <c r="L308" s="3">
        <v>623</v>
      </c>
      <c r="M308" s="3">
        <v>0</v>
      </c>
      <c r="N308" s="3">
        <v>0</v>
      </c>
      <c r="O308" s="3">
        <v>0</v>
      </c>
      <c r="P308" s="3">
        <v>5</v>
      </c>
      <c r="Q308" s="3">
        <v>169</v>
      </c>
      <c r="R308" s="3">
        <v>98</v>
      </c>
      <c r="S308" s="3">
        <v>0</v>
      </c>
      <c r="T308" s="3">
        <v>0</v>
      </c>
      <c r="U308" s="3">
        <v>0</v>
      </c>
      <c r="V308" s="3">
        <v>5</v>
      </c>
      <c r="W308" s="3">
        <v>132</v>
      </c>
      <c r="X308" s="3">
        <v>98</v>
      </c>
      <c r="Y308" s="3">
        <v>0</v>
      </c>
      <c r="Z308" s="3">
        <v>0</v>
      </c>
    </row>
    <row r="309" spans="1:26">
      <c r="A309" s="2" t="s">
        <v>161</v>
      </c>
      <c r="B309" s="2" t="s">
        <v>106</v>
      </c>
      <c r="C309" s="2" t="s">
        <v>164</v>
      </c>
      <c r="D309" s="2" t="s">
        <v>495</v>
      </c>
      <c r="E309" s="6" t="s">
        <v>94</v>
      </c>
      <c r="F309" s="2">
        <v>70</v>
      </c>
      <c r="G309" s="3">
        <v>5</v>
      </c>
      <c r="H309" s="3" t="str">
        <f t="shared" si="4"/>
        <v>MINERIO</v>
      </c>
      <c r="I309" s="8">
        <v>2.36</v>
      </c>
      <c r="J309" s="11">
        <v>0.19</v>
      </c>
      <c r="K309" s="3">
        <v>0</v>
      </c>
      <c r="L309" s="3">
        <v>607</v>
      </c>
      <c r="M309" s="3">
        <v>0</v>
      </c>
      <c r="N309" s="3">
        <v>0</v>
      </c>
      <c r="O309" s="3">
        <v>0</v>
      </c>
      <c r="P309" s="3">
        <v>4</v>
      </c>
      <c r="Q309" s="3">
        <v>183</v>
      </c>
      <c r="R309" s="3">
        <v>83</v>
      </c>
      <c r="S309" s="3">
        <v>0</v>
      </c>
      <c r="T309" s="3">
        <v>0</v>
      </c>
      <c r="U309" s="3">
        <v>0</v>
      </c>
      <c r="V309" s="3">
        <v>2</v>
      </c>
      <c r="W309" s="3">
        <v>130</v>
      </c>
      <c r="X309" s="3">
        <v>121</v>
      </c>
      <c r="Y309" s="3">
        <v>0</v>
      </c>
      <c r="Z309" s="3">
        <v>0</v>
      </c>
    </row>
    <row r="310" spans="1:26">
      <c r="A310" s="2" t="s">
        <v>161</v>
      </c>
      <c r="B310" s="2" t="s">
        <v>106</v>
      </c>
      <c r="C310" s="2" t="s">
        <v>164</v>
      </c>
      <c r="D310" s="2" t="s">
        <v>502</v>
      </c>
      <c r="E310" s="6" t="s">
        <v>94</v>
      </c>
      <c r="F310" s="2">
        <v>78</v>
      </c>
      <c r="G310" s="3">
        <v>5</v>
      </c>
      <c r="H310" s="3" t="str">
        <f t="shared" si="4"/>
        <v>MINERIO</v>
      </c>
      <c r="I310" s="8">
        <v>2.38</v>
      </c>
      <c r="J310" s="11">
        <v>1.49</v>
      </c>
      <c r="K310" s="3">
        <v>0</v>
      </c>
      <c r="L310" s="3">
        <v>754</v>
      </c>
      <c r="M310" s="3">
        <v>0</v>
      </c>
      <c r="N310" s="3">
        <v>0</v>
      </c>
      <c r="O310" s="3">
        <v>0</v>
      </c>
      <c r="P310" s="3">
        <v>23</v>
      </c>
      <c r="Q310" s="3">
        <v>224</v>
      </c>
      <c r="R310" s="3">
        <v>96</v>
      </c>
      <c r="S310" s="3">
        <v>5</v>
      </c>
      <c r="T310" s="3">
        <v>0</v>
      </c>
      <c r="U310" s="3">
        <v>0</v>
      </c>
      <c r="V310" s="3">
        <v>9</v>
      </c>
      <c r="W310" s="3">
        <v>184</v>
      </c>
      <c r="X310" s="3">
        <v>123</v>
      </c>
      <c r="Y310" s="3">
        <v>0</v>
      </c>
      <c r="Z310" s="3">
        <v>0</v>
      </c>
    </row>
    <row r="311" spans="1:26">
      <c r="A311" s="2" t="s">
        <v>161</v>
      </c>
      <c r="B311" s="2" t="s">
        <v>106</v>
      </c>
      <c r="C311" s="2" t="s">
        <v>164</v>
      </c>
      <c r="D311" s="2" t="s">
        <v>469</v>
      </c>
      <c r="E311" s="6" t="s">
        <v>93</v>
      </c>
      <c r="F311" s="2">
        <v>44</v>
      </c>
      <c r="G311" s="3">
        <v>5</v>
      </c>
      <c r="H311" s="3" t="str">
        <f t="shared" si="4"/>
        <v>MINERIO</v>
      </c>
      <c r="I311" s="8">
        <v>2.41</v>
      </c>
      <c r="J311" s="11">
        <v>2.19</v>
      </c>
      <c r="K311" s="3">
        <v>29</v>
      </c>
      <c r="L311" s="3">
        <v>808</v>
      </c>
      <c r="M311" s="3">
        <v>0</v>
      </c>
      <c r="N311" s="3">
        <v>0</v>
      </c>
      <c r="O311" s="3">
        <v>0</v>
      </c>
      <c r="P311" s="3">
        <v>45</v>
      </c>
      <c r="Q311" s="3">
        <v>243</v>
      </c>
      <c r="R311" s="3">
        <v>86</v>
      </c>
      <c r="S311" s="3">
        <v>16</v>
      </c>
      <c r="T311" s="3">
        <v>0</v>
      </c>
      <c r="U311" s="3">
        <v>0</v>
      </c>
      <c r="V311" s="3">
        <v>30</v>
      </c>
      <c r="W311" s="3">
        <v>216</v>
      </c>
      <c r="X311" s="3">
        <v>97</v>
      </c>
      <c r="Y311" s="3">
        <v>15</v>
      </c>
      <c r="Z311" s="3">
        <v>0</v>
      </c>
    </row>
    <row r="312" spans="1:26">
      <c r="A312" s="2" t="s">
        <v>1047</v>
      </c>
      <c r="B312" s="2" t="s">
        <v>106</v>
      </c>
      <c r="C312" s="2" t="s">
        <v>164</v>
      </c>
      <c r="D312" s="2">
        <v>12682</v>
      </c>
      <c r="E312" s="6" t="s">
        <v>43</v>
      </c>
      <c r="F312" s="2">
        <v>87</v>
      </c>
      <c r="G312" s="3">
        <v>8</v>
      </c>
      <c r="H312" s="3" t="str">
        <f t="shared" si="4"/>
        <v>MINERIO</v>
      </c>
      <c r="I312" s="8">
        <v>2.5299999999999998</v>
      </c>
      <c r="J312" s="11">
        <v>0.68</v>
      </c>
      <c r="K312" s="3">
        <v>14</v>
      </c>
      <c r="L312" s="3">
        <v>1202</v>
      </c>
      <c r="M312" s="3">
        <v>0</v>
      </c>
      <c r="N312" s="3">
        <v>0</v>
      </c>
      <c r="O312" s="3">
        <v>0</v>
      </c>
      <c r="P312" s="3">
        <v>73</v>
      </c>
      <c r="Q312" s="3">
        <v>306</v>
      </c>
      <c r="R312" s="3">
        <v>137</v>
      </c>
      <c r="S312" s="3">
        <v>63</v>
      </c>
      <c r="T312" s="3">
        <v>0</v>
      </c>
      <c r="U312" s="3">
        <v>0</v>
      </c>
      <c r="V312" s="3">
        <v>44</v>
      </c>
      <c r="W312" s="3">
        <v>281</v>
      </c>
      <c r="X312" s="3">
        <v>171</v>
      </c>
      <c r="Y312" s="3">
        <v>34</v>
      </c>
      <c r="Z312" s="3">
        <v>0</v>
      </c>
    </row>
    <row r="313" spans="1:26">
      <c r="A313" s="2" t="s">
        <v>161</v>
      </c>
      <c r="B313" s="2" t="s">
        <v>106</v>
      </c>
      <c r="C313" s="2" t="s">
        <v>164</v>
      </c>
      <c r="D313" s="2" t="s">
        <v>473</v>
      </c>
      <c r="E313" s="6" t="s">
        <v>93</v>
      </c>
      <c r="F313" s="2">
        <v>48</v>
      </c>
      <c r="G313" s="3">
        <v>5</v>
      </c>
      <c r="H313" s="3" t="str">
        <f t="shared" si="4"/>
        <v>MINERIO</v>
      </c>
      <c r="I313" s="8">
        <v>2.56</v>
      </c>
      <c r="J313" s="11">
        <v>5.38</v>
      </c>
      <c r="K313" s="3">
        <v>37</v>
      </c>
      <c r="L313" s="3">
        <v>697</v>
      </c>
      <c r="M313" s="3">
        <v>0</v>
      </c>
      <c r="N313" s="3">
        <v>0</v>
      </c>
      <c r="O313" s="3">
        <v>0</v>
      </c>
      <c r="P313" s="3">
        <v>47</v>
      </c>
      <c r="Q313" s="3">
        <v>193</v>
      </c>
      <c r="R313" s="3">
        <v>94</v>
      </c>
      <c r="S313" s="3">
        <v>27</v>
      </c>
      <c r="T313" s="3">
        <v>0</v>
      </c>
      <c r="U313" s="3">
        <v>0</v>
      </c>
      <c r="V313" s="3">
        <v>35</v>
      </c>
      <c r="W313" s="3">
        <v>173</v>
      </c>
      <c r="X313" s="3">
        <v>111</v>
      </c>
      <c r="Y313" s="3">
        <v>20</v>
      </c>
      <c r="Z313" s="3">
        <v>0</v>
      </c>
    </row>
    <row r="314" spans="1:26">
      <c r="A314" s="2" t="s">
        <v>1049</v>
      </c>
      <c r="B314" s="2" t="s">
        <v>106</v>
      </c>
      <c r="C314" s="2" t="s">
        <v>164</v>
      </c>
      <c r="D314" s="2" t="s">
        <v>1094</v>
      </c>
      <c r="E314" s="6" t="s">
        <v>157</v>
      </c>
      <c r="F314" s="2">
        <v>45</v>
      </c>
      <c r="G314" s="3">
        <v>6</v>
      </c>
      <c r="H314" s="3" t="str">
        <f t="shared" si="4"/>
        <v>MINERIO</v>
      </c>
      <c r="I314" s="8">
        <v>2.72</v>
      </c>
      <c r="J314" s="11">
        <v>1.35</v>
      </c>
      <c r="K314" s="3">
        <v>0</v>
      </c>
      <c r="L314" s="3">
        <v>544</v>
      </c>
      <c r="M314" s="3">
        <v>0</v>
      </c>
      <c r="N314" s="3">
        <v>0</v>
      </c>
      <c r="O314" s="3">
        <v>0</v>
      </c>
      <c r="P314" s="3">
        <v>25</v>
      </c>
      <c r="Q314" s="3">
        <v>143</v>
      </c>
      <c r="R314" s="3">
        <v>91</v>
      </c>
      <c r="S314" s="3">
        <v>11</v>
      </c>
      <c r="T314" s="3">
        <v>0</v>
      </c>
      <c r="U314" s="3">
        <v>0</v>
      </c>
      <c r="V314" s="3">
        <v>16</v>
      </c>
      <c r="W314" s="3">
        <v>127</v>
      </c>
      <c r="X314" s="3">
        <v>103</v>
      </c>
      <c r="Y314" s="3">
        <v>3</v>
      </c>
      <c r="Z314" s="3">
        <v>0</v>
      </c>
    </row>
    <row r="315" spans="1:26">
      <c r="A315" s="2" t="s">
        <v>1049</v>
      </c>
      <c r="B315" s="2" t="s">
        <v>106</v>
      </c>
      <c r="C315" s="2" t="s">
        <v>164</v>
      </c>
      <c r="D315" s="2" t="s">
        <v>1058</v>
      </c>
      <c r="E315" s="6" t="s">
        <v>155</v>
      </c>
      <c r="F315" s="2">
        <v>9</v>
      </c>
      <c r="G315" s="3">
        <v>6</v>
      </c>
      <c r="H315" s="3" t="str">
        <f t="shared" si="4"/>
        <v>MINERIO</v>
      </c>
      <c r="I315" s="8">
        <v>2.73</v>
      </c>
      <c r="J315" s="11">
        <v>8.24</v>
      </c>
      <c r="K315" s="3">
        <v>54</v>
      </c>
      <c r="L315" s="3">
        <v>455</v>
      </c>
      <c r="M315" s="3">
        <v>0</v>
      </c>
      <c r="N315" s="3">
        <v>0</v>
      </c>
      <c r="O315" s="3">
        <v>0</v>
      </c>
      <c r="P315" s="3">
        <v>103</v>
      </c>
      <c r="Q315" s="3">
        <v>39</v>
      </c>
      <c r="R315" s="3">
        <v>40</v>
      </c>
      <c r="S315" s="3">
        <v>53</v>
      </c>
      <c r="T315" s="3">
        <v>0</v>
      </c>
      <c r="U315" s="3">
        <v>0</v>
      </c>
      <c r="V315" s="3">
        <v>88</v>
      </c>
      <c r="W315" s="3">
        <v>30</v>
      </c>
      <c r="X315" s="3">
        <v>43</v>
      </c>
      <c r="Y315" s="3">
        <v>58</v>
      </c>
      <c r="Z315" s="3">
        <v>0</v>
      </c>
    </row>
    <row r="316" spans="1:26">
      <c r="A316" s="2" t="s">
        <v>1049</v>
      </c>
      <c r="B316" s="2" t="s">
        <v>106</v>
      </c>
      <c r="C316" s="2" t="s">
        <v>164</v>
      </c>
      <c r="D316" s="2" t="s">
        <v>1055</v>
      </c>
      <c r="E316" s="6" t="s">
        <v>155</v>
      </c>
      <c r="F316" s="2">
        <v>6</v>
      </c>
      <c r="G316" s="3">
        <v>10</v>
      </c>
      <c r="H316" s="3" t="str">
        <f t="shared" si="4"/>
        <v>MINERIO</v>
      </c>
      <c r="I316" s="8">
        <v>2.81</v>
      </c>
      <c r="J316" s="11">
        <v>0.86</v>
      </c>
      <c r="K316" s="3">
        <v>0</v>
      </c>
      <c r="L316" s="3">
        <v>902</v>
      </c>
      <c r="M316" s="3">
        <v>0</v>
      </c>
      <c r="N316" s="3">
        <v>0</v>
      </c>
      <c r="O316" s="3">
        <v>0</v>
      </c>
      <c r="P316" s="3">
        <v>29</v>
      </c>
      <c r="Q316" s="3">
        <v>284</v>
      </c>
      <c r="R316" s="3">
        <v>103</v>
      </c>
      <c r="S316" s="3">
        <v>11</v>
      </c>
      <c r="T316" s="3">
        <v>0</v>
      </c>
      <c r="U316" s="3">
        <v>0</v>
      </c>
      <c r="V316" s="3">
        <v>21</v>
      </c>
      <c r="W316" s="3">
        <v>251</v>
      </c>
      <c r="X316" s="3">
        <v>113</v>
      </c>
      <c r="Y316" s="3">
        <v>6</v>
      </c>
      <c r="Z316" s="3">
        <v>0</v>
      </c>
    </row>
    <row r="317" spans="1:26">
      <c r="A317" s="2" t="s">
        <v>161</v>
      </c>
      <c r="B317" s="2" t="s">
        <v>106</v>
      </c>
      <c r="C317" s="2" t="s">
        <v>164</v>
      </c>
      <c r="D317" s="2" t="s">
        <v>512</v>
      </c>
      <c r="E317" s="6" t="s">
        <v>13</v>
      </c>
      <c r="F317" s="2">
        <v>88</v>
      </c>
      <c r="G317" s="3">
        <v>5</v>
      </c>
      <c r="H317" s="3" t="str">
        <f t="shared" si="4"/>
        <v>MINERIO</v>
      </c>
      <c r="I317" s="8">
        <v>2.82</v>
      </c>
      <c r="J317" s="11">
        <v>0.27</v>
      </c>
      <c r="K317" s="3">
        <v>0</v>
      </c>
      <c r="L317" s="3">
        <v>671</v>
      </c>
      <c r="M317" s="3">
        <v>0</v>
      </c>
      <c r="N317" s="3">
        <v>0</v>
      </c>
      <c r="O317" s="3">
        <v>0</v>
      </c>
      <c r="P317" s="3">
        <v>7</v>
      </c>
      <c r="Q317" s="3">
        <v>210</v>
      </c>
      <c r="R317" s="3">
        <v>106</v>
      </c>
      <c r="S317" s="3">
        <v>0</v>
      </c>
      <c r="T317" s="3">
        <v>0</v>
      </c>
      <c r="U317" s="3">
        <v>0</v>
      </c>
      <c r="V317" s="3">
        <v>3</v>
      </c>
      <c r="W317" s="3">
        <v>172</v>
      </c>
      <c r="X317" s="3">
        <v>125</v>
      </c>
      <c r="Y317" s="3">
        <v>0</v>
      </c>
      <c r="Z317" s="3">
        <v>0</v>
      </c>
    </row>
    <row r="318" spans="1:26">
      <c r="A318" s="2" t="s">
        <v>161</v>
      </c>
      <c r="B318" s="2" t="s">
        <v>106</v>
      </c>
      <c r="C318" s="2" t="s">
        <v>164</v>
      </c>
      <c r="D318" s="2" t="s">
        <v>500</v>
      </c>
      <c r="E318" s="6" t="s">
        <v>94</v>
      </c>
      <c r="F318" s="2">
        <v>76</v>
      </c>
      <c r="G318" s="3">
        <v>5</v>
      </c>
      <c r="H318" s="3" t="str">
        <f t="shared" si="4"/>
        <v>MINERIO</v>
      </c>
      <c r="I318" s="8">
        <v>2.92</v>
      </c>
      <c r="J318" s="11">
        <v>0.05</v>
      </c>
      <c r="K318" s="3">
        <v>0</v>
      </c>
      <c r="L318" s="3">
        <v>523</v>
      </c>
      <c r="M318" s="3">
        <v>0</v>
      </c>
      <c r="N318" s="3">
        <v>0</v>
      </c>
      <c r="O318" s="3">
        <v>0</v>
      </c>
      <c r="P318" s="3">
        <v>31</v>
      </c>
      <c r="Q318" s="3">
        <v>125</v>
      </c>
      <c r="R318" s="3">
        <v>35</v>
      </c>
      <c r="S318" s="3">
        <v>27</v>
      </c>
      <c r="T318" s="3">
        <v>0</v>
      </c>
      <c r="U318" s="3">
        <v>0</v>
      </c>
      <c r="V318" s="3">
        <v>19</v>
      </c>
      <c r="W318" s="3">
        <v>121</v>
      </c>
      <c r="X318" s="3">
        <v>40</v>
      </c>
      <c r="Y318" s="3">
        <v>14</v>
      </c>
      <c r="Z318" s="3">
        <v>0</v>
      </c>
    </row>
    <row r="319" spans="1:26">
      <c r="A319" s="2" t="s">
        <v>1047</v>
      </c>
      <c r="B319" s="2" t="s">
        <v>106</v>
      </c>
      <c r="C319" s="2" t="s">
        <v>164</v>
      </c>
      <c r="D319" s="2">
        <v>12677</v>
      </c>
      <c r="E319" s="6" t="s">
        <v>42</v>
      </c>
      <c r="F319" s="2">
        <v>82</v>
      </c>
      <c r="G319" s="3">
        <v>4</v>
      </c>
      <c r="H319" s="3" t="str">
        <f t="shared" si="4"/>
        <v>MINERIO</v>
      </c>
      <c r="I319" s="8">
        <v>3</v>
      </c>
      <c r="J319" s="11">
        <v>0.01</v>
      </c>
      <c r="K319" s="3">
        <v>75</v>
      </c>
      <c r="L319" s="3">
        <v>333</v>
      </c>
      <c r="M319" s="3">
        <v>0</v>
      </c>
      <c r="N319" s="3">
        <v>0</v>
      </c>
      <c r="O319" s="3">
        <v>0</v>
      </c>
      <c r="P319" s="3">
        <v>20</v>
      </c>
      <c r="Q319" s="3">
        <v>113</v>
      </c>
      <c r="R319" s="3">
        <v>42</v>
      </c>
      <c r="S319" s="3">
        <v>8</v>
      </c>
      <c r="T319" s="3">
        <v>0</v>
      </c>
      <c r="U319" s="3">
        <v>0</v>
      </c>
      <c r="V319" s="3">
        <v>15</v>
      </c>
      <c r="W319" s="3">
        <v>110</v>
      </c>
      <c r="X319" s="3">
        <v>40</v>
      </c>
      <c r="Y319" s="3">
        <v>5</v>
      </c>
      <c r="Z319" s="3">
        <v>0</v>
      </c>
    </row>
    <row r="320" spans="1:26">
      <c r="A320" s="2" t="s">
        <v>1049</v>
      </c>
      <c r="B320" s="2" t="s">
        <v>106</v>
      </c>
      <c r="C320" s="2" t="s">
        <v>164</v>
      </c>
      <c r="D320" s="2" t="s">
        <v>1109</v>
      </c>
      <c r="E320" s="6" t="s">
        <v>157</v>
      </c>
      <c r="F320" s="2">
        <v>61</v>
      </c>
      <c r="G320" s="3">
        <v>4</v>
      </c>
      <c r="H320" s="3" t="str">
        <f t="shared" si="4"/>
        <v>MINERIO</v>
      </c>
      <c r="I320" s="8">
        <v>3.01</v>
      </c>
      <c r="J320" s="11">
        <v>0.31</v>
      </c>
      <c r="K320" s="3">
        <v>0</v>
      </c>
      <c r="L320" s="3">
        <v>663</v>
      </c>
      <c r="M320" s="3">
        <v>0</v>
      </c>
      <c r="N320" s="3">
        <v>0</v>
      </c>
      <c r="O320" s="3">
        <v>0</v>
      </c>
      <c r="P320" s="3">
        <v>1</v>
      </c>
      <c r="Q320" s="3">
        <v>141</v>
      </c>
      <c r="R320" s="3">
        <v>173</v>
      </c>
      <c r="S320" s="3">
        <v>0</v>
      </c>
      <c r="T320" s="3">
        <v>0</v>
      </c>
      <c r="U320" s="3">
        <v>0</v>
      </c>
      <c r="V320" s="3">
        <v>0</v>
      </c>
      <c r="W320" s="3">
        <v>85</v>
      </c>
      <c r="X320" s="3">
        <v>205</v>
      </c>
      <c r="Y320" s="3">
        <v>0</v>
      </c>
      <c r="Z320" s="3">
        <v>0</v>
      </c>
    </row>
    <row r="321" spans="1:26">
      <c r="A321" s="2" t="s">
        <v>1049</v>
      </c>
      <c r="B321" s="2" t="s">
        <v>106</v>
      </c>
      <c r="C321" s="2" t="s">
        <v>164</v>
      </c>
      <c r="D321" s="2" t="s">
        <v>1050</v>
      </c>
      <c r="E321" s="6" t="s">
        <v>155</v>
      </c>
      <c r="F321" s="2">
        <v>1</v>
      </c>
      <c r="G321" s="3">
        <v>6</v>
      </c>
      <c r="H321" s="3" t="str">
        <f t="shared" si="4"/>
        <v>MINERIO</v>
      </c>
      <c r="I321" s="8">
        <v>3.22</v>
      </c>
      <c r="J321" s="11">
        <v>0.65</v>
      </c>
      <c r="K321" s="3">
        <v>0</v>
      </c>
      <c r="L321" s="3">
        <v>704</v>
      </c>
      <c r="M321" s="3">
        <v>0</v>
      </c>
      <c r="N321" s="3">
        <v>0</v>
      </c>
      <c r="O321" s="3">
        <v>0</v>
      </c>
      <c r="P321" s="3">
        <v>19</v>
      </c>
      <c r="Q321" s="3">
        <v>151</v>
      </c>
      <c r="R321" s="3">
        <v>68</v>
      </c>
      <c r="S321" s="3">
        <v>7</v>
      </c>
      <c r="T321" s="3">
        <v>0</v>
      </c>
      <c r="U321" s="3">
        <v>0</v>
      </c>
      <c r="V321" s="3">
        <v>11</v>
      </c>
      <c r="W321" s="3">
        <v>139</v>
      </c>
      <c r="X321" s="3">
        <v>76</v>
      </c>
      <c r="Y321" s="3">
        <v>3</v>
      </c>
      <c r="Z321" s="3">
        <v>0</v>
      </c>
    </row>
    <row r="322" spans="1:26">
      <c r="A322" s="2" t="s">
        <v>1047</v>
      </c>
      <c r="B322" s="2" t="s">
        <v>106</v>
      </c>
      <c r="C322" s="2" t="s">
        <v>164</v>
      </c>
      <c r="D322" s="2">
        <v>12680</v>
      </c>
      <c r="E322" s="6" t="s">
        <v>43</v>
      </c>
      <c r="F322" s="2">
        <v>85</v>
      </c>
      <c r="G322" s="3">
        <v>8</v>
      </c>
      <c r="H322" s="3" t="str">
        <f t="shared" si="4"/>
        <v>MINERIO</v>
      </c>
      <c r="I322" s="8">
        <v>3.32</v>
      </c>
      <c r="J322" s="11">
        <v>1.21</v>
      </c>
      <c r="K322" s="3">
        <v>44</v>
      </c>
      <c r="L322" s="3">
        <v>914</v>
      </c>
      <c r="M322" s="3">
        <v>0</v>
      </c>
      <c r="N322" s="3">
        <v>0</v>
      </c>
      <c r="O322" s="3">
        <v>0</v>
      </c>
      <c r="P322" s="3">
        <v>55</v>
      </c>
      <c r="Q322" s="3">
        <v>306</v>
      </c>
      <c r="R322" s="3">
        <v>93</v>
      </c>
      <c r="S322" s="3">
        <v>27</v>
      </c>
      <c r="T322" s="3">
        <v>0</v>
      </c>
      <c r="U322" s="3">
        <v>0</v>
      </c>
      <c r="V322" s="3">
        <v>37</v>
      </c>
      <c r="W322" s="3">
        <v>306</v>
      </c>
      <c r="X322" s="3">
        <v>103</v>
      </c>
      <c r="Y322" s="3">
        <v>10</v>
      </c>
      <c r="Z322" s="3">
        <v>0</v>
      </c>
    </row>
    <row r="323" spans="1:26">
      <c r="A323" s="2" t="s">
        <v>1047</v>
      </c>
      <c r="B323" s="2" t="s">
        <v>106</v>
      </c>
      <c r="C323" s="2" t="s">
        <v>164</v>
      </c>
      <c r="D323" s="2">
        <v>12650</v>
      </c>
      <c r="E323" s="6" t="s">
        <v>38</v>
      </c>
      <c r="F323" s="2">
        <v>55</v>
      </c>
      <c r="G323" s="3">
        <v>6</v>
      </c>
      <c r="H323" s="3" t="str">
        <f t="shared" ref="H323:H386" si="5">IF(I323&gt;0.08,"MINERIO","ESTERIL")</f>
        <v>MINERIO</v>
      </c>
      <c r="I323" s="8">
        <v>3.51</v>
      </c>
      <c r="J323" s="11">
        <v>0.02</v>
      </c>
      <c r="K323" s="3">
        <v>14</v>
      </c>
      <c r="L323" s="3">
        <v>688</v>
      </c>
      <c r="M323" s="3">
        <v>0</v>
      </c>
      <c r="N323" s="3">
        <v>0</v>
      </c>
      <c r="O323" s="3">
        <v>0</v>
      </c>
      <c r="P323" s="3">
        <v>37</v>
      </c>
      <c r="Q323" s="3">
        <v>163</v>
      </c>
      <c r="R323" s="3">
        <v>63</v>
      </c>
      <c r="S323" s="3">
        <v>16</v>
      </c>
      <c r="T323" s="3">
        <v>0</v>
      </c>
      <c r="U323" s="3">
        <v>0</v>
      </c>
      <c r="V323" s="3">
        <v>28</v>
      </c>
      <c r="W323" s="3">
        <v>158</v>
      </c>
      <c r="X323" s="3">
        <v>68</v>
      </c>
      <c r="Y323" s="3">
        <v>9</v>
      </c>
      <c r="Z323" s="3">
        <v>0</v>
      </c>
    </row>
    <row r="324" spans="1:26">
      <c r="A324" s="2" t="s">
        <v>161</v>
      </c>
      <c r="B324" s="2" t="s">
        <v>106</v>
      </c>
      <c r="C324" s="2" t="s">
        <v>164</v>
      </c>
      <c r="D324" s="2" t="s">
        <v>543</v>
      </c>
      <c r="E324" s="6" t="s">
        <v>95</v>
      </c>
      <c r="F324" s="2">
        <v>119</v>
      </c>
      <c r="G324" s="3">
        <v>5</v>
      </c>
      <c r="H324" s="3" t="str">
        <f t="shared" si="5"/>
        <v>MINERIO</v>
      </c>
      <c r="I324" s="8">
        <v>3.54</v>
      </c>
      <c r="J324" s="11">
        <v>0.61</v>
      </c>
      <c r="K324" s="3">
        <v>0</v>
      </c>
      <c r="L324" s="3">
        <v>876</v>
      </c>
      <c r="M324" s="3">
        <v>0</v>
      </c>
      <c r="N324" s="3">
        <v>0</v>
      </c>
      <c r="O324" s="3">
        <v>0</v>
      </c>
      <c r="P324" s="3">
        <v>15</v>
      </c>
      <c r="Q324" s="3">
        <v>212</v>
      </c>
      <c r="R324" s="3">
        <v>190</v>
      </c>
      <c r="S324" s="3">
        <v>6</v>
      </c>
      <c r="T324" s="3">
        <v>0</v>
      </c>
      <c r="U324" s="3">
        <v>0</v>
      </c>
      <c r="V324" s="3">
        <v>7</v>
      </c>
      <c r="W324" s="3">
        <v>169</v>
      </c>
      <c r="X324" s="3">
        <v>217</v>
      </c>
      <c r="Y324" s="3">
        <v>0</v>
      </c>
      <c r="Z324" s="3">
        <v>0</v>
      </c>
    </row>
    <row r="325" spans="1:26">
      <c r="A325" s="2" t="s">
        <v>1047</v>
      </c>
      <c r="B325" s="2" t="s">
        <v>106</v>
      </c>
      <c r="C325" s="2" t="s">
        <v>164</v>
      </c>
      <c r="D325" s="2">
        <v>12676</v>
      </c>
      <c r="E325" s="6" t="s">
        <v>42</v>
      </c>
      <c r="F325" s="2">
        <v>81</v>
      </c>
      <c r="G325" s="3">
        <v>2</v>
      </c>
      <c r="H325" s="3" t="str">
        <f t="shared" si="5"/>
        <v>MINERIO</v>
      </c>
      <c r="I325" s="8">
        <v>3.78</v>
      </c>
      <c r="J325" s="11">
        <v>1.83</v>
      </c>
      <c r="K325" s="3">
        <v>102</v>
      </c>
      <c r="L325" s="3">
        <v>179</v>
      </c>
      <c r="M325" s="3">
        <v>0</v>
      </c>
      <c r="N325" s="3">
        <v>0</v>
      </c>
      <c r="O325" s="3">
        <v>0</v>
      </c>
      <c r="P325" s="3">
        <v>36</v>
      </c>
      <c r="Q325" s="3">
        <v>32</v>
      </c>
      <c r="R325" s="3">
        <v>36</v>
      </c>
      <c r="S325" s="3">
        <v>30</v>
      </c>
      <c r="T325" s="3">
        <v>0</v>
      </c>
      <c r="U325" s="3">
        <v>0</v>
      </c>
      <c r="V325" s="3">
        <v>30</v>
      </c>
      <c r="W325" s="3">
        <v>31</v>
      </c>
      <c r="X325" s="3">
        <v>35</v>
      </c>
      <c r="Y325" s="3">
        <v>26</v>
      </c>
      <c r="Z325" s="3">
        <v>0</v>
      </c>
    </row>
    <row r="326" spans="1:26">
      <c r="A326" s="2" t="s">
        <v>1049</v>
      </c>
      <c r="B326" s="2" t="s">
        <v>106</v>
      </c>
      <c r="C326" s="2" t="s">
        <v>164</v>
      </c>
      <c r="D326" s="2" t="s">
        <v>1093</v>
      </c>
      <c r="E326" s="6" t="s">
        <v>157</v>
      </c>
      <c r="F326" s="2">
        <v>44</v>
      </c>
      <c r="G326" s="3">
        <v>6</v>
      </c>
      <c r="H326" s="3" t="str">
        <f t="shared" si="5"/>
        <v>MINERIO</v>
      </c>
      <c r="I326" s="8">
        <v>3.82</v>
      </c>
      <c r="J326" s="11">
        <v>1.28</v>
      </c>
      <c r="K326" s="3">
        <v>0</v>
      </c>
      <c r="L326" s="3">
        <v>645</v>
      </c>
      <c r="M326" s="3">
        <v>0</v>
      </c>
      <c r="N326" s="3">
        <v>0</v>
      </c>
      <c r="O326" s="3">
        <v>0</v>
      </c>
      <c r="P326" s="3">
        <v>28</v>
      </c>
      <c r="Q326" s="3">
        <v>156</v>
      </c>
      <c r="R326" s="3">
        <v>102</v>
      </c>
      <c r="S326" s="3">
        <v>21</v>
      </c>
      <c r="T326" s="3">
        <v>0</v>
      </c>
      <c r="U326" s="3">
        <v>0</v>
      </c>
      <c r="V326" s="3">
        <v>21</v>
      </c>
      <c r="W326" s="3">
        <v>138</v>
      </c>
      <c r="X326" s="3">
        <v>114</v>
      </c>
      <c r="Y326" s="3">
        <v>10</v>
      </c>
      <c r="Z326" s="3">
        <v>0</v>
      </c>
    </row>
    <row r="327" spans="1:26">
      <c r="A327" s="2" t="s">
        <v>1049</v>
      </c>
      <c r="B327" s="2" t="s">
        <v>106</v>
      </c>
      <c r="C327" s="2" t="s">
        <v>164</v>
      </c>
      <c r="D327" s="2" t="s">
        <v>1098</v>
      </c>
      <c r="E327" s="6" t="s">
        <v>157</v>
      </c>
      <c r="F327" s="2">
        <v>49</v>
      </c>
      <c r="G327" s="3">
        <v>6</v>
      </c>
      <c r="H327" s="3" t="str">
        <f t="shared" si="5"/>
        <v>MINERIO</v>
      </c>
      <c r="I327" s="8">
        <v>3.85</v>
      </c>
      <c r="J327" s="11">
        <v>0.51</v>
      </c>
      <c r="K327" s="3">
        <v>0</v>
      </c>
      <c r="L327" s="3">
        <v>824</v>
      </c>
      <c r="M327" s="3">
        <v>0</v>
      </c>
      <c r="N327" s="3">
        <v>0</v>
      </c>
      <c r="O327" s="3">
        <v>0</v>
      </c>
      <c r="P327" s="3">
        <v>13</v>
      </c>
      <c r="Q327" s="3">
        <v>263</v>
      </c>
      <c r="R327" s="3">
        <v>131</v>
      </c>
      <c r="S327" s="3">
        <v>0</v>
      </c>
      <c r="T327" s="3">
        <v>0</v>
      </c>
      <c r="U327" s="3">
        <v>0</v>
      </c>
      <c r="V327" s="3">
        <v>7</v>
      </c>
      <c r="W327" s="3">
        <v>195</v>
      </c>
      <c r="X327" s="3">
        <v>172</v>
      </c>
      <c r="Y327" s="3">
        <v>0</v>
      </c>
      <c r="Z327" s="3">
        <v>0</v>
      </c>
    </row>
    <row r="328" spans="1:26">
      <c r="A328" s="2" t="s">
        <v>161</v>
      </c>
      <c r="B328" s="2" t="s">
        <v>106</v>
      </c>
      <c r="C328" s="2" t="s">
        <v>164</v>
      </c>
      <c r="D328" s="2" t="s">
        <v>539</v>
      </c>
      <c r="E328" s="6" t="s">
        <v>95</v>
      </c>
      <c r="F328" s="2">
        <v>115</v>
      </c>
      <c r="G328" s="3">
        <v>10</v>
      </c>
      <c r="H328" s="3" t="str">
        <f t="shared" si="5"/>
        <v>MINERIO</v>
      </c>
      <c r="I328" s="8">
        <v>3.92</v>
      </c>
      <c r="J328" s="11">
        <v>0</v>
      </c>
      <c r="K328" s="3">
        <v>29</v>
      </c>
      <c r="L328" s="3">
        <v>988</v>
      </c>
      <c r="M328" s="3">
        <v>0</v>
      </c>
      <c r="N328" s="3">
        <v>0</v>
      </c>
      <c r="O328" s="3">
        <v>0</v>
      </c>
      <c r="P328" s="3">
        <v>16</v>
      </c>
      <c r="Q328" s="3">
        <v>266</v>
      </c>
      <c r="R328" s="3">
        <v>186</v>
      </c>
      <c r="S328" s="3">
        <v>4</v>
      </c>
      <c r="T328" s="3">
        <v>0</v>
      </c>
      <c r="U328" s="3">
        <v>0</v>
      </c>
      <c r="V328" s="3">
        <v>8</v>
      </c>
      <c r="W328" s="3">
        <v>229</v>
      </c>
      <c r="X328" s="3">
        <v>211</v>
      </c>
      <c r="Y328" s="3">
        <v>0</v>
      </c>
      <c r="Z328" s="3">
        <v>0</v>
      </c>
    </row>
    <row r="329" spans="1:26">
      <c r="A329" s="2" t="s">
        <v>161</v>
      </c>
      <c r="B329" s="2" t="s">
        <v>106</v>
      </c>
      <c r="C329" s="2" t="s">
        <v>164</v>
      </c>
      <c r="D329" s="2" t="s">
        <v>578</v>
      </c>
      <c r="E329" s="6" t="s">
        <v>97</v>
      </c>
      <c r="F329" s="2">
        <v>155</v>
      </c>
      <c r="G329" s="3">
        <v>5</v>
      </c>
      <c r="H329" s="3" t="str">
        <f t="shared" si="5"/>
        <v>MINERIO</v>
      </c>
      <c r="I329" s="8">
        <v>4.2300000000000004</v>
      </c>
      <c r="J329" s="11">
        <v>0.19</v>
      </c>
      <c r="K329" s="3">
        <v>0</v>
      </c>
      <c r="L329" s="3">
        <v>758</v>
      </c>
      <c r="M329" s="3">
        <v>0</v>
      </c>
      <c r="N329" s="3">
        <v>0</v>
      </c>
      <c r="O329" s="3">
        <v>0</v>
      </c>
      <c r="P329" s="3">
        <v>22</v>
      </c>
      <c r="Q329" s="3">
        <v>212</v>
      </c>
      <c r="R329" s="3">
        <v>102</v>
      </c>
      <c r="S329" s="3">
        <v>11</v>
      </c>
      <c r="T329" s="3">
        <v>0</v>
      </c>
      <c r="U329" s="3">
        <v>0</v>
      </c>
      <c r="V329" s="3">
        <v>11</v>
      </c>
      <c r="W329" s="3">
        <v>211</v>
      </c>
      <c r="X329" s="3">
        <v>99</v>
      </c>
      <c r="Y329" s="3">
        <v>0</v>
      </c>
      <c r="Z329" s="3">
        <v>0</v>
      </c>
    </row>
    <row r="330" spans="1:26">
      <c r="A330" s="2" t="s">
        <v>1049</v>
      </c>
      <c r="B330" s="2" t="s">
        <v>106</v>
      </c>
      <c r="C330" s="2" t="s">
        <v>164</v>
      </c>
      <c r="D330" s="2" t="s">
        <v>1122</v>
      </c>
      <c r="E330" s="6" t="s">
        <v>157</v>
      </c>
      <c r="F330" s="2">
        <v>75</v>
      </c>
      <c r="G330" s="3">
        <v>6</v>
      </c>
      <c r="H330" s="3" t="str">
        <f t="shared" si="5"/>
        <v>MINERIO</v>
      </c>
      <c r="I330" s="8">
        <v>4.24</v>
      </c>
      <c r="J330" s="11">
        <v>1.45</v>
      </c>
      <c r="K330" s="3">
        <v>14</v>
      </c>
      <c r="L330" s="3">
        <v>938</v>
      </c>
      <c r="M330" s="3">
        <v>0</v>
      </c>
      <c r="N330" s="3">
        <v>0</v>
      </c>
      <c r="O330" s="3">
        <v>0</v>
      </c>
      <c r="P330" s="3">
        <v>38</v>
      </c>
      <c r="Q330" s="3">
        <v>214</v>
      </c>
      <c r="R330" s="3">
        <v>190</v>
      </c>
      <c r="S330" s="3">
        <v>23</v>
      </c>
      <c r="T330" s="3">
        <v>0</v>
      </c>
      <c r="U330" s="3">
        <v>0</v>
      </c>
      <c r="V330" s="3">
        <v>32</v>
      </c>
      <c r="W330" s="3">
        <v>161</v>
      </c>
      <c r="X330" s="3">
        <v>207</v>
      </c>
      <c r="Y330" s="3">
        <v>20</v>
      </c>
      <c r="Z330" s="3">
        <v>0</v>
      </c>
    </row>
    <row r="331" spans="1:26">
      <c r="A331" s="2" t="s">
        <v>161</v>
      </c>
      <c r="B331" s="2" t="s">
        <v>106</v>
      </c>
      <c r="C331" s="2" t="s">
        <v>164</v>
      </c>
      <c r="D331" s="2" t="s">
        <v>491</v>
      </c>
      <c r="E331" s="6" t="s">
        <v>94</v>
      </c>
      <c r="F331" s="2">
        <v>66</v>
      </c>
      <c r="G331" s="3">
        <v>5</v>
      </c>
      <c r="H331" s="3" t="str">
        <f t="shared" si="5"/>
        <v>MINERIO</v>
      </c>
      <c r="I331" s="8">
        <v>4.26</v>
      </c>
      <c r="J331" s="11">
        <v>1.47</v>
      </c>
      <c r="K331" s="3">
        <v>0</v>
      </c>
      <c r="L331" s="3">
        <v>765</v>
      </c>
      <c r="M331" s="3">
        <v>0</v>
      </c>
      <c r="N331" s="3">
        <v>0</v>
      </c>
      <c r="O331" s="3">
        <v>0</v>
      </c>
      <c r="P331" s="3">
        <v>78</v>
      </c>
      <c r="Q331" s="3">
        <v>202</v>
      </c>
      <c r="R331" s="3">
        <v>26</v>
      </c>
      <c r="S331" s="3">
        <v>60</v>
      </c>
      <c r="T331" s="3">
        <v>0</v>
      </c>
      <c r="U331" s="3">
        <v>0</v>
      </c>
      <c r="V331" s="3">
        <v>47</v>
      </c>
      <c r="W331" s="3">
        <v>224</v>
      </c>
      <c r="X331" s="3">
        <v>47</v>
      </c>
      <c r="Y331" s="3">
        <v>27</v>
      </c>
      <c r="Z331" s="3">
        <v>0</v>
      </c>
    </row>
    <row r="332" spans="1:26">
      <c r="A332" s="2" t="s">
        <v>161</v>
      </c>
      <c r="B332" s="2" t="s">
        <v>106</v>
      </c>
      <c r="C332" s="2" t="s">
        <v>164</v>
      </c>
      <c r="D332" s="2" t="s">
        <v>577</v>
      </c>
      <c r="E332" s="6" t="s">
        <v>97</v>
      </c>
      <c r="F332" s="2">
        <v>154</v>
      </c>
      <c r="G332" s="3">
        <v>5</v>
      </c>
      <c r="H332" s="3" t="str">
        <f t="shared" si="5"/>
        <v>MINERIO</v>
      </c>
      <c r="I332" s="8">
        <v>4.71</v>
      </c>
      <c r="J332" s="11">
        <v>0.11</v>
      </c>
      <c r="K332" s="3">
        <v>0</v>
      </c>
      <c r="L332" s="3">
        <v>730</v>
      </c>
      <c r="M332" s="3">
        <v>0</v>
      </c>
      <c r="N332" s="3">
        <v>0</v>
      </c>
      <c r="O332" s="3">
        <v>0</v>
      </c>
      <c r="P332" s="3">
        <v>27</v>
      </c>
      <c r="Q332" s="3">
        <v>129</v>
      </c>
      <c r="R332" s="3">
        <v>118</v>
      </c>
      <c r="S332" s="3">
        <v>12</v>
      </c>
      <c r="T332" s="3">
        <v>0</v>
      </c>
      <c r="U332" s="3">
        <v>0</v>
      </c>
      <c r="V332" s="3">
        <v>16</v>
      </c>
      <c r="W332" s="3">
        <v>114</v>
      </c>
      <c r="X332" s="3">
        <v>114</v>
      </c>
      <c r="Y332" s="3">
        <v>10</v>
      </c>
      <c r="Z332" s="3">
        <v>0</v>
      </c>
    </row>
    <row r="333" spans="1:26">
      <c r="A333" s="2" t="s">
        <v>1047</v>
      </c>
      <c r="B333" s="2" t="s">
        <v>106</v>
      </c>
      <c r="C333" s="2" t="s">
        <v>164</v>
      </c>
      <c r="D333" s="2">
        <v>12684</v>
      </c>
      <c r="E333" s="6" t="s">
        <v>44</v>
      </c>
      <c r="F333" s="2">
        <v>89</v>
      </c>
      <c r="G333" s="3">
        <v>4</v>
      </c>
      <c r="H333" s="3" t="str">
        <f t="shared" si="5"/>
        <v>MINERIO</v>
      </c>
      <c r="I333" s="8">
        <v>4.8099999999999996</v>
      </c>
      <c r="J333" s="11">
        <v>2.92</v>
      </c>
      <c r="K333" s="3">
        <v>77</v>
      </c>
      <c r="L333" s="3">
        <v>364</v>
      </c>
      <c r="M333" s="3">
        <v>0</v>
      </c>
      <c r="N333" s="3">
        <v>0</v>
      </c>
      <c r="O333" s="3">
        <v>0</v>
      </c>
      <c r="P333" s="3">
        <v>4</v>
      </c>
      <c r="Q333" s="3">
        <v>102</v>
      </c>
      <c r="R333" s="3">
        <v>82</v>
      </c>
      <c r="S333" s="3">
        <v>1</v>
      </c>
      <c r="T333" s="3">
        <v>0</v>
      </c>
      <c r="U333" s="3">
        <v>0</v>
      </c>
      <c r="V333" s="3">
        <v>2</v>
      </c>
      <c r="W333" s="3">
        <v>82</v>
      </c>
      <c r="X333" s="3">
        <v>89</v>
      </c>
      <c r="Y333" s="3">
        <v>0</v>
      </c>
      <c r="Z333" s="3">
        <v>0</v>
      </c>
    </row>
    <row r="334" spans="1:26">
      <c r="A334" s="2" t="s">
        <v>1049</v>
      </c>
      <c r="B334" s="2" t="s">
        <v>106</v>
      </c>
      <c r="C334" s="2" t="s">
        <v>164</v>
      </c>
      <c r="D334" s="2" t="s">
        <v>1052</v>
      </c>
      <c r="E334" s="6" t="s">
        <v>155</v>
      </c>
      <c r="F334" s="2">
        <v>3</v>
      </c>
      <c r="G334" s="3">
        <v>4</v>
      </c>
      <c r="H334" s="3" t="str">
        <f t="shared" si="5"/>
        <v>MINERIO</v>
      </c>
      <c r="I334" s="8">
        <v>4.87</v>
      </c>
      <c r="J334" s="11">
        <v>0.7</v>
      </c>
      <c r="K334" s="3">
        <v>14</v>
      </c>
      <c r="L334" s="3">
        <v>491</v>
      </c>
      <c r="M334" s="3">
        <v>0</v>
      </c>
      <c r="N334" s="3">
        <v>0</v>
      </c>
      <c r="O334" s="3">
        <v>0</v>
      </c>
      <c r="P334" s="3">
        <v>12</v>
      </c>
      <c r="Q334" s="3">
        <v>133</v>
      </c>
      <c r="R334" s="3">
        <v>81</v>
      </c>
      <c r="S334" s="3">
        <v>7</v>
      </c>
      <c r="T334" s="3">
        <v>0</v>
      </c>
      <c r="U334" s="3">
        <v>0</v>
      </c>
      <c r="V334" s="3">
        <v>7</v>
      </c>
      <c r="W334" s="3">
        <v>114</v>
      </c>
      <c r="X334" s="3">
        <v>97</v>
      </c>
      <c r="Y334" s="3">
        <v>0</v>
      </c>
      <c r="Z334" s="3">
        <v>0</v>
      </c>
    </row>
    <row r="335" spans="1:26">
      <c r="A335" s="2" t="s">
        <v>1049</v>
      </c>
      <c r="B335" s="2" t="s">
        <v>106</v>
      </c>
      <c r="C335" s="2" t="s">
        <v>164</v>
      </c>
      <c r="D335" s="2" t="s">
        <v>1057</v>
      </c>
      <c r="E335" s="6" t="s">
        <v>155</v>
      </c>
      <c r="F335" s="2">
        <v>8</v>
      </c>
      <c r="G335" s="3">
        <v>6</v>
      </c>
      <c r="H335" s="3" t="str">
        <f t="shared" si="5"/>
        <v>MINERIO</v>
      </c>
      <c r="I335" s="8">
        <v>4.91</v>
      </c>
      <c r="J335" s="11">
        <v>3.81</v>
      </c>
      <c r="K335" s="3">
        <v>54</v>
      </c>
      <c r="L335" s="3">
        <v>529</v>
      </c>
      <c r="M335" s="3">
        <v>0</v>
      </c>
      <c r="N335" s="3">
        <v>0</v>
      </c>
      <c r="O335" s="3">
        <v>0</v>
      </c>
      <c r="P335" s="3">
        <v>23</v>
      </c>
      <c r="Q335" s="3">
        <v>132</v>
      </c>
      <c r="R335" s="3">
        <v>95</v>
      </c>
      <c r="S335" s="3">
        <v>14</v>
      </c>
      <c r="T335" s="3">
        <v>0</v>
      </c>
      <c r="U335" s="3">
        <v>0</v>
      </c>
      <c r="V335" s="3">
        <v>17</v>
      </c>
      <c r="W335" s="3">
        <v>112</v>
      </c>
      <c r="X335" s="3">
        <v>99</v>
      </c>
      <c r="Y335" s="3">
        <v>12</v>
      </c>
      <c r="Z335" s="3">
        <v>0</v>
      </c>
    </row>
    <row r="336" spans="1:26">
      <c r="A336" s="2" t="s">
        <v>1047</v>
      </c>
      <c r="B336" s="2" t="s">
        <v>106</v>
      </c>
      <c r="C336" s="2" t="s">
        <v>164</v>
      </c>
      <c r="D336" s="2">
        <v>12691</v>
      </c>
      <c r="E336" s="6" t="s">
        <v>47</v>
      </c>
      <c r="F336" s="2">
        <v>96</v>
      </c>
      <c r="G336" s="3">
        <v>4</v>
      </c>
      <c r="H336" s="3" t="str">
        <f t="shared" si="5"/>
        <v>MINERIO</v>
      </c>
      <c r="I336" s="8">
        <v>4.92</v>
      </c>
      <c r="J336" s="11">
        <v>0.03</v>
      </c>
      <c r="K336" s="3">
        <v>14</v>
      </c>
      <c r="L336" s="3">
        <v>523</v>
      </c>
      <c r="M336" s="3">
        <v>0</v>
      </c>
      <c r="N336" s="3">
        <v>0</v>
      </c>
      <c r="O336" s="3">
        <v>0</v>
      </c>
      <c r="P336" s="3">
        <v>1</v>
      </c>
      <c r="Q336" s="3">
        <v>170</v>
      </c>
      <c r="R336" s="3">
        <v>52</v>
      </c>
      <c r="S336" s="3">
        <v>0</v>
      </c>
      <c r="T336" s="3">
        <v>7</v>
      </c>
      <c r="U336" s="3">
        <v>0</v>
      </c>
      <c r="V336" s="3">
        <v>4</v>
      </c>
      <c r="W336" s="3">
        <v>153</v>
      </c>
      <c r="X336" s="3">
        <v>73</v>
      </c>
      <c r="Y336" s="3">
        <v>0</v>
      </c>
      <c r="Z336" s="3">
        <v>0</v>
      </c>
    </row>
    <row r="337" spans="1:26">
      <c r="A337" s="2" t="s">
        <v>161</v>
      </c>
      <c r="B337" s="2" t="s">
        <v>106</v>
      </c>
      <c r="C337" s="2" t="s">
        <v>164</v>
      </c>
      <c r="D337" s="2" t="s">
        <v>472</v>
      </c>
      <c r="E337" s="6" t="s">
        <v>93</v>
      </c>
      <c r="F337" s="2">
        <v>47</v>
      </c>
      <c r="G337" s="3">
        <v>10</v>
      </c>
      <c r="H337" s="3" t="str">
        <f t="shared" si="5"/>
        <v>MINERIO</v>
      </c>
      <c r="I337" s="8">
        <v>5.08</v>
      </c>
      <c r="J337" s="11">
        <v>1.72</v>
      </c>
      <c r="K337" s="3">
        <v>97</v>
      </c>
      <c r="L337" s="3">
        <v>740</v>
      </c>
      <c r="M337" s="3">
        <v>0</v>
      </c>
      <c r="N337" s="3">
        <v>0</v>
      </c>
      <c r="O337" s="3">
        <v>0</v>
      </c>
      <c r="P337" s="3">
        <v>26</v>
      </c>
      <c r="Q337" s="3">
        <v>250</v>
      </c>
      <c r="R337" s="3">
        <v>129</v>
      </c>
      <c r="S337" s="3">
        <v>14</v>
      </c>
      <c r="T337" s="3">
        <v>0</v>
      </c>
      <c r="U337" s="3">
        <v>0</v>
      </c>
      <c r="V337" s="3">
        <v>18</v>
      </c>
      <c r="W337" s="3">
        <v>218</v>
      </c>
      <c r="X337" s="3">
        <v>145</v>
      </c>
      <c r="Y337" s="3">
        <v>5</v>
      </c>
      <c r="Z337" s="3">
        <v>0</v>
      </c>
    </row>
    <row r="338" spans="1:26">
      <c r="A338" s="2" t="s">
        <v>1049</v>
      </c>
      <c r="B338" s="2" t="s">
        <v>106</v>
      </c>
      <c r="C338" s="2" t="s">
        <v>164</v>
      </c>
      <c r="D338" s="2" t="s">
        <v>1119</v>
      </c>
      <c r="E338" s="6" t="s">
        <v>157</v>
      </c>
      <c r="F338" s="2">
        <v>72</v>
      </c>
      <c r="G338" s="3">
        <v>2</v>
      </c>
      <c r="H338" s="3" t="str">
        <f t="shared" si="5"/>
        <v>MINERIO</v>
      </c>
      <c r="I338" s="8">
        <v>5.9</v>
      </c>
      <c r="J338" s="11">
        <v>0.71</v>
      </c>
      <c r="K338" s="3">
        <v>0</v>
      </c>
      <c r="L338" s="3">
        <v>391</v>
      </c>
      <c r="M338" s="3">
        <v>0</v>
      </c>
      <c r="N338" s="3">
        <v>0</v>
      </c>
      <c r="O338" s="3">
        <v>0</v>
      </c>
      <c r="P338" s="3">
        <v>0</v>
      </c>
      <c r="Q338" s="3">
        <v>71</v>
      </c>
      <c r="R338" s="3">
        <v>78</v>
      </c>
      <c r="S338" s="3">
        <v>0</v>
      </c>
      <c r="T338" s="3">
        <v>0</v>
      </c>
      <c r="U338" s="3">
        <v>0</v>
      </c>
      <c r="V338" s="3">
        <v>0</v>
      </c>
      <c r="W338" s="3">
        <v>41</v>
      </c>
      <c r="X338" s="3">
        <v>92</v>
      </c>
      <c r="Y338" s="3">
        <v>0</v>
      </c>
      <c r="Z338" s="3">
        <v>0</v>
      </c>
    </row>
    <row r="339" spans="1:26">
      <c r="A339" s="2" t="s">
        <v>161</v>
      </c>
      <c r="B339" s="2" t="s">
        <v>106</v>
      </c>
      <c r="C339" s="2" t="s">
        <v>164</v>
      </c>
      <c r="D339" s="2" t="s">
        <v>470</v>
      </c>
      <c r="E339" s="6" t="s">
        <v>93</v>
      </c>
      <c r="F339" s="2">
        <v>45</v>
      </c>
      <c r="G339" s="3">
        <v>5</v>
      </c>
      <c r="H339" s="3" t="str">
        <f t="shared" si="5"/>
        <v>MINERIO</v>
      </c>
      <c r="I339" s="8">
        <v>6.4</v>
      </c>
      <c r="J339" s="11">
        <v>0.94</v>
      </c>
      <c r="K339" s="3">
        <v>113</v>
      </c>
      <c r="L339" s="3">
        <v>580</v>
      </c>
      <c r="M339" s="3">
        <v>0</v>
      </c>
      <c r="N339" s="3">
        <v>0</v>
      </c>
      <c r="O339" s="3">
        <v>0</v>
      </c>
      <c r="P339" s="3">
        <v>50</v>
      </c>
      <c r="Q339" s="3">
        <v>162</v>
      </c>
      <c r="R339" s="3">
        <v>75</v>
      </c>
      <c r="S339" s="3">
        <v>30</v>
      </c>
      <c r="T339" s="3">
        <v>0</v>
      </c>
      <c r="U339" s="3">
        <v>0</v>
      </c>
      <c r="V339" s="3">
        <v>39</v>
      </c>
      <c r="W339" s="3">
        <v>154</v>
      </c>
      <c r="X339" s="3">
        <v>89</v>
      </c>
      <c r="Y339" s="3">
        <v>16</v>
      </c>
      <c r="Z339" s="3">
        <v>0</v>
      </c>
    </row>
    <row r="340" spans="1:26">
      <c r="A340" s="2" t="s">
        <v>161</v>
      </c>
      <c r="B340" s="2" t="s">
        <v>106</v>
      </c>
      <c r="C340" s="2" t="s">
        <v>164</v>
      </c>
      <c r="D340" s="2" t="s">
        <v>553</v>
      </c>
      <c r="E340" s="6" t="s">
        <v>95</v>
      </c>
      <c r="F340" s="2">
        <v>129</v>
      </c>
      <c r="G340" s="3">
        <v>5</v>
      </c>
      <c r="H340" s="3" t="str">
        <f t="shared" si="5"/>
        <v>MINERIO</v>
      </c>
      <c r="I340" s="8">
        <v>7.08</v>
      </c>
      <c r="J340" s="11">
        <v>2.4900000000000002</v>
      </c>
      <c r="K340" s="3">
        <v>0</v>
      </c>
      <c r="L340" s="3">
        <v>465</v>
      </c>
      <c r="M340" s="3">
        <v>0</v>
      </c>
      <c r="N340" s="3">
        <v>0</v>
      </c>
      <c r="O340" s="3">
        <v>0</v>
      </c>
      <c r="P340" s="3">
        <v>29</v>
      </c>
      <c r="Q340" s="3">
        <v>100</v>
      </c>
      <c r="R340" s="3">
        <v>53</v>
      </c>
      <c r="S340" s="3">
        <v>16</v>
      </c>
      <c r="T340" s="3">
        <v>0</v>
      </c>
      <c r="U340" s="3">
        <v>0</v>
      </c>
      <c r="V340" s="3">
        <v>21</v>
      </c>
      <c r="W340" s="3">
        <v>86</v>
      </c>
      <c r="X340" s="3">
        <v>59</v>
      </c>
      <c r="Y340" s="3">
        <v>11</v>
      </c>
      <c r="Z340" s="3">
        <v>0</v>
      </c>
    </row>
    <row r="341" spans="1:26">
      <c r="A341" s="2" t="s">
        <v>161</v>
      </c>
      <c r="B341" s="2" t="s">
        <v>106</v>
      </c>
      <c r="C341" s="2" t="s">
        <v>164</v>
      </c>
      <c r="D341" s="2" t="s">
        <v>534</v>
      </c>
      <c r="E341" s="6" t="s">
        <v>95</v>
      </c>
      <c r="F341" s="2">
        <v>110</v>
      </c>
      <c r="G341" s="3">
        <v>5</v>
      </c>
      <c r="H341" s="3" t="str">
        <f t="shared" si="5"/>
        <v>MINERIO</v>
      </c>
      <c r="I341" s="8">
        <v>7.12</v>
      </c>
      <c r="J341" s="11">
        <v>4.3899999999999997</v>
      </c>
      <c r="K341" s="3">
        <v>87</v>
      </c>
      <c r="L341" s="3">
        <v>465</v>
      </c>
      <c r="M341" s="3">
        <v>0</v>
      </c>
      <c r="N341" s="3">
        <v>0</v>
      </c>
      <c r="O341" s="3">
        <v>0</v>
      </c>
      <c r="P341" s="3">
        <v>42</v>
      </c>
      <c r="Q341" s="3">
        <v>139</v>
      </c>
      <c r="R341" s="3">
        <v>45</v>
      </c>
      <c r="S341" s="3">
        <v>27</v>
      </c>
      <c r="T341" s="3">
        <v>0</v>
      </c>
      <c r="U341" s="3">
        <v>0</v>
      </c>
      <c r="V341" s="3">
        <v>31</v>
      </c>
      <c r="W341" s="3">
        <v>155</v>
      </c>
      <c r="X341" s="3">
        <v>34</v>
      </c>
      <c r="Y341" s="3">
        <v>12</v>
      </c>
      <c r="Z341" s="3">
        <v>0</v>
      </c>
    </row>
    <row r="342" spans="1:26">
      <c r="A342" s="2" t="s">
        <v>1047</v>
      </c>
      <c r="B342" s="2" t="s">
        <v>106</v>
      </c>
      <c r="C342" s="2" t="s">
        <v>164</v>
      </c>
      <c r="D342" s="2">
        <v>12678</v>
      </c>
      <c r="E342" s="6" t="s">
        <v>42</v>
      </c>
      <c r="F342" s="2">
        <v>83</v>
      </c>
      <c r="G342" s="3">
        <v>4</v>
      </c>
      <c r="H342" s="3" t="str">
        <f t="shared" si="5"/>
        <v>MINERIO</v>
      </c>
      <c r="I342" s="8">
        <v>7.12</v>
      </c>
      <c r="J342" s="11">
        <v>0.1</v>
      </c>
      <c r="K342" s="3">
        <v>14</v>
      </c>
      <c r="L342" s="3">
        <v>532</v>
      </c>
      <c r="M342" s="3">
        <v>0</v>
      </c>
      <c r="N342" s="3">
        <v>0</v>
      </c>
      <c r="O342" s="3">
        <v>0</v>
      </c>
      <c r="P342" s="3">
        <v>13</v>
      </c>
      <c r="Q342" s="3">
        <v>121</v>
      </c>
      <c r="R342" s="3">
        <v>73</v>
      </c>
      <c r="S342" s="3">
        <v>3</v>
      </c>
      <c r="T342" s="3">
        <v>0</v>
      </c>
      <c r="U342" s="3">
        <v>0</v>
      </c>
      <c r="V342" s="3">
        <v>9</v>
      </c>
      <c r="W342" s="3">
        <v>97</v>
      </c>
      <c r="X342" s="3">
        <v>82</v>
      </c>
      <c r="Y342" s="3">
        <v>2</v>
      </c>
      <c r="Z342" s="3">
        <v>0</v>
      </c>
    </row>
    <row r="343" spans="1:26">
      <c r="A343" s="2" t="s">
        <v>1049</v>
      </c>
      <c r="B343" s="2" t="s">
        <v>106</v>
      </c>
      <c r="C343" s="2" t="s">
        <v>164</v>
      </c>
      <c r="D343" s="2" t="s">
        <v>1103</v>
      </c>
      <c r="E343" s="6" t="s">
        <v>157</v>
      </c>
      <c r="F343" s="2">
        <v>54</v>
      </c>
      <c r="G343" s="3">
        <v>4</v>
      </c>
      <c r="H343" s="3" t="str">
        <f t="shared" si="5"/>
        <v>MINERIO</v>
      </c>
      <c r="I343" s="8">
        <v>7.67</v>
      </c>
      <c r="J343" s="11">
        <v>1.17</v>
      </c>
      <c r="K343" s="3">
        <v>0</v>
      </c>
      <c r="L343" s="3">
        <v>650</v>
      </c>
      <c r="M343" s="3">
        <v>0</v>
      </c>
      <c r="N343" s="3">
        <v>0</v>
      </c>
      <c r="O343" s="3">
        <v>0</v>
      </c>
      <c r="P343" s="3">
        <v>9</v>
      </c>
      <c r="Q343" s="3">
        <v>192</v>
      </c>
      <c r="R343" s="3">
        <v>111</v>
      </c>
      <c r="S343" s="3">
        <v>0</v>
      </c>
      <c r="T343" s="3">
        <v>0</v>
      </c>
      <c r="U343" s="3">
        <v>0</v>
      </c>
      <c r="V343" s="3">
        <v>2</v>
      </c>
      <c r="W343" s="3">
        <v>141</v>
      </c>
      <c r="X343" s="3">
        <v>147</v>
      </c>
      <c r="Y343" s="3">
        <v>0</v>
      </c>
      <c r="Z343" s="3">
        <v>0</v>
      </c>
    </row>
    <row r="344" spans="1:26">
      <c r="A344" s="2" t="s">
        <v>161</v>
      </c>
      <c r="B344" s="2" t="s">
        <v>106</v>
      </c>
      <c r="C344" s="2" t="s">
        <v>164</v>
      </c>
      <c r="D344" s="2" t="s">
        <v>485</v>
      </c>
      <c r="E344" s="6" t="s">
        <v>93</v>
      </c>
      <c r="F344" s="2">
        <v>60</v>
      </c>
      <c r="G344" s="3">
        <v>5</v>
      </c>
      <c r="H344" s="3" t="str">
        <f t="shared" si="5"/>
        <v>MINERIO</v>
      </c>
      <c r="I344" s="8">
        <v>7.75</v>
      </c>
      <c r="J344" s="11">
        <v>0.26</v>
      </c>
      <c r="K344" s="3">
        <v>0</v>
      </c>
      <c r="L344" s="3">
        <v>546</v>
      </c>
      <c r="M344" s="3">
        <v>0</v>
      </c>
      <c r="N344" s="3">
        <v>0</v>
      </c>
      <c r="O344" s="3">
        <v>0</v>
      </c>
      <c r="P344" s="3">
        <v>23</v>
      </c>
      <c r="Q344" s="3">
        <v>154</v>
      </c>
      <c r="R344" s="3">
        <v>54</v>
      </c>
      <c r="S344" s="3">
        <v>18</v>
      </c>
      <c r="T344" s="3">
        <v>0</v>
      </c>
      <c r="U344" s="3">
        <v>0</v>
      </c>
      <c r="V344" s="3">
        <v>10</v>
      </c>
      <c r="W344" s="3">
        <v>156</v>
      </c>
      <c r="X344" s="3">
        <v>55</v>
      </c>
      <c r="Y344" s="3">
        <v>2</v>
      </c>
      <c r="Z344" s="3">
        <v>0</v>
      </c>
    </row>
    <row r="345" spans="1:26">
      <c r="A345" s="2" t="s">
        <v>1049</v>
      </c>
      <c r="B345" s="2" t="s">
        <v>106</v>
      </c>
      <c r="C345" s="2" t="s">
        <v>164</v>
      </c>
      <c r="D345" s="2" t="s">
        <v>1051</v>
      </c>
      <c r="E345" s="6" t="s">
        <v>155</v>
      </c>
      <c r="F345" s="2">
        <v>2</v>
      </c>
      <c r="G345" s="3">
        <v>4</v>
      </c>
      <c r="H345" s="3" t="str">
        <f t="shared" si="5"/>
        <v>MINERIO</v>
      </c>
      <c r="I345" s="8">
        <v>8.1</v>
      </c>
      <c r="J345" s="11">
        <v>0.59</v>
      </c>
      <c r="K345" s="3">
        <v>14</v>
      </c>
      <c r="L345" s="3">
        <v>618</v>
      </c>
      <c r="M345" s="3">
        <v>0</v>
      </c>
      <c r="N345" s="3">
        <v>0</v>
      </c>
      <c r="O345" s="3">
        <v>0</v>
      </c>
      <c r="P345" s="3">
        <v>29</v>
      </c>
      <c r="Q345" s="3">
        <v>139</v>
      </c>
      <c r="R345" s="3">
        <v>110</v>
      </c>
      <c r="S345" s="3">
        <v>19</v>
      </c>
      <c r="T345" s="3">
        <v>0</v>
      </c>
      <c r="U345" s="3">
        <v>0</v>
      </c>
      <c r="V345" s="3">
        <v>22</v>
      </c>
      <c r="W345" s="3">
        <v>113</v>
      </c>
      <c r="X345" s="3">
        <v>119</v>
      </c>
      <c r="Y345" s="3">
        <v>14</v>
      </c>
      <c r="Z345" s="3">
        <v>0</v>
      </c>
    </row>
    <row r="346" spans="1:26">
      <c r="A346" s="2" t="s">
        <v>1049</v>
      </c>
      <c r="B346" s="2" t="s">
        <v>106</v>
      </c>
      <c r="C346" s="2" t="s">
        <v>164</v>
      </c>
      <c r="D346" s="2" t="s">
        <v>1123</v>
      </c>
      <c r="E346" s="6" t="s">
        <v>157</v>
      </c>
      <c r="F346" s="2">
        <v>76</v>
      </c>
      <c r="G346" s="3">
        <v>4</v>
      </c>
      <c r="H346" s="3" t="str">
        <f t="shared" si="5"/>
        <v>MINERIO</v>
      </c>
      <c r="I346" s="8">
        <v>8.76</v>
      </c>
      <c r="J346" s="11">
        <v>0.06</v>
      </c>
      <c r="K346" s="3">
        <v>46</v>
      </c>
      <c r="L346" s="3">
        <v>526</v>
      </c>
      <c r="M346" s="3">
        <v>0</v>
      </c>
      <c r="N346" s="3">
        <v>0</v>
      </c>
      <c r="O346" s="3">
        <v>0</v>
      </c>
      <c r="P346" s="3">
        <v>60</v>
      </c>
      <c r="Q346" s="3">
        <v>102</v>
      </c>
      <c r="R346" s="3">
        <v>52</v>
      </c>
      <c r="S346" s="3">
        <v>50</v>
      </c>
      <c r="T346" s="3">
        <v>0</v>
      </c>
      <c r="U346" s="3">
        <v>0</v>
      </c>
      <c r="V346" s="3">
        <v>48</v>
      </c>
      <c r="W346" s="3">
        <v>103</v>
      </c>
      <c r="X346" s="3">
        <v>51</v>
      </c>
      <c r="Y346" s="3">
        <v>39</v>
      </c>
      <c r="Z346" s="3">
        <v>0</v>
      </c>
    </row>
    <row r="347" spans="1:26">
      <c r="A347" s="2" t="s">
        <v>161</v>
      </c>
      <c r="B347" s="2" t="s">
        <v>106</v>
      </c>
      <c r="C347" s="2" t="s">
        <v>164</v>
      </c>
      <c r="D347" s="2" t="s">
        <v>561</v>
      </c>
      <c r="E347" s="6" t="s">
        <v>96</v>
      </c>
      <c r="F347" s="2">
        <v>137</v>
      </c>
      <c r="G347" s="3">
        <v>10</v>
      </c>
      <c r="H347" s="3" t="str">
        <f t="shared" si="5"/>
        <v>MINERIO</v>
      </c>
      <c r="I347" s="8">
        <v>8.8699999999999992</v>
      </c>
      <c r="J347" s="11">
        <v>0.54</v>
      </c>
      <c r="K347" s="3">
        <v>82</v>
      </c>
      <c r="L347" s="3">
        <v>679</v>
      </c>
      <c r="M347" s="3">
        <v>0</v>
      </c>
      <c r="N347" s="3">
        <v>0</v>
      </c>
      <c r="O347" s="3">
        <v>0</v>
      </c>
      <c r="P347" s="3">
        <v>67</v>
      </c>
      <c r="Q347" s="3">
        <v>203</v>
      </c>
      <c r="R347" s="3">
        <v>54</v>
      </c>
      <c r="S347" s="3">
        <v>37</v>
      </c>
      <c r="T347" s="3">
        <v>0</v>
      </c>
      <c r="U347" s="3">
        <v>0</v>
      </c>
      <c r="V347" s="3">
        <v>43</v>
      </c>
      <c r="W347" s="3">
        <v>235</v>
      </c>
      <c r="X347" s="3">
        <v>51</v>
      </c>
      <c r="Y347" s="3">
        <v>11</v>
      </c>
      <c r="Z347" s="3">
        <v>0</v>
      </c>
    </row>
    <row r="348" spans="1:26">
      <c r="A348" s="2" t="s">
        <v>161</v>
      </c>
      <c r="B348" s="2" t="s">
        <v>106</v>
      </c>
      <c r="C348" s="2" t="s">
        <v>164</v>
      </c>
      <c r="D348" s="2" t="s">
        <v>479</v>
      </c>
      <c r="E348" s="6" t="s">
        <v>93</v>
      </c>
      <c r="F348" s="2">
        <v>54</v>
      </c>
      <c r="G348" s="3">
        <v>5</v>
      </c>
      <c r="H348" s="3" t="str">
        <f t="shared" si="5"/>
        <v>MINERIO</v>
      </c>
      <c r="I348" s="8">
        <v>10.039999999999999</v>
      </c>
      <c r="J348" s="11">
        <v>1.93</v>
      </c>
      <c r="K348" s="3">
        <v>75</v>
      </c>
      <c r="L348" s="3">
        <v>704</v>
      </c>
      <c r="M348" s="3">
        <v>0</v>
      </c>
      <c r="N348" s="3">
        <v>0</v>
      </c>
      <c r="O348" s="3">
        <v>0</v>
      </c>
      <c r="P348" s="3">
        <v>95</v>
      </c>
      <c r="Q348" s="3">
        <v>132</v>
      </c>
      <c r="R348" s="3">
        <v>58</v>
      </c>
      <c r="S348" s="3">
        <v>49</v>
      </c>
      <c r="T348" s="3">
        <v>0</v>
      </c>
      <c r="U348" s="3">
        <v>0</v>
      </c>
      <c r="V348" s="3">
        <v>75</v>
      </c>
      <c r="W348" s="3">
        <v>127</v>
      </c>
      <c r="X348" s="3">
        <v>63</v>
      </c>
      <c r="Y348" s="3">
        <v>41</v>
      </c>
      <c r="Z348" s="3">
        <v>0</v>
      </c>
    </row>
    <row r="349" spans="1:26">
      <c r="A349" s="2" t="s">
        <v>161</v>
      </c>
      <c r="B349" s="2" t="s">
        <v>106</v>
      </c>
      <c r="C349" s="2" t="s">
        <v>164</v>
      </c>
      <c r="D349" s="2" t="s">
        <v>552</v>
      </c>
      <c r="E349" s="6" t="s">
        <v>95</v>
      </c>
      <c r="F349" s="2">
        <v>128</v>
      </c>
      <c r="G349" s="3">
        <v>5</v>
      </c>
      <c r="H349" s="3" t="str">
        <f t="shared" si="5"/>
        <v>MINERIO</v>
      </c>
      <c r="I349" s="8">
        <v>10.25</v>
      </c>
      <c r="J349" s="11">
        <v>2.04</v>
      </c>
      <c r="K349" s="3">
        <v>26</v>
      </c>
      <c r="L349" s="3">
        <v>452</v>
      </c>
      <c r="M349" s="3">
        <v>0</v>
      </c>
      <c r="N349" s="3">
        <v>0</v>
      </c>
      <c r="O349" s="3">
        <v>0</v>
      </c>
      <c r="P349" s="3">
        <v>15</v>
      </c>
      <c r="Q349" s="3">
        <v>137</v>
      </c>
      <c r="R349" s="3">
        <v>71</v>
      </c>
      <c r="S349" s="3">
        <v>4</v>
      </c>
      <c r="T349" s="3">
        <v>0</v>
      </c>
      <c r="U349" s="3">
        <v>0</v>
      </c>
      <c r="V349" s="3">
        <v>9</v>
      </c>
      <c r="W349" s="3">
        <v>118</v>
      </c>
      <c r="X349" s="3">
        <v>78</v>
      </c>
      <c r="Y349" s="3">
        <v>1</v>
      </c>
      <c r="Z349" s="3">
        <v>0</v>
      </c>
    </row>
    <row r="350" spans="1:26">
      <c r="A350" s="2" t="s">
        <v>161</v>
      </c>
      <c r="B350" s="2" t="s">
        <v>106</v>
      </c>
      <c r="C350" s="2" t="s">
        <v>164</v>
      </c>
      <c r="D350" s="2" t="s">
        <v>527</v>
      </c>
      <c r="E350" s="6" t="s">
        <v>95</v>
      </c>
      <c r="F350" s="2">
        <v>103</v>
      </c>
      <c r="G350" s="3">
        <v>15</v>
      </c>
      <c r="H350" s="3" t="str">
        <f t="shared" si="5"/>
        <v>MINERIO</v>
      </c>
      <c r="I350" s="8">
        <v>10.34</v>
      </c>
      <c r="J350" s="11">
        <v>6.1</v>
      </c>
      <c r="K350" s="3">
        <v>151</v>
      </c>
      <c r="L350" s="3">
        <v>1232</v>
      </c>
      <c r="M350" s="3">
        <v>0</v>
      </c>
      <c r="N350" s="3">
        <v>0</v>
      </c>
      <c r="O350" s="3">
        <v>0</v>
      </c>
      <c r="P350" s="3">
        <v>135</v>
      </c>
      <c r="Q350" s="3">
        <v>294</v>
      </c>
      <c r="R350" s="3">
        <v>91</v>
      </c>
      <c r="S350" s="3">
        <v>99</v>
      </c>
      <c r="T350" s="3">
        <v>0</v>
      </c>
      <c r="U350" s="3">
        <v>0</v>
      </c>
      <c r="V350" s="3">
        <v>101</v>
      </c>
      <c r="W350" s="3">
        <v>305</v>
      </c>
      <c r="X350" s="3">
        <v>84</v>
      </c>
      <c r="Y350" s="3">
        <v>78</v>
      </c>
      <c r="Z350" s="3">
        <v>0</v>
      </c>
    </row>
    <row r="351" spans="1:26">
      <c r="A351" s="2" t="s">
        <v>1047</v>
      </c>
      <c r="B351" s="2" t="s">
        <v>106</v>
      </c>
      <c r="C351" s="2" t="s">
        <v>164</v>
      </c>
      <c r="D351" s="2">
        <v>12633</v>
      </c>
      <c r="E351" s="6" t="s">
        <v>37</v>
      </c>
      <c r="F351" s="2">
        <v>38</v>
      </c>
      <c r="G351" s="3">
        <v>8</v>
      </c>
      <c r="H351" s="3" t="str">
        <f t="shared" si="5"/>
        <v>MINERIO</v>
      </c>
      <c r="I351" s="8">
        <v>10.49</v>
      </c>
      <c r="J351" s="11">
        <v>1.44</v>
      </c>
      <c r="K351" s="3">
        <v>148</v>
      </c>
      <c r="L351" s="3">
        <v>506</v>
      </c>
      <c r="M351" s="3">
        <v>0</v>
      </c>
      <c r="N351" s="3">
        <v>0</v>
      </c>
      <c r="O351" s="3">
        <v>0</v>
      </c>
      <c r="P351" s="3">
        <v>104</v>
      </c>
      <c r="Q351" s="3">
        <v>80</v>
      </c>
      <c r="R351" s="3">
        <v>44</v>
      </c>
      <c r="S351" s="3">
        <v>80</v>
      </c>
      <c r="T351" s="3">
        <v>0</v>
      </c>
      <c r="U351" s="3">
        <v>0</v>
      </c>
      <c r="V351" s="3">
        <v>80</v>
      </c>
      <c r="W351" s="3">
        <v>101</v>
      </c>
      <c r="X351" s="3">
        <v>52</v>
      </c>
      <c r="Y351" s="3">
        <v>63</v>
      </c>
      <c r="Z351" s="3">
        <v>0</v>
      </c>
    </row>
    <row r="352" spans="1:26">
      <c r="A352" s="2" t="s">
        <v>1049</v>
      </c>
      <c r="B352" s="2" t="s">
        <v>106</v>
      </c>
      <c r="C352" s="2" t="s">
        <v>164</v>
      </c>
      <c r="D352" s="2" t="s">
        <v>1085</v>
      </c>
      <c r="E352" s="6" t="s">
        <v>157</v>
      </c>
      <c r="F352" s="2">
        <v>36</v>
      </c>
      <c r="G352" s="3">
        <v>8</v>
      </c>
      <c r="H352" s="3" t="str">
        <f t="shared" si="5"/>
        <v>MINERIO</v>
      </c>
      <c r="I352" s="8">
        <v>11.3</v>
      </c>
      <c r="J352" s="11">
        <v>1.06</v>
      </c>
      <c r="K352" s="3">
        <v>120</v>
      </c>
      <c r="L352" s="3">
        <v>808</v>
      </c>
      <c r="M352" s="3">
        <v>0</v>
      </c>
      <c r="N352" s="3">
        <v>0</v>
      </c>
      <c r="O352" s="3">
        <v>0</v>
      </c>
      <c r="P352" s="3">
        <v>68</v>
      </c>
      <c r="Q352" s="3">
        <v>239</v>
      </c>
      <c r="R352" s="3">
        <v>107</v>
      </c>
      <c r="S352" s="3">
        <v>37</v>
      </c>
      <c r="T352" s="3">
        <v>0</v>
      </c>
      <c r="U352" s="3">
        <v>0</v>
      </c>
      <c r="V352" s="3">
        <v>56</v>
      </c>
      <c r="W352" s="3">
        <v>211</v>
      </c>
      <c r="X352" s="3">
        <v>135</v>
      </c>
      <c r="Y352" s="3">
        <v>26</v>
      </c>
      <c r="Z352" s="3">
        <v>0</v>
      </c>
    </row>
    <row r="353" spans="1:26">
      <c r="A353" s="2" t="s">
        <v>161</v>
      </c>
      <c r="B353" s="2" t="s">
        <v>106</v>
      </c>
      <c r="C353" s="2" t="s">
        <v>164</v>
      </c>
      <c r="D353" s="2" t="s">
        <v>467</v>
      </c>
      <c r="E353" s="6" t="s">
        <v>93</v>
      </c>
      <c r="F353" s="2">
        <v>42</v>
      </c>
      <c r="G353" s="3">
        <v>5</v>
      </c>
      <c r="H353" s="3" t="str">
        <f t="shared" si="5"/>
        <v>MINERIO</v>
      </c>
      <c r="I353" s="8">
        <v>11.67</v>
      </c>
      <c r="J353" s="11">
        <v>1</v>
      </c>
      <c r="K353" s="3">
        <v>14</v>
      </c>
      <c r="L353" s="3">
        <v>854</v>
      </c>
      <c r="M353" s="3">
        <v>0</v>
      </c>
      <c r="N353" s="3">
        <v>0</v>
      </c>
      <c r="O353" s="3">
        <v>0</v>
      </c>
      <c r="P353" s="3">
        <v>84</v>
      </c>
      <c r="Q353" s="3">
        <v>239</v>
      </c>
      <c r="R353" s="3">
        <v>47</v>
      </c>
      <c r="S353" s="3">
        <v>60</v>
      </c>
      <c r="T353" s="3">
        <v>0</v>
      </c>
      <c r="U353" s="3">
        <v>0</v>
      </c>
      <c r="V353" s="3">
        <v>51</v>
      </c>
      <c r="W353" s="3">
        <v>267</v>
      </c>
      <c r="X353" s="3">
        <v>53</v>
      </c>
      <c r="Y353" s="3">
        <v>31</v>
      </c>
      <c r="Z353" s="3">
        <v>0</v>
      </c>
    </row>
    <row r="354" spans="1:26">
      <c r="A354" s="2" t="s">
        <v>1049</v>
      </c>
      <c r="B354" s="2" t="s">
        <v>106</v>
      </c>
      <c r="C354" s="2" t="s">
        <v>164</v>
      </c>
      <c r="D354" s="2" t="s">
        <v>1056</v>
      </c>
      <c r="E354" s="6" t="s">
        <v>155</v>
      </c>
      <c r="F354" s="2">
        <v>7</v>
      </c>
      <c r="G354" s="3">
        <v>4</v>
      </c>
      <c r="H354" s="3" t="str">
        <f t="shared" si="5"/>
        <v>MINERIO</v>
      </c>
      <c r="I354" s="8">
        <v>12</v>
      </c>
      <c r="J354" s="11">
        <v>1.23</v>
      </c>
      <c r="K354" s="3">
        <v>72</v>
      </c>
      <c r="L354" s="3">
        <v>412</v>
      </c>
      <c r="M354" s="3">
        <v>0</v>
      </c>
      <c r="N354" s="3">
        <v>0</v>
      </c>
      <c r="O354" s="3">
        <v>0</v>
      </c>
      <c r="P354" s="3">
        <v>18</v>
      </c>
      <c r="Q354" s="3">
        <v>105</v>
      </c>
      <c r="R354" s="3">
        <v>67</v>
      </c>
      <c r="S354" s="3">
        <v>8</v>
      </c>
      <c r="T354" s="3">
        <v>0</v>
      </c>
      <c r="U354" s="3">
        <v>0</v>
      </c>
      <c r="V354" s="3">
        <v>11</v>
      </c>
      <c r="W354" s="3">
        <v>102</v>
      </c>
      <c r="X354" s="3">
        <v>67</v>
      </c>
      <c r="Y354" s="3">
        <v>2</v>
      </c>
      <c r="Z354" s="3">
        <v>0</v>
      </c>
    </row>
    <row r="355" spans="1:26">
      <c r="A355" s="2" t="s">
        <v>161</v>
      </c>
      <c r="B355" s="2" t="s">
        <v>106</v>
      </c>
      <c r="C355" s="2" t="s">
        <v>164</v>
      </c>
      <c r="D355" s="2" t="s">
        <v>551</v>
      </c>
      <c r="E355" s="6" t="s">
        <v>95</v>
      </c>
      <c r="F355" s="2">
        <v>127</v>
      </c>
      <c r="G355" s="3">
        <v>5</v>
      </c>
      <c r="H355" s="3" t="str">
        <f t="shared" si="5"/>
        <v>MINERIO</v>
      </c>
      <c r="I355" s="8">
        <v>13.04</v>
      </c>
      <c r="J355" s="11">
        <v>0.63</v>
      </c>
      <c r="K355" s="3">
        <v>41</v>
      </c>
      <c r="L355" s="3">
        <v>364</v>
      </c>
      <c r="M355" s="3">
        <v>0</v>
      </c>
      <c r="N355" s="3">
        <v>0</v>
      </c>
      <c r="O355" s="3">
        <v>0</v>
      </c>
      <c r="P355" s="3">
        <v>17</v>
      </c>
      <c r="Q355" s="3">
        <v>91</v>
      </c>
      <c r="R355" s="3">
        <v>73</v>
      </c>
      <c r="S355" s="3">
        <v>9</v>
      </c>
      <c r="T355" s="3">
        <v>0</v>
      </c>
      <c r="U355" s="3">
        <v>0</v>
      </c>
      <c r="V355" s="3">
        <v>11</v>
      </c>
      <c r="W355" s="3">
        <v>74</v>
      </c>
      <c r="X355" s="3">
        <v>83</v>
      </c>
      <c r="Y355" s="3">
        <v>7</v>
      </c>
      <c r="Z355" s="3">
        <v>0</v>
      </c>
    </row>
    <row r="356" spans="1:26">
      <c r="A356" s="2" t="s">
        <v>161</v>
      </c>
      <c r="B356" s="2" t="s">
        <v>106</v>
      </c>
      <c r="C356" s="2" t="s">
        <v>164</v>
      </c>
      <c r="D356" s="2" t="s">
        <v>533</v>
      </c>
      <c r="E356" s="6" t="s">
        <v>95</v>
      </c>
      <c r="F356" s="2">
        <v>109</v>
      </c>
      <c r="G356" s="3">
        <v>5</v>
      </c>
      <c r="H356" s="3" t="str">
        <f t="shared" si="5"/>
        <v>MINERIO</v>
      </c>
      <c r="I356" s="8">
        <v>13.1</v>
      </c>
      <c r="J356" s="11">
        <v>1.61</v>
      </c>
      <c r="K356" s="3">
        <v>153</v>
      </c>
      <c r="L356" s="3">
        <v>651</v>
      </c>
      <c r="M356" s="3">
        <v>0</v>
      </c>
      <c r="N356" s="3">
        <v>0</v>
      </c>
      <c r="O356" s="3">
        <v>0</v>
      </c>
      <c r="P356" s="3">
        <v>69</v>
      </c>
      <c r="Q356" s="3">
        <v>173</v>
      </c>
      <c r="R356" s="3">
        <v>66</v>
      </c>
      <c r="S356" s="3">
        <v>49</v>
      </c>
      <c r="T356" s="3">
        <v>0</v>
      </c>
      <c r="U356" s="3">
        <v>0</v>
      </c>
      <c r="V356" s="3">
        <v>50</v>
      </c>
      <c r="W356" s="3">
        <v>189</v>
      </c>
      <c r="X356" s="3">
        <v>65</v>
      </c>
      <c r="Y356" s="3">
        <v>25</v>
      </c>
      <c r="Z356" s="3">
        <v>0</v>
      </c>
    </row>
    <row r="357" spans="1:26">
      <c r="A357" s="2" t="s">
        <v>161</v>
      </c>
      <c r="B357" s="2" t="s">
        <v>106</v>
      </c>
      <c r="C357" s="2" t="s">
        <v>164</v>
      </c>
      <c r="D357" s="2" t="s">
        <v>563</v>
      </c>
      <c r="E357" s="6" t="s">
        <v>96</v>
      </c>
      <c r="F357" s="2">
        <v>139</v>
      </c>
      <c r="G357" s="3">
        <v>10</v>
      </c>
      <c r="H357" s="3" t="str">
        <f t="shared" si="5"/>
        <v>MINERIO</v>
      </c>
      <c r="I357" s="8">
        <v>13.14</v>
      </c>
      <c r="J357" s="11">
        <v>1.36</v>
      </c>
      <c r="K357" s="3">
        <v>0</v>
      </c>
      <c r="L357" s="3">
        <v>721</v>
      </c>
      <c r="M357" s="3">
        <v>0</v>
      </c>
      <c r="N357" s="3">
        <v>0</v>
      </c>
      <c r="O357" s="3">
        <v>0</v>
      </c>
      <c r="P357" s="3">
        <v>13</v>
      </c>
      <c r="Q357" s="3">
        <v>222</v>
      </c>
      <c r="R357" s="3">
        <v>108</v>
      </c>
      <c r="S357" s="3">
        <v>5</v>
      </c>
      <c r="T357" s="3">
        <v>0</v>
      </c>
      <c r="U357" s="3">
        <v>0</v>
      </c>
      <c r="V357" s="3">
        <v>7</v>
      </c>
      <c r="W357" s="3">
        <v>183</v>
      </c>
      <c r="X357" s="3">
        <v>116</v>
      </c>
      <c r="Y357" s="3">
        <v>1</v>
      </c>
      <c r="Z357" s="3">
        <v>0</v>
      </c>
    </row>
    <row r="358" spans="1:26">
      <c r="A358" s="2" t="s">
        <v>161</v>
      </c>
      <c r="B358" s="2" t="s">
        <v>106</v>
      </c>
      <c r="C358" s="2" t="s">
        <v>164</v>
      </c>
      <c r="D358" s="2" t="s">
        <v>587</v>
      </c>
      <c r="E358" s="6" t="s">
        <v>98</v>
      </c>
      <c r="F358" s="2">
        <v>166</v>
      </c>
      <c r="G358" s="3">
        <v>5</v>
      </c>
      <c r="H358" s="3" t="str">
        <f t="shared" si="5"/>
        <v>MINERIO</v>
      </c>
      <c r="I358" s="8">
        <v>13.82</v>
      </c>
      <c r="J358" s="11">
        <v>0.01</v>
      </c>
      <c r="K358" s="3">
        <v>39</v>
      </c>
      <c r="L358" s="3">
        <v>564</v>
      </c>
      <c r="M358" s="3">
        <v>0</v>
      </c>
      <c r="N358" s="3">
        <v>0</v>
      </c>
      <c r="O358" s="3">
        <v>0</v>
      </c>
      <c r="P358" s="3">
        <v>11</v>
      </c>
      <c r="Q358" s="3">
        <v>160</v>
      </c>
      <c r="R358" s="3">
        <v>104</v>
      </c>
      <c r="S358" s="3">
        <v>1</v>
      </c>
      <c r="T358" s="3">
        <v>0</v>
      </c>
      <c r="U358" s="3">
        <v>0</v>
      </c>
      <c r="V358" s="3">
        <v>6</v>
      </c>
      <c r="W358" s="3">
        <v>132</v>
      </c>
      <c r="X358" s="3">
        <v>115</v>
      </c>
      <c r="Y358" s="3">
        <v>0</v>
      </c>
      <c r="Z358" s="3">
        <v>0</v>
      </c>
    </row>
    <row r="359" spans="1:26">
      <c r="A359" s="2" t="s">
        <v>1047</v>
      </c>
      <c r="B359" s="2" t="s">
        <v>106</v>
      </c>
      <c r="C359" s="2" t="s">
        <v>164</v>
      </c>
      <c r="D359" s="2">
        <v>12688</v>
      </c>
      <c r="E359" s="6" t="s">
        <v>46</v>
      </c>
      <c r="F359" s="2">
        <v>93</v>
      </c>
      <c r="G359" s="3">
        <v>4</v>
      </c>
      <c r="H359" s="3" t="str">
        <f t="shared" si="5"/>
        <v>MINERIO</v>
      </c>
      <c r="I359" s="8">
        <v>13.95</v>
      </c>
      <c r="J359" s="11">
        <v>0.12</v>
      </c>
      <c r="K359" s="3">
        <v>0</v>
      </c>
      <c r="L359" s="3">
        <v>534</v>
      </c>
      <c r="M359" s="3">
        <v>0</v>
      </c>
      <c r="N359" s="3">
        <v>0</v>
      </c>
      <c r="O359" s="3">
        <v>0</v>
      </c>
      <c r="P359" s="3">
        <v>4</v>
      </c>
      <c r="Q359" s="3">
        <v>124</v>
      </c>
      <c r="R359" s="3">
        <v>107</v>
      </c>
      <c r="S359" s="3">
        <v>0</v>
      </c>
      <c r="T359" s="3">
        <v>0</v>
      </c>
      <c r="U359" s="3">
        <v>0</v>
      </c>
      <c r="V359" s="3">
        <v>3</v>
      </c>
      <c r="W359" s="3">
        <v>92</v>
      </c>
      <c r="X359" s="3">
        <v>116</v>
      </c>
      <c r="Y359" s="3">
        <v>0</v>
      </c>
      <c r="Z359" s="3">
        <v>0</v>
      </c>
    </row>
    <row r="360" spans="1:26">
      <c r="A360" s="2" t="s">
        <v>161</v>
      </c>
      <c r="B360" s="2" t="s">
        <v>106</v>
      </c>
      <c r="C360" s="2" t="s">
        <v>164</v>
      </c>
      <c r="D360" s="2" t="s">
        <v>545</v>
      </c>
      <c r="E360" s="6" t="s">
        <v>95</v>
      </c>
      <c r="F360" s="2">
        <v>121</v>
      </c>
      <c r="G360" s="3">
        <v>5</v>
      </c>
      <c r="H360" s="3" t="str">
        <f t="shared" si="5"/>
        <v>MINERIO</v>
      </c>
      <c r="I360" s="8">
        <v>14.74</v>
      </c>
      <c r="J360" s="11">
        <v>2.21</v>
      </c>
      <c r="K360" s="3">
        <v>122</v>
      </c>
      <c r="L360" s="3">
        <v>587</v>
      </c>
      <c r="M360" s="3">
        <v>0</v>
      </c>
      <c r="N360" s="3">
        <v>0</v>
      </c>
      <c r="O360" s="3">
        <v>0</v>
      </c>
      <c r="P360" s="3">
        <v>61</v>
      </c>
      <c r="Q360" s="3">
        <v>115</v>
      </c>
      <c r="R360" s="3">
        <v>102</v>
      </c>
      <c r="S360" s="3">
        <v>38</v>
      </c>
      <c r="T360" s="3">
        <v>0</v>
      </c>
      <c r="U360" s="3">
        <v>0</v>
      </c>
      <c r="V360" s="3">
        <v>46</v>
      </c>
      <c r="W360" s="3">
        <v>108</v>
      </c>
      <c r="X360" s="3">
        <v>107</v>
      </c>
      <c r="Y360" s="3">
        <v>30</v>
      </c>
      <c r="Z360" s="3">
        <v>0</v>
      </c>
    </row>
    <row r="361" spans="1:26">
      <c r="A361" s="2" t="s">
        <v>1049</v>
      </c>
      <c r="B361" s="2" t="s">
        <v>106</v>
      </c>
      <c r="C361" s="2" t="s">
        <v>164</v>
      </c>
      <c r="D361" s="2" t="s">
        <v>1059</v>
      </c>
      <c r="E361" s="6" t="s">
        <v>155</v>
      </c>
      <c r="F361" s="2">
        <v>10</v>
      </c>
      <c r="G361" s="3">
        <v>8</v>
      </c>
      <c r="H361" s="3" t="str">
        <f t="shared" si="5"/>
        <v>MINERIO</v>
      </c>
      <c r="I361" s="8">
        <v>15.23</v>
      </c>
      <c r="J361" s="11">
        <v>8.1300000000000008</v>
      </c>
      <c r="K361" s="3">
        <v>277</v>
      </c>
      <c r="L361" s="3">
        <v>490</v>
      </c>
      <c r="M361" s="3">
        <v>0</v>
      </c>
      <c r="N361" s="3">
        <v>0</v>
      </c>
      <c r="O361" s="3">
        <v>0</v>
      </c>
      <c r="P361" s="3">
        <v>153</v>
      </c>
      <c r="Q361" s="3">
        <v>55</v>
      </c>
      <c r="R361" s="3">
        <v>57</v>
      </c>
      <c r="S361" s="3">
        <v>105</v>
      </c>
      <c r="T361" s="3">
        <v>0</v>
      </c>
      <c r="U361" s="3">
        <v>0</v>
      </c>
      <c r="V361" s="3">
        <v>122</v>
      </c>
      <c r="W361" s="3">
        <v>70</v>
      </c>
      <c r="X361" s="3">
        <v>54</v>
      </c>
      <c r="Y361" s="3">
        <v>101</v>
      </c>
      <c r="Z361" s="3">
        <v>0</v>
      </c>
    </row>
    <row r="362" spans="1:26">
      <c r="A362" s="2" t="s">
        <v>161</v>
      </c>
      <c r="B362" s="2" t="s">
        <v>106</v>
      </c>
      <c r="C362" s="2" t="s">
        <v>164</v>
      </c>
      <c r="D362" s="2" t="s">
        <v>483</v>
      </c>
      <c r="E362" s="6" t="s">
        <v>93</v>
      </c>
      <c r="F362" s="2">
        <v>58</v>
      </c>
      <c r="G362" s="3">
        <v>5</v>
      </c>
      <c r="H362" s="3" t="str">
        <f t="shared" si="5"/>
        <v>MINERIO</v>
      </c>
      <c r="I362" s="8">
        <v>15.81</v>
      </c>
      <c r="J362" s="11">
        <v>0.88</v>
      </c>
      <c r="K362" s="3">
        <v>0</v>
      </c>
      <c r="L362" s="3">
        <v>646</v>
      </c>
      <c r="M362" s="3">
        <v>0</v>
      </c>
      <c r="N362" s="3">
        <v>0</v>
      </c>
      <c r="O362" s="3">
        <v>0</v>
      </c>
      <c r="P362" s="3">
        <v>37</v>
      </c>
      <c r="Q362" s="3">
        <v>180</v>
      </c>
      <c r="R362" s="3">
        <v>62</v>
      </c>
      <c r="S362" s="3">
        <v>29</v>
      </c>
      <c r="T362" s="3">
        <v>0</v>
      </c>
      <c r="U362" s="3">
        <v>0</v>
      </c>
      <c r="V362" s="3">
        <v>22</v>
      </c>
      <c r="W362" s="3">
        <v>173</v>
      </c>
      <c r="X362" s="3">
        <v>74</v>
      </c>
      <c r="Y362" s="3">
        <v>9</v>
      </c>
      <c r="Z362" s="3">
        <v>0</v>
      </c>
    </row>
    <row r="363" spans="1:26">
      <c r="A363" s="2" t="s">
        <v>161</v>
      </c>
      <c r="B363" s="2" t="s">
        <v>106</v>
      </c>
      <c r="C363" s="2" t="s">
        <v>164</v>
      </c>
      <c r="D363" s="2" t="s">
        <v>494</v>
      </c>
      <c r="E363" s="6" t="s">
        <v>94</v>
      </c>
      <c r="F363" s="2">
        <v>69</v>
      </c>
      <c r="G363" s="3">
        <v>10</v>
      </c>
      <c r="H363" s="3" t="str">
        <f t="shared" si="5"/>
        <v>MINERIO</v>
      </c>
      <c r="I363" s="8">
        <v>16.149999999999999</v>
      </c>
      <c r="J363" s="11">
        <v>3.32</v>
      </c>
      <c r="K363" s="3">
        <v>98</v>
      </c>
      <c r="L363" s="3">
        <v>773</v>
      </c>
      <c r="M363" s="3">
        <v>0</v>
      </c>
      <c r="N363" s="3">
        <v>0</v>
      </c>
      <c r="O363" s="3">
        <v>0</v>
      </c>
      <c r="P363" s="3">
        <v>185</v>
      </c>
      <c r="Q363" s="3">
        <v>58</v>
      </c>
      <c r="R363" s="3">
        <v>25</v>
      </c>
      <c r="S363" s="3">
        <v>136</v>
      </c>
      <c r="T363" s="3">
        <v>0</v>
      </c>
      <c r="U363" s="3">
        <v>0</v>
      </c>
      <c r="V363" s="3">
        <v>148</v>
      </c>
      <c r="W363" s="3">
        <v>93</v>
      </c>
      <c r="X363" s="3">
        <v>22</v>
      </c>
      <c r="Y363" s="3">
        <v>126</v>
      </c>
      <c r="Z363" s="3">
        <v>0</v>
      </c>
    </row>
    <row r="364" spans="1:26">
      <c r="A364" s="2" t="s">
        <v>161</v>
      </c>
      <c r="B364" s="2" t="s">
        <v>106</v>
      </c>
      <c r="C364" s="2" t="s">
        <v>164</v>
      </c>
      <c r="D364" s="2" t="s">
        <v>478</v>
      </c>
      <c r="E364" s="6" t="s">
        <v>93</v>
      </c>
      <c r="F364" s="2">
        <v>53</v>
      </c>
      <c r="G364" s="3">
        <v>5</v>
      </c>
      <c r="H364" s="3" t="str">
        <f t="shared" si="5"/>
        <v>MINERIO</v>
      </c>
      <c r="I364" s="8">
        <v>16.37</v>
      </c>
      <c r="J364" s="11">
        <v>5.0199999999999996</v>
      </c>
      <c r="K364" s="3">
        <v>57</v>
      </c>
      <c r="L364" s="3">
        <v>763</v>
      </c>
      <c r="M364" s="3">
        <v>0</v>
      </c>
      <c r="N364" s="3">
        <v>0</v>
      </c>
      <c r="O364" s="3">
        <v>0</v>
      </c>
      <c r="P364" s="3">
        <v>57</v>
      </c>
      <c r="Q364" s="3">
        <v>177</v>
      </c>
      <c r="R364" s="3">
        <v>70</v>
      </c>
      <c r="S364" s="3">
        <v>32</v>
      </c>
      <c r="T364" s="3">
        <v>0</v>
      </c>
      <c r="U364" s="3">
        <v>0</v>
      </c>
      <c r="V364" s="3">
        <v>42</v>
      </c>
      <c r="W364" s="3">
        <v>185</v>
      </c>
      <c r="X364" s="3">
        <v>53</v>
      </c>
      <c r="Y364" s="3">
        <v>21</v>
      </c>
      <c r="Z364" s="3">
        <v>0</v>
      </c>
    </row>
    <row r="365" spans="1:26">
      <c r="A365" s="2" t="s">
        <v>161</v>
      </c>
      <c r="B365" s="2" t="s">
        <v>106</v>
      </c>
      <c r="C365" s="2" t="s">
        <v>164</v>
      </c>
      <c r="D365" s="2" t="s">
        <v>496</v>
      </c>
      <c r="E365" s="6" t="s">
        <v>94</v>
      </c>
      <c r="F365" s="2">
        <v>71</v>
      </c>
      <c r="G365" s="3">
        <v>10</v>
      </c>
      <c r="H365" s="3" t="str">
        <f t="shared" si="5"/>
        <v>MINERIO</v>
      </c>
      <c r="I365" s="8">
        <v>18.190000000000001</v>
      </c>
      <c r="J365" s="11">
        <v>3.69</v>
      </c>
      <c r="K365" s="3">
        <v>29</v>
      </c>
      <c r="L365" s="3">
        <v>570</v>
      </c>
      <c r="M365" s="3">
        <v>0</v>
      </c>
      <c r="N365" s="3">
        <v>0</v>
      </c>
      <c r="O365" s="3">
        <v>0</v>
      </c>
      <c r="P365" s="3">
        <v>153</v>
      </c>
      <c r="Q365" s="3">
        <v>27</v>
      </c>
      <c r="R365" s="3">
        <v>21</v>
      </c>
      <c r="S365" s="3">
        <v>90</v>
      </c>
      <c r="T365" s="3">
        <v>0</v>
      </c>
      <c r="U365" s="3">
        <v>0</v>
      </c>
      <c r="V365" s="3">
        <v>128</v>
      </c>
      <c r="W365" s="3">
        <v>43</v>
      </c>
      <c r="X365" s="3">
        <v>20</v>
      </c>
      <c r="Y365" s="3">
        <v>86</v>
      </c>
      <c r="Z365" s="3">
        <v>0</v>
      </c>
    </row>
    <row r="366" spans="1:26">
      <c r="A366" s="2" t="s">
        <v>1049</v>
      </c>
      <c r="B366" s="2" t="s">
        <v>106</v>
      </c>
      <c r="C366" s="2" t="s">
        <v>164</v>
      </c>
      <c r="D366" s="2" t="s">
        <v>1095</v>
      </c>
      <c r="E366" s="6" t="s">
        <v>157</v>
      </c>
      <c r="F366" s="2">
        <v>46</v>
      </c>
      <c r="G366" s="3">
        <v>4</v>
      </c>
      <c r="H366" s="3" t="str">
        <f t="shared" si="5"/>
        <v>MINERIO</v>
      </c>
      <c r="I366" s="8">
        <v>20</v>
      </c>
      <c r="J366" s="11">
        <v>0.71</v>
      </c>
      <c r="K366" s="3">
        <v>0</v>
      </c>
      <c r="L366" s="3">
        <v>653</v>
      </c>
      <c r="M366" s="3">
        <v>0</v>
      </c>
      <c r="N366" s="3">
        <v>0</v>
      </c>
      <c r="O366" s="3">
        <v>0</v>
      </c>
      <c r="P366" s="3">
        <v>30</v>
      </c>
      <c r="Q366" s="3">
        <v>104</v>
      </c>
      <c r="R366" s="3">
        <v>86</v>
      </c>
      <c r="S366" s="3">
        <v>22</v>
      </c>
      <c r="T366" s="3">
        <v>0</v>
      </c>
      <c r="U366" s="3">
        <v>0</v>
      </c>
      <c r="V366" s="3">
        <v>24</v>
      </c>
      <c r="W366" s="3">
        <v>83</v>
      </c>
      <c r="X366" s="3">
        <v>85</v>
      </c>
      <c r="Y366" s="3">
        <v>16</v>
      </c>
      <c r="Z366" s="3">
        <v>0</v>
      </c>
    </row>
    <row r="367" spans="1:26">
      <c r="A367" s="2" t="s">
        <v>161</v>
      </c>
      <c r="B367" s="2" t="s">
        <v>106</v>
      </c>
      <c r="C367" s="2" t="s">
        <v>164</v>
      </c>
      <c r="D367" s="2" t="s">
        <v>613</v>
      </c>
      <c r="E367" s="6" t="s">
        <v>103</v>
      </c>
      <c r="F367" s="2">
        <v>208</v>
      </c>
      <c r="G367" s="3">
        <v>25</v>
      </c>
      <c r="H367" s="3" t="str">
        <f t="shared" si="5"/>
        <v>MINERIO</v>
      </c>
      <c r="I367" s="8">
        <v>22.4</v>
      </c>
      <c r="J367" s="11">
        <v>1.1200000000000001</v>
      </c>
      <c r="K367" s="3">
        <v>0</v>
      </c>
      <c r="L367" s="3">
        <v>1286</v>
      </c>
      <c r="M367" s="3">
        <v>0</v>
      </c>
      <c r="N367" s="3">
        <v>0</v>
      </c>
      <c r="O367" s="3">
        <v>0</v>
      </c>
      <c r="P367" s="3">
        <v>40</v>
      </c>
      <c r="Q367" s="3">
        <v>416</v>
      </c>
      <c r="R367" s="3">
        <v>209</v>
      </c>
      <c r="S367" s="3">
        <v>23</v>
      </c>
      <c r="T367" s="3">
        <v>0</v>
      </c>
      <c r="U367" s="3">
        <v>0</v>
      </c>
      <c r="V367" s="3">
        <v>28</v>
      </c>
      <c r="W367" s="3">
        <v>355</v>
      </c>
      <c r="X367" s="3">
        <v>254</v>
      </c>
      <c r="Y367" s="3">
        <v>15</v>
      </c>
      <c r="Z367" s="3">
        <v>0</v>
      </c>
    </row>
    <row r="368" spans="1:26">
      <c r="A368" s="2" t="s">
        <v>161</v>
      </c>
      <c r="B368" s="2" t="s">
        <v>106</v>
      </c>
      <c r="C368" s="2" t="s">
        <v>164</v>
      </c>
      <c r="D368" s="2" t="s">
        <v>484</v>
      </c>
      <c r="E368" s="6" t="s">
        <v>93</v>
      </c>
      <c r="F368" s="2">
        <v>59</v>
      </c>
      <c r="G368" s="3">
        <v>5</v>
      </c>
      <c r="H368" s="3" t="str">
        <f t="shared" si="5"/>
        <v>MINERIO</v>
      </c>
      <c r="I368" s="8">
        <v>27.76</v>
      </c>
      <c r="J368" s="11">
        <v>1.34</v>
      </c>
      <c r="K368" s="3">
        <v>19</v>
      </c>
      <c r="L368" s="3">
        <v>696</v>
      </c>
      <c r="M368" s="3">
        <v>0</v>
      </c>
      <c r="N368" s="3">
        <v>0</v>
      </c>
      <c r="O368" s="3">
        <v>0</v>
      </c>
      <c r="P368" s="3">
        <v>13</v>
      </c>
      <c r="Q368" s="3">
        <v>204</v>
      </c>
      <c r="R368" s="3">
        <v>107</v>
      </c>
      <c r="S368" s="3">
        <v>4</v>
      </c>
      <c r="T368" s="3">
        <v>0</v>
      </c>
      <c r="U368" s="3">
        <v>0</v>
      </c>
      <c r="V368" s="3">
        <v>7</v>
      </c>
      <c r="W368" s="3">
        <v>134</v>
      </c>
      <c r="X368" s="3">
        <v>164</v>
      </c>
      <c r="Y368" s="3">
        <v>0</v>
      </c>
      <c r="Z368" s="3">
        <v>0</v>
      </c>
    </row>
    <row r="369" spans="1:26">
      <c r="A369" s="2" t="s">
        <v>161</v>
      </c>
      <c r="B369" s="2" t="s">
        <v>106</v>
      </c>
      <c r="C369" s="2" t="s">
        <v>164</v>
      </c>
      <c r="D369" s="2" t="s">
        <v>501</v>
      </c>
      <c r="E369" s="6" t="s">
        <v>94</v>
      </c>
      <c r="F369" s="2">
        <v>77</v>
      </c>
      <c r="G369" s="3">
        <v>5</v>
      </c>
      <c r="H369" s="3" t="str">
        <f t="shared" si="5"/>
        <v>MINERIO</v>
      </c>
      <c r="I369" s="8">
        <v>28.81</v>
      </c>
      <c r="J369" s="11">
        <v>0.24</v>
      </c>
      <c r="K369" s="3">
        <v>0</v>
      </c>
      <c r="L369" s="3">
        <v>499</v>
      </c>
      <c r="M369" s="3">
        <v>0</v>
      </c>
      <c r="N369" s="3">
        <v>0</v>
      </c>
      <c r="O369" s="3">
        <v>0</v>
      </c>
      <c r="P369" s="3">
        <v>25</v>
      </c>
      <c r="Q369" s="3">
        <v>147</v>
      </c>
      <c r="R369" s="3">
        <v>44</v>
      </c>
      <c r="S369" s="3">
        <v>16</v>
      </c>
      <c r="T369" s="3">
        <v>0</v>
      </c>
      <c r="U369" s="3">
        <v>0</v>
      </c>
      <c r="V369" s="3">
        <v>21</v>
      </c>
      <c r="W369" s="3">
        <v>136</v>
      </c>
      <c r="X369" s="3">
        <v>39</v>
      </c>
      <c r="Y369" s="3">
        <v>12</v>
      </c>
      <c r="Z369" s="3">
        <v>0</v>
      </c>
    </row>
    <row r="370" spans="1:26">
      <c r="A370" s="2" t="s">
        <v>161</v>
      </c>
      <c r="B370" s="2" t="s">
        <v>106</v>
      </c>
      <c r="C370" s="2" t="s">
        <v>164</v>
      </c>
      <c r="D370" s="2" t="s">
        <v>471</v>
      </c>
      <c r="E370" s="6" t="s">
        <v>93</v>
      </c>
      <c r="F370" s="2">
        <v>46</v>
      </c>
      <c r="G370" s="3">
        <v>5</v>
      </c>
      <c r="H370" s="3" t="str">
        <f t="shared" si="5"/>
        <v>MINERIO</v>
      </c>
      <c r="I370" s="8">
        <v>31.2</v>
      </c>
      <c r="J370" s="11">
        <v>3.14</v>
      </c>
      <c r="K370" s="3">
        <v>61</v>
      </c>
      <c r="L370" s="3">
        <v>902</v>
      </c>
      <c r="M370" s="3">
        <v>0</v>
      </c>
      <c r="N370" s="3">
        <v>0</v>
      </c>
      <c r="O370" s="3">
        <v>0</v>
      </c>
      <c r="P370" s="3">
        <v>46</v>
      </c>
      <c r="Q370" s="3">
        <v>317</v>
      </c>
      <c r="R370" s="3">
        <v>92</v>
      </c>
      <c r="S370" s="3">
        <v>28</v>
      </c>
      <c r="T370" s="3">
        <v>0</v>
      </c>
      <c r="U370" s="3">
        <v>0</v>
      </c>
      <c r="V370" s="3">
        <v>34</v>
      </c>
      <c r="W370" s="3">
        <v>270</v>
      </c>
      <c r="X370" s="3">
        <v>132</v>
      </c>
      <c r="Y370" s="3">
        <v>17</v>
      </c>
      <c r="Z370" s="3">
        <v>0</v>
      </c>
    </row>
    <row r="371" spans="1:26">
      <c r="A371" s="2" t="s">
        <v>161</v>
      </c>
      <c r="B371" s="2" t="s">
        <v>106</v>
      </c>
      <c r="C371" s="2" t="s">
        <v>164</v>
      </c>
      <c r="D371" s="2" t="s">
        <v>476</v>
      </c>
      <c r="E371" s="6" t="s">
        <v>93</v>
      </c>
      <c r="F371" s="2">
        <v>51</v>
      </c>
      <c r="G371" s="3">
        <v>5</v>
      </c>
      <c r="H371" s="3" t="str">
        <f t="shared" si="5"/>
        <v>MINERIO</v>
      </c>
      <c r="I371" s="8">
        <v>31.9</v>
      </c>
      <c r="J371" s="11">
        <v>0.72</v>
      </c>
      <c r="K371" s="3">
        <v>0</v>
      </c>
      <c r="L371" s="3">
        <v>796</v>
      </c>
      <c r="M371" s="3">
        <v>0</v>
      </c>
      <c r="N371" s="3">
        <v>0</v>
      </c>
      <c r="O371" s="3">
        <v>0</v>
      </c>
      <c r="P371" s="3">
        <v>28</v>
      </c>
      <c r="Q371" s="3">
        <v>240</v>
      </c>
      <c r="R371" s="3">
        <v>120</v>
      </c>
      <c r="S371" s="3">
        <v>6</v>
      </c>
      <c r="T371" s="3">
        <v>0</v>
      </c>
      <c r="U371" s="3">
        <v>0</v>
      </c>
      <c r="V371" s="3">
        <v>20</v>
      </c>
      <c r="W371" s="3">
        <v>184</v>
      </c>
      <c r="X371" s="3">
        <v>143</v>
      </c>
      <c r="Y371" s="3">
        <v>4</v>
      </c>
      <c r="Z371" s="3">
        <v>0</v>
      </c>
    </row>
    <row r="372" spans="1:26">
      <c r="A372" s="2" t="s">
        <v>1049</v>
      </c>
      <c r="B372" s="2" t="s">
        <v>106</v>
      </c>
      <c r="C372" s="2" t="s">
        <v>164</v>
      </c>
      <c r="D372" s="2" t="s">
        <v>1061</v>
      </c>
      <c r="E372" s="6" t="s">
        <v>155</v>
      </c>
      <c r="F372" s="2">
        <v>12</v>
      </c>
      <c r="G372" s="3">
        <v>4</v>
      </c>
      <c r="H372" s="3" t="str">
        <f t="shared" si="5"/>
        <v>MINERIO</v>
      </c>
      <c r="I372" s="8">
        <v>32</v>
      </c>
      <c r="J372" s="11">
        <v>1.77</v>
      </c>
      <c r="K372" s="3">
        <v>0</v>
      </c>
      <c r="L372" s="3">
        <v>676</v>
      </c>
      <c r="M372" s="3">
        <v>0</v>
      </c>
      <c r="N372" s="3">
        <v>0</v>
      </c>
      <c r="O372" s="3">
        <v>0</v>
      </c>
      <c r="P372" s="3">
        <v>83</v>
      </c>
      <c r="Q372" s="3">
        <v>109</v>
      </c>
      <c r="R372" s="3">
        <v>53</v>
      </c>
      <c r="S372" s="3">
        <v>69</v>
      </c>
      <c r="T372" s="3">
        <v>0</v>
      </c>
      <c r="U372" s="3">
        <v>0</v>
      </c>
      <c r="V372" s="3">
        <v>53</v>
      </c>
      <c r="W372" s="3">
        <v>140</v>
      </c>
      <c r="X372" s="3">
        <v>53</v>
      </c>
      <c r="Y372" s="3">
        <v>43</v>
      </c>
      <c r="Z372" s="3">
        <v>0</v>
      </c>
    </row>
    <row r="373" spans="1:26">
      <c r="A373" s="2" t="s">
        <v>161</v>
      </c>
      <c r="B373" s="2" t="s">
        <v>106</v>
      </c>
      <c r="C373" s="2" t="s">
        <v>164</v>
      </c>
      <c r="D373" s="2" t="s">
        <v>556</v>
      </c>
      <c r="E373" s="6" t="s">
        <v>96</v>
      </c>
      <c r="F373" s="2">
        <v>132</v>
      </c>
      <c r="G373" s="3">
        <v>10</v>
      </c>
      <c r="H373" s="3" t="str">
        <f t="shared" si="5"/>
        <v>MINERIO</v>
      </c>
      <c r="I373" s="8">
        <v>33.590000000000003</v>
      </c>
      <c r="J373" s="11">
        <v>0.91</v>
      </c>
      <c r="K373" s="3">
        <v>49</v>
      </c>
      <c r="L373" s="3">
        <v>664</v>
      </c>
      <c r="M373" s="3">
        <v>0</v>
      </c>
      <c r="N373" s="3">
        <v>0</v>
      </c>
      <c r="O373" s="3">
        <v>0</v>
      </c>
      <c r="P373" s="3">
        <v>51</v>
      </c>
      <c r="Q373" s="3">
        <v>173</v>
      </c>
      <c r="R373" s="3">
        <v>69</v>
      </c>
      <c r="S373" s="3">
        <v>35</v>
      </c>
      <c r="T373" s="3">
        <v>0</v>
      </c>
      <c r="U373" s="3">
        <v>0</v>
      </c>
      <c r="V373" s="3">
        <v>34</v>
      </c>
      <c r="W373" s="3">
        <v>179</v>
      </c>
      <c r="X373" s="3">
        <v>80</v>
      </c>
      <c r="Y373" s="3">
        <v>18</v>
      </c>
      <c r="Z373" s="3">
        <v>0</v>
      </c>
    </row>
    <row r="374" spans="1:26">
      <c r="A374" s="2" t="s">
        <v>161</v>
      </c>
      <c r="B374" s="2" t="s">
        <v>106</v>
      </c>
      <c r="C374" s="2" t="s">
        <v>164</v>
      </c>
      <c r="D374" s="2" t="s">
        <v>548</v>
      </c>
      <c r="E374" s="6" t="s">
        <v>95</v>
      </c>
      <c r="F374" s="2">
        <v>124</v>
      </c>
      <c r="G374" s="3">
        <v>5</v>
      </c>
      <c r="H374" s="3" t="str">
        <f t="shared" si="5"/>
        <v>MINERIO</v>
      </c>
      <c r="I374" s="8">
        <v>39.909999999999997</v>
      </c>
      <c r="J374" s="11">
        <v>1.43</v>
      </c>
      <c r="K374" s="3">
        <v>0</v>
      </c>
      <c r="L374" s="3">
        <v>579</v>
      </c>
      <c r="M374" s="3">
        <v>0</v>
      </c>
      <c r="N374" s="3">
        <v>0</v>
      </c>
      <c r="O374" s="3">
        <v>0</v>
      </c>
      <c r="P374" s="3">
        <v>67</v>
      </c>
      <c r="Q374" s="3">
        <v>94</v>
      </c>
      <c r="R374" s="3">
        <v>33</v>
      </c>
      <c r="S374" s="3">
        <v>53</v>
      </c>
      <c r="T374" s="3">
        <v>0</v>
      </c>
      <c r="U374" s="3">
        <v>0</v>
      </c>
      <c r="V374" s="3">
        <v>47</v>
      </c>
      <c r="W374" s="3">
        <v>111</v>
      </c>
      <c r="X374" s="3">
        <v>22</v>
      </c>
      <c r="Y374" s="3">
        <v>39</v>
      </c>
      <c r="Z374" s="3">
        <v>0</v>
      </c>
    </row>
    <row r="375" spans="1:26">
      <c r="A375" s="2" t="s">
        <v>161</v>
      </c>
      <c r="B375" s="2" t="s">
        <v>106</v>
      </c>
      <c r="C375" s="2" t="s">
        <v>164</v>
      </c>
      <c r="D375" s="2" t="s">
        <v>482</v>
      </c>
      <c r="E375" s="6" t="s">
        <v>93</v>
      </c>
      <c r="F375" s="2">
        <v>57</v>
      </c>
      <c r="G375" s="3">
        <v>5</v>
      </c>
      <c r="H375" s="3" t="str">
        <f t="shared" si="5"/>
        <v>MINERIO</v>
      </c>
      <c r="I375" s="8">
        <v>41.09</v>
      </c>
      <c r="J375" s="11">
        <v>0.96</v>
      </c>
      <c r="K375" s="3">
        <v>14</v>
      </c>
      <c r="L375" s="3">
        <v>438</v>
      </c>
      <c r="M375" s="3">
        <v>0</v>
      </c>
      <c r="N375" s="3">
        <v>0</v>
      </c>
      <c r="O375" s="3">
        <v>0</v>
      </c>
      <c r="P375" s="3">
        <v>11</v>
      </c>
      <c r="Q375" s="3">
        <v>141</v>
      </c>
      <c r="R375" s="3">
        <v>47</v>
      </c>
      <c r="S375" s="3">
        <v>0</v>
      </c>
      <c r="T375" s="3">
        <v>0</v>
      </c>
      <c r="U375" s="3">
        <v>0</v>
      </c>
      <c r="V375" s="3">
        <v>5</v>
      </c>
      <c r="W375" s="3">
        <v>103</v>
      </c>
      <c r="X375" s="3">
        <v>66</v>
      </c>
      <c r="Y375" s="3">
        <v>0</v>
      </c>
      <c r="Z375" s="3">
        <v>0</v>
      </c>
    </row>
    <row r="376" spans="1:26">
      <c r="A376" s="2" t="s">
        <v>161</v>
      </c>
      <c r="B376" s="2" t="s">
        <v>106</v>
      </c>
      <c r="C376" s="2" t="s">
        <v>164</v>
      </c>
      <c r="D376" s="2" t="s">
        <v>526</v>
      </c>
      <c r="E376" s="6" t="s">
        <v>95</v>
      </c>
      <c r="F376" s="2">
        <v>102</v>
      </c>
      <c r="G376" s="3">
        <v>10</v>
      </c>
      <c r="H376" s="3" t="str">
        <f t="shared" si="5"/>
        <v>MINERIO</v>
      </c>
      <c r="I376" s="8">
        <v>41.39</v>
      </c>
      <c r="J376" s="11">
        <v>0.6</v>
      </c>
      <c r="K376" s="3">
        <v>14</v>
      </c>
      <c r="L376" s="3">
        <v>1154</v>
      </c>
      <c r="M376" s="3">
        <v>0</v>
      </c>
      <c r="N376" s="3">
        <v>0</v>
      </c>
      <c r="O376" s="3">
        <v>0</v>
      </c>
      <c r="P376" s="3">
        <v>39</v>
      </c>
      <c r="Q376" s="3">
        <v>373</v>
      </c>
      <c r="R376" s="3">
        <v>174</v>
      </c>
      <c r="S376" s="3">
        <v>21</v>
      </c>
      <c r="T376" s="3">
        <v>0</v>
      </c>
      <c r="U376" s="3">
        <v>0</v>
      </c>
      <c r="V376" s="3">
        <v>26</v>
      </c>
      <c r="W376" s="3">
        <v>323</v>
      </c>
      <c r="X376" s="3">
        <v>203</v>
      </c>
      <c r="Y376" s="3">
        <v>11</v>
      </c>
      <c r="Z376" s="3">
        <v>0</v>
      </c>
    </row>
    <row r="377" spans="1:26">
      <c r="A377" s="2" t="s">
        <v>161</v>
      </c>
      <c r="B377" s="2" t="s">
        <v>106</v>
      </c>
      <c r="C377" s="2" t="s">
        <v>164</v>
      </c>
      <c r="D377" s="2" t="s">
        <v>498</v>
      </c>
      <c r="E377" s="6" t="s">
        <v>94</v>
      </c>
      <c r="F377" s="2">
        <v>74</v>
      </c>
      <c r="G377" s="3">
        <v>5</v>
      </c>
      <c r="H377" s="3" t="str">
        <f t="shared" si="5"/>
        <v>MINERIO</v>
      </c>
      <c r="I377" s="8">
        <v>49.68</v>
      </c>
      <c r="J377" s="11">
        <v>1.21</v>
      </c>
      <c r="K377" s="3">
        <v>0</v>
      </c>
      <c r="L377" s="3">
        <v>580</v>
      </c>
      <c r="M377" s="3">
        <v>0</v>
      </c>
      <c r="N377" s="3">
        <v>0</v>
      </c>
      <c r="O377" s="3">
        <v>0</v>
      </c>
      <c r="P377" s="3">
        <v>32</v>
      </c>
      <c r="Q377" s="3">
        <v>147</v>
      </c>
      <c r="R377" s="3">
        <v>50</v>
      </c>
      <c r="S377" s="3">
        <v>29</v>
      </c>
      <c r="T377" s="3">
        <v>0</v>
      </c>
      <c r="U377" s="3">
        <v>0</v>
      </c>
      <c r="V377" s="3">
        <v>22</v>
      </c>
      <c r="W377" s="3">
        <v>151</v>
      </c>
      <c r="X377" s="3">
        <v>38</v>
      </c>
      <c r="Y377" s="3">
        <v>13</v>
      </c>
      <c r="Z377" s="3">
        <v>0</v>
      </c>
    </row>
    <row r="378" spans="1:26">
      <c r="A378" s="2" t="s">
        <v>161</v>
      </c>
      <c r="B378" s="2" t="s">
        <v>106</v>
      </c>
      <c r="C378" s="2" t="s">
        <v>164</v>
      </c>
      <c r="D378" s="2" t="s">
        <v>558</v>
      </c>
      <c r="E378" s="6" t="s">
        <v>96</v>
      </c>
      <c r="F378" s="2">
        <v>134</v>
      </c>
      <c r="G378" s="3">
        <v>15</v>
      </c>
      <c r="H378" s="3" t="str">
        <f t="shared" si="5"/>
        <v>MINERIO</v>
      </c>
      <c r="I378" s="8">
        <v>51.67</v>
      </c>
      <c r="J378" s="11">
        <v>0.71</v>
      </c>
      <c r="K378" s="3">
        <v>92</v>
      </c>
      <c r="L378" s="3">
        <v>1216</v>
      </c>
      <c r="M378" s="3">
        <v>0</v>
      </c>
      <c r="N378" s="3">
        <v>0</v>
      </c>
      <c r="O378" s="3">
        <v>0</v>
      </c>
      <c r="P378" s="3">
        <v>35</v>
      </c>
      <c r="Q378" s="3">
        <v>337</v>
      </c>
      <c r="R378" s="3">
        <v>214</v>
      </c>
      <c r="S378" s="3">
        <v>13</v>
      </c>
      <c r="T378" s="3">
        <v>0</v>
      </c>
      <c r="U378" s="3">
        <v>0</v>
      </c>
      <c r="V378" s="3">
        <v>25</v>
      </c>
      <c r="W378" s="3">
        <v>295</v>
      </c>
      <c r="X378" s="3">
        <v>242</v>
      </c>
      <c r="Y378" s="3">
        <v>10</v>
      </c>
      <c r="Z378" s="3">
        <v>0</v>
      </c>
    </row>
    <row r="379" spans="1:26">
      <c r="A379" s="2" t="s">
        <v>161</v>
      </c>
      <c r="B379" s="2" t="s">
        <v>106</v>
      </c>
      <c r="C379" s="2" t="s">
        <v>164</v>
      </c>
      <c r="D379" s="2" t="s">
        <v>490</v>
      </c>
      <c r="E379" s="6" t="s">
        <v>94</v>
      </c>
      <c r="F379" s="2">
        <v>65</v>
      </c>
      <c r="G379" s="3">
        <v>5</v>
      </c>
      <c r="H379" s="3" t="str">
        <f t="shared" si="5"/>
        <v>MINERIO</v>
      </c>
      <c r="I379" s="8">
        <v>52.32</v>
      </c>
      <c r="J379" s="11">
        <v>5.32</v>
      </c>
      <c r="K379" s="3">
        <v>39</v>
      </c>
      <c r="L379" s="3">
        <v>755</v>
      </c>
      <c r="M379" s="3">
        <v>0</v>
      </c>
      <c r="N379" s="3">
        <v>0</v>
      </c>
      <c r="O379" s="3">
        <v>0</v>
      </c>
      <c r="P379" s="3">
        <v>132</v>
      </c>
      <c r="Q379" s="3">
        <v>110</v>
      </c>
      <c r="R379" s="3">
        <v>35</v>
      </c>
      <c r="S379" s="3">
        <v>96</v>
      </c>
      <c r="T379" s="3">
        <v>0</v>
      </c>
      <c r="U379" s="3">
        <v>0</v>
      </c>
      <c r="V379" s="3">
        <v>100</v>
      </c>
      <c r="W379" s="3">
        <v>146</v>
      </c>
      <c r="X379" s="3">
        <v>35</v>
      </c>
      <c r="Y379" s="3">
        <v>66</v>
      </c>
      <c r="Z379" s="3">
        <v>0</v>
      </c>
    </row>
    <row r="380" spans="1:26">
      <c r="A380" s="2" t="s">
        <v>161</v>
      </c>
      <c r="B380" s="2" t="s">
        <v>106</v>
      </c>
      <c r="C380" s="2" t="s">
        <v>164</v>
      </c>
      <c r="D380" s="2" t="s">
        <v>481</v>
      </c>
      <c r="E380" s="6" t="s">
        <v>93</v>
      </c>
      <c r="F380" s="2">
        <v>56</v>
      </c>
      <c r="G380" s="3">
        <v>5</v>
      </c>
      <c r="H380" s="3" t="str">
        <f t="shared" si="5"/>
        <v>MINERIO</v>
      </c>
      <c r="I380" s="8">
        <v>54.71</v>
      </c>
      <c r="J380" s="11">
        <v>1.54</v>
      </c>
      <c r="K380" s="3">
        <v>0</v>
      </c>
      <c r="L380" s="3">
        <v>610</v>
      </c>
      <c r="M380" s="3">
        <v>0</v>
      </c>
      <c r="N380" s="3">
        <v>0</v>
      </c>
      <c r="O380" s="3">
        <v>0</v>
      </c>
      <c r="P380" s="3">
        <v>36</v>
      </c>
      <c r="Q380" s="3">
        <v>182</v>
      </c>
      <c r="R380" s="3">
        <v>53</v>
      </c>
      <c r="S380" s="3">
        <v>25</v>
      </c>
      <c r="T380" s="3">
        <v>0</v>
      </c>
      <c r="U380" s="3">
        <v>0</v>
      </c>
      <c r="V380" s="3">
        <v>25</v>
      </c>
      <c r="W380" s="3">
        <v>161</v>
      </c>
      <c r="X380" s="3">
        <v>62</v>
      </c>
      <c r="Y380" s="3">
        <v>15</v>
      </c>
      <c r="Z380" s="3">
        <v>0</v>
      </c>
    </row>
    <row r="381" spans="1:26">
      <c r="A381" s="2" t="s">
        <v>161</v>
      </c>
      <c r="B381" s="2" t="s">
        <v>106</v>
      </c>
      <c r="C381" s="2" t="s">
        <v>164</v>
      </c>
      <c r="D381" s="2" t="s">
        <v>564</v>
      </c>
      <c r="E381" s="6" t="s">
        <v>96</v>
      </c>
      <c r="F381" s="2">
        <v>140</v>
      </c>
      <c r="G381" s="3">
        <v>5</v>
      </c>
      <c r="H381" s="3" t="str">
        <f t="shared" si="5"/>
        <v>MINERIO</v>
      </c>
      <c r="I381" s="8">
        <v>62.35</v>
      </c>
      <c r="J381" s="11">
        <v>2.95</v>
      </c>
      <c r="K381" s="3">
        <v>0</v>
      </c>
      <c r="L381" s="3">
        <v>732</v>
      </c>
      <c r="M381" s="3">
        <v>0</v>
      </c>
      <c r="N381" s="3">
        <v>0</v>
      </c>
      <c r="O381" s="3">
        <v>0</v>
      </c>
      <c r="P381" s="3">
        <v>55</v>
      </c>
      <c r="Q381" s="3">
        <v>188</v>
      </c>
      <c r="R381" s="3">
        <v>68</v>
      </c>
      <c r="S381" s="3">
        <v>34</v>
      </c>
      <c r="T381" s="3">
        <v>0</v>
      </c>
      <c r="U381" s="3">
        <v>0</v>
      </c>
      <c r="V381" s="3">
        <v>31</v>
      </c>
      <c r="W381" s="3">
        <v>189</v>
      </c>
      <c r="X381" s="3">
        <v>83</v>
      </c>
      <c r="Y381" s="3">
        <v>14</v>
      </c>
      <c r="Z381" s="3">
        <v>0</v>
      </c>
    </row>
    <row r="382" spans="1:26">
      <c r="A382" s="2" t="s">
        <v>161</v>
      </c>
      <c r="B382" s="2" t="s">
        <v>106</v>
      </c>
      <c r="C382" s="2" t="s">
        <v>164</v>
      </c>
      <c r="D382" s="2" t="s">
        <v>518</v>
      </c>
      <c r="E382" s="6" t="s">
        <v>13</v>
      </c>
      <c r="F382" s="2">
        <v>94</v>
      </c>
      <c r="G382" s="3">
        <v>5</v>
      </c>
      <c r="H382" s="3" t="str">
        <f t="shared" si="5"/>
        <v>MINERIO</v>
      </c>
      <c r="I382" s="8">
        <v>70.13</v>
      </c>
      <c r="J382" s="11">
        <v>0.46</v>
      </c>
      <c r="K382" s="3">
        <v>0</v>
      </c>
      <c r="L382" s="3">
        <v>493</v>
      </c>
      <c r="M382" s="3">
        <v>0</v>
      </c>
      <c r="N382" s="3">
        <v>0</v>
      </c>
      <c r="O382" s="3">
        <v>0</v>
      </c>
      <c r="P382" s="3">
        <v>39</v>
      </c>
      <c r="Q382" s="3">
        <v>123</v>
      </c>
      <c r="R382" s="3">
        <v>38</v>
      </c>
      <c r="S382" s="3">
        <v>32</v>
      </c>
      <c r="T382" s="3">
        <v>0</v>
      </c>
      <c r="U382" s="3">
        <v>0</v>
      </c>
      <c r="V382" s="3">
        <v>22</v>
      </c>
      <c r="W382" s="3">
        <v>140</v>
      </c>
      <c r="X382" s="3">
        <v>39</v>
      </c>
      <c r="Y382" s="3">
        <v>9</v>
      </c>
      <c r="Z382" s="3">
        <v>0</v>
      </c>
    </row>
    <row r="383" spans="1:26">
      <c r="A383" s="2" t="s">
        <v>161</v>
      </c>
      <c r="B383" s="2" t="s">
        <v>106</v>
      </c>
      <c r="C383" s="2" t="s">
        <v>164</v>
      </c>
      <c r="D383" s="2" t="s">
        <v>487</v>
      </c>
      <c r="E383" s="6" t="s">
        <v>93</v>
      </c>
      <c r="F383" s="2">
        <v>62</v>
      </c>
      <c r="G383" s="3">
        <v>5</v>
      </c>
      <c r="H383" s="3" t="str">
        <f t="shared" si="5"/>
        <v>MINERIO</v>
      </c>
      <c r="I383" s="8">
        <v>78.260000000000005</v>
      </c>
      <c r="J383" s="11">
        <v>1.54</v>
      </c>
      <c r="K383" s="3">
        <v>0</v>
      </c>
      <c r="L383" s="3">
        <v>727</v>
      </c>
      <c r="M383" s="3">
        <v>0</v>
      </c>
      <c r="N383" s="3">
        <v>0</v>
      </c>
      <c r="O383" s="3">
        <v>0</v>
      </c>
      <c r="P383" s="3">
        <v>22</v>
      </c>
      <c r="Q383" s="3">
        <v>238</v>
      </c>
      <c r="R383" s="3">
        <v>88</v>
      </c>
      <c r="S383" s="3">
        <v>12</v>
      </c>
      <c r="T383" s="3">
        <v>0</v>
      </c>
      <c r="U383" s="3">
        <v>0</v>
      </c>
      <c r="V383" s="3">
        <v>14</v>
      </c>
      <c r="W383" s="3">
        <v>200</v>
      </c>
      <c r="X383" s="3">
        <v>112</v>
      </c>
      <c r="Y383" s="3">
        <v>5</v>
      </c>
      <c r="Z383" s="3">
        <v>0</v>
      </c>
    </row>
    <row r="384" spans="1:26">
      <c r="A384" s="2" t="s">
        <v>161</v>
      </c>
      <c r="B384" s="2" t="s">
        <v>106</v>
      </c>
      <c r="C384" s="2" t="s">
        <v>164</v>
      </c>
      <c r="D384" s="2" t="s">
        <v>468</v>
      </c>
      <c r="E384" s="6" t="s">
        <v>93</v>
      </c>
      <c r="F384" s="2">
        <v>43</v>
      </c>
      <c r="G384" s="3">
        <v>5</v>
      </c>
      <c r="H384" s="3" t="str">
        <f t="shared" si="5"/>
        <v>MINERIO</v>
      </c>
      <c r="I384" s="8">
        <v>103.17</v>
      </c>
      <c r="J384" s="11">
        <v>2.62</v>
      </c>
      <c r="K384" s="3">
        <v>29</v>
      </c>
      <c r="L384" s="3">
        <v>801</v>
      </c>
      <c r="M384" s="3">
        <v>0</v>
      </c>
      <c r="N384" s="3">
        <v>0</v>
      </c>
      <c r="O384" s="3">
        <v>0</v>
      </c>
      <c r="P384" s="3">
        <v>205</v>
      </c>
      <c r="Q384" s="3">
        <v>49</v>
      </c>
      <c r="R384" s="3">
        <v>33</v>
      </c>
      <c r="S384" s="3">
        <v>130</v>
      </c>
      <c r="T384" s="3">
        <v>0</v>
      </c>
      <c r="U384" s="3">
        <v>0</v>
      </c>
      <c r="V384" s="3">
        <v>163</v>
      </c>
      <c r="W384" s="3">
        <v>81</v>
      </c>
      <c r="X384" s="3">
        <v>22</v>
      </c>
      <c r="Y384" s="3">
        <v>118</v>
      </c>
      <c r="Z384" s="3">
        <v>0</v>
      </c>
    </row>
    <row r="385" spans="1:26">
      <c r="A385" s="2" t="s">
        <v>161</v>
      </c>
      <c r="B385" s="2" t="s">
        <v>106</v>
      </c>
      <c r="C385" s="2" t="s">
        <v>164</v>
      </c>
      <c r="D385" s="2" t="s">
        <v>489</v>
      </c>
      <c r="E385" s="6" t="s">
        <v>94</v>
      </c>
      <c r="F385" s="2">
        <v>64</v>
      </c>
      <c r="G385" s="3">
        <v>10</v>
      </c>
      <c r="H385" s="3" t="str">
        <f t="shared" si="5"/>
        <v>MINERIO</v>
      </c>
      <c r="I385" s="8">
        <v>109.92</v>
      </c>
      <c r="J385" s="11">
        <v>4.12</v>
      </c>
      <c r="K385" s="3">
        <v>77</v>
      </c>
      <c r="L385" s="3">
        <v>922</v>
      </c>
      <c r="M385" s="3">
        <v>0</v>
      </c>
      <c r="N385" s="3">
        <v>0</v>
      </c>
      <c r="O385" s="3">
        <v>0</v>
      </c>
      <c r="P385" s="3">
        <v>280</v>
      </c>
      <c r="Q385" s="3">
        <v>45</v>
      </c>
      <c r="R385" s="3">
        <v>35</v>
      </c>
      <c r="S385" s="3">
        <v>136</v>
      </c>
      <c r="T385" s="3">
        <v>0</v>
      </c>
      <c r="U385" s="3">
        <v>0</v>
      </c>
      <c r="V385" s="3">
        <v>237</v>
      </c>
      <c r="W385" s="3">
        <v>76</v>
      </c>
      <c r="X385" s="3">
        <v>26</v>
      </c>
      <c r="Y385" s="3">
        <v>140</v>
      </c>
      <c r="Z385" s="3">
        <v>0</v>
      </c>
    </row>
    <row r="386" spans="1:26">
      <c r="A386" s="2" t="s">
        <v>1047</v>
      </c>
      <c r="B386" s="2" t="s">
        <v>106</v>
      </c>
      <c r="C386" s="2" t="s">
        <v>164</v>
      </c>
      <c r="D386" s="2">
        <v>12685</v>
      </c>
      <c r="E386" s="6" t="s">
        <v>44</v>
      </c>
      <c r="F386" s="2">
        <v>90</v>
      </c>
      <c r="G386" s="3">
        <v>4</v>
      </c>
      <c r="H386" s="3" t="str">
        <f t="shared" si="5"/>
        <v>MINERIO</v>
      </c>
      <c r="I386" s="8">
        <v>221.55</v>
      </c>
      <c r="J386" s="11">
        <v>12.9</v>
      </c>
      <c r="K386" s="3">
        <v>14</v>
      </c>
      <c r="L386" s="3">
        <v>511</v>
      </c>
      <c r="M386" s="3">
        <v>0</v>
      </c>
      <c r="N386" s="3">
        <v>0</v>
      </c>
      <c r="O386" s="3">
        <v>0</v>
      </c>
      <c r="P386" s="3">
        <v>9</v>
      </c>
      <c r="Q386" s="3">
        <v>125</v>
      </c>
      <c r="R386" s="3">
        <v>78</v>
      </c>
      <c r="S386" s="3">
        <v>2</v>
      </c>
      <c r="T386" s="3">
        <v>0</v>
      </c>
      <c r="U386" s="3">
        <v>0</v>
      </c>
      <c r="V386" s="3">
        <v>7</v>
      </c>
      <c r="W386" s="3">
        <v>99</v>
      </c>
      <c r="X386" s="3">
        <v>83</v>
      </c>
      <c r="Y386" s="3">
        <v>1</v>
      </c>
      <c r="Z386" s="3">
        <v>0</v>
      </c>
    </row>
    <row r="387" spans="1:26">
      <c r="A387" s="2" t="s">
        <v>616</v>
      </c>
      <c r="B387" s="2" t="s">
        <v>106</v>
      </c>
      <c r="C387" s="2" t="s">
        <v>164</v>
      </c>
      <c r="D387" s="2" t="s">
        <v>861</v>
      </c>
      <c r="E387" s="6" t="s">
        <v>13</v>
      </c>
      <c r="F387" s="2">
        <v>1</v>
      </c>
      <c r="G387" s="3">
        <v>6</v>
      </c>
      <c r="H387" s="3" t="str">
        <f t="shared" ref="H387:H450" si="6">IF(I387&gt;0.08,"MINERIO","ESTERIL")</f>
        <v>ESTERIL</v>
      </c>
      <c r="I387" s="8"/>
      <c r="J387" s="11"/>
      <c r="K387" s="3">
        <v>0</v>
      </c>
      <c r="L387" s="3">
        <v>1079</v>
      </c>
      <c r="M387" s="3">
        <v>0</v>
      </c>
      <c r="N387" s="3">
        <v>0</v>
      </c>
      <c r="O387" s="3">
        <v>0</v>
      </c>
      <c r="P387" s="3">
        <v>11</v>
      </c>
      <c r="Q387" s="3">
        <v>304</v>
      </c>
      <c r="R387" s="3">
        <v>204</v>
      </c>
      <c r="S387" s="3">
        <v>0</v>
      </c>
      <c r="T387" s="3">
        <v>0</v>
      </c>
      <c r="U387" s="3">
        <v>0</v>
      </c>
      <c r="V387" s="3">
        <v>3</v>
      </c>
      <c r="W387" s="3">
        <v>227</v>
      </c>
      <c r="X387" s="3">
        <v>227</v>
      </c>
      <c r="Y387" s="3">
        <v>0</v>
      </c>
      <c r="Z387" s="3">
        <v>0</v>
      </c>
    </row>
    <row r="388" spans="1:26">
      <c r="A388" s="2" t="s">
        <v>616</v>
      </c>
      <c r="B388" s="2" t="s">
        <v>106</v>
      </c>
      <c r="C388" s="2" t="s">
        <v>164</v>
      </c>
      <c r="D388" s="2" t="s">
        <v>862</v>
      </c>
      <c r="E388" s="6" t="s">
        <v>13</v>
      </c>
      <c r="F388" s="2">
        <v>2</v>
      </c>
      <c r="G388" s="3">
        <v>4</v>
      </c>
      <c r="H388" s="3" t="str">
        <f t="shared" si="6"/>
        <v>ESTERIL</v>
      </c>
      <c r="I388" s="8"/>
      <c r="J388" s="11"/>
      <c r="K388" s="3">
        <v>0</v>
      </c>
      <c r="L388" s="3">
        <v>848</v>
      </c>
      <c r="M388" s="3">
        <v>0</v>
      </c>
      <c r="N388" s="3">
        <v>0</v>
      </c>
      <c r="O388" s="3">
        <v>0</v>
      </c>
      <c r="P388" s="3">
        <v>11</v>
      </c>
      <c r="Q388" s="3">
        <v>243</v>
      </c>
      <c r="R388" s="3">
        <v>142</v>
      </c>
      <c r="S388" s="3">
        <v>0</v>
      </c>
      <c r="T388" s="3">
        <v>0</v>
      </c>
      <c r="U388" s="3">
        <v>0</v>
      </c>
      <c r="V388" s="3">
        <v>4</v>
      </c>
      <c r="W388" s="3">
        <v>180</v>
      </c>
      <c r="X388" s="3">
        <v>159</v>
      </c>
      <c r="Y388" s="3">
        <v>0</v>
      </c>
      <c r="Z388" s="3">
        <v>0</v>
      </c>
    </row>
    <row r="389" spans="1:26">
      <c r="A389" s="2" t="s">
        <v>616</v>
      </c>
      <c r="B389" s="2" t="s">
        <v>106</v>
      </c>
      <c r="C389" s="2" t="s">
        <v>164</v>
      </c>
      <c r="D389" s="2" t="s">
        <v>863</v>
      </c>
      <c r="E389" s="6" t="s">
        <v>13</v>
      </c>
      <c r="F389" s="2">
        <v>3</v>
      </c>
      <c r="G389" s="3">
        <v>4</v>
      </c>
      <c r="H389" s="3" t="str">
        <f t="shared" si="6"/>
        <v>ESTERIL</v>
      </c>
      <c r="I389" s="8"/>
      <c r="J389" s="11"/>
      <c r="K389" s="3">
        <v>0</v>
      </c>
      <c r="L389" s="3">
        <v>755</v>
      </c>
      <c r="M389" s="3">
        <v>0</v>
      </c>
      <c r="N389" s="3">
        <v>0</v>
      </c>
      <c r="O389" s="3">
        <v>0</v>
      </c>
      <c r="P389" s="3">
        <v>23</v>
      </c>
      <c r="Q389" s="3">
        <v>206</v>
      </c>
      <c r="R389" s="3">
        <v>91</v>
      </c>
      <c r="S389" s="3">
        <v>17</v>
      </c>
      <c r="T389" s="3">
        <v>0</v>
      </c>
      <c r="U389" s="3">
        <v>0</v>
      </c>
      <c r="V389" s="3">
        <v>12</v>
      </c>
      <c r="W389" s="3">
        <v>174</v>
      </c>
      <c r="X389" s="3">
        <v>109</v>
      </c>
      <c r="Y389" s="3">
        <v>7</v>
      </c>
      <c r="Z389" s="3">
        <v>0</v>
      </c>
    </row>
    <row r="390" spans="1:26">
      <c r="A390" s="2" t="s">
        <v>616</v>
      </c>
      <c r="B390" s="2" t="s">
        <v>106</v>
      </c>
      <c r="C390" s="2" t="s">
        <v>164</v>
      </c>
      <c r="D390" s="2" t="s">
        <v>864</v>
      </c>
      <c r="E390" s="6" t="s">
        <v>13</v>
      </c>
      <c r="F390" s="2">
        <v>4</v>
      </c>
      <c r="G390" s="3">
        <v>4</v>
      </c>
      <c r="H390" s="3" t="str">
        <f t="shared" si="6"/>
        <v>ESTERIL</v>
      </c>
      <c r="I390" s="8"/>
      <c r="J390" s="11"/>
      <c r="K390" s="3">
        <v>0</v>
      </c>
      <c r="L390" s="3">
        <v>605</v>
      </c>
      <c r="M390" s="3">
        <v>0</v>
      </c>
      <c r="N390" s="3">
        <v>0</v>
      </c>
      <c r="O390" s="3">
        <v>0</v>
      </c>
      <c r="P390" s="3">
        <v>6</v>
      </c>
      <c r="Q390" s="3">
        <v>163</v>
      </c>
      <c r="R390" s="3">
        <v>103</v>
      </c>
      <c r="S390" s="3">
        <v>0</v>
      </c>
      <c r="T390" s="3">
        <v>0</v>
      </c>
      <c r="U390" s="3">
        <v>0</v>
      </c>
      <c r="V390" s="3">
        <v>3</v>
      </c>
      <c r="W390" s="3">
        <v>128</v>
      </c>
      <c r="X390" s="3">
        <v>99</v>
      </c>
      <c r="Y390" s="3">
        <v>0</v>
      </c>
      <c r="Z390" s="3">
        <v>0</v>
      </c>
    </row>
    <row r="391" spans="1:26">
      <c r="A391" s="2" t="s">
        <v>616</v>
      </c>
      <c r="B391" s="2" t="s">
        <v>106</v>
      </c>
      <c r="C391" s="2" t="s">
        <v>164</v>
      </c>
      <c r="D391" s="2" t="s">
        <v>865</v>
      </c>
      <c r="E391" s="6" t="s">
        <v>13</v>
      </c>
      <c r="F391" s="2">
        <v>5</v>
      </c>
      <c r="G391" s="3">
        <v>4</v>
      </c>
      <c r="H391" s="3" t="str">
        <f t="shared" si="6"/>
        <v>ESTERIL</v>
      </c>
      <c r="I391" s="8"/>
      <c r="J391" s="11"/>
      <c r="K391" s="3">
        <v>0</v>
      </c>
      <c r="L391" s="3">
        <v>691</v>
      </c>
      <c r="M391" s="3">
        <v>0</v>
      </c>
      <c r="N391" s="3">
        <v>0</v>
      </c>
      <c r="O391" s="3">
        <v>0</v>
      </c>
      <c r="P391" s="3">
        <v>25</v>
      </c>
      <c r="Q391" s="3">
        <v>206</v>
      </c>
      <c r="R391" s="3">
        <v>83</v>
      </c>
      <c r="S391" s="3">
        <v>6</v>
      </c>
      <c r="T391" s="3">
        <v>0</v>
      </c>
      <c r="U391" s="3">
        <v>0</v>
      </c>
      <c r="V391" s="3">
        <v>12</v>
      </c>
      <c r="W391" s="3">
        <v>179</v>
      </c>
      <c r="X391" s="3">
        <v>92</v>
      </c>
      <c r="Y391" s="3">
        <v>2</v>
      </c>
      <c r="Z391" s="3">
        <v>0</v>
      </c>
    </row>
    <row r="392" spans="1:26">
      <c r="A392" s="2" t="s">
        <v>616</v>
      </c>
      <c r="B392" s="2" t="s">
        <v>106</v>
      </c>
      <c r="C392" s="2" t="s">
        <v>164</v>
      </c>
      <c r="D392" s="2" t="s">
        <v>866</v>
      </c>
      <c r="E392" s="6" t="s">
        <v>13</v>
      </c>
      <c r="F392" s="2">
        <v>6</v>
      </c>
      <c r="G392" s="3">
        <v>4</v>
      </c>
      <c r="H392" s="3" t="str">
        <f t="shared" si="6"/>
        <v>ESTERIL</v>
      </c>
      <c r="I392" s="8"/>
      <c r="J392" s="11"/>
      <c r="K392" s="3">
        <v>0</v>
      </c>
      <c r="L392" s="3">
        <v>966</v>
      </c>
      <c r="M392" s="3">
        <v>0</v>
      </c>
      <c r="N392" s="3">
        <v>0</v>
      </c>
      <c r="O392" s="3">
        <v>0</v>
      </c>
      <c r="P392" s="3">
        <v>11</v>
      </c>
      <c r="Q392" s="3">
        <v>282</v>
      </c>
      <c r="R392" s="3">
        <v>160</v>
      </c>
      <c r="S392" s="3">
        <v>0</v>
      </c>
      <c r="T392" s="3">
        <v>0</v>
      </c>
      <c r="U392" s="3">
        <v>0</v>
      </c>
      <c r="V392" s="3">
        <v>2</v>
      </c>
      <c r="W392" s="3">
        <v>167</v>
      </c>
      <c r="X392" s="3">
        <v>227</v>
      </c>
      <c r="Y392" s="3">
        <v>0</v>
      </c>
      <c r="Z392" s="3">
        <v>0</v>
      </c>
    </row>
    <row r="393" spans="1:26">
      <c r="A393" s="2" t="s">
        <v>616</v>
      </c>
      <c r="B393" s="2" t="s">
        <v>106</v>
      </c>
      <c r="C393" s="2" t="s">
        <v>164</v>
      </c>
      <c r="D393" s="2" t="s">
        <v>867</v>
      </c>
      <c r="E393" s="6" t="s">
        <v>13</v>
      </c>
      <c r="F393" s="2">
        <v>7</v>
      </c>
      <c r="G393" s="3">
        <v>4</v>
      </c>
      <c r="H393" s="3" t="str">
        <f t="shared" si="6"/>
        <v>ESTERIL</v>
      </c>
      <c r="I393" s="8"/>
      <c r="J393" s="11"/>
      <c r="K393" s="3">
        <v>0</v>
      </c>
      <c r="L393" s="3">
        <v>780</v>
      </c>
      <c r="M393" s="3">
        <v>0</v>
      </c>
      <c r="N393" s="3">
        <v>0</v>
      </c>
      <c r="O393" s="3">
        <v>0</v>
      </c>
      <c r="P393" s="3">
        <v>3</v>
      </c>
      <c r="Q393" s="3">
        <v>168</v>
      </c>
      <c r="R393" s="3">
        <v>187</v>
      </c>
      <c r="S393" s="3">
        <v>0</v>
      </c>
      <c r="T393" s="3">
        <v>0</v>
      </c>
      <c r="U393" s="3">
        <v>0</v>
      </c>
      <c r="V393" s="3">
        <v>0</v>
      </c>
      <c r="W393" s="3">
        <v>111</v>
      </c>
      <c r="X393" s="3">
        <v>203</v>
      </c>
      <c r="Y393" s="3">
        <v>0</v>
      </c>
      <c r="Z393" s="3">
        <v>0</v>
      </c>
    </row>
    <row r="394" spans="1:26">
      <c r="A394" s="2" t="s">
        <v>616</v>
      </c>
      <c r="B394" s="2" t="s">
        <v>106</v>
      </c>
      <c r="C394" s="2" t="s">
        <v>164</v>
      </c>
      <c r="D394" s="2" t="s">
        <v>868</v>
      </c>
      <c r="E394" s="6" t="s">
        <v>13</v>
      </c>
      <c r="F394" s="2">
        <v>8</v>
      </c>
      <c r="G394" s="3">
        <v>4</v>
      </c>
      <c r="H394" s="3" t="str">
        <f t="shared" si="6"/>
        <v>ESTERIL</v>
      </c>
      <c r="I394" s="8"/>
      <c r="J394" s="11"/>
      <c r="K394" s="3">
        <v>0</v>
      </c>
      <c r="L394" s="3">
        <v>889</v>
      </c>
      <c r="M394" s="3">
        <v>0</v>
      </c>
      <c r="N394" s="3">
        <v>0</v>
      </c>
      <c r="O394" s="3">
        <v>0</v>
      </c>
      <c r="P394" s="3">
        <v>14</v>
      </c>
      <c r="Q394" s="3">
        <v>284</v>
      </c>
      <c r="R394" s="3">
        <v>142</v>
      </c>
      <c r="S394" s="3">
        <v>4</v>
      </c>
      <c r="T394" s="3">
        <v>0</v>
      </c>
      <c r="U394" s="3">
        <v>0</v>
      </c>
      <c r="V394" s="3">
        <v>6</v>
      </c>
      <c r="W394" s="3">
        <v>212</v>
      </c>
      <c r="X394" s="3">
        <v>185</v>
      </c>
      <c r="Y394" s="3">
        <v>0</v>
      </c>
      <c r="Z394" s="3">
        <v>0</v>
      </c>
    </row>
    <row r="395" spans="1:26">
      <c r="A395" s="2" t="s">
        <v>616</v>
      </c>
      <c r="B395" s="2" t="s">
        <v>106</v>
      </c>
      <c r="C395" s="2" t="s">
        <v>164</v>
      </c>
      <c r="D395" s="2" t="s">
        <v>869</v>
      </c>
      <c r="E395" s="6" t="s">
        <v>13</v>
      </c>
      <c r="F395" s="2">
        <v>9</v>
      </c>
      <c r="G395" s="3">
        <v>10</v>
      </c>
      <c r="H395" s="3" t="str">
        <f t="shared" si="6"/>
        <v>ESTERIL</v>
      </c>
      <c r="I395" s="8"/>
      <c r="J395" s="11"/>
      <c r="K395" s="3">
        <v>0</v>
      </c>
      <c r="L395" s="3">
        <v>1669</v>
      </c>
      <c r="M395" s="3">
        <v>0</v>
      </c>
      <c r="N395" s="3">
        <v>0</v>
      </c>
      <c r="O395" s="3">
        <v>0</v>
      </c>
      <c r="P395" s="3">
        <v>20</v>
      </c>
      <c r="Q395" s="3">
        <v>526</v>
      </c>
      <c r="R395" s="3">
        <v>282</v>
      </c>
      <c r="S395" s="3">
        <v>8</v>
      </c>
      <c r="T395" s="3">
        <v>0</v>
      </c>
      <c r="U395" s="3">
        <v>0</v>
      </c>
      <c r="V395" s="3">
        <v>12</v>
      </c>
      <c r="W395" s="3">
        <v>409</v>
      </c>
      <c r="X395" s="3">
        <v>342</v>
      </c>
      <c r="Y395" s="3">
        <v>6</v>
      </c>
      <c r="Z395" s="3">
        <v>0</v>
      </c>
    </row>
    <row r="396" spans="1:26">
      <c r="A396" s="2" t="s">
        <v>616</v>
      </c>
      <c r="B396" s="2" t="s">
        <v>106</v>
      </c>
      <c r="C396" s="2" t="s">
        <v>164</v>
      </c>
      <c r="D396" s="2" t="s">
        <v>870</v>
      </c>
      <c r="E396" s="6" t="s">
        <v>13</v>
      </c>
      <c r="F396" s="2">
        <v>10</v>
      </c>
      <c r="G396" s="3">
        <v>4</v>
      </c>
      <c r="H396" s="3" t="str">
        <f t="shared" si="6"/>
        <v>ESTERIL</v>
      </c>
      <c r="I396" s="8"/>
      <c r="J396" s="11"/>
      <c r="K396" s="3">
        <v>69</v>
      </c>
      <c r="L396" s="3">
        <v>828</v>
      </c>
      <c r="M396" s="3">
        <v>0</v>
      </c>
      <c r="N396" s="3">
        <v>0</v>
      </c>
      <c r="O396" s="3">
        <v>0</v>
      </c>
      <c r="P396" s="3">
        <v>39</v>
      </c>
      <c r="Q396" s="3">
        <v>171</v>
      </c>
      <c r="R396" s="3">
        <v>163</v>
      </c>
      <c r="S396" s="3">
        <v>24</v>
      </c>
      <c r="T396" s="3">
        <v>0</v>
      </c>
      <c r="U396" s="3">
        <v>0</v>
      </c>
      <c r="V396" s="3">
        <v>37</v>
      </c>
      <c r="W396" s="3">
        <v>108</v>
      </c>
      <c r="X396" s="3">
        <v>204</v>
      </c>
      <c r="Y396" s="3">
        <v>22</v>
      </c>
      <c r="Z396" s="3">
        <v>0</v>
      </c>
    </row>
    <row r="397" spans="1:26">
      <c r="A397" s="2" t="s">
        <v>616</v>
      </c>
      <c r="B397" s="2" t="s">
        <v>106</v>
      </c>
      <c r="C397" s="2" t="s">
        <v>164</v>
      </c>
      <c r="D397" s="2" t="s">
        <v>871</v>
      </c>
      <c r="E397" s="6" t="s">
        <v>13</v>
      </c>
      <c r="F397" s="2">
        <v>11</v>
      </c>
      <c r="G397" s="3">
        <v>8</v>
      </c>
      <c r="H397" s="3" t="str">
        <f t="shared" si="6"/>
        <v>ESTERIL</v>
      </c>
      <c r="I397" s="8"/>
      <c r="J397" s="11"/>
      <c r="K397" s="3">
        <v>0</v>
      </c>
      <c r="L397" s="3">
        <v>849</v>
      </c>
      <c r="M397" s="3">
        <v>0</v>
      </c>
      <c r="N397" s="3">
        <v>0</v>
      </c>
      <c r="O397" s="3">
        <v>0</v>
      </c>
      <c r="P397" s="3">
        <v>19</v>
      </c>
      <c r="Q397" s="3">
        <v>282</v>
      </c>
      <c r="R397" s="3">
        <v>107</v>
      </c>
      <c r="S397" s="3">
        <v>4</v>
      </c>
      <c r="T397" s="3">
        <v>0</v>
      </c>
      <c r="U397" s="3">
        <v>0</v>
      </c>
      <c r="V397" s="3">
        <v>16</v>
      </c>
      <c r="W397" s="3">
        <v>219</v>
      </c>
      <c r="X397" s="3">
        <v>133</v>
      </c>
      <c r="Y397" s="3">
        <v>4</v>
      </c>
      <c r="Z397" s="3">
        <v>0</v>
      </c>
    </row>
    <row r="398" spans="1:26">
      <c r="A398" s="2" t="s">
        <v>616</v>
      </c>
      <c r="B398" s="2" t="s">
        <v>106</v>
      </c>
      <c r="C398" s="2" t="s">
        <v>164</v>
      </c>
      <c r="D398" s="2" t="s">
        <v>872</v>
      </c>
      <c r="E398" s="6" t="s">
        <v>13</v>
      </c>
      <c r="F398" s="2">
        <v>12</v>
      </c>
      <c r="G398" s="3">
        <v>4</v>
      </c>
      <c r="H398" s="3" t="str">
        <f t="shared" si="6"/>
        <v>ESTERIL</v>
      </c>
      <c r="I398" s="8"/>
      <c r="J398" s="11"/>
      <c r="K398" s="3">
        <v>0</v>
      </c>
      <c r="L398" s="3">
        <v>757</v>
      </c>
      <c r="M398" s="3">
        <v>0</v>
      </c>
      <c r="N398" s="3">
        <v>0</v>
      </c>
      <c r="O398" s="3">
        <v>0</v>
      </c>
      <c r="P398" s="3">
        <v>15</v>
      </c>
      <c r="Q398" s="3">
        <v>239</v>
      </c>
      <c r="R398" s="3">
        <v>111</v>
      </c>
      <c r="S398" s="3">
        <v>0</v>
      </c>
      <c r="T398" s="3">
        <v>0</v>
      </c>
      <c r="U398" s="3">
        <v>0</v>
      </c>
      <c r="V398" s="3">
        <v>6</v>
      </c>
      <c r="W398" s="3">
        <v>153</v>
      </c>
      <c r="X398" s="3">
        <v>166</v>
      </c>
      <c r="Y398" s="3">
        <v>0</v>
      </c>
      <c r="Z398" s="3">
        <v>0</v>
      </c>
    </row>
    <row r="399" spans="1:26">
      <c r="A399" s="2" t="s">
        <v>616</v>
      </c>
      <c r="B399" s="2" t="s">
        <v>106</v>
      </c>
      <c r="C399" s="2" t="s">
        <v>164</v>
      </c>
      <c r="D399" s="2" t="s">
        <v>873</v>
      </c>
      <c r="E399" s="6" t="s">
        <v>13</v>
      </c>
      <c r="F399" s="2">
        <v>13</v>
      </c>
      <c r="G399" s="3">
        <v>4</v>
      </c>
      <c r="H399" s="3" t="str">
        <f t="shared" si="6"/>
        <v>ESTERIL</v>
      </c>
      <c r="I399" s="8"/>
      <c r="J399" s="11"/>
      <c r="K399" s="3">
        <v>49</v>
      </c>
      <c r="L399" s="3">
        <v>684</v>
      </c>
      <c r="M399" s="3">
        <v>0</v>
      </c>
      <c r="N399" s="3">
        <v>0</v>
      </c>
      <c r="O399" s="3">
        <v>0</v>
      </c>
      <c r="P399" s="3">
        <v>37</v>
      </c>
      <c r="Q399" s="3">
        <v>172</v>
      </c>
      <c r="R399" s="3">
        <v>130</v>
      </c>
      <c r="S399" s="3">
        <v>19</v>
      </c>
      <c r="T399" s="3">
        <v>0</v>
      </c>
      <c r="U399" s="3">
        <v>0</v>
      </c>
      <c r="V399" s="3">
        <v>32</v>
      </c>
      <c r="W399" s="3">
        <v>125</v>
      </c>
      <c r="X399" s="3">
        <v>151</v>
      </c>
      <c r="Y399" s="3">
        <v>18</v>
      </c>
      <c r="Z399" s="3">
        <v>0</v>
      </c>
    </row>
    <row r="400" spans="1:26">
      <c r="A400" s="2" t="s">
        <v>616</v>
      </c>
      <c r="B400" s="2" t="s">
        <v>106</v>
      </c>
      <c r="C400" s="2" t="s">
        <v>164</v>
      </c>
      <c r="D400" s="2" t="s">
        <v>874</v>
      </c>
      <c r="E400" s="6" t="s">
        <v>13</v>
      </c>
      <c r="F400" s="2">
        <v>14</v>
      </c>
      <c r="G400" s="3">
        <v>4</v>
      </c>
      <c r="H400" s="3" t="str">
        <f t="shared" si="6"/>
        <v>ESTERIL</v>
      </c>
      <c r="I400" s="8"/>
      <c r="J400" s="11"/>
      <c r="K400" s="3">
        <v>14</v>
      </c>
      <c r="L400" s="3">
        <v>659</v>
      </c>
      <c r="M400" s="3">
        <v>0</v>
      </c>
      <c r="N400" s="3">
        <v>0</v>
      </c>
      <c r="O400" s="3">
        <v>0</v>
      </c>
      <c r="P400" s="3">
        <v>23</v>
      </c>
      <c r="Q400" s="3">
        <v>210</v>
      </c>
      <c r="R400" s="3">
        <v>71</v>
      </c>
      <c r="S400" s="3">
        <v>12</v>
      </c>
      <c r="T400" s="3">
        <v>0</v>
      </c>
      <c r="U400" s="3">
        <v>0</v>
      </c>
      <c r="V400" s="3">
        <v>13</v>
      </c>
      <c r="W400" s="3">
        <v>175</v>
      </c>
      <c r="X400" s="3">
        <v>89</v>
      </c>
      <c r="Y400" s="3">
        <v>3</v>
      </c>
      <c r="Z400" s="3">
        <v>0</v>
      </c>
    </row>
    <row r="401" spans="1:26">
      <c r="A401" s="2" t="s">
        <v>616</v>
      </c>
      <c r="B401" s="2" t="s">
        <v>106</v>
      </c>
      <c r="C401" s="2" t="s">
        <v>164</v>
      </c>
      <c r="D401" s="2" t="s">
        <v>875</v>
      </c>
      <c r="E401" s="6" t="s">
        <v>13</v>
      </c>
      <c r="F401" s="2">
        <v>15</v>
      </c>
      <c r="G401" s="3">
        <v>4</v>
      </c>
      <c r="H401" s="3" t="str">
        <f t="shared" si="6"/>
        <v>ESTERIL</v>
      </c>
      <c r="I401" s="8"/>
      <c r="J401" s="11"/>
      <c r="K401" s="3">
        <v>0</v>
      </c>
      <c r="L401" s="3">
        <v>712</v>
      </c>
      <c r="M401" s="3">
        <v>0</v>
      </c>
      <c r="N401" s="3">
        <v>0</v>
      </c>
      <c r="O401" s="3">
        <v>0</v>
      </c>
      <c r="P401" s="3">
        <v>3</v>
      </c>
      <c r="Q401" s="3">
        <v>119</v>
      </c>
      <c r="R401" s="3">
        <v>199</v>
      </c>
      <c r="S401" s="3">
        <v>0</v>
      </c>
      <c r="T401" s="3">
        <v>0</v>
      </c>
      <c r="U401" s="3">
        <v>0</v>
      </c>
      <c r="V401" s="3">
        <v>1</v>
      </c>
      <c r="W401" s="3">
        <v>66</v>
      </c>
      <c r="X401" s="3">
        <v>186</v>
      </c>
      <c r="Y401" s="3">
        <v>0</v>
      </c>
      <c r="Z401" s="3">
        <v>0</v>
      </c>
    </row>
    <row r="402" spans="1:26">
      <c r="A402" s="2" t="s">
        <v>616</v>
      </c>
      <c r="B402" s="2" t="s">
        <v>106</v>
      </c>
      <c r="C402" s="2" t="s">
        <v>164</v>
      </c>
      <c r="D402" s="2" t="s">
        <v>876</v>
      </c>
      <c r="E402" s="6" t="s">
        <v>13</v>
      </c>
      <c r="F402" s="2">
        <v>16</v>
      </c>
      <c r="G402" s="3">
        <v>4</v>
      </c>
      <c r="H402" s="3" t="str">
        <f t="shared" si="6"/>
        <v>ESTERIL</v>
      </c>
      <c r="I402" s="8"/>
      <c r="J402" s="11"/>
      <c r="K402" s="3">
        <v>0</v>
      </c>
      <c r="L402" s="3">
        <v>694</v>
      </c>
      <c r="M402" s="3">
        <v>0</v>
      </c>
      <c r="N402" s="3">
        <v>0</v>
      </c>
      <c r="O402" s="3">
        <v>0</v>
      </c>
      <c r="P402" s="3">
        <v>5</v>
      </c>
      <c r="Q402" s="3">
        <v>140</v>
      </c>
      <c r="R402" s="3">
        <v>122</v>
      </c>
      <c r="S402" s="3">
        <v>0</v>
      </c>
      <c r="T402" s="3">
        <v>0</v>
      </c>
      <c r="U402" s="3">
        <v>0</v>
      </c>
      <c r="V402" s="3">
        <v>4</v>
      </c>
      <c r="W402" s="3">
        <v>82</v>
      </c>
      <c r="X402" s="3">
        <v>144</v>
      </c>
      <c r="Y402" s="3">
        <v>0</v>
      </c>
      <c r="Z402" s="3">
        <v>0</v>
      </c>
    </row>
    <row r="403" spans="1:26">
      <c r="A403" s="2" t="s">
        <v>616</v>
      </c>
      <c r="B403" s="2" t="s">
        <v>106</v>
      </c>
      <c r="C403" s="2" t="s">
        <v>164</v>
      </c>
      <c r="D403" s="2" t="s">
        <v>877</v>
      </c>
      <c r="E403" s="6" t="s">
        <v>13</v>
      </c>
      <c r="F403" s="2">
        <v>17</v>
      </c>
      <c r="G403" s="3">
        <v>6</v>
      </c>
      <c r="H403" s="3" t="str">
        <f t="shared" si="6"/>
        <v>ESTERIL</v>
      </c>
      <c r="I403" s="8"/>
      <c r="J403" s="11"/>
      <c r="K403" s="3">
        <v>118</v>
      </c>
      <c r="L403" s="3">
        <v>465</v>
      </c>
      <c r="M403" s="3">
        <v>0</v>
      </c>
      <c r="N403" s="3">
        <v>0</v>
      </c>
      <c r="O403" s="3">
        <v>0</v>
      </c>
      <c r="P403" s="3">
        <v>47</v>
      </c>
      <c r="Q403" s="3">
        <v>115</v>
      </c>
      <c r="R403" s="3">
        <v>62</v>
      </c>
      <c r="S403" s="3">
        <v>28</v>
      </c>
      <c r="T403" s="3">
        <v>0</v>
      </c>
      <c r="U403" s="3">
        <v>0</v>
      </c>
      <c r="V403" s="3">
        <v>39</v>
      </c>
      <c r="W403" s="3">
        <v>103</v>
      </c>
      <c r="X403" s="3">
        <v>66</v>
      </c>
      <c r="Y403" s="3">
        <v>25</v>
      </c>
      <c r="Z403" s="3">
        <v>0</v>
      </c>
    </row>
    <row r="404" spans="1:26">
      <c r="A404" s="2" t="s">
        <v>616</v>
      </c>
      <c r="B404" s="2" t="s">
        <v>106</v>
      </c>
      <c r="C404" s="2" t="s">
        <v>164</v>
      </c>
      <c r="D404" s="2" t="s">
        <v>878</v>
      </c>
      <c r="E404" s="6" t="s">
        <v>13</v>
      </c>
      <c r="F404" s="2">
        <v>18</v>
      </c>
      <c r="G404" s="3">
        <v>6</v>
      </c>
      <c r="H404" s="3" t="str">
        <f t="shared" si="6"/>
        <v>ESTERIL</v>
      </c>
      <c r="I404" s="8"/>
      <c r="J404" s="11"/>
      <c r="K404" s="3">
        <v>52</v>
      </c>
      <c r="L404" s="3">
        <v>531</v>
      </c>
      <c r="M404" s="3">
        <v>0</v>
      </c>
      <c r="N404" s="3">
        <v>0</v>
      </c>
      <c r="O404" s="3">
        <v>0</v>
      </c>
      <c r="P404" s="3">
        <v>58</v>
      </c>
      <c r="Q404" s="3">
        <v>112</v>
      </c>
      <c r="R404" s="3">
        <v>48</v>
      </c>
      <c r="S404" s="3">
        <v>38</v>
      </c>
      <c r="T404" s="3">
        <v>0</v>
      </c>
      <c r="U404" s="3">
        <v>0</v>
      </c>
      <c r="V404" s="3">
        <v>46</v>
      </c>
      <c r="W404" s="3">
        <v>120</v>
      </c>
      <c r="X404" s="3">
        <v>41</v>
      </c>
      <c r="Y404" s="3">
        <v>30</v>
      </c>
      <c r="Z404" s="3">
        <v>0</v>
      </c>
    </row>
    <row r="405" spans="1:26">
      <c r="A405" s="2" t="s">
        <v>616</v>
      </c>
      <c r="B405" s="2" t="s">
        <v>106</v>
      </c>
      <c r="C405" s="2" t="s">
        <v>164</v>
      </c>
      <c r="D405" s="2" t="s">
        <v>879</v>
      </c>
      <c r="E405" s="6" t="s">
        <v>13</v>
      </c>
      <c r="F405" s="2">
        <v>19</v>
      </c>
      <c r="G405" s="3">
        <v>4</v>
      </c>
      <c r="H405" s="3" t="str">
        <f t="shared" si="6"/>
        <v>ESTERIL</v>
      </c>
      <c r="I405" s="8"/>
      <c r="J405" s="11"/>
      <c r="K405" s="3">
        <v>103</v>
      </c>
      <c r="L405" s="3">
        <v>315</v>
      </c>
      <c r="M405" s="3">
        <v>0</v>
      </c>
      <c r="N405" s="3">
        <v>0</v>
      </c>
      <c r="O405" s="3">
        <v>0</v>
      </c>
      <c r="P405" s="3">
        <v>62</v>
      </c>
      <c r="Q405" s="3">
        <v>29</v>
      </c>
      <c r="R405" s="3">
        <v>46</v>
      </c>
      <c r="S405" s="3">
        <v>38</v>
      </c>
      <c r="T405" s="3">
        <v>0</v>
      </c>
      <c r="U405" s="3">
        <v>0</v>
      </c>
      <c r="V405" s="3">
        <v>55</v>
      </c>
      <c r="W405" s="3">
        <v>25</v>
      </c>
      <c r="X405" s="3">
        <v>43</v>
      </c>
      <c r="Y405" s="3">
        <v>37</v>
      </c>
      <c r="Z405" s="3">
        <v>0</v>
      </c>
    </row>
    <row r="406" spans="1:26">
      <c r="A406" s="2" t="s">
        <v>616</v>
      </c>
      <c r="B406" s="2" t="s">
        <v>106</v>
      </c>
      <c r="C406" s="2" t="s">
        <v>164</v>
      </c>
      <c r="D406" s="2" t="s">
        <v>880</v>
      </c>
      <c r="E406" s="6" t="s">
        <v>13</v>
      </c>
      <c r="F406" s="2">
        <v>20</v>
      </c>
      <c r="G406" s="3">
        <v>8</v>
      </c>
      <c r="H406" s="3" t="str">
        <f t="shared" si="6"/>
        <v>ESTERIL</v>
      </c>
      <c r="I406" s="8"/>
      <c r="J406" s="11"/>
      <c r="K406" s="3">
        <v>0</v>
      </c>
      <c r="L406" s="3">
        <v>843</v>
      </c>
      <c r="M406" s="3">
        <v>0</v>
      </c>
      <c r="N406" s="3">
        <v>0</v>
      </c>
      <c r="O406" s="3">
        <v>0</v>
      </c>
      <c r="P406" s="3">
        <v>9</v>
      </c>
      <c r="Q406" s="3">
        <v>259</v>
      </c>
      <c r="R406" s="3">
        <v>148</v>
      </c>
      <c r="S406" s="3">
        <v>0</v>
      </c>
      <c r="T406" s="3">
        <v>0</v>
      </c>
      <c r="U406" s="3">
        <v>0</v>
      </c>
      <c r="V406" s="3">
        <v>4</v>
      </c>
      <c r="W406" s="3">
        <v>209</v>
      </c>
      <c r="X406" s="3">
        <v>169</v>
      </c>
      <c r="Y406" s="3">
        <v>0</v>
      </c>
      <c r="Z406" s="3">
        <v>0</v>
      </c>
    </row>
    <row r="407" spans="1:26">
      <c r="A407" s="2" t="s">
        <v>616</v>
      </c>
      <c r="B407" s="2" t="s">
        <v>106</v>
      </c>
      <c r="C407" s="2" t="s">
        <v>164</v>
      </c>
      <c r="D407" s="2" t="s">
        <v>881</v>
      </c>
      <c r="E407" s="6" t="s">
        <v>13</v>
      </c>
      <c r="F407" s="2">
        <v>21</v>
      </c>
      <c r="G407" s="3">
        <v>8</v>
      </c>
      <c r="H407" s="3" t="str">
        <f t="shared" si="6"/>
        <v>ESTERIL</v>
      </c>
      <c r="I407" s="8"/>
      <c r="J407" s="11"/>
      <c r="K407" s="3">
        <v>0</v>
      </c>
      <c r="L407" s="3">
        <v>881</v>
      </c>
      <c r="M407" s="3">
        <v>0</v>
      </c>
      <c r="N407" s="3">
        <v>0</v>
      </c>
      <c r="O407" s="3">
        <v>0</v>
      </c>
      <c r="P407" s="3">
        <v>7</v>
      </c>
      <c r="Q407" s="3">
        <v>234</v>
      </c>
      <c r="R407" s="3">
        <v>173</v>
      </c>
      <c r="S407" s="3">
        <v>0</v>
      </c>
      <c r="T407" s="3">
        <v>0</v>
      </c>
      <c r="U407" s="3">
        <v>0</v>
      </c>
      <c r="V407" s="3">
        <v>2</v>
      </c>
      <c r="W407" s="3">
        <v>155</v>
      </c>
      <c r="X407" s="3">
        <v>201</v>
      </c>
      <c r="Y407" s="3">
        <v>0</v>
      </c>
      <c r="Z407" s="3">
        <v>0</v>
      </c>
    </row>
    <row r="408" spans="1:26">
      <c r="A408" s="2" t="s">
        <v>616</v>
      </c>
      <c r="B408" s="2" t="s">
        <v>106</v>
      </c>
      <c r="C408" s="2" t="s">
        <v>164</v>
      </c>
      <c r="D408" s="2" t="s">
        <v>882</v>
      </c>
      <c r="E408" s="6" t="s">
        <v>5</v>
      </c>
      <c r="F408" s="2">
        <v>22</v>
      </c>
      <c r="G408" s="3">
        <v>10</v>
      </c>
      <c r="H408" s="3" t="str">
        <f t="shared" si="6"/>
        <v>ESTERIL</v>
      </c>
      <c r="I408" s="8"/>
      <c r="J408" s="11"/>
      <c r="K408" s="3">
        <v>0</v>
      </c>
      <c r="L408" s="3">
        <v>1080</v>
      </c>
      <c r="M408" s="3">
        <v>0</v>
      </c>
      <c r="N408" s="3">
        <v>0</v>
      </c>
      <c r="O408" s="3">
        <v>0</v>
      </c>
      <c r="P408" s="3">
        <v>22</v>
      </c>
      <c r="Q408" s="3">
        <v>388</v>
      </c>
      <c r="R408" s="3">
        <v>125</v>
      </c>
      <c r="S408" s="3">
        <v>1</v>
      </c>
      <c r="T408" s="3">
        <v>0</v>
      </c>
      <c r="U408" s="3">
        <v>0</v>
      </c>
      <c r="V408" s="3">
        <v>16</v>
      </c>
      <c r="W408" s="3">
        <v>347</v>
      </c>
      <c r="X408" s="3">
        <v>135</v>
      </c>
      <c r="Y408" s="3">
        <v>1</v>
      </c>
      <c r="Z408" s="3">
        <v>0</v>
      </c>
    </row>
    <row r="409" spans="1:26">
      <c r="A409" s="2" t="s">
        <v>616</v>
      </c>
      <c r="B409" s="2" t="s">
        <v>106</v>
      </c>
      <c r="C409" s="2" t="s">
        <v>164</v>
      </c>
      <c r="D409" s="2" t="s">
        <v>883</v>
      </c>
      <c r="E409" s="6" t="s">
        <v>5</v>
      </c>
      <c r="F409" s="2">
        <v>23</v>
      </c>
      <c r="G409" s="3">
        <v>6</v>
      </c>
      <c r="H409" s="3" t="str">
        <f t="shared" si="6"/>
        <v>ESTERIL</v>
      </c>
      <c r="I409" s="8"/>
      <c r="J409" s="11"/>
      <c r="K409" s="3">
        <v>0</v>
      </c>
      <c r="L409" s="3">
        <v>848</v>
      </c>
      <c r="M409" s="3">
        <v>0</v>
      </c>
      <c r="N409" s="3">
        <v>0</v>
      </c>
      <c r="O409" s="3">
        <v>0</v>
      </c>
      <c r="P409" s="3">
        <v>3</v>
      </c>
      <c r="Q409" s="3">
        <v>222</v>
      </c>
      <c r="R409" s="3">
        <v>190</v>
      </c>
      <c r="S409" s="3">
        <v>0</v>
      </c>
      <c r="T409" s="3">
        <v>0</v>
      </c>
      <c r="U409" s="3">
        <v>0</v>
      </c>
      <c r="V409" s="3">
        <v>1</v>
      </c>
      <c r="W409" s="3">
        <v>135</v>
      </c>
      <c r="X409" s="3">
        <v>228</v>
      </c>
      <c r="Y409" s="3">
        <v>0</v>
      </c>
      <c r="Z409" s="3">
        <v>0</v>
      </c>
    </row>
    <row r="410" spans="1:26">
      <c r="A410" s="2" t="s">
        <v>616</v>
      </c>
      <c r="B410" s="2" t="s">
        <v>106</v>
      </c>
      <c r="C410" s="2" t="s">
        <v>164</v>
      </c>
      <c r="D410" s="2" t="s">
        <v>884</v>
      </c>
      <c r="E410" s="6" t="s">
        <v>5</v>
      </c>
      <c r="F410" s="2">
        <v>24</v>
      </c>
      <c r="G410" s="3">
        <v>6</v>
      </c>
      <c r="H410" s="3" t="str">
        <f t="shared" si="6"/>
        <v>ESTERIL</v>
      </c>
      <c r="I410" s="8"/>
      <c r="J410" s="11"/>
      <c r="K410" s="3">
        <v>0</v>
      </c>
      <c r="L410" s="3">
        <v>1125</v>
      </c>
      <c r="M410" s="3">
        <v>0</v>
      </c>
      <c r="N410" s="3">
        <v>0</v>
      </c>
      <c r="O410" s="3">
        <v>0</v>
      </c>
      <c r="P410" s="3">
        <v>13</v>
      </c>
      <c r="Q410" s="3">
        <v>219</v>
      </c>
      <c r="R410" s="3">
        <v>310</v>
      </c>
      <c r="S410" s="3">
        <v>6</v>
      </c>
      <c r="T410" s="3">
        <v>0</v>
      </c>
      <c r="U410" s="3">
        <v>0</v>
      </c>
      <c r="V410" s="3">
        <v>9</v>
      </c>
      <c r="W410" s="3">
        <v>132</v>
      </c>
      <c r="X410" s="3">
        <v>331</v>
      </c>
      <c r="Y410" s="3">
        <v>4</v>
      </c>
      <c r="Z410" s="3">
        <v>0</v>
      </c>
    </row>
    <row r="411" spans="1:26">
      <c r="A411" s="2" t="s">
        <v>616</v>
      </c>
      <c r="B411" s="2" t="s">
        <v>106</v>
      </c>
      <c r="C411" s="2" t="s">
        <v>164</v>
      </c>
      <c r="D411" s="2" t="s">
        <v>885</v>
      </c>
      <c r="E411" s="6" t="s">
        <v>5</v>
      </c>
      <c r="F411" s="2">
        <v>25</v>
      </c>
      <c r="G411" s="3">
        <v>10</v>
      </c>
      <c r="H411" s="3" t="str">
        <f t="shared" si="6"/>
        <v>ESTERIL</v>
      </c>
      <c r="I411" s="8"/>
      <c r="J411" s="11"/>
      <c r="K411" s="3">
        <v>0</v>
      </c>
      <c r="L411" s="3">
        <v>1044</v>
      </c>
      <c r="M411" s="3">
        <v>0</v>
      </c>
      <c r="N411" s="3">
        <v>0</v>
      </c>
      <c r="O411" s="3">
        <v>0</v>
      </c>
      <c r="P411" s="3">
        <v>15</v>
      </c>
      <c r="Q411" s="3">
        <v>337</v>
      </c>
      <c r="R411" s="3">
        <v>173</v>
      </c>
      <c r="S411" s="3">
        <v>0</v>
      </c>
      <c r="T411" s="3">
        <v>0</v>
      </c>
      <c r="U411" s="3">
        <v>0</v>
      </c>
      <c r="V411" s="3">
        <v>6</v>
      </c>
      <c r="W411" s="3">
        <v>269</v>
      </c>
      <c r="X411" s="3">
        <v>213</v>
      </c>
      <c r="Y411" s="3">
        <v>0</v>
      </c>
      <c r="Z411" s="3">
        <v>0</v>
      </c>
    </row>
    <row r="412" spans="1:26">
      <c r="A412" s="2" t="s">
        <v>616</v>
      </c>
      <c r="B412" s="2" t="s">
        <v>106</v>
      </c>
      <c r="C412" s="2" t="s">
        <v>164</v>
      </c>
      <c r="D412" s="2" t="s">
        <v>886</v>
      </c>
      <c r="E412" s="6" t="s">
        <v>5</v>
      </c>
      <c r="F412" s="2">
        <v>26</v>
      </c>
      <c r="G412" s="3">
        <v>10</v>
      </c>
      <c r="H412" s="3" t="str">
        <f t="shared" si="6"/>
        <v>ESTERIL</v>
      </c>
      <c r="I412" s="8"/>
      <c r="J412" s="11"/>
      <c r="K412" s="3">
        <v>0</v>
      </c>
      <c r="L412" s="3">
        <v>1054</v>
      </c>
      <c r="M412" s="3">
        <v>0</v>
      </c>
      <c r="N412" s="3">
        <v>0</v>
      </c>
      <c r="O412" s="3">
        <v>0</v>
      </c>
      <c r="P412" s="3">
        <v>20</v>
      </c>
      <c r="Q412" s="3">
        <v>376</v>
      </c>
      <c r="R412" s="3">
        <v>134</v>
      </c>
      <c r="S412" s="3">
        <v>1</v>
      </c>
      <c r="T412" s="3">
        <v>0</v>
      </c>
      <c r="U412" s="3">
        <v>0</v>
      </c>
      <c r="V412" s="3">
        <v>6</v>
      </c>
      <c r="W412" s="3">
        <v>310</v>
      </c>
      <c r="X412" s="3">
        <v>184</v>
      </c>
      <c r="Y412" s="3">
        <v>0</v>
      </c>
      <c r="Z412" s="3">
        <v>0</v>
      </c>
    </row>
    <row r="413" spans="1:26">
      <c r="A413" s="2" t="s">
        <v>616</v>
      </c>
      <c r="B413" s="2" t="s">
        <v>106</v>
      </c>
      <c r="C413" s="2" t="s">
        <v>164</v>
      </c>
      <c r="D413" s="2" t="s">
        <v>887</v>
      </c>
      <c r="E413" s="6" t="s">
        <v>5</v>
      </c>
      <c r="F413" s="2">
        <v>27</v>
      </c>
      <c r="G413" s="3">
        <v>6</v>
      </c>
      <c r="H413" s="3" t="str">
        <f t="shared" si="6"/>
        <v>ESTERIL</v>
      </c>
      <c r="I413" s="8"/>
      <c r="J413" s="11"/>
      <c r="K413" s="3">
        <v>0</v>
      </c>
      <c r="L413" s="3">
        <v>988</v>
      </c>
      <c r="M413" s="3">
        <v>0</v>
      </c>
      <c r="N413" s="3">
        <v>0</v>
      </c>
      <c r="O413" s="3">
        <v>0</v>
      </c>
      <c r="P413" s="3">
        <v>8</v>
      </c>
      <c r="Q413" s="3">
        <v>261</v>
      </c>
      <c r="R413" s="3">
        <v>177</v>
      </c>
      <c r="S413" s="3">
        <v>1</v>
      </c>
      <c r="T413" s="3">
        <v>0</v>
      </c>
      <c r="U413" s="3">
        <v>0</v>
      </c>
      <c r="V413" s="3">
        <v>3</v>
      </c>
      <c r="W413" s="3">
        <v>151</v>
      </c>
      <c r="X413" s="3">
        <v>234</v>
      </c>
      <c r="Y413" s="3">
        <v>0</v>
      </c>
      <c r="Z413" s="3">
        <v>0</v>
      </c>
    </row>
    <row r="414" spans="1:26">
      <c r="A414" s="2" t="s">
        <v>616</v>
      </c>
      <c r="B414" s="2" t="s">
        <v>106</v>
      </c>
      <c r="C414" s="2" t="s">
        <v>164</v>
      </c>
      <c r="D414" s="2" t="s">
        <v>888</v>
      </c>
      <c r="E414" s="6" t="s">
        <v>5</v>
      </c>
      <c r="F414" s="2">
        <v>28</v>
      </c>
      <c r="G414" s="3">
        <v>6</v>
      </c>
      <c r="H414" s="3" t="str">
        <f t="shared" si="6"/>
        <v>ESTERIL</v>
      </c>
      <c r="I414" s="8"/>
      <c r="J414" s="11"/>
      <c r="K414" s="3">
        <v>0</v>
      </c>
      <c r="L414" s="3">
        <v>772</v>
      </c>
      <c r="M414" s="3">
        <v>0</v>
      </c>
      <c r="N414" s="3">
        <v>0</v>
      </c>
      <c r="O414" s="3">
        <v>0</v>
      </c>
      <c r="P414" s="3">
        <v>1</v>
      </c>
      <c r="Q414" s="3">
        <v>209</v>
      </c>
      <c r="R414" s="3">
        <v>159</v>
      </c>
      <c r="S414" s="3">
        <v>0</v>
      </c>
      <c r="T414" s="3">
        <v>0</v>
      </c>
      <c r="U414" s="3">
        <v>0</v>
      </c>
      <c r="V414" s="3">
        <v>1</v>
      </c>
      <c r="W414" s="3">
        <v>113</v>
      </c>
      <c r="X414" s="3">
        <v>211</v>
      </c>
      <c r="Y414" s="3">
        <v>0</v>
      </c>
      <c r="Z414" s="3">
        <v>0</v>
      </c>
    </row>
    <row r="415" spans="1:26">
      <c r="A415" s="2" t="s">
        <v>616</v>
      </c>
      <c r="B415" s="2" t="s">
        <v>106</v>
      </c>
      <c r="C415" s="2" t="s">
        <v>164</v>
      </c>
      <c r="D415" s="2" t="s">
        <v>889</v>
      </c>
      <c r="E415" s="6" t="s">
        <v>5</v>
      </c>
      <c r="F415" s="2">
        <v>29</v>
      </c>
      <c r="G415" s="3">
        <v>8</v>
      </c>
      <c r="H415" s="3" t="str">
        <f t="shared" si="6"/>
        <v>ESTERIL</v>
      </c>
      <c r="I415" s="8"/>
      <c r="J415" s="11"/>
      <c r="K415" s="3">
        <v>0</v>
      </c>
      <c r="L415" s="3">
        <v>869</v>
      </c>
      <c r="M415" s="3">
        <v>0</v>
      </c>
      <c r="N415" s="3">
        <v>0</v>
      </c>
      <c r="O415" s="3">
        <v>0</v>
      </c>
      <c r="P415" s="3">
        <v>10</v>
      </c>
      <c r="Q415" s="3">
        <v>268</v>
      </c>
      <c r="R415" s="3">
        <v>115</v>
      </c>
      <c r="S415" s="3">
        <v>0</v>
      </c>
      <c r="T415" s="3">
        <v>0</v>
      </c>
      <c r="U415" s="3">
        <v>0</v>
      </c>
      <c r="V415" s="3">
        <v>5</v>
      </c>
      <c r="W415" s="3">
        <v>215</v>
      </c>
      <c r="X415" s="3">
        <v>151</v>
      </c>
      <c r="Y415" s="3">
        <v>0</v>
      </c>
      <c r="Z415" s="3">
        <v>0</v>
      </c>
    </row>
    <row r="416" spans="1:26">
      <c r="A416" s="2" t="s">
        <v>616</v>
      </c>
      <c r="B416" s="2" t="s">
        <v>106</v>
      </c>
      <c r="C416" s="2" t="s">
        <v>164</v>
      </c>
      <c r="D416" s="2" t="s">
        <v>890</v>
      </c>
      <c r="E416" s="6" t="s">
        <v>5</v>
      </c>
      <c r="F416" s="2">
        <v>30</v>
      </c>
      <c r="G416" s="3">
        <v>8</v>
      </c>
      <c r="H416" s="3" t="str">
        <f t="shared" si="6"/>
        <v>ESTERIL</v>
      </c>
      <c r="I416" s="8"/>
      <c r="J416" s="11"/>
      <c r="K416" s="3">
        <v>0</v>
      </c>
      <c r="L416" s="3">
        <v>793</v>
      </c>
      <c r="M416" s="3">
        <v>0</v>
      </c>
      <c r="N416" s="3">
        <v>0</v>
      </c>
      <c r="O416" s="3">
        <v>0</v>
      </c>
      <c r="P416" s="3">
        <v>12</v>
      </c>
      <c r="Q416" s="3">
        <v>234</v>
      </c>
      <c r="R416" s="3">
        <v>112</v>
      </c>
      <c r="S416" s="3">
        <v>3</v>
      </c>
      <c r="T416" s="3">
        <v>0</v>
      </c>
      <c r="U416" s="3">
        <v>0</v>
      </c>
      <c r="V416" s="3">
        <v>9</v>
      </c>
      <c r="W416" s="3">
        <v>184</v>
      </c>
      <c r="X416" s="3">
        <v>124</v>
      </c>
      <c r="Y416" s="3">
        <v>2</v>
      </c>
      <c r="Z416" s="3">
        <v>0</v>
      </c>
    </row>
    <row r="417" spans="1:26">
      <c r="A417" s="2" t="s">
        <v>616</v>
      </c>
      <c r="B417" s="2" t="s">
        <v>106</v>
      </c>
      <c r="C417" s="2" t="s">
        <v>164</v>
      </c>
      <c r="D417" s="2" t="s">
        <v>891</v>
      </c>
      <c r="E417" s="6" t="s">
        <v>5</v>
      </c>
      <c r="F417" s="2">
        <v>31</v>
      </c>
      <c r="G417" s="3">
        <v>6</v>
      </c>
      <c r="H417" s="3" t="str">
        <f t="shared" si="6"/>
        <v>ESTERIL</v>
      </c>
      <c r="I417" s="8"/>
      <c r="J417" s="11"/>
      <c r="K417" s="3">
        <v>0</v>
      </c>
      <c r="L417" s="3">
        <v>857</v>
      </c>
      <c r="M417" s="3">
        <v>0</v>
      </c>
      <c r="N417" s="3">
        <v>0</v>
      </c>
      <c r="O417" s="3">
        <v>0</v>
      </c>
      <c r="P417" s="3">
        <v>3</v>
      </c>
      <c r="Q417" s="3">
        <v>172</v>
      </c>
      <c r="R417" s="3">
        <v>214</v>
      </c>
      <c r="S417" s="3">
        <v>0</v>
      </c>
      <c r="T417" s="3">
        <v>0</v>
      </c>
      <c r="U417" s="3">
        <v>0</v>
      </c>
      <c r="V417" s="3">
        <v>2</v>
      </c>
      <c r="W417" s="3">
        <v>98</v>
      </c>
      <c r="X417" s="3">
        <v>236</v>
      </c>
      <c r="Y417" s="3">
        <v>0</v>
      </c>
      <c r="Z417" s="3">
        <v>0</v>
      </c>
    </row>
    <row r="418" spans="1:26">
      <c r="A418" s="2" t="s">
        <v>616</v>
      </c>
      <c r="B418" s="2" t="s">
        <v>106</v>
      </c>
      <c r="C418" s="2" t="s">
        <v>164</v>
      </c>
      <c r="D418" s="2" t="s">
        <v>892</v>
      </c>
      <c r="E418" s="6" t="s">
        <v>5</v>
      </c>
      <c r="F418" s="2">
        <v>32</v>
      </c>
      <c r="G418" s="3">
        <v>8</v>
      </c>
      <c r="H418" s="3" t="str">
        <f t="shared" si="6"/>
        <v>ESTERIL</v>
      </c>
      <c r="I418" s="8"/>
      <c r="J418" s="11"/>
      <c r="K418" s="3">
        <v>0</v>
      </c>
      <c r="L418" s="3">
        <v>818</v>
      </c>
      <c r="M418" s="3">
        <v>0</v>
      </c>
      <c r="N418" s="3">
        <v>0</v>
      </c>
      <c r="O418" s="3">
        <v>0</v>
      </c>
      <c r="P418" s="3">
        <v>3</v>
      </c>
      <c r="Q418" s="3">
        <v>216</v>
      </c>
      <c r="R418" s="3">
        <v>171</v>
      </c>
      <c r="S418" s="3">
        <v>0</v>
      </c>
      <c r="T418" s="3">
        <v>0</v>
      </c>
      <c r="U418" s="3">
        <v>0</v>
      </c>
      <c r="V418" s="3">
        <v>2</v>
      </c>
      <c r="W418" s="3">
        <v>150</v>
      </c>
      <c r="X418" s="3">
        <v>194</v>
      </c>
      <c r="Y418" s="3">
        <v>0</v>
      </c>
      <c r="Z418" s="3">
        <v>0</v>
      </c>
    </row>
    <row r="419" spans="1:26">
      <c r="A419" s="2" t="s">
        <v>616</v>
      </c>
      <c r="B419" s="2" t="s">
        <v>106</v>
      </c>
      <c r="C419" s="2" t="s">
        <v>164</v>
      </c>
      <c r="D419" s="2" t="s">
        <v>893</v>
      </c>
      <c r="E419" s="6" t="s">
        <v>5</v>
      </c>
      <c r="F419" s="2">
        <v>33</v>
      </c>
      <c r="G419" s="3">
        <v>8</v>
      </c>
      <c r="H419" s="3" t="str">
        <f t="shared" si="6"/>
        <v>ESTERIL</v>
      </c>
      <c r="I419" s="8"/>
      <c r="J419" s="11"/>
      <c r="K419" s="3">
        <v>0</v>
      </c>
      <c r="L419" s="3">
        <v>780</v>
      </c>
      <c r="M419" s="3">
        <v>0</v>
      </c>
      <c r="N419" s="3">
        <v>0</v>
      </c>
      <c r="O419" s="3">
        <v>0</v>
      </c>
      <c r="P419" s="3">
        <v>5</v>
      </c>
      <c r="Q419" s="3">
        <v>161</v>
      </c>
      <c r="R419" s="3">
        <v>196</v>
      </c>
      <c r="S419" s="3">
        <v>0</v>
      </c>
      <c r="T419" s="3">
        <v>0</v>
      </c>
      <c r="U419" s="3">
        <v>0</v>
      </c>
      <c r="V419" s="3">
        <v>3</v>
      </c>
      <c r="W419" s="3">
        <v>123</v>
      </c>
      <c r="X419" s="3">
        <v>201</v>
      </c>
      <c r="Y419" s="3">
        <v>0</v>
      </c>
      <c r="Z419" s="3">
        <v>0</v>
      </c>
    </row>
    <row r="420" spans="1:26">
      <c r="A420" s="2" t="s">
        <v>616</v>
      </c>
      <c r="B420" s="2" t="s">
        <v>106</v>
      </c>
      <c r="C420" s="2" t="s">
        <v>164</v>
      </c>
      <c r="D420" s="2" t="s">
        <v>894</v>
      </c>
      <c r="E420" s="6" t="s">
        <v>5</v>
      </c>
      <c r="F420" s="2">
        <v>34</v>
      </c>
      <c r="G420" s="3">
        <v>8</v>
      </c>
      <c r="H420" s="3" t="str">
        <f t="shared" si="6"/>
        <v>ESTERIL</v>
      </c>
      <c r="I420" s="8"/>
      <c r="J420" s="11"/>
      <c r="K420" s="3">
        <v>0</v>
      </c>
      <c r="L420" s="3">
        <v>905</v>
      </c>
      <c r="M420" s="3">
        <v>0</v>
      </c>
      <c r="N420" s="3">
        <v>0</v>
      </c>
      <c r="O420" s="3">
        <v>0</v>
      </c>
      <c r="P420" s="3">
        <v>20</v>
      </c>
      <c r="Q420" s="3">
        <v>305</v>
      </c>
      <c r="R420" s="3">
        <v>129</v>
      </c>
      <c r="S420" s="3">
        <v>2</v>
      </c>
      <c r="T420" s="3">
        <v>0</v>
      </c>
      <c r="U420" s="3">
        <v>0</v>
      </c>
      <c r="V420" s="3">
        <v>6</v>
      </c>
      <c r="W420" s="3">
        <v>247</v>
      </c>
      <c r="X420" s="3">
        <v>168</v>
      </c>
      <c r="Y420" s="3">
        <v>0</v>
      </c>
      <c r="Z420" s="3">
        <v>0</v>
      </c>
    </row>
    <row r="421" spans="1:26">
      <c r="A421" s="2" t="s">
        <v>616</v>
      </c>
      <c r="B421" s="2" t="s">
        <v>106</v>
      </c>
      <c r="C421" s="2" t="s">
        <v>164</v>
      </c>
      <c r="D421" s="2" t="s">
        <v>895</v>
      </c>
      <c r="E421" s="6" t="s">
        <v>5</v>
      </c>
      <c r="F421" s="2">
        <v>35</v>
      </c>
      <c r="G421" s="3">
        <v>4</v>
      </c>
      <c r="H421" s="3" t="str">
        <f t="shared" si="6"/>
        <v>ESTERIL</v>
      </c>
      <c r="I421" s="8"/>
      <c r="J421" s="11"/>
      <c r="K421" s="3">
        <v>0</v>
      </c>
      <c r="L421" s="3">
        <v>775</v>
      </c>
      <c r="M421" s="3">
        <v>0</v>
      </c>
      <c r="N421" s="3">
        <v>0</v>
      </c>
      <c r="O421" s="3">
        <v>0</v>
      </c>
      <c r="P421" s="3">
        <v>0</v>
      </c>
      <c r="Q421" s="3">
        <v>161</v>
      </c>
      <c r="R421" s="3">
        <v>212</v>
      </c>
      <c r="S421" s="3">
        <v>0</v>
      </c>
      <c r="T421" s="3">
        <v>0</v>
      </c>
      <c r="U421" s="3">
        <v>0</v>
      </c>
      <c r="V421" s="3">
        <v>0</v>
      </c>
      <c r="W421" s="3">
        <v>88</v>
      </c>
      <c r="X421" s="3">
        <v>240</v>
      </c>
      <c r="Y421" s="3">
        <v>0</v>
      </c>
      <c r="Z421" s="3">
        <v>0</v>
      </c>
    </row>
    <row r="422" spans="1:26">
      <c r="A422" s="2" t="s">
        <v>616</v>
      </c>
      <c r="B422" s="2" t="s">
        <v>106</v>
      </c>
      <c r="C422" s="2" t="s">
        <v>164</v>
      </c>
      <c r="D422" s="2" t="s">
        <v>896</v>
      </c>
      <c r="E422" s="6" t="s">
        <v>5</v>
      </c>
      <c r="F422" s="2">
        <v>36</v>
      </c>
      <c r="G422" s="3">
        <v>4</v>
      </c>
      <c r="H422" s="3" t="str">
        <f t="shared" si="6"/>
        <v>ESTERIL</v>
      </c>
      <c r="I422" s="8"/>
      <c r="J422" s="11"/>
      <c r="K422" s="3">
        <v>0</v>
      </c>
      <c r="L422" s="3">
        <v>603</v>
      </c>
      <c r="M422" s="3">
        <v>0</v>
      </c>
      <c r="N422" s="3">
        <v>0</v>
      </c>
      <c r="O422" s="3">
        <v>0</v>
      </c>
      <c r="P422" s="3">
        <v>4</v>
      </c>
      <c r="Q422" s="3">
        <v>139</v>
      </c>
      <c r="R422" s="3">
        <v>125</v>
      </c>
      <c r="S422" s="3">
        <v>0</v>
      </c>
      <c r="T422" s="3">
        <v>0</v>
      </c>
      <c r="U422" s="3">
        <v>0</v>
      </c>
      <c r="V422" s="3">
        <v>0</v>
      </c>
      <c r="W422" s="3">
        <v>73</v>
      </c>
      <c r="X422" s="3">
        <v>151</v>
      </c>
      <c r="Y422" s="3">
        <v>0</v>
      </c>
      <c r="Z422" s="3">
        <v>0</v>
      </c>
    </row>
    <row r="423" spans="1:26">
      <c r="A423" s="2" t="s">
        <v>616</v>
      </c>
      <c r="B423" s="2" t="s">
        <v>106</v>
      </c>
      <c r="C423" s="2" t="s">
        <v>164</v>
      </c>
      <c r="D423" s="2" t="s">
        <v>897</v>
      </c>
      <c r="E423" s="6" t="s">
        <v>5</v>
      </c>
      <c r="F423" s="2">
        <v>37</v>
      </c>
      <c r="G423" s="3">
        <v>4</v>
      </c>
      <c r="H423" s="3" t="str">
        <f t="shared" si="6"/>
        <v>ESTERIL</v>
      </c>
      <c r="I423" s="8"/>
      <c r="J423" s="11"/>
      <c r="K423" s="3">
        <v>0</v>
      </c>
      <c r="L423" s="3">
        <v>692</v>
      </c>
      <c r="M423" s="3">
        <v>0</v>
      </c>
      <c r="N423" s="3">
        <v>0</v>
      </c>
      <c r="O423" s="3">
        <v>0</v>
      </c>
      <c r="P423" s="3">
        <v>1</v>
      </c>
      <c r="Q423" s="3">
        <v>177</v>
      </c>
      <c r="R423" s="3">
        <v>132</v>
      </c>
      <c r="S423" s="3">
        <v>0</v>
      </c>
      <c r="T423" s="3">
        <v>0</v>
      </c>
      <c r="U423" s="3">
        <v>0</v>
      </c>
      <c r="V423" s="3">
        <v>0</v>
      </c>
      <c r="W423" s="3">
        <v>105</v>
      </c>
      <c r="X423" s="3">
        <v>173</v>
      </c>
      <c r="Y423" s="3">
        <v>0</v>
      </c>
      <c r="Z423" s="3">
        <v>0</v>
      </c>
    </row>
    <row r="424" spans="1:26">
      <c r="A424" s="2" t="s">
        <v>616</v>
      </c>
      <c r="B424" s="2" t="s">
        <v>106</v>
      </c>
      <c r="C424" s="2" t="s">
        <v>164</v>
      </c>
      <c r="D424" s="2" t="s">
        <v>898</v>
      </c>
      <c r="E424" s="6" t="s">
        <v>5</v>
      </c>
      <c r="F424" s="2">
        <v>38</v>
      </c>
      <c r="G424" s="3">
        <v>8</v>
      </c>
      <c r="H424" s="3" t="str">
        <f t="shared" si="6"/>
        <v>ESTERIL</v>
      </c>
      <c r="I424" s="8"/>
      <c r="J424" s="11"/>
      <c r="K424" s="3">
        <v>0</v>
      </c>
      <c r="L424" s="3">
        <v>780</v>
      </c>
      <c r="M424" s="3">
        <v>0</v>
      </c>
      <c r="N424" s="3">
        <v>0</v>
      </c>
      <c r="O424" s="3">
        <v>0</v>
      </c>
      <c r="P424" s="3">
        <v>8</v>
      </c>
      <c r="Q424" s="3">
        <v>242</v>
      </c>
      <c r="R424" s="3">
        <v>106</v>
      </c>
      <c r="S424" s="3">
        <v>0</v>
      </c>
      <c r="T424" s="3">
        <v>0</v>
      </c>
      <c r="U424" s="3">
        <v>0</v>
      </c>
      <c r="V424" s="3">
        <v>3</v>
      </c>
      <c r="W424" s="3">
        <v>211</v>
      </c>
      <c r="X424" s="3">
        <v>113</v>
      </c>
      <c r="Y424" s="3">
        <v>0</v>
      </c>
      <c r="Z424" s="3">
        <v>0</v>
      </c>
    </row>
    <row r="425" spans="1:26">
      <c r="A425" s="2" t="s">
        <v>616</v>
      </c>
      <c r="B425" s="2" t="s">
        <v>106</v>
      </c>
      <c r="C425" s="2" t="s">
        <v>164</v>
      </c>
      <c r="D425" s="2" t="s">
        <v>899</v>
      </c>
      <c r="E425" s="6" t="s">
        <v>5</v>
      </c>
      <c r="F425" s="2">
        <v>39</v>
      </c>
      <c r="G425" s="3">
        <v>4</v>
      </c>
      <c r="H425" s="3" t="str">
        <f t="shared" si="6"/>
        <v>ESTERIL</v>
      </c>
      <c r="I425" s="8"/>
      <c r="J425" s="11"/>
      <c r="K425" s="3">
        <v>0</v>
      </c>
      <c r="L425" s="3">
        <v>622</v>
      </c>
      <c r="M425" s="3">
        <v>0</v>
      </c>
      <c r="N425" s="3">
        <v>0</v>
      </c>
      <c r="O425" s="3">
        <v>0</v>
      </c>
      <c r="P425" s="3">
        <v>2</v>
      </c>
      <c r="Q425" s="3">
        <v>106</v>
      </c>
      <c r="R425" s="3">
        <v>156</v>
      </c>
      <c r="S425" s="3">
        <v>0</v>
      </c>
      <c r="T425" s="3">
        <v>0</v>
      </c>
      <c r="U425" s="3">
        <v>0</v>
      </c>
      <c r="V425" s="3">
        <v>1</v>
      </c>
      <c r="W425" s="3">
        <v>60</v>
      </c>
      <c r="X425" s="3">
        <v>173</v>
      </c>
      <c r="Y425" s="3">
        <v>0</v>
      </c>
      <c r="Z425" s="3">
        <v>0</v>
      </c>
    </row>
    <row r="426" spans="1:26">
      <c r="A426" s="2" t="s">
        <v>616</v>
      </c>
      <c r="B426" s="2" t="s">
        <v>106</v>
      </c>
      <c r="C426" s="2" t="s">
        <v>164</v>
      </c>
      <c r="D426" s="2" t="s">
        <v>900</v>
      </c>
      <c r="E426" s="6" t="s">
        <v>5</v>
      </c>
      <c r="F426" s="2">
        <v>40</v>
      </c>
      <c r="G426" s="3">
        <v>6</v>
      </c>
      <c r="H426" s="3" t="str">
        <f t="shared" si="6"/>
        <v>ESTERIL</v>
      </c>
      <c r="I426" s="8"/>
      <c r="J426" s="11"/>
      <c r="K426" s="3">
        <v>0</v>
      </c>
      <c r="L426" s="3">
        <v>782</v>
      </c>
      <c r="M426" s="3">
        <v>0</v>
      </c>
      <c r="N426" s="3">
        <v>0</v>
      </c>
      <c r="O426" s="3">
        <v>0</v>
      </c>
      <c r="P426" s="3">
        <v>16</v>
      </c>
      <c r="Q426" s="3">
        <v>241</v>
      </c>
      <c r="R426" s="3">
        <v>108</v>
      </c>
      <c r="S426" s="3">
        <v>1</v>
      </c>
      <c r="T426" s="3">
        <v>0</v>
      </c>
      <c r="U426" s="3">
        <v>0</v>
      </c>
      <c r="V426" s="3">
        <v>10</v>
      </c>
      <c r="W426" s="3">
        <v>197</v>
      </c>
      <c r="X426" s="3">
        <v>121</v>
      </c>
      <c r="Y426" s="3">
        <v>0</v>
      </c>
      <c r="Z426" s="3">
        <v>0</v>
      </c>
    </row>
    <row r="427" spans="1:26">
      <c r="A427" s="2" t="s">
        <v>616</v>
      </c>
      <c r="B427" s="2" t="s">
        <v>106</v>
      </c>
      <c r="C427" s="2" t="s">
        <v>164</v>
      </c>
      <c r="D427" s="2" t="s">
        <v>901</v>
      </c>
      <c r="E427" s="6" t="s">
        <v>5</v>
      </c>
      <c r="F427" s="2">
        <v>41</v>
      </c>
      <c r="G427" s="3">
        <v>4</v>
      </c>
      <c r="H427" s="3" t="str">
        <f t="shared" si="6"/>
        <v>ESTERIL</v>
      </c>
      <c r="I427" s="8"/>
      <c r="J427" s="11"/>
      <c r="K427" s="3">
        <v>0</v>
      </c>
      <c r="L427" s="3">
        <v>646</v>
      </c>
      <c r="M427" s="3">
        <v>0</v>
      </c>
      <c r="N427" s="3">
        <v>0</v>
      </c>
      <c r="O427" s="3">
        <v>0</v>
      </c>
      <c r="P427" s="3">
        <v>2</v>
      </c>
      <c r="Q427" s="3">
        <v>146</v>
      </c>
      <c r="R427" s="3">
        <v>152</v>
      </c>
      <c r="S427" s="3">
        <v>0</v>
      </c>
      <c r="T427" s="3">
        <v>0</v>
      </c>
      <c r="U427" s="3">
        <v>0</v>
      </c>
      <c r="V427" s="3">
        <v>0</v>
      </c>
      <c r="W427" s="3">
        <v>80</v>
      </c>
      <c r="X427" s="3">
        <v>176</v>
      </c>
      <c r="Y427" s="3">
        <v>0</v>
      </c>
      <c r="Z427" s="3">
        <v>0</v>
      </c>
    </row>
    <row r="428" spans="1:26">
      <c r="A428" s="2" t="s">
        <v>616</v>
      </c>
      <c r="B428" s="2" t="s">
        <v>106</v>
      </c>
      <c r="C428" s="2" t="s">
        <v>164</v>
      </c>
      <c r="D428" s="2" t="s">
        <v>902</v>
      </c>
      <c r="E428" s="6" t="s">
        <v>5</v>
      </c>
      <c r="F428" s="2">
        <v>42</v>
      </c>
      <c r="G428" s="3">
        <v>2</v>
      </c>
      <c r="H428" s="3" t="str">
        <f t="shared" si="6"/>
        <v>ESTERIL</v>
      </c>
      <c r="I428" s="8"/>
      <c r="J428" s="11"/>
      <c r="K428" s="3">
        <v>0</v>
      </c>
      <c r="L428" s="3">
        <v>773</v>
      </c>
      <c r="M428" s="3">
        <v>0</v>
      </c>
      <c r="N428" s="3">
        <v>0</v>
      </c>
      <c r="O428" s="3">
        <v>0</v>
      </c>
      <c r="P428" s="3">
        <v>3</v>
      </c>
      <c r="Q428" s="3">
        <v>182</v>
      </c>
      <c r="R428" s="3">
        <v>166</v>
      </c>
      <c r="S428" s="3">
        <v>0</v>
      </c>
      <c r="T428" s="3">
        <v>0</v>
      </c>
      <c r="U428" s="3">
        <v>0</v>
      </c>
      <c r="V428" s="3">
        <v>1</v>
      </c>
      <c r="W428" s="3">
        <v>114</v>
      </c>
      <c r="X428" s="3">
        <v>191</v>
      </c>
      <c r="Y428" s="3">
        <v>0</v>
      </c>
      <c r="Z428" s="3">
        <v>0</v>
      </c>
    </row>
    <row r="429" spans="1:26">
      <c r="A429" s="2" t="s">
        <v>616</v>
      </c>
      <c r="B429" s="2" t="s">
        <v>106</v>
      </c>
      <c r="C429" s="2" t="s">
        <v>164</v>
      </c>
      <c r="D429" s="2" t="s">
        <v>903</v>
      </c>
      <c r="E429" s="6" t="s">
        <v>5</v>
      </c>
      <c r="F429" s="2">
        <v>43</v>
      </c>
      <c r="G429" s="3">
        <v>2</v>
      </c>
      <c r="H429" s="3" t="str">
        <f t="shared" si="6"/>
        <v>ESTERIL</v>
      </c>
      <c r="I429" s="8"/>
      <c r="J429" s="11"/>
      <c r="K429" s="3">
        <v>0</v>
      </c>
      <c r="L429" s="3">
        <v>585</v>
      </c>
      <c r="M429" s="3">
        <v>0</v>
      </c>
      <c r="N429" s="3">
        <v>0</v>
      </c>
      <c r="O429" s="3">
        <v>0</v>
      </c>
      <c r="P429" s="3">
        <v>7</v>
      </c>
      <c r="Q429" s="3">
        <v>130</v>
      </c>
      <c r="R429" s="3">
        <v>132</v>
      </c>
      <c r="S429" s="3">
        <v>0</v>
      </c>
      <c r="T429" s="3">
        <v>0</v>
      </c>
      <c r="U429" s="3">
        <v>0</v>
      </c>
      <c r="V429" s="3">
        <v>3</v>
      </c>
      <c r="W429" s="3">
        <v>92</v>
      </c>
      <c r="X429" s="3">
        <v>146</v>
      </c>
      <c r="Y429" s="3">
        <v>0</v>
      </c>
      <c r="Z429" s="3">
        <v>0</v>
      </c>
    </row>
    <row r="430" spans="1:26">
      <c r="A430" s="2" t="s">
        <v>616</v>
      </c>
      <c r="B430" s="2" t="s">
        <v>106</v>
      </c>
      <c r="C430" s="2" t="s">
        <v>164</v>
      </c>
      <c r="D430" s="2" t="s">
        <v>904</v>
      </c>
      <c r="E430" s="6" t="s">
        <v>5</v>
      </c>
      <c r="F430" s="2">
        <v>44</v>
      </c>
      <c r="G430" s="3">
        <v>4</v>
      </c>
      <c r="H430" s="3" t="str">
        <f t="shared" si="6"/>
        <v>ESTERIL</v>
      </c>
      <c r="I430" s="8"/>
      <c r="J430" s="11"/>
      <c r="K430" s="3">
        <v>0</v>
      </c>
      <c r="L430" s="3">
        <v>948</v>
      </c>
      <c r="M430" s="3">
        <v>0</v>
      </c>
      <c r="N430" s="3">
        <v>0</v>
      </c>
      <c r="O430" s="3">
        <v>0</v>
      </c>
      <c r="P430" s="3">
        <v>19</v>
      </c>
      <c r="Q430" s="3">
        <v>299</v>
      </c>
      <c r="R430" s="3">
        <v>153</v>
      </c>
      <c r="S430" s="3">
        <v>2</v>
      </c>
      <c r="T430" s="3">
        <v>0</v>
      </c>
      <c r="U430" s="3">
        <v>0</v>
      </c>
      <c r="V430" s="3">
        <v>7</v>
      </c>
      <c r="W430" s="3">
        <v>254</v>
      </c>
      <c r="X430" s="3">
        <v>175</v>
      </c>
      <c r="Y430" s="3">
        <v>0</v>
      </c>
      <c r="Z430" s="3">
        <v>0</v>
      </c>
    </row>
    <row r="431" spans="1:26">
      <c r="A431" s="2" t="s">
        <v>616</v>
      </c>
      <c r="B431" s="2" t="s">
        <v>106</v>
      </c>
      <c r="C431" s="2" t="s">
        <v>164</v>
      </c>
      <c r="D431" s="2" t="s">
        <v>905</v>
      </c>
      <c r="E431" s="6" t="s">
        <v>5</v>
      </c>
      <c r="F431" s="2">
        <v>45</v>
      </c>
      <c r="G431" s="3">
        <v>6</v>
      </c>
      <c r="H431" s="3" t="str">
        <f t="shared" si="6"/>
        <v>ESTERIL</v>
      </c>
      <c r="I431" s="8"/>
      <c r="J431" s="11"/>
      <c r="K431" s="3">
        <v>0</v>
      </c>
      <c r="L431" s="3">
        <v>1130</v>
      </c>
      <c r="M431" s="3">
        <v>0</v>
      </c>
      <c r="N431" s="3">
        <v>0</v>
      </c>
      <c r="O431" s="3">
        <v>0</v>
      </c>
      <c r="P431" s="3">
        <v>24</v>
      </c>
      <c r="Q431" s="3">
        <v>342</v>
      </c>
      <c r="R431" s="3">
        <v>195</v>
      </c>
      <c r="S431" s="3">
        <v>8</v>
      </c>
      <c r="T431" s="3">
        <v>0</v>
      </c>
      <c r="U431" s="3">
        <v>0</v>
      </c>
      <c r="V431" s="3">
        <v>13</v>
      </c>
      <c r="W431" s="3">
        <v>262</v>
      </c>
      <c r="X431" s="3">
        <v>246</v>
      </c>
      <c r="Y431" s="3">
        <v>3</v>
      </c>
      <c r="Z431" s="3">
        <v>0</v>
      </c>
    </row>
    <row r="432" spans="1:26">
      <c r="A432" s="2" t="s">
        <v>616</v>
      </c>
      <c r="B432" s="2" t="s">
        <v>106</v>
      </c>
      <c r="C432" s="2" t="s">
        <v>164</v>
      </c>
      <c r="D432" s="2" t="s">
        <v>906</v>
      </c>
      <c r="E432" s="6" t="s">
        <v>5</v>
      </c>
      <c r="F432" s="2">
        <v>46</v>
      </c>
      <c r="G432" s="3">
        <v>4</v>
      </c>
      <c r="H432" s="3" t="str">
        <f t="shared" si="6"/>
        <v>ESTERIL</v>
      </c>
      <c r="I432" s="8"/>
      <c r="J432" s="11"/>
      <c r="K432" s="3">
        <v>0</v>
      </c>
      <c r="L432" s="3">
        <v>640</v>
      </c>
      <c r="M432" s="3">
        <v>0</v>
      </c>
      <c r="N432" s="3">
        <v>0</v>
      </c>
      <c r="O432" s="3">
        <v>0</v>
      </c>
      <c r="P432" s="3">
        <v>5</v>
      </c>
      <c r="Q432" s="3">
        <v>180</v>
      </c>
      <c r="R432" s="3">
        <v>100</v>
      </c>
      <c r="S432" s="3">
        <v>0</v>
      </c>
      <c r="T432" s="3">
        <v>0</v>
      </c>
      <c r="U432" s="3">
        <v>0</v>
      </c>
      <c r="V432" s="3">
        <v>4</v>
      </c>
      <c r="W432" s="3">
        <v>152</v>
      </c>
      <c r="X432" s="3">
        <v>114</v>
      </c>
      <c r="Y432" s="3">
        <v>0</v>
      </c>
      <c r="Z432" s="3">
        <v>0</v>
      </c>
    </row>
    <row r="433" spans="1:26">
      <c r="A433" s="2" t="s">
        <v>616</v>
      </c>
      <c r="B433" s="2" t="s">
        <v>106</v>
      </c>
      <c r="C433" s="2" t="s">
        <v>164</v>
      </c>
      <c r="D433" s="2" t="s">
        <v>907</v>
      </c>
      <c r="E433" s="6" t="s">
        <v>5</v>
      </c>
      <c r="F433" s="2">
        <v>47</v>
      </c>
      <c r="G433" s="3">
        <v>4</v>
      </c>
      <c r="H433" s="3" t="str">
        <f t="shared" si="6"/>
        <v>ESTERIL</v>
      </c>
      <c r="I433" s="8"/>
      <c r="J433" s="11"/>
      <c r="K433" s="3">
        <v>0</v>
      </c>
      <c r="L433" s="3">
        <v>876</v>
      </c>
      <c r="M433" s="3">
        <v>0</v>
      </c>
      <c r="N433" s="3">
        <v>0</v>
      </c>
      <c r="O433" s="3">
        <v>0</v>
      </c>
      <c r="P433" s="3">
        <v>17</v>
      </c>
      <c r="Q433" s="3">
        <v>279</v>
      </c>
      <c r="R433" s="3">
        <v>126</v>
      </c>
      <c r="S433" s="3">
        <v>0</v>
      </c>
      <c r="T433" s="3">
        <v>0</v>
      </c>
      <c r="U433" s="3">
        <v>0</v>
      </c>
      <c r="V433" s="3">
        <v>8</v>
      </c>
      <c r="W433" s="3">
        <v>219</v>
      </c>
      <c r="X433" s="3">
        <v>150</v>
      </c>
      <c r="Y433" s="3">
        <v>0</v>
      </c>
      <c r="Z433" s="3">
        <v>0</v>
      </c>
    </row>
    <row r="434" spans="1:26">
      <c r="A434" s="2" t="s">
        <v>616</v>
      </c>
      <c r="B434" s="2" t="s">
        <v>106</v>
      </c>
      <c r="C434" s="2" t="s">
        <v>164</v>
      </c>
      <c r="D434" s="2" t="s">
        <v>908</v>
      </c>
      <c r="E434" s="6" t="s">
        <v>5</v>
      </c>
      <c r="F434" s="2">
        <v>48</v>
      </c>
      <c r="G434" s="3">
        <v>4</v>
      </c>
      <c r="H434" s="3" t="str">
        <f t="shared" si="6"/>
        <v>ESTERIL</v>
      </c>
      <c r="I434" s="8"/>
      <c r="J434" s="11"/>
      <c r="K434" s="3">
        <v>0</v>
      </c>
      <c r="L434" s="3">
        <v>706</v>
      </c>
      <c r="M434" s="3">
        <v>0</v>
      </c>
      <c r="N434" s="3">
        <v>0</v>
      </c>
      <c r="O434" s="3">
        <v>0</v>
      </c>
      <c r="P434" s="3">
        <v>35</v>
      </c>
      <c r="Q434" s="3">
        <v>189</v>
      </c>
      <c r="R434" s="3">
        <v>82</v>
      </c>
      <c r="S434" s="3">
        <v>26</v>
      </c>
      <c r="T434" s="3">
        <v>0</v>
      </c>
      <c r="U434" s="3">
        <v>0</v>
      </c>
      <c r="V434" s="3">
        <v>22</v>
      </c>
      <c r="W434" s="3">
        <v>177</v>
      </c>
      <c r="X434" s="3">
        <v>94</v>
      </c>
      <c r="Y434" s="3">
        <v>13</v>
      </c>
      <c r="Z434" s="3">
        <v>0</v>
      </c>
    </row>
    <row r="435" spans="1:26">
      <c r="A435" s="2" t="s">
        <v>616</v>
      </c>
      <c r="B435" s="2" t="s">
        <v>106</v>
      </c>
      <c r="C435" s="2" t="s">
        <v>164</v>
      </c>
      <c r="D435" s="2" t="s">
        <v>909</v>
      </c>
      <c r="E435" s="6" t="s">
        <v>5</v>
      </c>
      <c r="F435" s="2">
        <v>49</v>
      </c>
      <c r="G435" s="3">
        <v>4</v>
      </c>
      <c r="H435" s="3" t="str">
        <f t="shared" si="6"/>
        <v>ESTERIL</v>
      </c>
      <c r="I435" s="8"/>
      <c r="J435" s="11"/>
      <c r="K435" s="3">
        <v>0</v>
      </c>
      <c r="L435" s="3">
        <v>879</v>
      </c>
      <c r="M435" s="3">
        <v>0</v>
      </c>
      <c r="N435" s="3">
        <v>0</v>
      </c>
      <c r="O435" s="3">
        <v>0</v>
      </c>
      <c r="P435" s="3">
        <v>19</v>
      </c>
      <c r="Q435" s="3">
        <v>285</v>
      </c>
      <c r="R435" s="3">
        <v>125</v>
      </c>
      <c r="S435" s="3">
        <v>4</v>
      </c>
      <c r="T435" s="3">
        <v>0</v>
      </c>
      <c r="U435" s="3">
        <v>0</v>
      </c>
      <c r="V435" s="3">
        <v>11</v>
      </c>
      <c r="W435" s="3">
        <v>246</v>
      </c>
      <c r="X435" s="3">
        <v>151</v>
      </c>
      <c r="Y435" s="3">
        <v>3</v>
      </c>
      <c r="Z435" s="3">
        <v>0</v>
      </c>
    </row>
    <row r="436" spans="1:26">
      <c r="A436" s="2" t="s">
        <v>616</v>
      </c>
      <c r="B436" s="2" t="s">
        <v>106</v>
      </c>
      <c r="C436" s="2" t="s">
        <v>164</v>
      </c>
      <c r="D436" s="2" t="s">
        <v>910</v>
      </c>
      <c r="E436" s="6" t="s">
        <v>5</v>
      </c>
      <c r="F436" s="2">
        <v>50</v>
      </c>
      <c r="G436" s="3">
        <v>6</v>
      </c>
      <c r="H436" s="3" t="str">
        <f t="shared" si="6"/>
        <v>ESTERIL</v>
      </c>
      <c r="I436" s="8"/>
      <c r="J436" s="11"/>
      <c r="K436" s="3">
        <v>0</v>
      </c>
      <c r="L436" s="3">
        <v>790</v>
      </c>
      <c r="M436" s="3">
        <v>0</v>
      </c>
      <c r="N436" s="3">
        <v>0</v>
      </c>
      <c r="O436" s="3">
        <v>0</v>
      </c>
      <c r="P436" s="3">
        <v>12</v>
      </c>
      <c r="Q436" s="3">
        <v>261</v>
      </c>
      <c r="R436" s="3">
        <v>105</v>
      </c>
      <c r="S436" s="3">
        <v>1</v>
      </c>
      <c r="T436" s="3">
        <v>0</v>
      </c>
      <c r="U436" s="3">
        <v>0</v>
      </c>
      <c r="V436" s="3">
        <v>7</v>
      </c>
      <c r="W436" s="3">
        <v>216</v>
      </c>
      <c r="X436" s="3">
        <v>120</v>
      </c>
      <c r="Y436" s="3">
        <v>0</v>
      </c>
      <c r="Z436" s="3">
        <v>0</v>
      </c>
    </row>
    <row r="437" spans="1:26">
      <c r="A437" s="2" t="s">
        <v>616</v>
      </c>
      <c r="B437" s="2" t="s">
        <v>106</v>
      </c>
      <c r="C437" s="2" t="s">
        <v>164</v>
      </c>
      <c r="D437" s="2" t="s">
        <v>911</v>
      </c>
      <c r="E437" s="6" t="s">
        <v>5</v>
      </c>
      <c r="F437" s="2">
        <v>51</v>
      </c>
      <c r="G437" s="3">
        <v>6</v>
      </c>
      <c r="H437" s="3" t="str">
        <f t="shared" si="6"/>
        <v>ESTERIL</v>
      </c>
      <c r="I437" s="8"/>
      <c r="J437" s="11"/>
      <c r="K437" s="3">
        <v>0</v>
      </c>
      <c r="L437" s="3">
        <v>963</v>
      </c>
      <c r="M437" s="3">
        <v>0</v>
      </c>
      <c r="N437" s="3">
        <v>0</v>
      </c>
      <c r="O437" s="3">
        <v>0</v>
      </c>
      <c r="P437" s="3">
        <v>18</v>
      </c>
      <c r="Q437" s="3">
        <v>318</v>
      </c>
      <c r="R437" s="3">
        <v>125</v>
      </c>
      <c r="S437" s="3">
        <v>0</v>
      </c>
      <c r="T437" s="3">
        <v>0</v>
      </c>
      <c r="U437" s="3">
        <v>0</v>
      </c>
      <c r="V437" s="3">
        <v>7</v>
      </c>
      <c r="W437" s="3">
        <v>270</v>
      </c>
      <c r="X437" s="3">
        <v>155</v>
      </c>
      <c r="Y437" s="3">
        <v>0</v>
      </c>
      <c r="Z437" s="3">
        <v>0</v>
      </c>
    </row>
    <row r="438" spans="1:26">
      <c r="A438" s="2" t="s">
        <v>616</v>
      </c>
      <c r="B438" s="2" t="s">
        <v>106</v>
      </c>
      <c r="C438" s="2" t="s">
        <v>164</v>
      </c>
      <c r="D438" s="2" t="s">
        <v>912</v>
      </c>
      <c r="E438" s="6" t="s">
        <v>5</v>
      </c>
      <c r="F438" s="2">
        <v>52</v>
      </c>
      <c r="G438" s="3">
        <v>4</v>
      </c>
      <c r="H438" s="3" t="str">
        <f t="shared" si="6"/>
        <v>ESTERIL</v>
      </c>
      <c r="I438" s="8"/>
      <c r="J438" s="11"/>
      <c r="K438" s="3">
        <v>0</v>
      </c>
      <c r="L438" s="3">
        <v>1046</v>
      </c>
      <c r="M438" s="3">
        <v>0</v>
      </c>
      <c r="N438" s="3">
        <v>0</v>
      </c>
      <c r="O438" s="3">
        <v>0</v>
      </c>
      <c r="P438" s="3">
        <v>24</v>
      </c>
      <c r="Q438" s="3">
        <v>247</v>
      </c>
      <c r="R438" s="3">
        <v>173</v>
      </c>
      <c r="S438" s="3">
        <v>6</v>
      </c>
      <c r="T438" s="3">
        <v>0</v>
      </c>
      <c r="U438" s="3">
        <v>0</v>
      </c>
      <c r="V438" s="3">
        <v>11</v>
      </c>
      <c r="W438" s="3">
        <v>205</v>
      </c>
      <c r="X438" s="3">
        <v>168</v>
      </c>
      <c r="Y438" s="3">
        <v>1</v>
      </c>
      <c r="Z438" s="3">
        <v>0</v>
      </c>
    </row>
    <row r="439" spans="1:26">
      <c r="A439" s="2" t="s">
        <v>616</v>
      </c>
      <c r="B439" s="2" t="s">
        <v>106</v>
      </c>
      <c r="C439" s="2" t="s">
        <v>164</v>
      </c>
      <c r="D439" s="2" t="s">
        <v>913</v>
      </c>
      <c r="E439" s="6" t="s">
        <v>5</v>
      </c>
      <c r="F439" s="2">
        <v>53</v>
      </c>
      <c r="G439" s="3">
        <v>4</v>
      </c>
      <c r="H439" s="3" t="str">
        <f t="shared" si="6"/>
        <v>ESTERIL</v>
      </c>
      <c r="I439" s="8"/>
      <c r="J439" s="11"/>
      <c r="K439" s="3">
        <v>0</v>
      </c>
      <c r="L439" s="3">
        <v>945</v>
      </c>
      <c r="M439" s="3">
        <v>0</v>
      </c>
      <c r="N439" s="3">
        <v>0</v>
      </c>
      <c r="O439" s="3">
        <v>0</v>
      </c>
      <c r="P439" s="3">
        <v>24</v>
      </c>
      <c r="Q439" s="3">
        <v>290</v>
      </c>
      <c r="R439" s="3">
        <v>134</v>
      </c>
      <c r="S439" s="3">
        <v>6</v>
      </c>
      <c r="T439" s="3">
        <v>0</v>
      </c>
      <c r="U439" s="3">
        <v>0</v>
      </c>
      <c r="V439" s="3">
        <v>13</v>
      </c>
      <c r="W439" s="3">
        <v>232</v>
      </c>
      <c r="X439" s="3">
        <v>154</v>
      </c>
      <c r="Y439" s="3">
        <v>3</v>
      </c>
      <c r="Z439" s="3">
        <v>0</v>
      </c>
    </row>
    <row r="440" spans="1:26">
      <c r="A440" s="2" t="s">
        <v>616</v>
      </c>
      <c r="B440" s="2" t="s">
        <v>106</v>
      </c>
      <c r="C440" s="2" t="s">
        <v>164</v>
      </c>
      <c r="D440" s="2" t="s">
        <v>914</v>
      </c>
      <c r="E440" s="6" t="s">
        <v>5</v>
      </c>
      <c r="F440" s="2">
        <v>54</v>
      </c>
      <c r="G440" s="3">
        <v>2</v>
      </c>
      <c r="H440" s="3" t="str">
        <f t="shared" si="6"/>
        <v>ESTERIL</v>
      </c>
      <c r="I440" s="8"/>
      <c r="J440" s="11"/>
      <c r="K440" s="3">
        <v>14</v>
      </c>
      <c r="L440" s="3">
        <v>640</v>
      </c>
      <c r="M440" s="3">
        <v>0</v>
      </c>
      <c r="N440" s="3">
        <v>0</v>
      </c>
      <c r="O440" s="3">
        <v>0</v>
      </c>
      <c r="P440" s="3">
        <v>16</v>
      </c>
      <c r="Q440" s="3">
        <v>191</v>
      </c>
      <c r="R440" s="3">
        <v>86</v>
      </c>
      <c r="S440" s="3">
        <v>3</v>
      </c>
      <c r="T440" s="3">
        <v>0</v>
      </c>
      <c r="U440" s="3">
        <v>0</v>
      </c>
      <c r="V440" s="3">
        <v>10</v>
      </c>
      <c r="W440" s="3">
        <v>164</v>
      </c>
      <c r="X440" s="3">
        <v>99</v>
      </c>
      <c r="Y440" s="3">
        <v>0</v>
      </c>
      <c r="Z440" s="3">
        <v>0</v>
      </c>
    </row>
    <row r="441" spans="1:26">
      <c r="A441" s="2" t="s">
        <v>616</v>
      </c>
      <c r="B441" s="2" t="s">
        <v>106</v>
      </c>
      <c r="C441" s="2" t="s">
        <v>164</v>
      </c>
      <c r="D441" s="2" t="s">
        <v>915</v>
      </c>
      <c r="E441" s="6" t="s">
        <v>916</v>
      </c>
      <c r="F441" s="2" t="s">
        <v>917</v>
      </c>
      <c r="G441" s="3">
        <v>10</v>
      </c>
      <c r="H441" s="3" t="str">
        <f t="shared" si="6"/>
        <v>ESTERIL</v>
      </c>
      <c r="I441" s="8"/>
      <c r="J441" s="11"/>
      <c r="K441" s="3">
        <v>44</v>
      </c>
      <c r="L441" s="3">
        <v>976</v>
      </c>
      <c r="M441" s="3">
        <v>0</v>
      </c>
      <c r="N441" s="3">
        <v>0</v>
      </c>
      <c r="O441" s="3">
        <v>0</v>
      </c>
      <c r="P441" s="3">
        <v>75</v>
      </c>
      <c r="Q441" s="3">
        <v>252</v>
      </c>
      <c r="R441" s="3">
        <v>130</v>
      </c>
      <c r="S441" s="3">
        <v>25</v>
      </c>
      <c r="T441" s="3">
        <v>0</v>
      </c>
      <c r="U441" s="3">
        <v>0</v>
      </c>
      <c r="V441" s="3">
        <v>60</v>
      </c>
      <c r="W441" s="3">
        <v>238</v>
      </c>
      <c r="X441" s="3">
        <v>121</v>
      </c>
      <c r="Y441" s="3">
        <v>22</v>
      </c>
      <c r="Z441" s="3">
        <v>0</v>
      </c>
    </row>
    <row r="442" spans="1:26">
      <c r="A442" s="2" t="s">
        <v>616</v>
      </c>
      <c r="B442" s="2" t="s">
        <v>106</v>
      </c>
      <c r="C442" s="2" t="s">
        <v>164</v>
      </c>
      <c r="D442" s="2" t="s">
        <v>918</v>
      </c>
      <c r="E442" s="6" t="s">
        <v>916</v>
      </c>
      <c r="F442" s="2">
        <v>55</v>
      </c>
      <c r="G442" s="3">
        <v>8</v>
      </c>
      <c r="H442" s="3" t="str">
        <f t="shared" si="6"/>
        <v>ESTERIL</v>
      </c>
      <c r="I442" s="8"/>
      <c r="J442" s="11"/>
      <c r="K442" s="3">
        <v>0</v>
      </c>
      <c r="L442" s="3">
        <v>689</v>
      </c>
      <c r="M442" s="3">
        <v>0</v>
      </c>
      <c r="N442" s="3">
        <v>0</v>
      </c>
      <c r="O442" s="3">
        <v>0</v>
      </c>
      <c r="P442" s="3">
        <v>8</v>
      </c>
      <c r="Q442" s="3">
        <v>198</v>
      </c>
      <c r="R442" s="3">
        <v>119</v>
      </c>
      <c r="S442" s="3">
        <v>1</v>
      </c>
      <c r="T442" s="3">
        <v>0</v>
      </c>
      <c r="U442" s="3">
        <v>0</v>
      </c>
      <c r="V442" s="3">
        <v>6</v>
      </c>
      <c r="W442" s="3">
        <v>161</v>
      </c>
      <c r="X442" s="3">
        <v>136</v>
      </c>
      <c r="Y442" s="3">
        <v>0</v>
      </c>
      <c r="Z442" s="3">
        <v>0</v>
      </c>
    </row>
    <row r="443" spans="1:26">
      <c r="A443" s="2" t="s">
        <v>616</v>
      </c>
      <c r="B443" s="2" t="s">
        <v>106</v>
      </c>
      <c r="C443" s="2" t="s">
        <v>164</v>
      </c>
      <c r="D443" s="2" t="s">
        <v>919</v>
      </c>
      <c r="E443" s="6" t="s">
        <v>916</v>
      </c>
      <c r="F443" s="2">
        <v>56</v>
      </c>
      <c r="G443" s="3">
        <v>8</v>
      </c>
      <c r="H443" s="3" t="str">
        <f t="shared" si="6"/>
        <v>ESTERIL</v>
      </c>
      <c r="I443" s="8"/>
      <c r="J443" s="11"/>
      <c r="K443" s="3">
        <v>24</v>
      </c>
      <c r="L443" s="3">
        <v>691</v>
      </c>
      <c r="M443" s="3">
        <v>0</v>
      </c>
      <c r="N443" s="3">
        <v>0</v>
      </c>
      <c r="O443" s="3">
        <v>0</v>
      </c>
      <c r="P443" s="3">
        <v>42</v>
      </c>
      <c r="Q443" s="3">
        <v>207</v>
      </c>
      <c r="R443" s="3">
        <v>69</v>
      </c>
      <c r="S443" s="3">
        <v>24</v>
      </c>
      <c r="T443" s="3">
        <v>0</v>
      </c>
      <c r="U443" s="3">
        <v>0</v>
      </c>
      <c r="V443" s="3">
        <v>28</v>
      </c>
      <c r="W443" s="3">
        <v>209</v>
      </c>
      <c r="X443" s="3">
        <v>77</v>
      </c>
      <c r="Y443" s="3">
        <v>8</v>
      </c>
      <c r="Z443" s="3">
        <v>0</v>
      </c>
    </row>
    <row r="444" spans="1:26">
      <c r="A444" s="2" t="s">
        <v>616</v>
      </c>
      <c r="B444" s="2" t="s">
        <v>106</v>
      </c>
      <c r="C444" s="2" t="s">
        <v>164</v>
      </c>
      <c r="D444" s="2" t="s">
        <v>920</v>
      </c>
      <c r="E444" s="6" t="s">
        <v>916</v>
      </c>
      <c r="F444" s="2">
        <v>57</v>
      </c>
      <c r="G444" s="3">
        <v>10</v>
      </c>
      <c r="H444" s="3" t="str">
        <f t="shared" si="6"/>
        <v>ESTERIL</v>
      </c>
      <c r="I444" s="8"/>
      <c r="J444" s="11"/>
      <c r="K444" s="3">
        <v>49</v>
      </c>
      <c r="L444" s="3">
        <v>985</v>
      </c>
      <c r="M444" s="3">
        <v>0</v>
      </c>
      <c r="N444" s="3">
        <v>0</v>
      </c>
      <c r="O444" s="3">
        <v>0</v>
      </c>
      <c r="P444" s="3">
        <v>57</v>
      </c>
      <c r="Q444" s="3">
        <v>279</v>
      </c>
      <c r="R444" s="3">
        <v>77</v>
      </c>
      <c r="S444" s="3">
        <v>28</v>
      </c>
      <c r="T444" s="3">
        <v>0</v>
      </c>
      <c r="U444" s="3">
        <v>0</v>
      </c>
      <c r="V444" s="3">
        <v>37</v>
      </c>
      <c r="W444" s="3">
        <v>290</v>
      </c>
      <c r="X444" s="3">
        <v>76</v>
      </c>
      <c r="Y444" s="3">
        <v>14</v>
      </c>
      <c r="Z444" s="3">
        <v>0</v>
      </c>
    </row>
    <row r="445" spans="1:26">
      <c r="A445" s="2" t="s">
        <v>616</v>
      </c>
      <c r="B445" s="2" t="s">
        <v>106</v>
      </c>
      <c r="C445" s="2" t="s">
        <v>164</v>
      </c>
      <c r="D445" s="2" t="s">
        <v>921</v>
      </c>
      <c r="E445" s="6" t="s">
        <v>916</v>
      </c>
      <c r="F445" s="2">
        <v>58</v>
      </c>
      <c r="G445" s="3">
        <v>8</v>
      </c>
      <c r="H445" s="3" t="str">
        <f t="shared" si="6"/>
        <v>ESTERIL</v>
      </c>
      <c r="I445" s="8"/>
      <c r="J445" s="11"/>
      <c r="K445" s="3">
        <v>14</v>
      </c>
      <c r="L445" s="3">
        <v>757</v>
      </c>
      <c r="M445" s="3">
        <v>0</v>
      </c>
      <c r="N445" s="3">
        <v>0</v>
      </c>
      <c r="O445" s="3">
        <v>0</v>
      </c>
      <c r="P445" s="3">
        <v>14</v>
      </c>
      <c r="Q445" s="3">
        <v>244</v>
      </c>
      <c r="R445" s="3">
        <v>125</v>
      </c>
      <c r="S445" s="3">
        <v>0</v>
      </c>
      <c r="T445" s="3">
        <v>0</v>
      </c>
      <c r="U445" s="3">
        <v>0</v>
      </c>
      <c r="V445" s="3">
        <v>7</v>
      </c>
      <c r="W445" s="3">
        <v>211</v>
      </c>
      <c r="X445" s="3">
        <v>129</v>
      </c>
      <c r="Y445" s="3">
        <v>0</v>
      </c>
      <c r="Z445" s="3">
        <v>0</v>
      </c>
    </row>
    <row r="446" spans="1:26">
      <c r="A446" s="2" t="s">
        <v>616</v>
      </c>
      <c r="B446" s="2" t="s">
        <v>106</v>
      </c>
      <c r="C446" s="2" t="s">
        <v>164</v>
      </c>
      <c r="D446" s="2" t="s">
        <v>922</v>
      </c>
      <c r="E446" s="6" t="s">
        <v>916</v>
      </c>
      <c r="F446" s="2">
        <v>59</v>
      </c>
      <c r="G446" s="3">
        <v>10</v>
      </c>
      <c r="H446" s="3" t="str">
        <f t="shared" si="6"/>
        <v>ESTERIL</v>
      </c>
      <c r="I446" s="8"/>
      <c r="J446" s="11"/>
      <c r="K446" s="3">
        <v>14</v>
      </c>
      <c r="L446" s="3">
        <v>922</v>
      </c>
      <c r="M446" s="3">
        <v>0</v>
      </c>
      <c r="N446" s="3">
        <v>0</v>
      </c>
      <c r="O446" s="3">
        <v>0</v>
      </c>
      <c r="P446" s="3">
        <v>57</v>
      </c>
      <c r="Q446" s="3">
        <v>249</v>
      </c>
      <c r="R446" s="3">
        <v>120</v>
      </c>
      <c r="S446" s="3">
        <v>40</v>
      </c>
      <c r="T446" s="3">
        <v>0</v>
      </c>
      <c r="U446" s="3">
        <v>0</v>
      </c>
      <c r="V446" s="3">
        <v>39</v>
      </c>
      <c r="W446" s="3">
        <v>233</v>
      </c>
      <c r="X446" s="3">
        <v>134</v>
      </c>
      <c r="Y446" s="3">
        <v>26</v>
      </c>
      <c r="Z446" s="3">
        <v>0</v>
      </c>
    </row>
    <row r="447" spans="1:26">
      <c r="A447" s="2" t="s">
        <v>616</v>
      </c>
      <c r="B447" s="2" t="s">
        <v>106</v>
      </c>
      <c r="C447" s="2" t="s">
        <v>164</v>
      </c>
      <c r="D447" s="2" t="s">
        <v>923</v>
      </c>
      <c r="E447" s="6" t="s">
        <v>916</v>
      </c>
      <c r="F447" s="2">
        <v>60</v>
      </c>
      <c r="G447" s="3">
        <v>16</v>
      </c>
      <c r="H447" s="3" t="str">
        <f t="shared" si="6"/>
        <v>ESTERIL</v>
      </c>
      <c r="I447" s="8"/>
      <c r="J447" s="11"/>
      <c r="K447" s="3">
        <v>0</v>
      </c>
      <c r="L447" s="3">
        <v>1588</v>
      </c>
      <c r="M447" s="3">
        <v>0</v>
      </c>
      <c r="N447" s="3">
        <v>0</v>
      </c>
      <c r="O447" s="3">
        <v>0</v>
      </c>
      <c r="P447" s="3">
        <v>19</v>
      </c>
      <c r="Q447" s="3">
        <v>586</v>
      </c>
      <c r="R447" s="3">
        <v>196</v>
      </c>
      <c r="S447" s="3">
        <v>3</v>
      </c>
      <c r="T447" s="3">
        <v>0</v>
      </c>
      <c r="U447" s="3">
        <v>0</v>
      </c>
      <c r="V447" s="3">
        <v>12</v>
      </c>
      <c r="W447" s="3">
        <v>494</v>
      </c>
      <c r="X447" s="3">
        <v>252</v>
      </c>
      <c r="Y447" s="3">
        <v>3</v>
      </c>
      <c r="Z447" s="3">
        <v>0</v>
      </c>
    </row>
    <row r="448" spans="1:26">
      <c r="A448" s="2" t="s">
        <v>616</v>
      </c>
      <c r="B448" s="2" t="s">
        <v>106</v>
      </c>
      <c r="C448" s="2" t="s">
        <v>164</v>
      </c>
      <c r="D448" s="2" t="s">
        <v>924</v>
      </c>
      <c r="E448" s="6" t="s">
        <v>916</v>
      </c>
      <c r="F448" s="2">
        <v>61</v>
      </c>
      <c r="G448" s="3">
        <v>10</v>
      </c>
      <c r="H448" s="3" t="str">
        <f t="shared" si="6"/>
        <v>ESTERIL</v>
      </c>
      <c r="I448" s="8"/>
      <c r="J448" s="11"/>
      <c r="K448" s="3">
        <v>0</v>
      </c>
      <c r="L448" s="3">
        <v>991</v>
      </c>
      <c r="M448" s="3">
        <v>0</v>
      </c>
      <c r="N448" s="3">
        <v>0</v>
      </c>
      <c r="O448" s="3">
        <v>0</v>
      </c>
      <c r="P448" s="3">
        <v>18</v>
      </c>
      <c r="Q448" s="3">
        <v>336</v>
      </c>
      <c r="R448" s="3">
        <v>135</v>
      </c>
      <c r="S448" s="3">
        <v>2</v>
      </c>
      <c r="T448" s="3">
        <v>0</v>
      </c>
      <c r="U448" s="3">
        <v>0</v>
      </c>
      <c r="V448" s="3">
        <v>7</v>
      </c>
      <c r="W448" s="3">
        <v>309</v>
      </c>
      <c r="X448" s="3">
        <v>137</v>
      </c>
      <c r="Y448" s="3">
        <v>0</v>
      </c>
      <c r="Z448" s="3">
        <v>0</v>
      </c>
    </row>
    <row r="449" spans="1:26">
      <c r="A449" s="2" t="s">
        <v>616</v>
      </c>
      <c r="B449" s="2" t="s">
        <v>106</v>
      </c>
      <c r="C449" s="2" t="s">
        <v>164</v>
      </c>
      <c r="D449" s="2" t="s">
        <v>925</v>
      </c>
      <c r="E449" s="6" t="s">
        <v>916</v>
      </c>
      <c r="F449" s="2">
        <v>62</v>
      </c>
      <c r="G449" s="3">
        <v>8</v>
      </c>
      <c r="H449" s="3" t="str">
        <f t="shared" si="6"/>
        <v>ESTERIL</v>
      </c>
      <c r="I449" s="8"/>
      <c r="J449" s="11"/>
      <c r="K449" s="3">
        <v>0</v>
      </c>
      <c r="L449" s="3">
        <v>975</v>
      </c>
      <c r="M449" s="3">
        <v>0</v>
      </c>
      <c r="N449" s="3">
        <v>0</v>
      </c>
      <c r="O449" s="3">
        <v>0</v>
      </c>
      <c r="P449" s="3">
        <v>13</v>
      </c>
      <c r="Q449" s="3">
        <v>243</v>
      </c>
      <c r="R449" s="3">
        <v>172</v>
      </c>
      <c r="S449" s="3">
        <v>4</v>
      </c>
      <c r="T449" s="3">
        <v>0</v>
      </c>
      <c r="U449" s="3">
        <v>0</v>
      </c>
      <c r="V449" s="3">
        <v>9</v>
      </c>
      <c r="W449" s="3">
        <v>191</v>
      </c>
      <c r="X449" s="3">
        <v>190</v>
      </c>
      <c r="Y449" s="3">
        <v>2</v>
      </c>
      <c r="Z449" s="3">
        <v>0</v>
      </c>
    </row>
    <row r="450" spans="1:26">
      <c r="A450" s="2" t="s">
        <v>616</v>
      </c>
      <c r="B450" s="2" t="s">
        <v>106</v>
      </c>
      <c r="C450" s="2" t="s">
        <v>164</v>
      </c>
      <c r="D450" s="2" t="s">
        <v>926</v>
      </c>
      <c r="E450" s="6" t="s">
        <v>916</v>
      </c>
      <c r="F450" s="2">
        <v>63</v>
      </c>
      <c r="G450" s="3">
        <v>6</v>
      </c>
      <c r="H450" s="3" t="str">
        <f t="shared" si="6"/>
        <v>ESTERIL</v>
      </c>
      <c r="I450" s="8"/>
      <c r="J450" s="11"/>
      <c r="K450" s="3">
        <v>127</v>
      </c>
      <c r="L450" s="3">
        <v>448</v>
      </c>
      <c r="M450" s="3">
        <v>0</v>
      </c>
      <c r="N450" s="3">
        <v>0</v>
      </c>
      <c r="O450" s="3">
        <v>0</v>
      </c>
      <c r="P450" s="3">
        <v>118</v>
      </c>
      <c r="Q450" s="3">
        <v>53</v>
      </c>
      <c r="R450" s="3">
        <v>31</v>
      </c>
      <c r="S450" s="3">
        <v>80</v>
      </c>
      <c r="T450" s="3">
        <v>0</v>
      </c>
      <c r="U450" s="3">
        <v>0</v>
      </c>
      <c r="V450" s="3">
        <v>104</v>
      </c>
      <c r="W450" s="3">
        <v>55</v>
      </c>
      <c r="X450" s="3">
        <v>25</v>
      </c>
      <c r="Y450" s="3">
        <v>79</v>
      </c>
      <c r="Z450" s="3">
        <v>0</v>
      </c>
    </row>
    <row r="451" spans="1:26">
      <c r="A451" s="2" t="s">
        <v>616</v>
      </c>
      <c r="B451" s="2" t="s">
        <v>106</v>
      </c>
      <c r="C451" s="2" t="s">
        <v>164</v>
      </c>
      <c r="D451" s="2" t="s">
        <v>927</v>
      </c>
      <c r="E451" s="6" t="s">
        <v>916</v>
      </c>
      <c r="F451" s="2">
        <v>64</v>
      </c>
      <c r="G451" s="3">
        <v>6</v>
      </c>
      <c r="H451" s="3" t="str">
        <f t="shared" ref="H451:H514" si="7">IF(I451&gt;0.08,"MINERIO","ESTERIL")</f>
        <v>ESTERIL</v>
      </c>
      <c r="I451" s="8"/>
      <c r="J451" s="11"/>
      <c r="K451" s="3">
        <v>75</v>
      </c>
      <c r="L451" s="3">
        <v>635</v>
      </c>
      <c r="M451" s="3">
        <v>0</v>
      </c>
      <c r="N451" s="3">
        <v>0</v>
      </c>
      <c r="O451" s="3">
        <v>0</v>
      </c>
      <c r="P451" s="3">
        <v>45</v>
      </c>
      <c r="Q451" s="3">
        <v>188</v>
      </c>
      <c r="R451" s="3">
        <v>60</v>
      </c>
      <c r="S451" s="3">
        <v>26</v>
      </c>
      <c r="T451" s="3">
        <v>0</v>
      </c>
      <c r="U451" s="3">
        <v>0</v>
      </c>
      <c r="V451" s="3">
        <v>37</v>
      </c>
      <c r="W451" s="3">
        <v>177</v>
      </c>
      <c r="X451" s="3">
        <v>56</v>
      </c>
      <c r="Y451" s="3">
        <v>21</v>
      </c>
      <c r="Z451" s="3">
        <v>0</v>
      </c>
    </row>
    <row r="452" spans="1:26">
      <c r="A452" s="2" t="s">
        <v>616</v>
      </c>
      <c r="B452" s="2" t="s">
        <v>106</v>
      </c>
      <c r="C452" s="2" t="s">
        <v>164</v>
      </c>
      <c r="D452" s="2" t="s">
        <v>928</v>
      </c>
      <c r="E452" s="6" t="s">
        <v>916</v>
      </c>
      <c r="F452" s="2">
        <v>65</v>
      </c>
      <c r="G452" s="3">
        <v>4</v>
      </c>
      <c r="H452" s="3" t="str">
        <f t="shared" si="7"/>
        <v>ESTERIL</v>
      </c>
      <c r="I452" s="8"/>
      <c r="J452" s="11"/>
      <c r="K452" s="3">
        <v>0</v>
      </c>
      <c r="L452" s="3">
        <v>985</v>
      </c>
      <c r="M452" s="3">
        <v>0</v>
      </c>
      <c r="N452" s="3">
        <v>0</v>
      </c>
      <c r="O452" s="3">
        <v>0</v>
      </c>
      <c r="P452" s="3">
        <v>2</v>
      </c>
      <c r="Q452" s="3">
        <v>198</v>
      </c>
      <c r="R452" s="3">
        <v>257</v>
      </c>
      <c r="S452" s="3">
        <v>0</v>
      </c>
      <c r="T452" s="3">
        <v>0</v>
      </c>
      <c r="U452" s="3">
        <v>0</v>
      </c>
      <c r="V452" s="3">
        <v>0</v>
      </c>
      <c r="W452" s="3">
        <v>95</v>
      </c>
      <c r="X452" s="3">
        <v>306</v>
      </c>
      <c r="Y452" s="3">
        <v>0</v>
      </c>
      <c r="Z452" s="3">
        <v>0</v>
      </c>
    </row>
    <row r="453" spans="1:26">
      <c r="A453" s="2" t="s">
        <v>616</v>
      </c>
      <c r="B453" s="2" t="s">
        <v>106</v>
      </c>
      <c r="C453" s="2" t="s">
        <v>164</v>
      </c>
      <c r="D453" s="2" t="s">
        <v>929</v>
      </c>
      <c r="E453" s="6" t="s">
        <v>916</v>
      </c>
      <c r="F453" s="2">
        <v>66</v>
      </c>
      <c r="G453" s="3">
        <v>6</v>
      </c>
      <c r="H453" s="3" t="str">
        <f t="shared" si="7"/>
        <v>ESTERIL</v>
      </c>
      <c r="I453" s="8"/>
      <c r="J453" s="11"/>
      <c r="K453" s="3">
        <v>0</v>
      </c>
      <c r="L453" s="3">
        <v>795</v>
      </c>
      <c r="M453" s="3">
        <v>0</v>
      </c>
      <c r="N453" s="3">
        <v>0</v>
      </c>
      <c r="O453" s="3">
        <v>0</v>
      </c>
      <c r="P453" s="3">
        <v>26</v>
      </c>
      <c r="Q453" s="3">
        <v>234</v>
      </c>
      <c r="R453" s="3">
        <v>114</v>
      </c>
      <c r="S453" s="3">
        <v>7</v>
      </c>
      <c r="T453" s="3">
        <v>0</v>
      </c>
      <c r="U453" s="3">
        <v>0</v>
      </c>
      <c r="V453" s="3">
        <v>14</v>
      </c>
      <c r="W453" s="3">
        <v>209</v>
      </c>
      <c r="X453" s="3">
        <v>124</v>
      </c>
      <c r="Y453" s="3">
        <v>1</v>
      </c>
      <c r="Z453" s="3">
        <v>0</v>
      </c>
    </row>
    <row r="454" spans="1:26">
      <c r="A454" s="2" t="s">
        <v>616</v>
      </c>
      <c r="B454" s="2" t="s">
        <v>106</v>
      </c>
      <c r="C454" s="2" t="s">
        <v>164</v>
      </c>
      <c r="D454" s="2" t="s">
        <v>930</v>
      </c>
      <c r="E454" s="6" t="s">
        <v>916</v>
      </c>
      <c r="F454" s="2">
        <v>67</v>
      </c>
      <c r="G454" s="3">
        <v>8</v>
      </c>
      <c r="H454" s="3" t="str">
        <f t="shared" si="7"/>
        <v>ESTERIL</v>
      </c>
      <c r="I454" s="8"/>
      <c r="J454" s="11"/>
      <c r="K454" s="3">
        <v>0</v>
      </c>
      <c r="L454" s="3">
        <v>1029</v>
      </c>
      <c r="M454" s="3">
        <v>0</v>
      </c>
      <c r="N454" s="3">
        <v>0</v>
      </c>
      <c r="O454" s="3">
        <v>0</v>
      </c>
      <c r="P454" s="3">
        <v>20</v>
      </c>
      <c r="Q454" s="3">
        <v>247</v>
      </c>
      <c r="R454" s="3">
        <v>210</v>
      </c>
      <c r="S454" s="3">
        <v>11</v>
      </c>
      <c r="T454" s="3">
        <v>0</v>
      </c>
      <c r="U454" s="3">
        <v>0</v>
      </c>
      <c r="V454" s="3">
        <v>12</v>
      </c>
      <c r="W454" s="3">
        <v>199</v>
      </c>
      <c r="X454" s="3">
        <v>234</v>
      </c>
      <c r="Y454" s="3">
        <v>6</v>
      </c>
      <c r="Z454" s="3">
        <v>0</v>
      </c>
    </row>
    <row r="455" spans="1:26">
      <c r="A455" s="2" t="s">
        <v>616</v>
      </c>
      <c r="B455" s="2" t="s">
        <v>106</v>
      </c>
      <c r="C455" s="2" t="s">
        <v>164</v>
      </c>
      <c r="D455" s="2" t="s">
        <v>931</v>
      </c>
      <c r="E455" s="6" t="s">
        <v>916</v>
      </c>
      <c r="F455" s="2">
        <v>68</v>
      </c>
      <c r="G455" s="3">
        <v>8</v>
      </c>
      <c r="H455" s="3" t="str">
        <f t="shared" si="7"/>
        <v>ESTERIL</v>
      </c>
      <c r="I455" s="8"/>
      <c r="J455" s="11"/>
      <c r="K455" s="3">
        <v>29</v>
      </c>
      <c r="L455" s="3">
        <v>851</v>
      </c>
      <c r="M455" s="3">
        <v>0</v>
      </c>
      <c r="N455" s="3">
        <v>0</v>
      </c>
      <c r="O455" s="3">
        <v>0</v>
      </c>
      <c r="P455" s="3">
        <v>15</v>
      </c>
      <c r="Q455" s="3">
        <v>231</v>
      </c>
      <c r="R455" s="3">
        <v>98</v>
      </c>
      <c r="S455" s="3">
        <v>2</v>
      </c>
      <c r="T455" s="3">
        <v>0</v>
      </c>
      <c r="U455" s="3">
        <v>0</v>
      </c>
      <c r="V455" s="3">
        <v>11</v>
      </c>
      <c r="W455" s="3">
        <v>205</v>
      </c>
      <c r="X455" s="3">
        <v>109</v>
      </c>
      <c r="Y455" s="3">
        <v>0</v>
      </c>
      <c r="Z455" s="3">
        <v>0</v>
      </c>
    </row>
    <row r="456" spans="1:26">
      <c r="A456" s="2" t="s">
        <v>616</v>
      </c>
      <c r="B456" s="2" t="s">
        <v>106</v>
      </c>
      <c r="C456" s="2" t="s">
        <v>164</v>
      </c>
      <c r="D456" s="2" t="s">
        <v>932</v>
      </c>
      <c r="E456" s="6" t="s">
        <v>916</v>
      </c>
      <c r="F456" s="2">
        <v>69</v>
      </c>
      <c r="G456" s="3">
        <v>6</v>
      </c>
      <c r="H456" s="3" t="str">
        <f t="shared" si="7"/>
        <v>ESTERIL</v>
      </c>
      <c r="I456" s="8"/>
      <c r="J456" s="11"/>
      <c r="K456" s="3">
        <v>0</v>
      </c>
      <c r="L456" s="3">
        <v>770</v>
      </c>
      <c r="M456" s="3">
        <v>0</v>
      </c>
      <c r="N456" s="3">
        <v>0</v>
      </c>
      <c r="O456" s="3">
        <v>0</v>
      </c>
      <c r="P456" s="3">
        <v>20</v>
      </c>
      <c r="Q456" s="3">
        <v>221</v>
      </c>
      <c r="R456" s="3">
        <v>92</v>
      </c>
      <c r="S456" s="3">
        <v>4</v>
      </c>
      <c r="T456" s="3">
        <v>0</v>
      </c>
      <c r="U456" s="3">
        <v>0</v>
      </c>
      <c r="V456" s="3">
        <v>8</v>
      </c>
      <c r="W456" s="3">
        <v>184</v>
      </c>
      <c r="X456" s="3">
        <v>112</v>
      </c>
      <c r="Y456" s="3">
        <v>4</v>
      </c>
      <c r="Z456" s="3">
        <v>0</v>
      </c>
    </row>
    <row r="457" spans="1:26">
      <c r="A457" s="2" t="s">
        <v>616</v>
      </c>
      <c r="B457" s="2" t="s">
        <v>106</v>
      </c>
      <c r="C457" s="2" t="s">
        <v>164</v>
      </c>
      <c r="D457" s="2" t="s">
        <v>933</v>
      </c>
      <c r="E457" s="6" t="s">
        <v>916</v>
      </c>
      <c r="F457" s="2">
        <v>70</v>
      </c>
      <c r="G457" s="3">
        <v>6</v>
      </c>
      <c r="H457" s="3" t="str">
        <f t="shared" si="7"/>
        <v>ESTERIL</v>
      </c>
      <c r="I457" s="8"/>
      <c r="J457" s="11"/>
      <c r="K457" s="3">
        <v>34</v>
      </c>
      <c r="L457" s="3">
        <v>552</v>
      </c>
      <c r="M457" s="3">
        <v>0</v>
      </c>
      <c r="N457" s="3">
        <v>0</v>
      </c>
      <c r="O457" s="3">
        <v>0</v>
      </c>
      <c r="P457" s="3">
        <v>42</v>
      </c>
      <c r="Q457" s="3">
        <v>136</v>
      </c>
      <c r="R457" s="3">
        <v>50</v>
      </c>
      <c r="S457" s="3">
        <v>35</v>
      </c>
      <c r="T457" s="3">
        <v>0</v>
      </c>
      <c r="U457" s="3">
        <v>0</v>
      </c>
      <c r="V457" s="3">
        <v>31</v>
      </c>
      <c r="W457" s="3">
        <v>145</v>
      </c>
      <c r="X457" s="3">
        <v>50</v>
      </c>
      <c r="Y457" s="3">
        <v>17</v>
      </c>
      <c r="Z457" s="3">
        <v>0</v>
      </c>
    </row>
    <row r="458" spans="1:26">
      <c r="A458" s="2" t="s">
        <v>616</v>
      </c>
      <c r="B458" s="2" t="s">
        <v>106</v>
      </c>
      <c r="C458" s="2" t="s">
        <v>164</v>
      </c>
      <c r="D458" s="2" t="s">
        <v>934</v>
      </c>
      <c r="E458" s="6" t="s">
        <v>916</v>
      </c>
      <c r="F458" s="2">
        <v>71</v>
      </c>
      <c r="G458" s="3">
        <v>8</v>
      </c>
      <c r="H458" s="3" t="str">
        <f t="shared" si="7"/>
        <v>ESTERIL</v>
      </c>
      <c r="I458" s="8"/>
      <c r="J458" s="11"/>
      <c r="K458" s="3">
        <v>0</v>
      </c>
      <c r="L458" s="3">
        <v>927</v>
      </c>
      <c r="M458" s="3">
        <v>0</v>
      </c>
      <c r="N458" s="3">
        <v>0</v>
      </c>
      <c r="O458" s="3">
        <v>0</v>
      </c>
      <c r="P458" s="3">
        <v>15</v>
      </c>
      <c r="Q458" s="3">
        <v>219</v>
      </c>
      <c r="R458" s="3">
        <v>148</v>
      </c>
      <c r="S458" s="3">
        <v>5</v>
      </c>
      <c r="T458" s="3">
        <v>0</v>
      </c>
      <c r="U458" s="3">
        <v>0</v>
      </c>
      <c r="V458" s="3">
        <v>12</v>
      </c>
      <c r="W458" s="3">
        <v>176</v>
      </c>
      <c r="X458" s="3">
        <v>169</v>
      </c>
      <c r="Y458" s="3">
        <v>3</v>
      </c>
      <c r="Z458" s="3">
        <v>0</v>
      </c>
    </row>
    <row r="459" spans="1:26">
      <c r="A459" s="2" t="s">
        <v>616</v>
      </c>
      <c r="B459" s="2" t="s">
        <v>106</v>
      </c>
      <c r="C459" s="2" t="s">
        <v>164</v>
      </c>
      <c r="D459" s="2" t="s">
        <v>935</v>
      </c>
      <c r="E459" s="6" t="s">
        <v>916</v>
      </c>
      <c r="F459" s="2">
        <v>72</v>
      </c>
      <c r="G459" s="3">
        <v>8</v>
      </c>
      <c r="H459" s="3" t="str">
        <f t="shared" si="7"/>
        <v>ESTERIL</v>
      </c>
      <c r="I459" s="8"/>
      <c r="J459" s="11"/>
      <c r="K459" s="3">
        <v>0</v>
      </c>
      <c r="L459" s="3">
        <v>851</v>
      </c>
      <c r="M459" s="3">
        <v>0</v>
      </c>
      <c r="N459" s="3">
        <v>0</v>
      </c>
      <c r="O459" s="3">
        <v>0</v>
      </c>
      <c r="P459" s="3">
        <v>52</v>
      </c>
      <c r="Q459" s="3">
        <v>187</v>
      </c>
      <c r="R459" s="3">
        <v>95</v>
      </c>
      <c r="S459" s="3">
        <v>31</v>
      </c>
      <c r="T459" s="3">
        <v>0</v>
      </c>
      <c r="U459" s="3">
        <v>0</v>
      </c>
      <c r="V459" s="3">
        <v>33</v>
      </c>
      <c r="W459" s="3">
        <v>177</v>
      </c>
      <c r="X459" s="3">
        <v>108</v>
      </c>
      <c r="Y459" s="3">
        <v>19</v>
      </c>
      <c r="Z459" s="3">
        <v>0</v>
      </c>
    </row>
    <row r="460" spans="1:26">
      <c r="A460" s="2" t="s">
        <v>616</v>
      </c>
      <c r="B460" s="2" t="s">
        <v>106</v>
      </c>
      <c r="C460" s="2" t="s">
        <v>164</v>
      </c>
      <c r="D460" s="2" t="s">
        <v>936</v>
      </c>
      <c r="E460" s="6" t="s">
        <v>916</v>
      </c>
      <c r="F460" s="2">
        <v>73</v>
      </c>
      <c r="G460" s="3">
        <v>8</v>
      </c>
      <c r="H460" s="3" t="str">
        <f t="shared" si="7"/>
        <v>ESTERIL</v>
      </c>
      <c r="I460" s="8"/>
      <c r="J460" s="11"/>
      <c r="K460" s="3">
        <v>0</v>
      </c>
      <c r="L460" s="3">
        <v>818</v>
      </c>
      <c r="M460" s="3">
        <v>0</v>
      </c>
      <c r="N460" s="3">
        <v>0</v>
      </c>
      <c r="O460" s="3">
        <v>0</v>
      </c>
      <c r="P460" s="3">
        <v>22</v>
      </c>
      <c r="Q460" s="3">
        <v>201</v>
      </c>
      <c r="R460" s="3">
        <v>107</v>
      </c>
      <c r="S460" s="3">
        <v>8</v>
      </c>
      <c r="T460" s="3">
        <v>0</v>
      </c>
      <c r="U460" s="3">
        <v>0</v>
      </c>
      <c r="V460" s="3">
        <v>19</v>
      </c>
      <c r="W460" s="3">
        <v>162</v>
      </c>
      <c r="X460" s="3">
        <v>131</v>
      </c>
      <c r="Y460" s="3">
        <v>4</v>
      </c>
      <c r="Z460" s="3">
        <v>0</v>
      </c>
    </row>
    <row r="461" spans="1:26">
      <c r="A461" s="2" t="s">
        <v>616</v>
      </c>
      <c r="B461" s="2" t="s">
        <v>106</v>
      </c>
      <c r="C461" s="2" t="s">
        <v>164</v>
      </c>
      <c r="D461" s="2" t="s">
        <v>937</v>
      </c>
      <c r="E461" s="6" t="s">
        <v>916</v>
      </c>
      <c r="F461" s="2">
        <v>74</v>
      </c>
      <c r="G461" s="3">
        <v>8</v>
      </c>
      <c r="H461" s="3" t="str">
        <f t="shared" si="7"/>
        <v>ESTERIL</v>
      </c>
      <c r="I461" s="8"/>
      <c r="J461" s="11"/>
      <c r="K461" s="3">
        <v>14</v>
      </c>
      <c r="L461" s="3">
        <v>770</v>
      </c>
      <c r="M461" s="3">
        <v>0</v>
      </c>
      <c r="N461" s="3">
        <v>0</v>
      </c>
      <c r="O461" s="3">
        <v>0</v>
      </c>
      <c r="P461" s="3">
        <v>16</v>
      </c>
      <c r="Q461" s="3">
        <v>178</v>
      </c>
      <c r="R461" s="3">
        <v>145</v>
      </c>
      <c r="S461" s="3">
        <v>6</v>
      </c>
      <c r="T461" s="3">
        <v>0</v>
      </c>
      <c r="U461" s="3">
        <v>0</v>
      </c>
      <c r="V461" s="3">
        <v>8</v>
      </c>
      <c r="W461" s="3">
        <v>152</v>
      </c>
      <c r="X461" s="3">
        <v>151</v>
      </c>
      <c r="Y461" s="3">
        <v>1</v>
      </c>
      <c r="Z461" s="3">
        <v>0</v>
      </c>
    </row>
    <row r="462" spans="1:26">
      <c r="A462" s="2" t="s">
        <v>616</v>
      </c>
      <c r="B462" s="2" t="s">
        <v>106</v>
      </c>
      <c r="C462" s="2" t="s">
        <v>164</v>
      </c>
      <c r="D462" s="2" t="s">
        <v>938</v>
      </c>
      <c r="E462" s="6" t="s">
        <v>916</v>
      </c>
      <c r="F462" s="2">
        <v>75</v>
      </c>
      <c r="G462" s="3">
        <v>8</v>
      </c>
      <c r="H462" s="3" t="str">
        <f t="shared" si="7"/>
        <v>ESTERIL</v>
      </c>
      <c r="I462" s="8"/>
      <c r="J462" s="11"/>
      <c r="K462" s="3">
        <v>0</v>
      </c>
      <c r="L462" s="3">
        <v>737</v>
      </c>
      <c r="M462" s="3">
        <v>0</v>
      </c>
      <c r="N462" s="3">
        <v>0</v>
      </c>
      <c r="O462" s="3">
        <v>0</v>
      </c>
      <c r="P462" s="3">
        <v>14</v>
      </c>
      <c r="Q462" s="3">
        <v>195</v>
      </c>
      <c r="R462" s="3">
        <v>139</v>
      </c>
      <c r="S462" s="3">
        <v>4</v>
      </c>
      <c r="T462" s="3">
        <v>0</v>
      </c>
      <c r="U462" s="3">
        <v>0</v>
      </c>
      <c r="V462" s="3">
        <v>8</v>
      </c>
      <c r="W462" s="3">
        <v>164</v>
      </c>
      <c r="X462" s="3">
        <v>160</v>
      </c>
      <c r="Y462" s="3">
        <v>1</v>
      </c>
      <c r="Z462" s="3">
        <v>0</v>
      </c>
    </row>
    <row r="463" spans="1:26">
      <c r="A463" s="2" t="s">
        <v>616</v>
      </c>
      <c r="B463" s="2" t="s">
        <v>106</v>
      </c>
      <c r="C463" s="2" t="s">
        <v>164</v>
      </c>
      <c r="D463" s="2" t="s">
        <v>939</v>
      </c>
      <c r="E463" s="6" t="s">
        <v>916</v>
      </c>
      <c r="F463" s="2">
        <v>76</v>
      </c>
      <c r="G463" s="3">
        <v>6</v>
      </c>
      <c r="H463" s="3" t="str">
        <f t="shared" si="7"/>
        <v>ESTERIL</v>
      </c>
      <c r="I463" s="8"/>
      <c r="J463" s="11"/>
      <c r="K463" s="3">
        <v>90</v>
      </c>
      <c r="L463" s="3">
        <v>501</v>
      </c>
      <c r="M463" s="3">
        <v>0</v>
      </c>
      <c r="N463" s="3">
        <v>0</v>
      </c>
      <c r="O463" s="3">
        <v>0</v>
      </c>
      <c r="P463" s="3">
        <v>33</v>
      </c>
      <c r="Q463" s="3">
        <v>158</v>
      </c>
      <c r="R463" s="3">
        <v>68</v>
      </c>
      <c r="S463" s="3">
        <v>14</v>
      </c>
      <c r="T463" s="3">
        <v>0</v>
      </c>
      <c r="U463" s="3">
        <v>0</v>
      </c>
      <c r="V463" s="3">
        <v>21</v>
      </c>
      <c r="W463" s="3">
        <v>162</v>
      </c>
      <c r="X463" s="3">
        <v>67</v>
      </c>
      <c r="Y463" s="3">
        <v>3</v>
      </c>
      <c r="Z463" s="3">
        <v>0</v>
      </c>
    </row>
    <row r="464" spans="1:26">
      <c r="A464" s="2" t="s">
        <v>616</v>
      </c>
      <c r="B464" s="2" t="s">
        <v>106</v>
      </c>
      <c r="C464" s="2" t="s">
        <v>164</v>
      </c>
      <c r="D464" s="2" t="s">
        <v>940</v>
      </c>
      <c r="E464" s="6" t="s">
        <v>18</v>
      </c>
      <c r="F464" s="2">
        <v>77</v>
      </c>
      <c r="G464" s="3">
        <v>10</v>
      </c>
      <c r="H464" s="3" t="str">
        <f t="shared" si="7"/>
        <v>ESTERIL</v>
      </c>
      <c r="I464" s="8"/>
      <c r="J464" s="11"/>
      <c r="K464" s="3">
        <v>0</v>
      </c>
      <c r="L464" s="3">
        <v>1136</v>
      </c>
      <c r="M464" s="3">
        <v>0</v>
      </c>
      <c r="N464" s="3">
        <v>0</v>
      </c>
      <c r="O464" s="3">
        <v>0</v>
      </c>
      <c r="P464" s="3">
        <v>28</v>
      </c>
      <c r="Q464" s="3">
        <v>381</v>
      </c>
      <c r="R464" s="3">
        <v>161</v>
      </c>
      <c r="S464" s="3">
        <v>7</v>
      </c>
      <c r="T464" s="3">
        <v>0</v>
      </c>
      <c r="U464" s="3">
        <v>0</v>
      </c>
      <c r="V464" s="3">
        <v>19</v>
      </c>
      <c r="W464" s="3">
        <v>333</v>
      </c>
      <c r="X464" s="3">
        <v>184</v>
      </c>
      <c r="Y464" s="3">
        <v>4</v>
      </c>
      <c r="Z464" s="3">
        <v>0</v>
      </c>
    </row>
    <row r="465" spans="1:26">
      <c r="A465" s="2" t="s">
        <v>616</v>
      </c>
      <c r="B465" s="2" t="s">
        <v>106</v>
      </c>
      <c r="C465" s="2" t="s">
        <v>164</v>
      </c>
      <c r="D465" s="2" t="s">
        <v>941</v>
      </c>
      <c r="E465" s="6" t="s">
        <v>18</v>
      </c>
      <c r="F465" s="2">
        <v>78</v>
      </c>
      <c r="G465" s="3">
        <v>6</v>
      </c>
      <c r="H465" s="3" t="str">
        <f t="shared" si="7"/>
        <v>ESTERIL</v>
      </c>
      <c r="I465" s="8"/>
      <c r="J465" s="11"/>
      <c r="K465" s="3">
        <v>135</v>
      </c>
      <c r="L465" s="3">
        <v>405</v>
      </c>
      <c r="M465" s="3">
        <v>0</v>
      </c>
      <c r="N465" s="3">
        <v>0</v>
      </c>
      <c r="O465" s="3">
        <v>0</v>
      </c>
      <c r="P465" s="3">
        <v>175</v>
      </c>
      <c r="Q465" s="3">
        <v>19</v>
      </c>
      <c r="R465" s="3">
        <v>17</v>
      </c>
      <c r="S465" s="3">
        <v>53</v>
      </c>
      <c r="T465" s="3">
        <v>0</v>
      </c>
      <c r="U465" s="3">
        <v>0</v>
      </c>
      <c r="V465" s="3">
        <v>162</v>
      </c>
      <c r="W465" s="3">
        <v>11</v>
      </c>
      <c r="X465" s="3">
        <v>13</v>
      </c>
      <c r="Y465" s="3">
        <v>59</v>
      </c>
      <c r="Z465" s="3">
        <v>0</v>
      </c>
    </row>
    <row r="466" spans="1:26">
      <c r="A466" s="2" t="s">
        <v>616</v>
      </c>
      <c r="B466" s="2" t="s">
        <v>106</v>
      </c>
      <c r="C466" s="2" t="s">
        <v>164</v>
      </c>
      <c r="D466" s="2" t="s">
        <v>942</v>
      </c>
      <c r="E466" s="6" t="s">
        <v>18</v>
      </c>
      <c r="F466" s="2">
        <v>79</v>
      </c>
      <c r="G466" s="3">
        <v>8</v>
      </c>
      <c r="H466" s="3" t="str">
        <f t="shared" si="7"/>
        <v>ESTERIL</v>
      </c>
      <c r="I466" s="8"/>
      <c r="J466" s="11"/>
      <c r="K466" s="3">
        <v>0</v>
      </c>
      <c r="L466" s="3">
        <v>844</v>
      </c>
      <c r="M466" s="3">
        <v>0</v>
      </c>
      <c r="N466" s="3">
        <v>0</v>
      </c>
      <c r="O466" s="3">
        <v>0</v>
      </c>
      <c r="P466" s="3">
        <v>12</v>
      </c>
      <c r="Q466" s="3">
        <v>256</v>
      </c>
      <c r="R466" s="3">
        <v>129</v>
      </c>
      <c r="S466" s="3">
        <v>5</v>
      </c>
      <c r="T466" s="3">
        <v>0</v>
      </c>
      <c r="U466" s="3">
        <v>0</v>
      </c>
      <c r="V466" s="3">
        <v>7</v>
      </c>
      <c r="W466" s="3">
        <v>222</v>
      </c>
      <c r="X466" s="3">
        <v>148</v>
      </c>
      <c r="Y466" s="3">
        <v>0</v>
      </c>
      <c r="Z466" s="3">
        <v>0</v>
      </c>
    </row>
    <row r="467" spans="1:26">
      <c r="A467" s="2" t="s">
        <v>616</v>
      </c>
      <c r="B467" s="2" t="s">
        <v>106</v>
      </c>
      <c r="C467" s="2" t="s">
        <v>164</v>
      </c>
      <c r="D467" s="2" t="s">
        <v>943</v>
      </c>
      <c r="E467" s="6" t="s">
        <v>18</v>
      </c>
      <c r="F467" s="2">
        <v>80</v>
      </c>
      <c r="G467" s="3">
        <v>4</v>
      </c>
      <c r="H467" s="3" t="str">
        <f t="shared" si="7"/>
        <v>ESTERIL</v>
      </c>
      <c r="I467" s="8"/>
      <c r="J467" s="11"/>
      <c r="K467" s="3">
        <v>0</v>
      </c>
      <c r="L467" s="3">
        <v>556</v>
      </c>
      <c r="M467" s="3">
        <v>0</v>
      </c>
      <c r="N467" s="3">
        <v>0</v>
      </c>
      <c r="O467" s="3">
        <v>0</v>
      </c>
      <c r="P467" s="3">
        <v>15</v>
      </c>
      <c r="Q467" s="3">
        <v>169</v>
      </c>
      <c r="R467" s="3">
        <v>75</v>
      </c>
      <c r="S467" s="3">
        <v>2</v>
      </c>
      <c r="T467" s="3">
        <v>0</v>
      </c>
      <c r="U467" s="3">
        <v>0</v>
      </c>
      <c r="V467" s="3">
        <v>4</v>
      </c>
      <c r="W467" s="3">
        <v>139</v>
      </c>
      <c r="X467" s="3">
        <v>94</v>
      </c>
      <c r="Y467" s="3">
        <v>0</v>
      </c>
      <c r="Z467" s="3">
        <v>0</v>
      </c>
    </row>
    <row r="468" spans="1:26">
      <c r="A468" s="2" t="s">
        <v>616</v>
      </c>
      <c r="B468" s="2" t="s">
        <v>106</v>
      </c>
      <c r="C468" s="2" t="s">
        <v>164</v>
      </c>
      <c r="D468" s="2" t="s">
        <v>944</v>
      </c>
      <c r="E468" s="6" t="s">
        <v>18</v>
      </c>
      <c r="F468" s="2">
        <v>81</v>
      </c>
      <c r="G468" s="3">
        <v>6</v>
      </c>
      <c r="H468" s="3" t="str">
        <f t="shared" si="7"/>
        <v>ESTERIL</v>
      </c>
      <c r="I468" s="8"/>
      <c r="J468" s="11"/>
      <c r="K468" s="3">
        <v>0</v>
      </c>
      <c r="L468" s="3">
        <v>551</v>
      </c>
      <c r="M468" s="3">
        <v>0</v>
      </c>
      <c r="N468" s="3">
        <v>0</v>
      </c>
      <c r="O468" s="3">
        <v>0</v>
      </c>
      <c r="P468" s="3">
        <v>10</v>
      </c>
      <c r="Q468" s="3">
        <v>157</v>
      </c>
      <c r="R468" s="3">
        <v>54</v>
      </c>
      <c r="S468" s="3">
        <v>1</v>
      </c>
      <c r="T468" s="3">
        <v>0</v>
      </c>
      <c r="U468" s="3">
        <v>0</v>
      </c>
      <c r="V468" s="3">
        <v>8</v>
      </c>
      <c r="W468" s="3">
        <v>136</v>
      </c>
      <c r="X468" s="3">
        <v>56</v>
      </c>
      <c r="Y468" s="3">
        <v>1</v>
      </c>
      <c r="Z468" s="3">
        <v>0</v>
      </c>
    </row>
    <row r="469" spans="1:26">
      <c r="A469" s="2" t="s">
        <v>616</v>
      </c>
      <c r="B469" s="2" t="s">
        <v>106</v>
      </c>
      <c r="C469" s="2" t="s">
        <v>164</v>
      </c>
      <c r="D469" s="2" t="s">
        <v>945</v>
      </c>
      <c r="E469" s="6" t="s">
        <v>18</v>
      </c>
      <c r="F469" s="2">
        <v>82</v>
      </c>
      <c r="G469" s="3">
        <v>6</v>
      </c>
      <c r="H469" s="3" t="str">
        <f t="shared" si="7"/>
        <v>ESTERIL</v>
      </c>
      <c r="I469" s="8"/>
      <c r="J469" s="11"/>
      <c r="K469" s="3">
        <v>0</v>
      </c>
      <c r="L469" s="3">
        <v>562</v>
      </c>
      <c r="M469" s="3">
        <v>0</v>
      </c>
      <c r="N469" s="3">
        <v>0</v>
      </c>
      <c r="O469" s="3">
        <v>0</v>
      </c>
      <c r="P469" s="3">
        <v>2</v>
      </c>
      <c r="Q469" s="3">
        <v>165</v>
      </c>
      <c r="R469" s="3">
        <v>93</v>
      </c>
      <c r="S469" s="3">
        <v>0</v>
      </c>
      <c r="T469" s="3">
        <v>0</v>
      </c>
      <c r="U469" s="3">
        <v>0</v>
      </c>
      <c r="V469" s="3">
        <v>2</v>
      </c>
      <c r="W469" s="3">
        <v>126</v>
      </c>
      <c r="X469" s="3">
        <v>103</v>
      </c>
      <c r="Y469" s="3">
        <v>0</v>
      </c>
      <c r="Z469" s="3">
        <v>0</v>
      </c>
    </row>
    <row r="470" spans="1:26">
      <c r="A470" s="2" t="s">
        <v>616</v>
      </c>
      <c r="B470" s="2" t="s">
        <v>106</v>
      </c>
      <c r="C470" s="2" t="s">
        <v>164</v>
      </c>
      <c r="D470" s="2" t="s">
        <v>946</v>
      </c>
      <c r="E470" s="6" t="s">
        <v>18</v>
      </c>
      <c r="F470" s="2">
        <v>83</v>
      </c>
      <c r="G470" s="3">
        <v>10</v>
      </c>
      <c r="H470" s="3" t="str">
        <f t="shared" si="7"/>
        <v>ESTERIL</v>
      </c>
      <c r="I470" s="8"/>
      <c r="J470" s="11"/>
      <c r="K470" s="3">
        <v>0</v>
      </c>
      <c r="L470" s="3">
        <v>1031</v>
      </c>
      <c r="M470" s="3">
        <v>0</v>
      </c>
      <c r="N470" s="3">
        <v>0</v>
      </c>
      <c r="O470" s="3">
        <v>0</v>
      </c>
      <c r="P470" s="3">
        <v>18</v>
      </c>
      <c r="Q470" s="3">
        <v>330</v>
      </c>
      <c r="R470" s="3">
        <v>141</v>
      </c>
      <c r="S470" s="3">
        <v>3</v>
      </c>
      <c r="T470" s="3">
        <v>0</v>
      </c>
      <c r="U470" s="3">
        <v>0</v>
      </c>
      <c r="V470" s="3">
        <v>10</v>
      </c>
      <c r="W470" s="3">
        <v>289</v>
      </c>
      <c r="X470" s="3">
        <v>158</v>
      </c>
      <c r="Y470" s="3">
        <v>2</v>
      </c>
      <c r="Z470" s="3">
        <v>0</v>
      </c>
    </row>
    <row r="471" spans="1:26">
      <c r="A471" s="2" t="s">
        <v>616</v>
      </c>
      <c r="B471" s="2" t="s">
        <v>106</v>
      </c>
      <c r="C471" s="2" t="s">
        <v>164</v>
      </c>
      <c r="D471" s="2" t="s">
        <v>947</v>
      </c>
      <c r="E471" s="6" t="s">
        <v>18</v>
      </c>
      <c r="F471" s="2">
        <v>84</v>
      </c>
      <c r="G471" s="3">
        <v>10</v>
      </c>
      <c r="H471" s="3" t="str">
        <f t="shared" si="7"/>
        <v>ESTERIL</v>
      </c>
      <c r="I471" s="8"/>
      <c r="J471" s="11"/>
      <c r="K471" s="3">
        <v>0</v>
      </c>
      <c r="L471" s="3">
        <v>907</v>
      </c>
      <c r="M471" s="3">
        <v>0</v>
      </c>
      <c r="N471" s="3">
        <v>0</v>
      </c>
      <c r="O471" s="3">
        <v>0</v>
      </c>
      <c r="P471" s="3">
        <v>62</v>
      </c>
      <c r="Q471" s="3">
        <v>220</v>
      </c>
      <c r="R471" s="3">
        <v>64</v>
      </c>
      <c r="S471" s="3">
        <v>48</v>
      </c>
      <c r="T471" s="3">
        <v>0</v>
      </c>
      <c r="U471" s="3">
        <v>0</v>
      </c>
      <c r="V471" s="3">
        <v>39</v>
      </c>
      <c r="W471" s="3">
        <v>237</v>
      </c>
      <c r="X471" s="3">
        <v>68</v>
      </c>
      <c r="Y471" s="3">
        <v>25</v>
      </c>
      <c r="Z471" s="3">
        <v>0</v>
      </c>
    </row>
    <row r="472" spans="1:26">
      <c r="A472" s="2" t="s">
        <v>616</v>
      </c>
      <c r="B472" s="2" t="s">
        <v>106</v>
      </c>
      <c r="C472" s="2" t="s">
        <v>164</v>
      </c>
      <c r="D472" s="2" t="s">
        <v>948</v>
      </c>
      <c r="E472" s="6" t="s">
        <v>18</v>
      </c>
      <c r="F472" s="2">
        <v>85</v>
      </c>
      <c r="G472" s="3">
        <v>8</v>
      </c>
      <c r="H472" s="3" t="str">
        <f t="shared" si="7"/>
        <v>ESTERIL</v>
      </c>
      <c r="I472" s="8"/>
      <c r="J472" s="11"/>
      <c r="K472" s="3">
        <v>0</v>
      </c>
      <c r="L472" s="3">
        <v>991</v>
      </c>
      <c r="M472" s="3">
        <v>0</v>
      </c>
      <c r="N472" s="3">
        <v>0</v>
      </c>
      <c r="O472" s="3">
        <v>0</v>
      </c>
      <c r="P472" s="3">
        <v>13</v>
      </c>
      <c r="Q472" s="3">
        <v>293</v>
      </c>
      <c r="R472" s="3">
        <v>146</v>
      </c>
      <c r="S472" s="3">
        <v>6</v>
      </c>
      <c r="T472" s="3">
        <v>0</v>
      </c>
      <c r="U472" s="3">
        <v>0</v>
      </c>
      <c r="V472" s="3">
        <v>6</v>
      </c>
      <c r="W472" s="3">
        <v>246</v>
      </c>
      <c r="X472" s="3">
        <v>167</v>
      </c>
      <c r="Y472" s="3">
        <v>0</v>
      </c>
      <c r="Z472" s="3">
        <v>0</v>
      </c>
    </row>
    <row r="473" spans="1:26">
      <c r="A473" s="2" t="s">
        <v>616</v>
      </c>
      <c r="B473" s="2" t="s">
        <v>106</v>
      </c>
      <c r="C473" s="2" t="s">
        <v>164</v>
      </c>
      <c r="D473" s="2" t="s">
        <v>949</v>
      </c>
      <c r="E473" s="6" t="s">
        <v>18</v>
      </c>
      <c r="F473" s="2">
        <v>86</v>
      </c>
      <c r="G473" s="3">
        <v>6</v>
      </c>
      <c r="H473" s="3" t="str">
        <f t="shared" si="7"/>
        <v>ESTERIL</v>
      </c>
      <c r="I473" s="8"/>
      <c r="J473" s="11"/>
      <c r="K473" s="3">
        <v>49</v>
      </c>
      <c r="L473" s="3">
        <v>607</v>
      </c>
      <c r="M473" s="3">
        <v>0</v>
      </c>
      <c r="N473" s="3">
        <v>0</v>
      </c>
      <c r="O473" s="3">
        <v>0</v>
      </c>
      <c r="P473" s="3">
        <v>19</v>
      </c>
      <c r="Q473" s="3">
        <v>183</v>
      </c>
      <c r="R473" s="3">
        <v>102</v>
      </c>
      <c r="S473" s="3">
        <v>11</v>
      </c>
      <c r="T473" s="3">
        <v>0</v>
      </c>
      <c r="U473" s="3">
        <v>0</v>
      </c>
      <c r="V473" s="3">
        <v>15</v>
      </c>
      <c r="W473" s="3">
        <v>160</v>
      </c>
      <c r="X473" s="3">
        <v>103</v>
      </c>
      <c r="Y473" s="3">
        <v>11</v>
      </c>
      <c r="Z473" s="3">
        <v>0</v>
      </c>
    </row>
    <row r="474" spans="1:26">
      <c r="A474" s="2" t="s">
        <v>616</v>
      </c>
      <c r="B474" s="2" t="s">
        <v>106</v>
      </c>
      <c r="C474" s="2" t="s">
        <v>164</v>
      </c>
      <c r="D474" s="2" t="s">
        <v>950</v>
      </c>
      <c r="E474" s="6" t="s">
        <v>18</v>
      </c>
      <c r="F474" s="2">
        <v>87</v>
      </c>
      <c r="G474" s="3">
        <v>6</v>
      </c>
      <c r="H474" s="3" t="str">
        <f t="shared" si="7"/>
        <v>ESTERIL</v>
      </c>
      <c r="I474" s="8"/>
      <c r="J474" s="11"/>
      <c r="K474" s="3">
        <v>0</v>
      </c>
      <c r="L474" s="3">
        <v>829</v>
      </c>
      <c r="M474" s="3">
        <v>0</v>
      </c>
      <c r="N474" s="3">
        <v>0</v>
      </c>
      <c r="O474" s="3">
        <v>0</v>
      </c>
      <c r="P474" s="3">
        <v>10</v>
      </c>
      <c r="Q474" s="3">
        <v>217</v>
      </c>
      <c r="R474" s="3">
        <v>155</v>
      </c>
      <c r="S474" s="3">
        <v>2</v>
      </c>
      <c r="T474" s="3">
        <v>0</v>
      </c>
      <c r="U474" s="3">
        <v>0</v>
      </c>
      <c r="V474" s="3">
        <v>5</v>
      </c>
      <c r="W474" s="3">
        <v>157</v>
      </c>
      <c r="X474" s="3">
        <v>194</v>
      </c>
      <c r="Y474" s="3">
        <v>2</v>
      </c>
      <c r="Z474" s="3">
        <v>0</v>
      </c>
    </row>
    <row r="475" spans="1:26">
      <c r="A475" s="2" t="s">
        <v>616</v>
      </c>
      <c r="B475" s="2" t="s">
        <v>106</v>
      </c>
      <c r="C475" s="2" t="s">
        <v>164</v>
      </c>
      <c r="D475" s="2" t="s">
        <v>951</v>
      </c>
      <c r="E475" s="6" t="s">
        <v>18</v>
      </c>
      <c r="F475" s="2">
        <v>88</v>
      </c>
      <c r="G475" s="3">
        <v>8</v>
      </c>
      <c r="H475" s="3" t="str">
        <f t="shared" si="7"/>
        <v>ESTERIL</v>
      </c>
      <c r="I475" s="8"/>
      <c r="J475" s="11"/>
      <c r="K475" s="3">
        <v>0</v>
      </c>
      <c r="L475" s="3">
        <v>869</v>
      </c>
      <c r="M475" s="3">
        <v>0</v>
      </c>
      <c r="N475" s="3">
        <v>0</v>
      </c>
      <c r="O475" s="3">
        <v>0</v>
      </c>
      <c r="P475" s="3">
        <v>33</v>
      </c>
      <c r="Q475" s="3">
        <v>305</v>
      </c>
      <c r="R475" s="3">
        <v>95</v>
      </c>
      <c r="S475" s="3">
        <v>6</v>
      </c>
      <c r="T475" s="3">
        <v>0</v>
      </c>
      <c r="U475" s="3">
        <v>0</v>
      </c>
      <c r="V475" s="3">
        <v>14</v>
      </c>
      <c r="W475" s="3">
        <v>294</v>
      </c>
      <c r="X475" s="3">
        <v>99</v>
      </c>
      <c r="Y475" s="3">
        <v>1</v>
      </c>
      <c r="Z475" s="3">
        <v>0</v>
      </c>
    </row>
    <row r="476" spans="1:26">
      <c r="A476" s="2" t="s">
        <v>616</v>
      </c>
      <c r="B476" s="2" t="s">
        <v>106</v>
      </c>
      <c r="C476" s="2" t="s">
        <v>164</v>
      </c>
      <c r="D476" s="2" t="s">
        <v>952</v>
      </c>
      <c r="E476" s="6" t="s">
        <v>18</v>
      </c>
      <c r="F476" s="2">
        <v>89</v>
      </c>
      <c r="G476" s="3">
        <v>6</v>
      </c>
      <c r="H476" s="3" t="str">
        <f t="shared" si="7"/>
        <v>ESTERIL</v>
      </c>
      <c r="I476" s="8"/>
      <c r="J476" s="11"/>
      <c r="K476" s="3">
        <v>0</v>
      </c>
      <c r="L476" s="3">
        <v>907</v>
      </c>
      <c r="M476" s="3">
        <v>0</v>
      </c>
      <c r="N476" s="3">
        <v>0</v>
      </c>
      <c r="O476" s="3">
        <v>0</v>
      </c>
      <c r="P476" s="3">
        <v>17</v>
      </c>
      <c r="Q476" s="3">
        <v>240</v>
      </c>
      <c r="R476" s="3">
        <v>130</v>
      </c>
      <c r="S476" s="3">
        <v>5</v>
      </c>
      <c r="T476" s="3">
        <v>0</v>
      </c>
      <c r="U476" s="3">
        <v>0</v>
      </c>
      <c r="V476" s="3">
        <v>8</v>
      </c>
      <c r="W476" s="3">
        <v>208</v>
      </c>
      <c r="X476" s="3">
        <v>140</v>
      </c>
      <c r="Y476" s="3">
        <v>0</v>
      </c>
      <c r="Z476" s="3">
        <v>0</v>
      </c>
    </row>
    <row r="477" spans="1:26">
      <c r="A477" s="2" t="s">
        <v>616</v>
      </c>
      <c r="B477" s="2" t="s">
        <v>106</v>
      </c>
      <c r="C477" s="2" t="s">
        <v>164</v>
      </c>
      <c r="D477" s="2" t="s">
        <v>953</v>
      </c>
      <c r="E477" s="6" t="s">
        <v>18</v>
      </c>
      <c r="F477" s="2">
        <v>90</v>
      </c>
      <c r="G477" s="3">
        <v>6</v>
      </c>
      <c r="H477" s="3" t="str">
        <f t="shared" si="7"/>
        <v>ESTERIL</v>
      </c>
      <c r="I477" s="8"/>
      <c r="J477" s="11"/>
      <c r="K477" s="3">
        <v>0</v>
      </c>
      <c r="L477" s="3">
        <v>651</v>
      </c>
      <c r="M477" s="3">
        <v>0</v>
      </c>
      <c r="N477" s="3">
        <v>0</v>
      </c>
      <c r="O477" s="3">
        <v>0</v>
      </c>
      <c r="P477" s="3">
        <v>10</v>
      </c>
      <c r="Q477" s="3">
        <v>196</v>
      </c>
      <c r="R477" s="3">
        <v>100</v>
      </c>
      <c r="S477" s="3">
        <v>4</v>
      </c>
      <c r="T477" s="3">
        <v>0</v>
      </c>
      <c r="U477" s="3">
        <v>0</v>
      </c>
      <c r="V477" s="3">
        <v>4</v>
      </c>
      <c r="W477" s="3">
        <v>175</v>
      </c>
      <c r="X477" s="3">
        <v>107</v>
      </c>
      <c r="Y477" s="3">
        <v>0</v>
      </c>
      <c r="Z477" s="3">
        <v>0</v>
      </c>
    </row>
    <row r="478" spans="1:26">
      <c r="A478" s="2" t="s">
        <v>616</v>
      </c>
      <c r="B478" s="2" t="s">
        <v>106</v>
      </c>
      <c r="C478" s="2" t="s">
        <v>164</v>
      </c>
      <c r="D478" s="2" t="s">
        <v>954</v>
      </c>
      <c r="E478" s="6" t="s">
        <v>18</v>
      </c>
      <c r="F478" s="2">
        <v>91</v>
      </c>
      <c r="G478" s="3">
        <v>8</v>
      </c>
      <c r="H478" s="3" t="str">
        <f t="shared" si="7"/>
        <v>ESTERIL</v>
      </c>
      <c r="I478" s="8"/>
      <c r="J478" s="11"/>
      <c r="K478" s="3">
        <v>75</v>
      </c>
      <c r="L478" s="3">
        <v>732</v>
      </c>
      <c r="M478" s="3">
        <v>0</v>
      </c>
      <c r="N478" s="3">
        <v>0</v>
      </c>
      <c r="O478" s="3">
        <v>0</v>
      </c>
      <c r="P478" s="3">
        <v>55</v>
      </c>
      <c r="Q478" s="3">
        <v>152</v>
      </c>
      <c r="R478" s="3">
        <v>93</v>
      </c>
      <c r="S478" s="3">
        <v>34</v>
      </c>
      <c r="T478" s="3">
        <v>0</v>
      </c>
      <c r="U478" s="3">
        <v>0</v>
      </c>
      <c r="V478" s="3">
        <v>47</v>
      </c>
      <c r="W478" s="3">
        <v>140</v>
      </c>
      <c r="X478" s="3">
        <v>95</v>
      </c>
      <c r="Y478" s="3">
        <v>27</v>
      </c>
      <c r="Z478" s="3">
        <v>0</v>
      </c>
    </row>
    <row r="479" spans="1:26">
      <c r="A479" s="2" t="s">
        <v>616</v>
      </c>
      <c r="B479" s="2" t="s">
        <v>106</v>
      </c>
      <c r="C479" s="2" t="s">
        <v>164</v>
      </c>
      <c r="D479" s="2" t="s">
        <v>955</v>
      </c>
      <c r="E479" s="6" t="s">
        <v>18</v>
      </c>
      <c r="F479" s="2">
        <v>92</v>
      </c>
      <c r="G479" s="3">
        <v>6</v>
      </c>
      <c r="H479" s="3" t="str">
        <f t="shared" si="7"/>
        <v>ESTERIL</v>
      </c>
      <c r="I479" s="8"/>
      <c r="J479" s="11"/>
      <c r="K479" s="3">
        <v>0</v>
      </c>
      <c r="L479" s="3">
        <v>527</v>
      </c>
      <c r="M479" s="3">
        <v>0</v>
      </c>
      <c r="N479" s="3">
        <v>0</v>
      </c>
      <c r="O479" s="3">
        <v>0</v>
      </c>
      <c r="P479" s="3">
        <v>30</v>
      </c>
      <c r="Q479" s="3">
        <v>144</v>
      </c>
      <c r="R479" s="3">
        <v>62</v>
      </c>
      <c r="S479" s="3">
        <v>21</v>
      </c>
      <c r="T479" s="3">
        <v>0</v>
      </c>
      <c r="U479" s="3">
        <v>0</v>
      </c>
      <c r="V479" s="3">
        <v>25</v>
      </c>
      <c r="W479" s="3">
        <v>129</v>
      </c>
      <c r="X479" s="3">
        <v>67</v>
      </c>
      <c r="Y479" s="3">
        <v>17</v>
      </c>
      <c r="Z479" s="3">
        <v>0</v>
      </c>
    </row>
    <row r="480" spans="1:26">
      <c r="A480" s="2" t="s">
        <v>616</v>
      </c>
      <c r="B480" s="2" t="s">
        <v>106</v>
      </c>
      <c r="C480" s="2" t="s">
        <v>164</v>
      </c>
      <c r="D480" s="2" t="s">
        <v>956</v>
      </c>
      <c r="E480" s="6" t="s">
        <v>18</v>
      </c>
      <c r="F480" s="2">
        <v>93</v>
      </c>
      <c r="G480" s="3">
        <v>6</v>
      </c>
      <c r="H480" s="3" t="str">
        <f t="shared" si="7"/>
        <v>ESTERIL</v>
      </c>
      <c r="I480" s="8"/>
      <c r="J480" s="11"/>
      <c r="K480" s="3">
        <v>0</v>
      </c>
      <c r="L480" s="3">
        <v>650</v>
      </c>
      <c r="M480" s="3">
        <v>0</v>
      </c>
      <c r="N480" s="3">
        <v>0</v>
      </c>
      <c r="O480" s="3">
        <v>0</v>
      </c>
      <c r="P480" s="3">
        <v>73</v>
      </c>
      <c r="Q480" s="3">
        <v>138</v>
      </c>
      <c r="R480" s="3">
        <v>32</v>
      </c>
      <c r="S480" s="3">
        <v>51</v>
      </c>
      <c r="T480" s="3">
        <v>0</v>
      </c>
      <c r="U480" s="3">
        <v>0</v>
      </c>
      <c r="V480" s="3">
        <v>53</v>
      </c>
      <c r="W480" s="3">
        <v>156</v>
      </c>
      <c r="X480" s="3">
        <v>29</v>
      </c>
      <c r="Y480" s="3">
        <v>38</v>
      </c>
      <c r="Z480" s="3">
        <v>0</v>
      </c>
    </row>
    <row r="481" spans="1:26">
      <c r="A481" s="2" t="s">
        <v>616</v>
      </c>
      <c r="B481" s="2" t="s">
        <v>106</v>
      </c>
      <c r="C481" s="2" t="s">
        <v>164</v>
      </c>
      <c r="D481" s="2" t="s">
        <v>957</v>
      </c>
      <c r="E481" s="6" t="s">
        <v>18</v>
      </c>
      <c r="F481" s="2">
        <v>94</v>
      </c>
      <c r="G481" s="3">
        <v>4</v>
      </c>
      <c r="H481" s="3" t="str">
        <f t="shared" si="7"/>
        <v>ESTERIL</v>
      </c>
      <c r="I481" s="8"/>
      <c r="J481" s="11"/>
      <c r="K481" s="3">
        <v>0</v>
      </c>
      <c r="L481" s="3">
        <v>491</v>
      </c>
      <c r="M481" s="3">
        <v>0</v>
      </c>
      <c r="N481" s="3">
        <v>0</v>
      </c>
      <c r="O481" s="3">
        <v>0</v>
      </c>
      <c r="P481" s="3">
        <v>20</v>
      </c>
      <c r="Q481" s="3">
        <v>149</v>
      </c>
      <c r="R481" s="3">
        <v>57</v>
      </c>
      <c r="S481" s="3">
        <v>7</v>
      </c>
      <c r="T481" s="3">
        <v>0</v>
      </c>
      <c r="U481" s="3">
        <v>0</v>
      </c>
      <c r="V481" s="3">
        <v>8</v>
      </c>
      <c r="W481" s="3">
        <v>135</v>
      </c>
      <c r="X481" s="3">
        <v>63</v>
      </c>
      <c r="Y481" s="3">
        <v>3</v>
      </c>
      <c r="Z481" s="3">
        <v>0</v>
      </c>
    </row>
    <row r="482" spans="1:26">
      <c r="A482" s="2" t="s">
        <v>616</v>
      </c>
      <c r="B482" s="2" t="s">
        <v>106</v>
      </c>
      <c r="C482" s="2" t="s">
        <v>164</v>
      </c>
      <c r="D482" s="2" t="s">
        <v>958</v>
      </c>
      <c r="E482" s="6" t="s">
        <v>18</v>
      </c>
      <c r="F482" s="2">
        <v>95</v>
      </c>
      <c r="G482" s="3">
        <v>4</v>
      </c>
      <c r="H482" s="3" t="str">
        <f t="shared" si="7"/>
        <v>ESTERIL</v>
      </c>
      <c r="I482" s="8"/>
      <c r="J482" s="11"/>
      <c r="K482" s="3">
        <v>19</v>
      </c>
      <c r="L482" s="3">
        <v>534</v>
      </c>
      <c r="M482" s="3">
        <v>0</v>
      </c>
      <c r="N482" s="3">
        <v>0</v>
      </c>
      <c r="O482" s="3">
        <v>0</v>
      </c>
      <c r="P482" s="3">
        <v>6</v>
      </c>
      <c r="Q482" s="3">
        <v>139</v>
      </c>
      <c r="R482" s="3">
        <v>110</v>
      </c>
      <c r="S482" s="3">
        <v>2</v>
      </c>
      <c r="T482" s="3">
        <v>0</v>
      </c>
      <c r="U482" s="3">
        <v>0</v>
      </c>
      <c r="V482" s="3">
        <v>3</v>
      </c>
      <c r="W482" s="3">
        <v>104</v>
      </c>
      <c r="X482" s="3">
        <v>121</v>
      </c>
      <c r="Y482" s="3">
        <v>0</v>
      </c>
      <c r="Z482" s="3">
        <v>0</v>
      </c>
    </row>
    <row r="483" spans="1:26">
      <c r="A483" s="2" t="s">
        <v>616</v>
      </c>
      <c r="B483" s="2" t="s">
        <v>106</v>
      </c>
      <c r="C483" s="2" t="s">
        <v>164</v>
      </c>
      <c r="D483" s="2" t="s">
        <v>959</v>
      </c>
      <c r="E483" s="6" t="s">
        <v>18</v>
      </c>
      <c r="F483" s="2">
        <v>96</v>
      </c>
      <c r="G483" s="3">
        <v>6</v>
      </c>
      <c r="H483" s="3" t="str">
        <f t="shared" si="7"/>
        <v>ESTERIL</v>
      </c>
      <c r="I483" s="8"/>
      <c r="J483" s="11"/>
      <c r="K483" s="3">
        <v>0</v>
      </c>
      <c r="L483" s="3">
        <v>572</v>
      </c>
      <c r="M483" s="3">
        <v>0</v>
      </c>
      <c r="N483" s="3">
        <v>0</v>
      </c>
      <c r="O483" s="3">
        <v>0</v>
      </c>
      <c r="P483" s="3">
        <v>20</v>
      </c>
      <c r="Q483" s="3">
        <v>152</v>
      </c>
      <c r="R483" s="3">
        <v>73</v>
      </c>
      <c r="S483" s="3">
        <v>10</v>
      </c>
      <c r="T483" s="3">
        <v>0</v>
      </c>
      <c r="U483" s="3">
        <v>0</v>
      </c>
      <c r="V483" s="3">
        <v>14</v>
      </c>
      <c r="W483" s="3">
        <v>130</v>
      </c>
      <c r="X483" s="3">
        <v>85</v>
      </c>
      <c r="Y483" s="3">
        <v>4</v>
      </c>
      <c r="Z483" s="3">
        <v>0</v>
      </c>
    </row>
    <row r="484" spans="1:26">
      <c r="A484" s="2" t="s">
        <v>616</v>
      </c>
      <c r="B484" s="2" t="s">
        <v>106</v>
      </c>
      <c r="C484" s="2" t="s">
        <v>164</v>
      </c>
      <c r="D484" s="2" t="s">
        <v>960</v>
      </c>
      <c r="E484" s="6" t="s">
        <v>18</v>
      </c>
      <c r="F484" s="2">
        <v>97</v>
      </c>
      <c r="G484" s="3">
        <v>6</v>
      </c>
      <c r="H484" s="3" t="str">
        <f t="shared" si="7"/>
        <v>ESTERIL</v>
      </c>
      <c r="I484" s="8"/>
      <c r="J484" s="11"/>
      <c r="K484" s="3">
        <v>0</v>
      </c>
      <c r="L484" s="3">
        <v>582</v>
      </c>
      <c r="M484" s="3">
        <v>0</v>
      </c>
      <c r="N484" s="3">
        <v>0</v>
      </c>
      <c r="O484" s="3">
        <v>0</v>
      </c>
      <c r="P484" s="3">
        <v>14</v>
      </c>
      <c r="Q484" s="3">
        <v>201</v>
      </c>
      <c r="R484" s="3">
        <v>69</v>
      </c>
      <c r="S484" s="3">
        <v>0</v>
      </c>
      <c r="T484" s="3">
        <v>0</v>
      </c>
      <c r="U484" s="3">
        <v>0</v>
      </c>
      <c r="V484" s="3">
        <v>8</v>
      </c>
      <c r="W484" s="3">
        <v>175</v>
      </c>
      <c r="X484" s="3">
        <v>78</v>
      </c>
      <c r="Y484" s="3">
        <v>0</v>
      </c>
      <c r="Z484" s="3">
        <v>0</v>
      </c>
    </row>
    <row r="485" spans="1:26">
      <c r="A485" s="2" t="s">
        <v>616</v>
      </c>
      <c r="B485" s="2" t="s">
        <v>106</v>
      </c>
      <c r="C485" s="2" t="s">
        <v>164</v>
      </c>
      <c r="D485" s="2" t="s">
        <v>961</v>
      </c>
      <c r="E485" s="6" t="s">
        <v>18</v>
      </c>
      <c r="F485" s="2">
        <v>98</v>
      </c>
      <c r="G485" s="3">
        <v>6</v>
      </c>
      <c r="H485" s="3" t="str">
        <f t="shared" si="7"/>
        <v>ESTERIL</v>
      </c>
      <c r="I485" s="8"/>
      <c r="J485" s="11"/>
      <c r="K485" s="3">
        <v>46</v>
      </c>
      <c r="L485" s="3">
        <v>519</v>
      </c>
      <c r="M485" s="3">
        <v>0</v>
      </c>
      <c r="N485" s="3">
        <v>0</v>
      </c>
      <c r="O485" s="3">
        <v>0</v>
      </c>
      <c r="P485" s="3">
        <v>55</v>
      </c>
      <c r="Q485" s="3">
        <v>141</v>
      </c>
      <c r="R485" s="3">
        <v>67</v>
      </c>
      <c r="S485" s="3">
        <v>28</v>
      </c>
      <c r="T485" s="3">
        <v>0</v>
      </c>
      <c r="U485" s="3">
        <v>0</v>
      </c>
      <c r="V485" s="3">
        <v>48</v>
      </c>
      <c r="W485" s="3">
        <v>120</v>
      </c>
      <c r="X485" s="3">
        <v>69</v>
      </c>
      <c r="Y485" s="3">
        <v>28</v>
      </c>
      <c r="Z485" s="3">
        <v>0</v>
      </c>
    </row>
    <row r="486" spans="1:26">
      <c r="A486" s="2" t="s">
        <v>616</v>
      </c>
      <c r="B486" s="2" t="s">
        <v>106</v>
      </c>
      <c r="C486" s="2" t="s">
        <v>164</v>
      </c>
      <c r="D486" s="2" t="s">
        <v>962</v>
      </c>
      <c r="E486" s="6" t="s">
        <v>18</v>
      </c>
      <c r="F486" s="2">
        <v>99</v>
      </c>
      <c r="G486" s="3">
        <v>4</v>
      </c>
      <c r="H486" s="3" t="str">
        <f t="shared" si="7"/>
        <v>ESTERIL</v>
      </c>
      <c r="I486" s="8"/>
      <c r="J486" s="11"/>
      <c r="K486" s="3">
        <v>41</v>
      </c>
      <c r="L486" s="3">
        <v>514</v>
      </c>
      <c r="M486" s="3">
        <v>0</v>
      </c>
      <c r="N486" s="3">
        <v>0</v>
      </c>
      <c r="O486" s="3">
        <v>0</v>
      </c>
      <c r="P486" s="3">
        <v>33</v>
      </c>
      <c r="Q486" s="3">
        <v>101</v>
      </c>
      <c r="R486" s="3">
        <v>100</v>
      </c>
      <c r="S486" s="3">
        <v>25</v>
      </c>
      <c r="T486" s="3">
        <v>0</v>
      </c>
      <c r="U486" s="3">
        <v>0</v>
      </c>
      <c r="V486" s="3">
        <v>27</v>
      </c>
      <c r="W486" s="3">
        <v>86</v>
      </c>
      <c r="X486" s="3">
        <v>105</v>
      </c>
      <c r="Y486" s="3">
        <v>18</v>
      </c>
      <c r="Z486" s="3">
        <v>0</v>
      </c>
    </row>
    <row r="487" spans="1:26">
      <c r="A487" s="2" t="s">
        <v>616</v>
      </c>
      <c r="B487" s="2" t="s">
        <v>106</v>
      </c>
      <c r="C487" s="2" t="s">
        <v>164</v>
      </c>
      <c r="D487" s="2" t="s">
        <v>963</v>
      </c>
      <c r="E487" s="6" t="s">
        <v>964</v>
      </c>
      <c r="F487" s="2">
        <v>100</v>
      </c>
      <c r="G487" s="3">
        <v>8</v>
      </c>
      <c r="H487" s="3" t="str">
        <f t="shared" si="7"/>
        <v>ESTERIL</v>
      </c>
      <c r="I487" s="8"/>
      <c r="J487" s="11"/>
      <c r="K487" s="3">
        <v>0</v>
      </c>
      <c r="L487" s="3">
        <v>1069</v>
      </c>
      <c r="M487" s="3">
        <v>0</v>
      </c>
      <c r="N487" s="3">
        <v>0</v>
      </c>
      <c r="O487" s="3">
        <v>0</v>
      </c>
      <c r="P487" s="3">
        <v>7</v>
      </c>
      <c r="Q487" s="3">
        <v>228</v>
      </c>
      <c r="R487" s="3">
        <v>290</v>
      </c>
      <c r="S487" s="3">
        <v>0</v>
      </c>
      <c r="T487" s="3">
        <v>0</v>
      </c>
      <c r="U487" s="3">
        <v>0</v>
      </c>
      <c r="V487" s="3">
        <v>4</v>
      </c>
      <c r="W487" s="3">
        <v>142</v>
      </c>
      <c r="X487" s="3">
        <v>326</v>
      </c>
      <c r="Y487" s="3">
        <v>0</v>
      </c>
      <c r="Z487" s="3">
        <v>0</v>
      </c>
    </row>
    <row r="488" spans="1:26">
      <c r="A488" s="2" t="s">
        <v>616</v>
      </c>
      <c r="B488" s="2" t="s">
        <v>106</v>
      </c>
      <c r="C488" s="2" t="s">
        <v>164</v>
      </c>
      <c r="D488" s="2" t="s">
        <v>965</v>
      </c>
      <c r="E488" s="6" t="s">
        <v>964</v>
      </c>
      <c r="F488" s="2">
        <v>101</v>
      </c>
      <c r="G488" s="3">
        <v>6</v>
      </c>
      <c r="H488" s="3" t="str">
        <f t="shared" si="7"/>
        <v>ESTERIL</v>
      </c>
      <c r="I488" s="8"/>
      <c r="J488" s="11"/>
      <c r="K488" s="3">
        <v>14</v>
      </c>
      <c r="L488" s="3">
        <v>465</v>
      </c>
      <c r="M488" s="3">
        <v>0</v>
      </c>
      <c r="N488" s="3">
        <v>0</v>
      </c>
      <c r="O488" s="3">
        <v>0</v>
      </c>
      <c r="P488" s="3">
        <v>20</v>
      </c>
      <c r="Q488" s="3">
        <v>162</v>
      </c>
      <c r="R488" s="3">
        <v>46</v>
      </c>
      <c r="S488" s="3">
        <v>6</v>
      </c>
      <c r="T488" s="3">
        <v>0</v>
      </c>
      <c r="U488" s="3">
        <v>0</v>
      </c>
      <c r="V488" s="3">
        <v>10</v>
      </c>
      <c r="W488" s="3">
        <v>156</v>
      </c>
      <c r="X488" s="3">
        <v>44</v>
      </c>
      <c r="Y488" s="3">
        <v>2</v>
      </c>
      <c r="Z488" s="3">
        <v>0</v>
      </c>
    </row>
    <row r="489" spans="1:26">
      <c r="A489" s="2" t="s">
        <v>616</v>
      </c>
      <c r="B489" s="2" t="s">
        <v>106</v>
      </c>
      <c r="C489" s="2" t="s">
        <v>164</v>
      </c>
      <c r="D489" s="2" t="s">
        <v>966</v>
      </c>
      <c r="E489" s="6" t="s">
        <v>964</v>
      </c>
      <c r="F489" s="2">
        <v>102</v>
      </c>
      <c r="G489" s="3">
        <v>6</v>
      </c>
      <c r="H489" s="3" t="str">
        <f t="shared" si="7"/>
        <v>ESTERIL</v>
      </c>
      <c r="I489" s="8"/>
      <c r="J489" s="11"/>
      <c r="K489" s="3">
        <v>0</v>
      </c>
      <c r="L489" s="3">
        <v>592</v>
      </c>
      <c r="M489" s="3">
        <v>0</v>
      </c>
      <c r="N489" s="3">
        <v>0</v>
      </c>
      <c r="O489" s="3">
        <v>0</v>
      </c>
      <c r="P489" s="3">
        <v>1</v>
      </c>
      <c r="Q489" s="3">
        <v>158</v>
      </c>
      <c r="R489" s="3">
        <v>115</v>
      </c>
      <c r="S489" s="3">
        <v>0</v>
      </c>
      <c r="T489" s="3">
        <v>0</v>
      </c>
      <c r="U489" s="3">
        <v>0</v>
      </c>
      <c r="V489" s="3">
        <v>1</v>
      </c>
      <c r="W489" s="3">
        <v>103</v>
      </c>
      <c r="X489" s="3">
        <v>143</v>
      </c>
      <c r="Y489" s="3">
        <v>0</v>
      </c>
      <c r="Z489" s="3">
        <v>0</v>
      </c>
    </row>
    <row r="490" spans="1:26">
      <c r="A490" s="2" t="s">
        <v>616</v>
      </c>
      <c r="B490" s="2" t="s">
        <v>106</v>
      </c>
      <c r="C490" s="2" t="s">
        <v>164</v>
      </c>
      <c r="D490" s="2" t="s">
        <v>967</v>
      </c>
      <c r="E490" s="6" t="s">
        <v>964</v>
      </c>
      <c r="F490" s="2">
        <v>103</v>
      </c>
      <c r="G490" s="3">
        <v>6</v>
      </c>
      <c r="H490" s="3" t="str">
        <f t="shared" si="7"/>
        <v>ESTERIL</v>
      </c>
      <c r="I490" s="8"/>
      <c r="J490" s="11"/>
      <c r="K490" s="3">
        <v>0</v>
      </c>
      <c r="L490" s="3">
        <v>709</v>
      </c>
      <c r="M490" s="3">
        <v>0</v>
      </c>
      <c r="N490" s="3">
        <v>0</v>
      </c>
      <c r="O490" s="3">
        <v>0</v>
      </c>
      <c r="P490" s="3">
        <v>7</v>
      </c>
      <c r="Q490" s="3">
        <v>138</v>
      </c>
      <c r="R490" s="3">
        <v>179</v>
      </c>
      <c r="S490" s="3">
        <v>2</v>
      </c>
      <c r="T490" s="3">
        <v>0</v>
      </c>
      <c r="U490" s="3">
        <v>0</v>
      </c>
      <c r="V490" s="3">
        <v>4</v>
      </c>
      <c r="W490" s="3">
        <v>102</v>
      </c>
      <c r="X490" s="3">
        <v>192</v>
      </c>
      <c r="Y490" s="3">
        <v>0</v>
      </c>
      <c r="Z490" s="3">
        <v>0</v>
      </c>
    </row>
    <row r="491" spans="1:26">
      <c r="A491" s="2" t="s">
        <v>616</v>
      </c>
      <c r="B491" s="2" t="s">
        <v>106</v>
      </c>
      <c r="C491" s="2" t="s">
        <v>164</v>
      </c>
      <c r="D491" s="2" t="s">
        <v>968</v>
      </c>
      <c r="E491" s="6" t="s">
        <v>964</v>
      </c>
      <c r="F491" s="2">
        <v>104</v>
      </c>
      <c r="G491" s="3">
        <v>8</v>
      </c>
      <c r="H491" s="3" t="str">
        <f t="shared" si="7"/>
        <v>ESTERIL</v>
      </c>
      <c r="I491" s="8"/>
      <c r="J491" s="11"/>
      <c r="K491" s="3">
        <v>89</v>
      </c>
      <c r="L491" s="3">
        <v>674</v>
      </c>
      <c r="M491" s="3">
        <v>0</v>
      </c>
      <c r="N491" s="3">
        <v>0</v>
      </c>
      <c r="O491" s="3">
        <v>0</v>
      </c>
      <c r="P491" s="3">
        <v>12</v>
      </c>
      <c r="Q491" s="3">
        <v>120</v>
      </c>
      <c r="R491" s="3">
        <v>154</v>
      </c>
      <c r="S491" s="3">
        <v>0</v>
      </c>
      <c r="T491" s="3">
        <v>0</v>
      </c>
      <c r="U491" s="3">
        <v>0</v>
      </c>
      <c r="V491" s="3">
        <v>8</v>
      </c>
      <c r="W491" s="3">
        <v>100</v>
      </c>
      <c r="X491" s="3">
        <v>155</v>
      </c>
      <c r="Y491" s="3">
        <v>0</v>
      </c>
      <c r="Z491" s="3">
        <v>0</v>
      </c>
    </row>
    <row r="492" spans="1:26">
      <c r="A492" s="2" t="s">
        <v>616</v>
      </c>
      <c r="B492" s="2" t="s">
        <v>106</v>
      </c>
      <c r="C492" s="2" t="s">
        <v>164</v>
      </c>
      <c r="D492" s="2" t="s">
        <v>969</v>
      </c>
      <c r="E492" s="6" t="s">
        <v>964</v>
      </c>
      <c r="F492" s="2">
        <v>105</v>
      </c>
      <c r="G492" s="3">
        <v>8</v>
      </c>
      <c r="H492" s="3" t="str">
        <f t="shared" si="7"/>
        <v>ESTERIL</v>
      </c>
      <c r="I492" s="8"/>
      <c r="J492" s="11"/>
      <c r="K492" s="3">
        <v>49</v>
      </c>
      <c r="L492" s="3">
        <v>651</v>
      </c>
      <c r="M492" s="3">
        <v>0</v>
      </c>
      <c r="N492" s="3">
        <v>0</v>
      </c>
      <c r="O492" s="3">
        <v>0</v>
      </c>
      <c r="P492" s="3">
        <v>35</v>
      </c>
      <c r="Q492" s="3">
        <v>152</v>
      </c>
      <c r="R492" s="3">
        <v>106</v>
      </c>
      <c r="S492" s="3">
        <v>22</v>
      </c>
      <c r="T492" s="3">
        <v>0</v>
      </c>
      <c r="U492" s="3">
        <v>0</v>
      </c>
      <c r="V492" s="3">
        <v>26</v>
      </c>
      <c r="W492" s="3">
        <v>144</v>
      </c>
      <c r="X492" s="3">
        <v>101</v>
      </c>
      <c r="Y492" s="3">
        <v>17</v>
      </c>
      <c r="Z492" s="3">
        <v>0</v>
      </c>
    </row>
    <row r="493" spans="1:26">
      <c r="A493" s="2" t="s">
        <v>616</v>
      </c>
      <c r="B493" s="2" t="s">
        <v>106</v>
      </c>
      <c r="C493" s="2" t="s">
        <v>164</v>
      </c>
      <c r="D493" s="2" t="s">
        <v>970</v>
      </c>
      <c r="E493" s="6" t="s">
        <v>964</v>
      </c>
      <c r="F493" s="2">
        <v>106</v>
      </c>
      <c r="G493" s="3">
        <v>4</v>
      </c>
      <c r="H493" s="3" t="str">
        <f t="shared" si="7"/>
        <v>ESTERIL</v>
      </c>
      <c r="I493" s="8"/>
      <c r="J493" s="11"/>
      <c r="K493" s="3">
        <v>0</v>
      </c>
      <c r="L493" s="3">
        <v>668</v>
      </c>
      <c r="M493" s="3">
        <v>0</v>
      </c>
      <c r="N493" s="3">
        <v>0</v>
      </c>
      <c r="O493" s="3">
        <v>0</v>
      </c>
      <c r="P493" s="3">
        <v>1</v>
      </c>
      <c r="Q493" s="3">
        <v>123</v>
      </c>
      <c r="R493" s="3">
        <v>173</v>
      </c>
      <c r="S493" s="3">
        <v>0</v>
      </c>
      <c r="T493" s="3">
        <v>0</v>
      </c>
      <c r="U493" s="3">
        <v>0</v>
      </c>
      <c r="V493" s="3">
        <v>1</v>
      </c>
      <c r="W493" s="3">
        <v>77</v>
      </c>
      <c r="X493" s="3">
        <v>183</v>
      </c>
      <c r="Y493" s="3">
        <v>0</v>
      </c>
      <c r="Z493" s="3">
        <v>0</v>
      </c>
    </row>
    <row r="494" spans="1:26">
      <c r="A494" s="2" t="s">
        <v>616</v>
      </c>
      <c r="B494" s="2" t="s">
        <v>106</v>
      </c>
      <c r="C494" s="2" t="s">
        <v>164</v>
      </c>
      <c r="D494" s="2" t="s">
        <v>971</v>
      </c>
      <c r="E494" s="6" t="s">
        <v>964</v>
      </c>
      <c r="F494" s="2">
        <v>107</v>
      </c>
      <c r="G494" s="3">
        <v>4</v>
      </c>
      <c r="H494" s="3" t="str">
        <f t="shared" si="7"/>
        <v>ESTERIL</v>
      </c>
      <c r="I494" s="8"/>
      <c r="J494" s="11"/>
      <c r="K494" s="3">
        <v>0</v>
      </c>
      <c r="L494" s="3">
        <v>678</v>
      </c>
      <c r="M494" s="3">
        <v>0</v>
      </c>
      <c r="N494" s="3">
        <v>0</v>
      </c>
      <c r="O494" s="3">
        <v>0</v>
      </c>
      <c r="P494" s="3">
        <v>10</v>
      </c>
      <c r="Q494" s="3">
        <v>127</v>
      </c>
      <c r="R494" s="3">
        <v>170</v>
      </c>
      <c r="S494" s="3">
        <v>2</v>
      </c>
      <c r="T494" s="3">
        <v>0</v>
      </c>
      <c r="U494" s="3">
        <v>0</v>
      </c>
      <c r="V494" s="3">
        <v>3</v>
      </c>
      <c r="W494" s="3">
        <v>90</v>
      </c>
      <c r="X494" s="3">
        <v>184</v>
      </c>
      <c r="Y494" s="3">
        <v>0</v>
      </c>
      <c r="Z494" s="3">
        <v>0</v>
      </c>
    </row>
    <row r="495" spans="1:26">
      <c r="A495" s="2" t="s">
        <v>616</v>
      </c>
      <c r="B495" s="2" t="s">
        <v>106</v>
      </c>
      <c r="C495" s="2" t="s">
        <v>164</v>
      </c>
      <c r="D495" s="2" t="s">
        <v>972</v>
      </c>
      <c r="E495" s="6" t="s">
        <v>964</v>
      </c>
      <c r="F495" s="2">
        <v>108</v>
      </c>
      <c r="G495" s="3">
        <v>6</v>
      </c>
      <c r="H495" s="3" t="str">
        <f t="shared" si="7"/>
        <v>ESTERIL</v>
      </c>
      <c r="I495" s="8"/>
      <c r="J495" s="11"/>
      <c r="K495" s="3">
        <v>0</v>
      </c>
      <c r="L495" s="3">
        <v>471</v>
      </c>
      <c r="M495" s="3">
        <v>0</v>
      </c>
      <c r="N495" s="3">
        <v>0</v>
      </c>
      <c r="O495" s="3">
        <v>0</v>
      </c>
      <c r="P495" s="3">
        <v>0</v>
      </c>
      <c r="Q495" s="3">
        <v>81</v>
      </c>
      <c r="R495" s="3">
        <v>136</v>
      </c>
      <c r="S495" s="3">
        <v>0</v>
      </c>
      <c r="T495" s="3">
        <v>0</v>
      </c>
      <c r="U495" s="3">
        <v>0</v>
      </c>
      <c r="V495" s="3">
        <v>0</v>
      </c>
      <c r="W495" s="3">
        <v>54</v>
      </c>
      <c r="X495" s="3">
        <v>144</v>
      </c>
      <c r="Y495" s="3">
        <v>0</v>
      </c>
      <c r="Z495" s="3">
        <v>0</v>
      </c>
    </row>
    <row r="496" spans="1:26">
      <c r="A496" s="2" t="s">
        <v>616</v>
      </c>
      <c r="B496" s="2" t="s">
        <v>106</v>
      </c>
      <c r="C496" s="2" t="s">
        <v>164</v>
      </c>
      <c r="D496" s="2" t="s">
        <v>973</v>
      </c>
      <c r="E496" s="6" t="s">
        <v>964</v>
      </c>
      <c r="F496" s="2">
        <v>109</v>
      </c>
      <c r="G496" s="3">
        <v>6</v>
      </c>
      <c r="H496" s="3" t="str">
        <f t="shared" si="7"/>
        <v>ESTERIL</v>
      </c>
      <c r="I496" s="8"/>
      <c r="J496" s="11"/>
      <c r="K496" s="3">
        <v>0</v>
      </c>
      <c r="L496" s="3">
        <v>650</v>
      </c>
      <c r="M496" s="3">
        <v>0</v>
      </c>
      <c r="N496" s="3">
        <v>0</v>
      </c>
      <c r="O496" s="3">
        <v>0</v>
      </c>
      <c r="P496" s="3">
        <v>18</v>
      </c>
      <c r="Q496" s="3">
        <v>171</v>
      </c>
      <c r="R496" s="3">
        <v>120</v>
      </c>
      <c r="S496" s="3">
        <v>7</v>
      </c>
      <c r="T496" s="3">
        <v>0</v>
      </c>
      <c r="U496" s="3">
        <v>0</v>
      </c>
      <c r="V496" s="3">
        <v>7</v>
      </c>
      <c r="W496" s="3">
        <v>156</v>
      </c>
      <c r="X496" s="3">
        <v>128</v>
      </c>
      <c r="Y496" s="3">
        <v>0</v>
      </c>
      <c r="Z496" s="3">
        <v>0</v>
      </c>
    </row>
    <row r="497" spans="1:26">
      <c r="A497" s="2" t="s">
        <v>616</v>
      </c>
      <c r="B497" s="2" t="s">
        <v>106</v>
      </c>
      <c r="C497" s="2" t="s">
        <v>164</v>
      </c>
      <c r="D497" s="2" t="s">
        <v>974</v>
      </c>
      <c r="E497" s="6" t="s">
        <v>964</v>
      </c>
      <c r="F497" s="2">
        <v>110</v>
      </c>
      <c r="G497" s="3">
        <v>4</v>
      </c>
      <c r="H497" s="3" t="str">
        <f t="shared" si="7"/>
        <v>ESTERIL</v>
      </c>
      <c r="I497" s="8"/>
      <c r="J497" s="11"/>
      <c r="K497" s="3">
        <v>0</v>
      </c>
      <c r="L497" s="3">
        <v>513</v>
      </c>
      <c r="M497" s="3">
        <v>0</v>
      </c>
      <c r="N497" s="3">
        <v>0</v>
      </c>
      <c r="O497" s="3">
        <v>0</v>
      </c>
      <c r="P497" s="3">
        <v>8</v>
      </c>
      <c r="Q497" s="3">
        <v>135</v>
      </c>
      <c r="R497" s="3">
        <v>103</v>
      </c>
      <c r="S497" s="3">
        <v>3</v>
      </c>
      <c r="T497" s="3">
        <v>0</v>
      </c>
      <c r="U497" s="3">
        <v>0</v>
      </c>
      <c r="V497" s="3">
        <v>3</v>
      </c>
      <c r="W497" s="3">
        <v>106</v>
      </c>
      <c r="X497" s="3">
        <v>121</v>
      </c>
      <c r="Y497" s="3">
        <v>0</v>
      </c>
      <c r="Z497" s="3">
        <v>0</v>
      </c>
    </row>
    <row r="498" spans="1:26">
      <c r="A498" s="2" t="s">
        <v>616</v>
      </c>
      <c r="B498" s="2" t="s">
        <v>106</v>
      </c>
      <c r="C498" s="2" t="s">
        <v>164</v>
      </c>
      <c r="D498" s="2" t="s">
        <v>975</v>
      </c>
      <c r="E498" s="6" t="s">
        <v>964</v>
      </c>
      <c r="F498" s="2">
        <v>111</v>
      </c>
      <c r="G498" s="3">
        <v>4</v>
      </c>
      <c r="H498" s="3" t="str">
        <f t="shared" si="7"/>
        <v>ESTERIL</v>
      </c>
      <c r="I498" s="8"/>
      <c r="J498" s="11"/>
      <c r="K498" s="3">
        <v>0</v>
      </c>
      <c r="L498" s="3">
        <v>506</v>
      </c>
      <c r="M498" s="3">
        <v>0</v>
      </c>
      <c r="N498" s="3">
        <v>0</v>
      </c>
      <c r="O498" s="3">
        <v>0</v>
      </c>
      <c r="P498" s="3">
        <v>0</v>
      </c>
      <c r="Q498" s="3">
        <v>100</v>
      </c>
      <c r="R498" s="3">
        <v>143</v>
      </c>
      <c r="S498" s="3">
        <v>0</v>
      </c>
      <c r="T498" s="3">
        <v>0</v>
      </c>
      <c r="U498" s="3">
        <v>0</v>
      </c>
      <c r="V498" s="3">
        <v>0</v>
      </c>
      <c r="W498" s="3">
        <v>62</v>
      </c>
      <c r="X498" s="3">
        <v>159</v>
      </c>
      <c r="Y498" s="3">
        <v>0</v>
      </c>
      <c r="Z498" s="3">
        <v>0</v>
      </c>
    </row>
    <row r="499" spans="1:26">
      <c r="A499" s="2" t="s">
        <v>616</v>
      </c>
      <c r="B499" s="2" t="s">
        <v>106</v>
      </c>
      <c r="C499" s="2" t="s">
        <v>164</v>
      </c>
      <c r="D499" s="2" t="s">
        <v>976</v>
      </c>
      <c r="E499" s="6" t="s">
        <v>15</v>
      </c>
      <c r="F499" s="2">
        <v>112</v>
      </c>
      <c r="G499" s="3">
        <v>12</v>
      </c>
      <c r="H499" s="3" t="str">
        <f t="shared" si="7"/>
        <v>ESTERIL</v>
      </c>
      <c r="I499" s="8"/>
      <c r="J499" s="11"/>
      <c r="K499" s="3">
        <v>19</v>
      </c>
      <c r="L499" s="3">
        <v>1186</v>
      </c>
      <c r="M499" s="3">
        <v>0</v>
      </c>
      <c r="N499" s="3">
        <v>0</v>
      </c>
      <c r="O499" s="3">
        <v>0</v>
      </c>
      <c r="P499" s="3">
        <v>8</v>
      </c>
      <c r="Q499" s="3">
        <v>346</v>
      </c>
      <c r="R499" s="3">
        <v>269</v>
      </c>
      <c r="S499" s="3">
        <v>0</v>
      </c>
      <c r="T499" s="3">
        <v>0</v>
      </c>
      <c r="U499" s="3">
        <v>0</v>
      </c>
      <c r="V499" s="3">
        <v>2</v>
      </c>
      <c r="W499" s="3">
        <v>272</v>
      </c>
      <c r="X499" s="3">
        <v>296</v>
      </c>
      <c r="Y499" s="3">
        <v>0</v>
      </c>
      <c r="Z499" s="3">
        <v>0</v>
      </c>
    </row>
    <row r="500" spans="1:26">
      <c r="A500" s="2" t="s">
        <v>616</v>
      </c>
      <c r="B500" s="2" t="s">
        <v>106</v>
      </c>
      <c r="C500" s="2" t="s">
        <v>164</v>
      </c>
      <c r="D500" s="2" t="s">
        <v>977</v>
      </c>
      <c r="E500" s="6" t="s">
        <v>15</v>
      </c>
      <c r="F500" s="2">
        <v>113</v>
      </c>
      <c r="G500" s="3">
        <v>8</v>
      </c>
      <c r="H500" s="3" t="str">
        <f t="shared" si="7"/>
        <v>ESTERIL</v>
      </c>
      <c r="I500" s="8"/>
      <c r="J500" s="11"/>
      <c r="K500" s="3">
        <v>0</v>
      </c>
      <c r="L500" s="3">
        <v>1064</v>
      </c>
      <c r="M500" s="3">
        <v>0</v>
      </c>
      <c r="N500" s="3">
        <v>0</v>
      </c>
      <c r="O500" s="3">
        <v>0</v>
      </c>
      <c r="P500" s="3">
        <v>35</v>
      </c>
      <c r="Q500" s="3">
        <v>359</v>
      </c>
      <c r="R500" s="3">
        <v>127</v>
      </c>
      <c r="S500" s="3">
        <v>8</v>
      </c>
      <c r="T500" s="3">
        <v>0</v>
      </c>
      <c r="U500" s="3">
        <v>0</v>
      </c>
      <c r="V500" s="3">
        <v>16</v>
      </c>
      <c r="W500" s="3">
        <v>308</v>
      </c>
      <c r="X500" s="3">
        <v>168</v>
      </c>
      <c r="Y500" s="3">
        <v>2</v>
      </c>
      <c r="Z500" s="3">
        <v>0</v>
      </c>
    </row>
    <row r="501" spans="1:26">
      <c r="A501" s="2" t="s">
        <v>616</v>
      </c>
      <c r="B501" s="2" t="s">
        <v>106</v>
      </c>
      <c r="C501" s="2" t="s">
        <v>164</v>
      </c>
      <c r="D501" s="2" t="s">
        <v>978</v>
      </c>
      <c r="E501" s="6" t="s">
        <v>15</v>
      </c>
      <c r="F501" s="2">
        <v>114</v>
      </c>
      <c r="G501" s="3">
        <v>10</v>
      </c>
      <c r="H501" s="3" t="str">
        <f t="shared" si="7"/>
        <v>ESTERIL</v>
      </c>
      <c r="I501" s="8"/>
      <c r="J501" s="11"/>
      <c r="K501" s="3">
        <v>0</v>
      </c>
      <c r="L501" s="3">
        <v>853</v>
      </c>
      <c r="M501" s="3">
        <v>0</v>
      </c>
      <c r="N501" s="3">
        <v>0</v>
      </c>
      <c r="O501" s="3">
        <v>0</v>
      </c>
      <c r="P501" s="3">
        <v>15</v>
      </c>
      <c r="Q501" s="3">
        <v>229</v>
      </c>
      <c r="R501" s="3">
        <v>138</v>
      </c>
      <c r="S501" s="3">
        <v>5</v>
      </c>
      <c r="T501" s="3">
        <v>0</v>
      </c>
      <c r="U501" s="3">
        <v>0</v>
      </c>
      <c r="V501" s="3">
        <v>9</v>
      </c>
      <c r="W501" s="3">
        <v>201</v>
      </c>
      <c r="X501" s="3">
        <v>146</v>
      </c>
      <c r="Y501" s="3">
        <v>1</v>
      </c>
      <c r="Z501" s="3">
        <v>0</v>
      </c>
    </row>
    <row r="502" spans="1:26">
      <c r="A502" s="2" t="s">
        <v>616</v>
      </c>
      <c r="B502" s="2" t="s">
        <v>106</v>
      </c>
      <c r="C502" s="2" t="s">
        <v>164</v>
      </c>
      <c r="D502" s="2" t="s">
        <v>979</v>
      </c>
      <c r="E502" s="6" t="s">
        <v>15</v>
      </c>
      <c r="F502" s="2">
        <v>115</v>
      </c>
      <c r="G502" s="3">
        <v>8</v>
      </c>
      <c r="H502" s="3" t="str">
        <f t="shared" si="7"/>
        <v>ESTERIL</v>
      </c>
      <c r="I502" s="8"/>
      <c r="J502" s="11"/>
      <c r="K502" s="3">
        <v>0</v>
      </c>
      <c r="L502" s="3">
        <v>793</v>
      </c>
      <c r="M502" s="3">
        <v>0</v>
      </c>
      <c r="N502" s="3">
        <v>0</v>
      </c>
      <c r="O502" s="3">
        <v>0</v>
      </c>
      <c r="P502" s="3">
        <v>28</v>
      </c>
      <c r="Q502" s="3">
        <v>284</v>
      </c>
      <c r="R502" s="3">
        <v>78</v>
      </c>
      <c r="S502" s="3">
        <v>7</v>
      </c>
      <c r="T502" s="3">
        <v>0</v>
      </c>
      <c r="U502" s="3">
        <v>0</v>
      </c>
      <c r="V502" s="3">
        <v>18</v>
      </c>
      <c r="W502" s="3">
        <v>250</v>
      </c>
      <c r="X502" s="3">
        <v>92</v>
      </c>
      <c r="Y502" s="3">
        <v>5</v>
      </c>
      <c r="Z502" s="3">
        <v>0</v>
      </c>
    </row>
    <row r="503" spans="1:26">
      <c r="A503" s="2" t="s">
        <v>616</v>
      </c>
      <c r="B503" s="2" t="s">
        <v>106</v>
      </c>
      <c r="C503" s="2" t="s">
        <v>164</v>
      </c>
      <c r="D503" s="2" t="s">
        <v>980</v>
      </c>
      <c r="E503" s="6" t="s">
        <v>15</v>
      </c>
      <c r="F503" s="2">
        <v>116</v>
      </c>
      <c r="G503" s="3">
        <v>8</v>
      </c>
      <c r="H503" s="3" t="str">
        <f t="shared" si="7"/>
        <v>ESTERIL</v>
      </c>
      <c r="I503" s="8"/>
      <c r="J503" s="11"/>
      <c r="K503" s="3">
        <v>0</v>
      </c>
      <c r="L503" s="3">
        <v>740</v>
      </c>
      <c r="M503" s="3">
        <v>0</v>
      </c>
      <c r="N503" s="3">
        <v>0</v>
      </c>
      <c r="O503" s="3">
        <v>0</v>
      </c>
      <c r="P503" s="3">
        <v>10</v>
      </c>
      <c r="Q503" s="3">
        <v>194</v>
      </c>
      <c r="R503" s="3">
        <v>148</v>
      </c>
      <c r="S503" s="3">
        <v>1</v>
      </c>
      <c r="T503" s="3">
        <v>0</v>
      </c>
      <c r="U503" s="3">
        <v>0</v>
      </c>
      <c r="V503" s="3">
        <v>6</v>
      </c>
      <c r="W503" s="3">
        <v>157</v>
      </c>
      <c r="X503" s="3">
        <v>164</v>
      </c>
      <c r="Y503" s="3">
        <v>0</v>
      </c>
      <c r="Z503" s="3">
        <v>0</v>
      </c>
    </row>
    <row r="504" spans="1:26">
      <c r="A504" s="2" t="s">
        <v>616</v>
      </c>
      <c r="B504" s="2" t="s">
        <v>106</v>
      </c>
      <c r="C504" s="2" t="s">
        <v>164</v>
      </c>
      <c r="D504" s="2" t="s">
        <v>981</v>
      </c>
      <c r="E504" s="6" t="s">
        <v>15</v>
      </c>
      <c r="F504" s="2">
        <v>117</v>
      </c>
      <c r="G504" s="3">
        <v>8</v>
      </c>
      <c r="H504" s="3" t="str">
        <f t="shared" si="7"/>
        <v>ESTERIL</v>
      </c>
      <c r="I504" s="8"/>
      <c r="J504" s="11"/>
      <c r="K504" s="3">
        <v>0</v>
      </c>
      <c r="L504" s="3">
        <v>909</v>
      </c>
      <c r="M504" s="3">
        <v>0</v>
      </c>
      <c r="N504" s="3">
        <v>0</v>
      </c>
      <c r="O504" s="3">
        <v>0</v>
      </c>
      <c r="P504" s="3">
        <v>18</v>
      </c>
      <c r="Q504" s="3">
        <v>235</v>
      </c>
      <c r="R504" s="3">
        <v>134</v>
      </c>
      <c r="S504" s="3">
        <v>12</v>
      </c>
      <c r="T504" s="3">
        <v>0</v>
      </c>
      <c r="U504" s="3">
        <v>0</v>
      </c>
      <c r="V504" s="3">
        <v>15</v>
      </c>
      <c r="W504" s="3">
        <v>189</v>
      </c>
      <c r="X504" s="3">
        <v>146</v>
      </c>
      <c r="Y504" s="3">
        <v>9</v>
      </c>
      <c r="Z504" s="3">
        <v>0</v>
      </c>
    </row>
    <row r="505" spans="1:26">
      <c r="A505" s="2" t="s">
        <v>616</v>
      </c>
      <c r="B505" s="2" t="s">
        <v>106</v>
      </c>
      <c r="C505" s="2" t="s">
        <v>164</v>
      </c>
      <c r="D505" s="2" t="s">
        <v>982</v>
      </c>
      <c r="E505" s="6" t="s">
        <v>15</v>
      </c>
      <c r="F505" s="2">
        <v>118</v>
      </c>
      <c r="G505" s="3">
        <v>6</v>
      </c>
      <c r="H505" s="3" t="str">
        <f t="shared" si="7"/>
        <v>ESTERIL</v>
      </c>
      <c r="I505" s="8"/>
      <c r="J505" s="11"/>
      <c r="K505" s="3">
        <v>0</v>
      </c>
      <c r="L505" s="3">
        <v>772</v>
      </c>
      <c r="M505" s="3">
        <v>0</v>
      </c>
      <c r="N505" s="3">
        <v>0</v>
      </c>
      <c r="O505" s="3">
        <v>0</v>
      </c>
      <c r="P505" s="3">
        <v>19</v>
      </c>
      <c r="Q505" s="3">
        <v>268</v>
      </c>
      <c r="R505" s="3">
        <v>81</v>
      </c>
      <c r="S505" s="3">
        <v>5</v>
      </c>
      <c r="T505" s="3">
        <v>0</v>
      </c>
      <c r="U505" s="3">
        <v>0</v>
      </c>
      <c r="V505" s="3">
        <v>8</v>
      </c>
      <c r="W505" s="3">
        <v>214</v>
      </c>
      <c r="X505" s="3">
        <v>117</v>
      </c>
      <c r="Y505" s="3">
        <v>0</v>
      </c>
      <c r="Z505" s="3">
        <v>0</v>
      </c>
    </row>
    <row r="506" spans="1:26">
      <c r="A506" s="2" t="s">
        <v>616</v>
      </c>
      <c r="B506" s="2" t="s">
        <v>106</v>
      </c>
      <c r="C506" s="2" t="s">
        <v>164</v>
      </c>
      <c r="D506" s="2" t="s">
        <v>983</v>
      </c>
      <c r="E506" s="6" t="s">
        <v>15</v>
      </c>
      <c r="F506" s="2">
        <v>119</v>
      </c>
      <c r="G506" s="3">
        <v>8</v>
      </c>
      <c r="H506" s="3" t="str">
        <f t="shared" si="7"/>
        <v>ESTERIL</v>
      </c>
      <c r="I506" s="8"/>
      <c r="J506" s="11"/>
      <c r="K506" s="3">
        <v>0</v>
      </c>
      <c r="L506" s="3">
        <v>882</v>
      </c>
      <c r="M506" s="3">
        <v>0</v>
      </c>
      <c r="N506" s="3">
        <v>0</v>
      </c>
      <c r="O506" s="3">
        <v>0</v>
      </c>
      <c r="P506" s="3">
        <v>6</v>
      </c>
      <c r="Q506" s="3">
        <v>214</v>
      </c>
      <c r="R506" s="3">
        <v>176</v>
      </c>
      <c r="S506" s="3">
        <v>1</v>
      </c>
      <c r="T506" s="3">
        <v>0</v>
      </c>
      <c r="U506" s="3">
        <v>0</v>
      </c>
      <c r="V506" s="3">
        <v>4</v>
      </c>
      <c r="W506" s="3">
        <v>171</v>
      </c>
      <c r="X506" s="3">
        <v>194</v>
      </c>
      <c r="Y506" s="3">
        <v>0</v>
      </c>
      <c r="Z506" s="3">
        <v>0</v>
      </c>
    </row>
    <row r="507" spans="1:26">
      <c r="A507" s="2" t="s">
        <v>616</v>
      </c>
      <c r="B507" s="2" t="s">
        <v>106</v>
      </c>
      <c r="C507" s="2" t="s">
        <v>164</v>
      </c>
      <c r="D507" s="2" t="s">
        <v>984</v>
      </c>
      <c r="E507" s="6" t="s">
        <v>15</v>
      </c>
      <c r="F507" s="2">
        <v>120</v>
      </c>
      <c r="G507" s="3">
        <v>6</v>
      </c>
      <c r="H507" s="3" t="str">
        <f t="shared" si="7"/>
        <v>ESTERIL</v>
      </c>
      <c r="I507" s="8"/>
      <c r="J507" s="11"/>
      <c r="K507" s="3">
        <v>0</v>
      </c>
      <c r="L507" s="3">
        <v>633</v>
      </c>
      <c r="M507" s="3">
        <v>0</v>
      </c>
      <c r="N507" s="3">
        <v>0</v>
      </c>
      <c r="O507" s="3">
        <v>0</v>
      </c>
      <c r="P507" s="3">
        <v>9</v>
      </c>
      <c r="Q507" s="3">
        <v>170</v>
      </c>
      <c r="R507" s="3">
        <v>80</v>
      </c>
      <c r="S507" s="3">
        <v>3</v>
      </c>
      <c r="T507" s="3">
        <v>0</v>
      </c>
      <c r="U507" s="3">
        <v>0</v>
      </c>
      <c r="V507" s="3">
        <v>5</v>
      </c>
      <c r="W507" s="3">
        <v>138</v>
      </c>
      <c r="X507" s="3">
        <v>94</v>
      </c>
      <c r="Y507" s="3">
        <v>0</v>
      </c>
      <c r="Z507" s="3">
        <v>0</v>
      </c>
    </row>
    <row r="508" spans="1:26">
      <c r="A508" s="2" t="s">
        <v>616</v>
      </c>
      <c r="B508" s="2" t="s">
        <v>106</v>
      </c>
      <c r="C508" s="2" t="s">
        <v>164</v>
      </c>
      <c r="D508" s="2" t="s">
        <v>985</v>
      </c>
      <c r="E508" s="6" t="s">
        <v>15</v>
      </c>
      <c r="F508" s="2">
        <v>121</v>
      </c>
      <c r="G508" s="3">
        <v>8</v>
      </c>
      <c r="H508" s="3" t="str">
        <f t="shared" si="7"/>
        <v>ESTERIL</v>
      </c>
      <c r="I508" s="8"/>
      <c r="J508" s="11"/>
      <c r="K508" s="3">
        <v>0</v>
      </c>
      <c r="L508" s="3">
        <v>711</v>
      </c>
      <c r="M508" s="3">
        <v>0</v>
      </c>
      <c r="N508" s="3">
        <v>0</v>
      </c>
      <c r="O508" s="3">
        <v>0</v>
      </c>
      <c r="P508" s="3">
        <v>13</v>
      </c>
      <c r="Q508" s="3">
        <v>226</v>
      </c>
      <c r="R508" s="3">
        <v>119</v>
      </c>
      <c r="S508" s="3">
        <v>0</v>
      </c>
      <c r="T508" s="3">
        <v>0</v>
      </c>
      <c r="U508" s="3">
        <v>0</v>
      </c>
      <c r="V508" s="3">
        <v>6</v>
      </c>
      <c r="W508" s="3">
        <v>176</v>
      </c>
      <c r="X508" s="3">
        <v>146</v>
      </c>
      <c r="Y508" s="3">
        <v>0</v>
      </c>
      <c r="Z508" s="3">
        <v>0</v>
      </c>
    </row>
    <row r="509" spans="1:26">
      <c r="A509" s="2" t="s">
        <v>616</v>
      </c>
      <c r="B509" s="2" t="s">
        <v>106</v>
      </c>
      <c r="C509" s="2" t="s">
        <v>164</v>
      </c>
      <c r="D509" s="2" t="s">
        <v>986</v>
      </c>
      <c r="E509" s="6" t="s">
        <v>15</v>
      </c>
      <c r="F509" s="2">
        <v>122</v>
      </c>
      <c r="G509" s="3">
        <v>14</v>
      </c>
      <c r="H509" s="3" t="str">
        <f t="shared" si="7"/>
        <v>ESTERIL</v>
      </c>
      <c r="I509" s="8"/>
      <c r="J509" s="11"/>
      <c r="K509" s="3">
        <v>0</v>
      </c>
      <c r="L509" s="3">
        <v>1113</v>
      </c>
      <c r="M509" s="3">
        <v>0</v>
      </c>
      <c r="N509" s="3">
        <v>0</v>
      </c>
      <c r="O509" s="3">
        <v>0</v>
      </c>
      <c r="P509" s="3">
        <v>1</v>
      </c>
      <c r="Q509" s="3">
        <v>321</v>
      </c>
      <c r="R509" s="3">
        <v>243</v>
      </c>
      <c r="S509" s="3">
        <v>0</v>
      </c>
      <c r="T509" s="3">
        <v>0</v>
      </c>
      <c r="U509" s="3">
        <v>0</v>
      </c>
      <c r="V509" s="3">
        <v>0</v>
      </c>
      <c r="W509" s="3">
        <v>247</v>
      </c>
      <c r="X509" s="3">
        <v>290</v>
      </c>
      <c r="Y509" s="3">
        <v>0</v>
      </c>
      <c r="Z509" s="3">
        <v>0</v>
      </c>
    </row>
    <row r="510" spans="1:26">
      <c r="A510" s="2" t="s">
        <v>616</v>
      </c>
      <c r="B510" s="2" t="s">
        <v>106</v>
      </c>
      <c r="C510" s="2" t="s">
        <v>164</v>
      </c>
      <c r="D510" s="2" t="s">
        <v>987</v>
      </c>
      <c r="E510" s="6" t="s">
        <v>15</v>
      </c>
      <c r="F510" s="2">
        <v>123</v>
      </c>
      <c r="G510" s="3">
        <v>12</v>
      </c>
      <c r="H510" s="3" t="str">
        <f t="shared" si="7"/>
        <v>ESTERIL</v>
      </c>
      <c r="I510" s="8"/>
      <c r="J510" s="11"/>
      <c r="K510" s="3">
        <v>0</v>
      </c>
      <c r="L510" s="3">
        <v>1318</v>
      </c>
      <c r="M510" s="3">
        <v>0</v>
      </c>
      <c r="N510" s="3">
        <v>0</v>
      </c>
      <c r="O510" s="3">
        <v>0</v>
      </c>
      <c r="P510" s="3">
        <v>21</v>
      </c>
      <c r="Q510" s="3">
        <v>394</v>
      </c>
      <c r="R510" s="3">
        <v>209</v>
      </c>
      <c r="S510" s="3">
        <v>2</v>
      </c>
      <c r="T510" s="3">
        <v>0</v>
      </c>
      <c r="U510" s="3">
        <v>0</v>
      </c>
      <c r="V510" s="3">
        <v>16</v>
      </c>
      <c r="W510" s="3">
        <v>328</v>
      </c>
      <c r="X510" s="3">
        <v>228</v>
      </c>
      <c r="Y510" s="3">
        <v>1</v>
      </c>
      <c r="Z510" s="3">
        <v>0</v>
      </c>
    </row>
    <row r="511" spans="1:26">
      <c r="A511" s="2" t="s">
        <v>616</v>
      </c>
      <c r="B511" s="2" t="s">
        <v>106</v>
      </c>
      <c r="C511" s="2" t="s">
        <v>164</v>
      </c>
      <c r="D511" s="2" t="s">
        <v>988</v>
      </c>
      <c r="E511" s="6" t="s">
        <v>15</v>
      </c>
      <c r="F511" s="2">
        <v>124</v>
      </c>
      <c r="G511" s="3">
        <v>8</v>
      </c>
      <c r="H511" s="3" t="str">
        <f t="shared" si="7"/>
        <v>ESTERIL</v>
      </c>
      <c r="I511" s="8"/>
      <c r="J511" s="11"/>
      <c r="K511" s="3">
        <v>0</v>
      </c>
      <c r="L511" s="3">
        <v>821</v>
      </c>
      <c r="M511" s="3">
        <v>0</v>
      </c>
      <c r="N511" s="3">
        <v>0</v>
      </c>
      <c r="O511" s="3">
        <v>0</v>
      </c>
      <c r="P511" s="3">
        <v>12</v>
      </c>
      <c r="Q511" s="3">
        <v>261</v>
      </c>
      <c r="R511" s="3">
        <v>93</v>
      </c>
      <c r="S511" s="3">
        <v>0</v>
      </c>
      <c r="T511" s="3">
        <v>0</v>
      </c>
      <c r="U511" s="3">
        <v>0</v>
      </c>
      <c r="V511" s="3">
        <v>5</v>
      </c>
      <c r="W511" s="3">
        <v>226</v>
      </c>
      <c r="X511" s="3">
        <v>105</v>
      </c>
      <c r="Y511" s="3">
        <v>0</v>
      </c>
      <c r="Z511" s="3">
        <v>0</v>
      </c>
    </row>
    <row r="512" spans="1:26">
      <c r="A512" s="2" t="s">
        <v>616</v>
      </c>
      <c r="B512" s="2" t="s">
        <v>106</v>
      </c>
      <c r="C512" s="2" t="s">
        <v>164</v>
      </c>
      <c r="D512" s="2" t="s">
        <v>989</v>
      </c>
      <c r="E512" s="6" t="s">
        <v>990</v>
      </c>
      <c r="F512" s="2">
        <v>125</v>
      </c>
      <c r="G512" s="3">
        <v>10</v>
      </c>
      <c r="H512" s="3" t="str">
        <f t="shared" si="7"/>
        <v>ESTERIL</v>
      </c>
      <c r="I512" s="8"/>
      <c r="J512" s="11"/>
      <c r="K512" s="3">
        <v>54</v>
      </c>
      <c r="L512" s="3">
        <v>900</v>
      </c>
      <c r="M512" s="3">
        <v>0</v>
      </c>
      <c r="N512" s="3">
        <v>0</v>
      </c>
      <c r="O512" s="3">
        <v>0</v>
      </c>
      <c r="P512" s="3">
        <v>47</v>
      </c>
      <c r="Q512" s="3">
        <v>274</v>
      </c>
      <c r="R512" s="3">
        <v>129</v>
      </c>
      <c r="S512" s="3">
        <v>31</v>
      </c>
      <c r="T512" s="3">
        <v>0</v>
      </c>
      <c r="U512" s="3">
        <v>0</v>
      </c>
      <c r="V512" s="3">
        <v>31</v>
      </c>
      <c r="W512" s="3">
        <v>259</v>
      </c>
      <c r="X512" s="3">
        <v>140</v>
      </c>
      <c r="Y512" s="3">
        <v>18</v>
      </c>
      <c r="Z512" s="3">
        <v>0</v>
      </c>
    </row>
    <row r="513" spans="1:26">
      <c r="A513" s="2" t="s">
        <v>616</v>
      </c>
      <c r="B513" s="2" t="s">
        <v>106</v>
      </c>
      <c r="C513" s="2" t="s">
        <v>164</v>
      </c>
      <c r="D513" s="2" t="s">
        <v>991</v>
      </c>
      <c r="E513" s="6" t="s">
        <v>990</v>
      </c>
      <c r="F513" s="2">
        <v>126</v>
      </c>
      <c r="G513" s="3">
        <v>6</v>
      </c>
      <c r="H513" s="3" t="str">
        <f t="shared" si="7"/>
        <v>ESTERIL</v>
      </c>
      <c r="I513" s="8"/>
      <c r="J513" s="11"/>
      <c r="K513" s="3">
        <v>14</v>
      </c>
      <c r="L513" s="3">
        <v>788</v>
      </c>
      <c r="M513" s="3">
        <v>0</v>
      </c>
      <c r="N513" s="3">
        <v>0</v>
      </c>
      <c r="O513" s="3">
        <v>0</v>
      </c>
      <c r="P513" s="3">
        <v>94</v>
      </c>
      <c r="Q513" s="3">
        <v>140</v>
      </c>
      <c r="R513" s="3">
        <v>43</v>
      </c>
      <c r="S513" s="3">
        <v>65</v>
      </c>
      <c r="T513" s="3">
        <v>0</v>
      </c>
      <c r="U513" s="3">
        <v>0</v>
      </c>
      <c r="V513" s="3">
        <v>71</v>
      </c>
      <c r="W513" s="3">
        <v>160</v>
      </c>
      <c r="X513" s="3">
        <v>32</v>
      </c>
      <c r="Y513" s="3">
        <v>54</v>
      </c>
      <c r="Z513" s="3">
        <v>0</v>
      </c>
    </row>
    <row r="514" spans="1:26">
      <c r="A514" s="2" t="s">
        <v>616</v>
      </c>
      <c r="B514" s="2" t="s">
        <v>106</v>
      </c>
      <c r="C514" s="2" t="s">
        <v>164</v>
      </c>
      <c r="D514" s="2" t="s">
        <v>992</v>
      </c>
      <c r="E514" s="6" t="s">
        <v>990</v>
      </c>
      <c r="F514" s="2">
        <v>127</v>
      </c>
      <c r="G514" s="3">
        <v>6</v>
      </c>
      <c r="H514" s="3" t="str">
        <f t="shared" si="7"/>
        <v>ESTERIL</v>
      </c>
      <c r="I514" s="8"/>
      <c r="J514" s="11"/>
      <c r="K514" s="3">
        <v>41</v>
      </c>
      <c r="L514" s="3">
        <v>504</v>
      </c>
      <c r="M514" s="3">
        <v>0</v>
      </c>
      <c r="N514" s="3">
        <v>0</v>
      </c>
      <c r="O514" s="3">
        <v>0</v>
      </c>
      <c r="P514" s="3">
        <v>48</v>
      </c>
      <c r="Q514" s="3">
        <v>139</v>
      </c>
      <c r="R514" s="3">
        <v>45</v>
      </c>
      <c r="S514" s="3">
        <v>38</v>
      </c>
      <c r="T514" s="3">
        <v>0</v>
      </c>
      <c r="U514" s="3">
        <v>0</v>
      </c>
      <c r="V514" s="3">
        <v>36</v>
      </c>
      <c r="W514" s="3">
        <v>147</v>
      </c>
      <c r="X514" s="3">
        <v>42</v>
      </c>
      <c r="Y514" s="3">
        <v>29</v>
      </c>
      <c r="Z514" s="3">
        <v>0</v>
      </c>
    </row>
    <row r="515" spans="1:26">
      <c r="A515" s="2" t="s">
        <v>616</v>
      </c>
      <c r="B515" s="2" t="s">
        <v>106</v>
      </c>
      <c r="C515" s="2" t="s">
        <v>164</v>
      </c>
      <c r="D515" s="2" t="s">
        <v>993</v>
      </c>
      <c r="E515" s="6" t="s">
        <v>990</v>
      </c>
      <c r="F515" s="2">
        <v>128</v>
      </c>
      <c r="G515" s="3">
        <v>6</v>
      </c>
      <c r="H515" s="3" t="str">
        <f t="shared" ref="H515:H578" si="8">IF(I515&gt;0.08,"MINERIO","ESTERIL")</f>
        <v>ESTERIL</v>
      </c>
      <c r="I515" s="8"/>
      <c r="J515" s="11"/>
      <c r="K515" s="3">
        <v>0</v>
      </c>
      <c r="L515" s="3">
        <v>862</v>
      </c>
      <c r="M515" s="3">
        <v>0</v>
      </c>
      <c r="N515" s="3">
        <v>0</v>
      </c>
      <c r="O515" s="3">
        <v>0</v>
      </c>
      <c r="P515" s="3">
        <v>31</v>
      </c>
      <c r="Q515" s="3">
        <v>254</v>
      </c>
      <c r="R515" s="3">
        <v>87</v>
      </c>
      <c r="S515" s="3">
        <v>11</v>
      </c>
      <c r="T515" s="3">
        <v>0</v>
      </c>
      <c r="U515" s="3">
        <v>0</v>
      </c>
      <c r="V515" s="3">
        <v>21</v>
      </c>
      <c r="W515" s="3">
        <v>216</v>
      </c>
      <c r="X515" s="3">
        <v>109</v>
      </c>
      <c r="Y515" s="3">
        <v>6</v>
      </c>
      <c r="Z515" s="3">
        <v>0</v>
      </c>
    </row>
    <row r="516" spans="1:26">
      <c r="A516" s="2" t="s">
        <v>616</v>
      </c>
      <c r="B516" s="2" t="s">
        <v>106</v>
      </c>
      <c r="C516" s="2" t="s">
        <v>164</v>
      </c>
      <c r="D516" s="2" t="s">
        <v>994</v>
      </c>
      <c r="E516" s="6" t="s">
        <v>990</v>
      </c>
      <c r="F516" s="2">
        <v>129</v>
      </c>
      <c r="G516" s="3">
        <v>6</v>
      </c>
      <c r="H516" s="3" t="str">
        <f t="shared" si="8"/>
        <v>ESTERIL</v>
      </c>
      <c r="I516" s="8"/>
      <c r="J516" s="11"/>
      <c r="K516" s="3">
        <v>0</v>
      </c>
      <c r="L516" s="3">
        <v>622</v>
      </c>
      <c r="M516" s="3">
        <v>0</v>
      </c>
      <c r="N516" s="3">
        <v>0</v>
      </c>
      <c r="O516" s="3">
        <v>0</v>
      </c>
      <c r="P516" s="3">
        <v>16</v>
      </c>
      <c r="Q516" s="3">
        <v>197</v>
      </c>
      <c r="R516" s="3">
        <v>66</v>
      </c>
      <c r="S516" s="3">
        <v>2</v>
      </c>
      <c r="T516" s="3">
        <v>0</v>
      </c>
      <c r="U516" s="3">
        <v>0</v>
      </c>
      <c r="V516" s="3">
        <v>7</v>
      </c>
      <c r="W516" s="3">
        <v>174</v>
      </c>
      <c r="X516" s="3">
        <v>79</v>
      </c>
      <c r="Y516" s="3">
        <v>0</v>
      </c>
      <c r="Z516" s="3">
        <v>0</v>
      </c>
    </row>
    <row r="517" spans="1:26">
      <c r="A517" s="2" t="s">
        <v>616</v>
      </c>
      <c r="B517" s="2" t="s">
        <v>106</v>
      </c>
      <c r="C517" s="2" t="s">
        <v>164</v>
      </c>
      <c r="D517" s="2" t="s">
        <v>995</v>
      </c>
      <c r="E517" s="6" t="s">
        <v>990</v>
      </c>
      <c r="F517" s="2">
        <v>130</v>
      </c>
      <c r="G517" s="3">
        <v>8</v>
      </c>
      <c r="H517" s="3" t="str">
        <f t="shared" si="8"/>
        <v>ESTERIL</v>
      </c>
      <c r="I517" s="8"/>
      <c r="J517" s="11"/>
      <c r="K517" s="3">
        <v>0</v>
      </c>
      <c r="L517" s="3">
        <v>737</v>
      </c>
      <c r="M517" s="3">
        <v>0</v>
      </c>
      <c r="N517" s="3">
        <v>0</v>
      </c>
      <c r="O517" s="3">
        <v>0</v>
      </c>
      <c r="P517" s="3">
        <v>9</v>
      </c>
      <c r="Q517" s="3">
        <v>196</v>
      </c>
      <c r="R517" s="3">
        <v>145</v>
      </c>
      <c r="S517" s="3">
        <v>1</v>
      </c>
      <c r="T517" s="3">
        <v>0</v>
      </c>
      <c r="U517" s="3">
        <v>0</v>
      </c>
      <c r="V517" s="3">
        <v>6</v>
      </c>
      <c r="W517" s="3">
        <v>159</v>
      </c>
      <c r="X517" s="3">
        <v>152</v>
      </c>
      <c r="Y517" s="3">
        <v>0</v>
      </c>
      <c r="Z517" s="3">
        <v>0</v>
      </c>
    </row>
    <row r="518" spans="1:26">
      <c r="A518" s="2" t="s">
        <v>616</v>
      </c>
      <c r="B518" s="2" t="s">
        <v>106</v>
      </c>
      <c r="C518" s="2" t="s">
        <v>164</v>
      </c>
      <c r="D518" s="2" t="s">
        <v>996</v>
      </c>
      <c r="E518" s="6" t="s">
        <v>990</v>
      </c>
      <c r="F518" s="2">
        <v>131</v>
      </c>
      <c r="G518" s="3">
        <v>8</v>
      </c>
      <c r="H518" s="3" t="str">
        <f t="shared" si="8"/>
        <v>ESTERIL</v>
      </c>
      <c r="I518" s="8"/>
      <c r="J518" s="11"/>
      <c r="K518" s="3">
        <v>41</v>
      </c>
      <c r="L518" s="3">
        <v>707</v>
      </c>
      <c r="M518" s="3">
        <v>0</v>
      </c>
      <c r="N518" s="3">
        <v>0</v>
      </c>
      <c r="O518" s="3">
        <v>0</v>
      </c>
      <c r="P518" s="3">
        <v>107</v>
      </c>
      <c r="Q518" s="3">
        <v>132</v>
      </c>
      <c r="R518" s="3">
        <v>37</v>
      </c>
      <c r="S518" s="3">
        <v>96</v>
      </c>
      <c r="T518" s="3">
        <v>0</v>
      </c>
      <c r="U518" s="3">
        <v>0</v>
      </c>
      <c r="V518" s="3">
        <v>85</v>
      </c>
      <c r="W518" s="3">
        <v>157</v>
      </c>
      <c r="X518" s="3">
        <v>39</v>
      </c>
      <c r="Y518" s="3">
        <v>74</v>
      </c>
      <c r="Z518" s="3">
        <v>0</v>
      </c>
    </row>
    <row r="519" spans="1:26">
      <c r="A519" s="2" t="s">
        <v>616</v>
      </c>
      <c r="B519" s="2" t="s">
        <v>106</v>
      </c>
      <c r="C519" s="2" t="s">
        <v>164</v>
      </c>
      <c r="D519" s="2" t="s">
        <v>997</v>
      </c>
      <c r="E519" s="6" t="s">
        <v>990</v>
      </c>
      <c r="F519" s="2">
        <v>132</v>
      </c>
      <c r="G519" s="3">
        <v>6</v>
      </c>
      <c r="H519" s="3" t="str">
        <f t="shared" si="8"/>
        <v>ESTERIL</v>
      </c>
      <c r="I519" s="8"/>
      <c r="J519" s="11"/>
      <c r="K519" s="3">
        <v>0</v>
      </c>
      <c r="L519" s="3">
        <v>620</v>
      </c>
      <c r="M519" s="3">
        <v>0</v>
      </c>
      <c r="N519" s="3">
        <v>0</v>
      </c>
      <c r="O519" s="3">
        <v>0</v>
      </c>
      <c r="P519" s="3">
        <v>16</v>
      </c>
      <c r="Q519" s="3">
        <v>160</v>
      </c>
      <c r="R519" s="3">
        <v>107</v>
      </c>
      <c r="S519" s="3">
        <v>7</v>
      </c>
      <c r="T519" s="3">
        <v>0</v>
      </c>
      <c r="U519" s="3">
        <v>0</v>
      </c>
      <c r="V519" s="3">
        <v>14</v>
      </c>
      <c r="W519" s="3">
        <v>123</v>
      </c>
      <c r="X519" s="3">
        <v>120</v>
      </c>
      <c r="Y519" s="3">
        <v>5</v>
      </c>
      <c r="Z519" s="3">
        <v>0</v>
      </c>
    </row>
    <row r="520" spans="1:26">
      <c r="A520" s="2" t="s">
        <v>616</v>
      </c>
      <c r="B520" s="2" t="s">
        <v>106</v>
      </c>
      <c r="C520" s="2" t="s">
        <v>164</v>
      </c>
      <c r="D520" s="2" t="s">
        <v>998</v>
      </c>
      <c r="E520" s="6" t="s">
        <v>990</v>
      </c>
      <c r="F520" s="2">
        <v>133</v>
      </c>
      <c r="G520" s="3">
        <v>4</v>
      </c>
      <c r="H520" s="3" t="str">
        <f t="shared" si="8"/>
        <v>ESTERIL</v>
      </c>
      <c r="I520" s="8"/>
      <c r="J520" s="11"/>
      <c r="K520" s="3">
        <v>0</v>
      </c>
      <c r="L520" s="3">
        <v>537</v>
      </c>
      <c r="M520" s="3">
        <v>0</v>
      </c>
      <c r="N520" s="3">
        <v>0</v>
      </c>
      <c r="O520" s="3">
        <v>0</v>
      </c>
      <c r="P520" s="3">
        <v>2</v>
      </c>
      <c r="Q520" s="3">
        <v>99</v>
      </c>
      <c r="R520" s="3">
        <v>128</v>
      </c>
      <c r="S520" s="3">
        <v>0</v>
      </c>
      <c r="T520" s="3">
        <v>0</v>
      </c>
      <c r="U520" s="3">
        <v>0</v>
      </c>
      <c r="V520" s="3">
        <v>1</v>
      </c>
      <c r="W520" s="3">
        <v>61</v>
      </c>
      <c r="X520" s="3">
        <v>135</v>
      </c>
      <c r="Y520" s="3">
        <v>0</v>
      </c>
      <c r="Z520" s="3">
        <v>0</v>
      </c>
    </row>
    <row r="521" spans="1:26">
      <c r="A521" s="2" t="s">
        <v>616</v>
      </c>
      <c r="B521" s="2" t="s">
        <v>106</v>
      </c>
      <c r="C521" s="2" t="s">
        <v>164</v>
      </c>
      <c r="D521" s="2" t="s">
        <v>999</v>
      </c>
      <c r="E521" s="6" t="s">
        <v>990</v>
      </c>
      <c r="F521" s="2">
        <v>134</v>
      </c>
      <c r="G521" s="3">
        <v>6</v>
      </c>
      <c r="H521" s="3" t="str">
        <f t="shared" si="8"/>
        <v>ESTERIL</v>
      </c>
      <c r="I521" s="8"/>
      <c r="J521" s="11"/>
      <c r="K521" s="3">
        <v>0</v>
      </c>
      <c r="L521" s="3">
        <v>590</v>
      </c>
      <c r="M521" s="3">
        <v>0</v>
      </c>
      <c r="N521" s="3">
        <v>0</v>
      </c>
      <c r="O521" s="3">
        <v>0</v>
      </c>
      <c r="P521" s="3">
        <v>15</v>
      </c>
      <c r="Q521" s="3">
        <v>183</v>
      </c>
      <c r="R521" s="3">
        <v>87</v>
      </c>
      <c r="S521" s="3">
        <v>2</v>
      </c>
      <c r="T521" s="3">
        <v>0</v>
      </c>
      <c r="U521" s="3">
        <v>0</v>
      </c>
      <c r="V521" s="3">
        <v>9</v>
      </c>
      <c r="W521" s="3">
        <v>161</v>
      </c>
      <c r="X521" s="3">
        <v>91</v>
      </c>
      <c r="Y521" s="3">
        <v>0</v>
      </c>
      <c r="Z521" s="3">
        <v>0</v>
      </c>
    </row>
    <row r="522" spans="1:26">
      <c r="A522" s="2" t="s">
        <v>616</v>
      </c>
      <c r="B522" s="2" t="s">
        <v>106</v>
      </c>
      <c r="C522" s="2" t="s">
        <v>164</v>
      </c>
      <c r="D522" s="2" t="s">
        <v>1000</v>
      </c>
      <c r="E522" s="6" t="s">
        <v>6</v>
      </c>
      <c r="F522" s="2">
        <v>135</v>
      </c>
      <c r="G522" s="3">
        <v>6</v>
      </c>
      <c r="H522" s="3" t="str">
        <f t="shared" si="8"/>
        <v>ESTERIL</v>
      </c>
      <c r="I522" s="8"/>
      <c r="J522" s="11"/>
      <c r="K522" s="3">
        <v>0</v>
      </c>
      <c r="L522" s="3">
        <v>593</v>
      </c>
      <c r="M522" s="3">
        <v>0</v>
      </c>
      <c r="N522" s="3">
        <v>0</v>
      </c>
      <c r="O522" s="3">
        <v>0</v>
      </c>
      <c r="P522" s="3">
        <v>1</v>
      </c>
      <c r="Q522" s="3">
        <v>80</v>
      </c>
      <c r="R522" s="3">
        <v>198</v>
      </c>
      <c r="S522" s="3">
        <v>0</v>
      </c>
      <c r="T522" s="3">
        <v>0</v>
      </c>
      <c r="U522" s="3">
        <v>0</v>
      </c>
      <c r="V522" s="3">
        <v>0</v>
      </c>
      <c r="W522" s="3">
        <v>48</v>
      </c>
      <c r="X522" s="3">
        <v>211</v>
      </c>
      <c r="Y522" s="3">
        <v>0</v>
      </c>
      <c r="Z522" s="3">
        <v>0</v>
      </c>
    </row>
    <row r="523" spans="1:26">
      <c r="A523" s="2" t="s">
        <v>616</v>
      </c>
      <c r="B523" s="2" t="s">
        <v>106</v>
      </c>
      <c r="C523" s="2" t="s">
        <v>164</v>
      </c>
      <c r="D523" s="2" t="s">
        <v>1001</v>
      </c>
      <c r="E523" s="6" t="s">
        <v>6</v>
      </c>
      <c r="F523" s="2">
        <v>136</v>
      </c>
      <c r="G523" s="3">
        <v>2</v>
      </c>
      <c r="H523" s="3" t="str">
        <f t="shared" si="8"/>
        <v>ESTERIL</v>
      </c>
      <c r="I523" s="8"/>
      <c r="J523" s="11"/>
      <c r="K523" s="3">
        <v>0</v>
      </c>
      <c r="L523" s="3">
        <v>338</v>
      </c>
      <c r="M523" s="3">
        <v>0</v>
      </c>
      <c r="N523" s="3">
        <v>0</v>
      </c>
      <c r="O523" s="3">
        <v>0</v>
      </c>
      <c r="P523" s="3">
        <v>0</v>
      </c>
      <c r="Q523" s="3">
        <v>25</v>
      </c>
      <c r="R523" s="3">
        <v>114</v>
      </c>
      <c r="S523" s="3">
        <v>0</v>
      </c>
      <c r="T523" s="3">
        <v>0</v>
      </c>
      <c r="U523" s="3">
        <v>0</v>
      </c>
      <c r="V523" s="3">
        <v>0</v>
      </c>
      <c r="W523" s="3">
        <v>4</v>
      </c>
      <c r="X523" s="3">
        <v>107</v>
      </c>
      <c r="Y523" s="3">
        <v>0</v>
      </c>
      <c r="Z523" s="3">
        <v>0</v>
      </c>
    </row>
    <row r="524" spans="1:26">
      <c r="A524" s="2" t="s">
        <v>616</v>
      </c>
      <c r="B524" s="2" t="s">
        <v>106</v>
      </c>
      <c r="C524" s="2" t="s">
        <v>164</v>
      </c>
      <c r="D524" s="2" t="s">
        <v>1002</v>
      </c>
      <c r="E524" s="6" t="s">
        <v>6</v>
      </c>
      <c r="F524" s="2">
        <v>137</v>
      </c>
      <c r="G524" s="3">
        <v>4</v>
      </c>
      <c r="H524" s="3" t="str">
        <f t="shared" si="8"/>
        <v>ESTERIL</v>
      </c>
      <c r="I524" s="8"/>
      <c r="J524" s="11"/>
      <c r="K524" s="3">
        <v>0</v>
      </c>
      <c r="L524" s="3">
        <v>597</v>
      </c>
      <c r="M524" s="3">
        <v>0</v>
      </c>
      <c r="N524" s="3">
        <v>0</v>
      </c>
      <c r="O524" s="3">
        <v>0</v>
      </c>
      <c r="P524" s="3">
        <v>3</v>
      </c>
      <c r="Q524" s="3">
        <v>99</v>
      </c>
      <c r="R524" s="3">
        <v>186</v>
      </c>
      <c r="S524" s="3">
        <v>0</v>
      </c>
      <c r="T524" s="3">
        <v>0</v>
      </c>
      <c r="U524" s="3">
        <v>0</v>
      </c>
      <c r="V524" s="3">
        <v>0</v>
      </c>
      <c r="W524" s="3">
        <v>70</v>
      </c>
      <c r="X524" s="3">
        <v>190</v>
      </c>
      <c r="Y524" s="3">
        <v>0</v>
      </c>
      <c r="Z524" s="3">
        <v>0</v>
      </c>
    </row>
    <row r="525" spans="1:26">
      <c r="A525" s="2" t="s">
        <v>616</v>
      </c>
      <c r="B525" s="2" t="s">
        <v>106</v>
      </c>
      <c r="C525" s="2" t="s">
        <v>164</v>
      </c>
      <c r="D525" s="2" t="s">
        <v>1003</v>
      </c>
      <c r="E525" s="6" t="s">
        <v>6</v>
      </c>
      <c r="F525" s="2">
        <v>138</v>
      </c>
      <c r="G525" s="3">
        <v>2</v>
      </c>
      <c r="H525" s="3" t="str">
        <f t="shared" si="8"/>
        <v>ESTERIL</v>
      </c>
      <c r="I525" s="8"/>
      <c r="J525" s="11"/>
      <c r="K525" s="3">
        <v>0</v>
      </c>
      <c r="L525" s="3">
        <v>353</v>
      </c>
      <c r="M525" s="3">
        <v>0</v>
      </c>
      <c r="N525" s="3">
        <v>0</v>
      </c>
      <c r="O525" s="3">
        <v>0</v>
      </c>
      <c r="P525" s="3">
        <v>1</v>
      </c>
      <c r="Q525" s="3">
        <v>40</v>
      </c>
      <c r="R525" s="3">
        <v>112</v>
      </c>
      <c r="S525" s="3">
        <v>0</v>
      </c>
      <c r="T525" s="3">
        <v>0</v>
      </c>
      <c r="U525" s="3">
        <v>0</v>
      </c>
      <c r="V525" s="3">
        <v>0</v>
      </c>
      <c r="W525" s="3">
        <v>17</v>
      </c>
      <c r="X525" s="3">
        <v>117</v>
      </c>
      <c r="Y525" s="3">
        <v>0</v>
      </c>
      <c r="Z525" s="3">
        <v>0</v>
      </c>
    </row>
    <row r="526" spans="1:26">
      <c r="A526" s="2" t="s">
        <v>616</v>
      </c>
      <c r="B526" s="2" t="s">
        <v>106</v>
      </c>
      <c r="C526" s="2" t="s">
        <v>164</v>
      </c>
      <c r="D526" s="2" t="s">
        <v>1004</v>
      </c>
      <c r="E526" s="6" t="s">
        <v>6</v>
      </c>
      <c r="F526" s="2">
        <v>139</v>
      </c>
      <c r="G526" s="3">
        <v>2</v>
      </c>
      <c r="H526" s="3" t="str">
        <f t="shared" si="8"/>
        <v>ESTERIL</v>
      </c>
      <c r="I526" s="8"/>
      <c r="J526" s="11"/>
      <c r="K526" s="3">
        <v>0</v>
      </c>
      <c r="L526" s="3">
        <v>339</v>
      </c>
      <c r="M526" s="3">
        <v>0</v>
      </c>
      <c r="N526" s="3">
        <v>0</v>
      </c>
      <c r="O526" s="3">
        <v>0</v>
      </c>
      <c r="P526" s="3">
        <v>1</v>
      </c>
      <c r="Q526" s="3">
        <v>40</v>
      </c>
      <c r="R526" s="3">
        <v>95</v>
      </c>
      <c r="S526" s="3">
        <v>0</v>
      </c>
      <c r="T526" s="3">
        <v>0</v>
      </c>
      <c r="U526" s="3">
        <v>0</v>
      </c>
      <c r="V526" s="3">
        <v>0</v>
      </c>
      <c r="W526" s="3">
        <v>18</v>
      </c>
      <c r="X526" s="3">
        <v>98</v>
      </c>
      <c r="Y526" s="3">
        <v>0</v>
      </c>
      <c r="Z526" s="3">
        <v>0</v>
      </c>
    </row>
    <row r="527" spans="1:26">
      <c r="A527" s="2" t="s">
        <v>616</v>
      </c>
      <c r="B527" s="2" t="s">
        <v>106</v>
      </c>
      <c r="C527" s="2" t="s">
        <v>164</v>
      </c>
      <c r="D527" s="2" t="s">
        <v>1005</v>
      </c>
      <c r="E527" s="6" t="s">
        <v>6</v>
      </c>
      <c r="F527" s="2">
        <v>140</v>
      </c>
      <c r="G527" s="3">
        <v>4</v>
      </c>
      <c r="H527" s="3" t="str">
        <f t="shared" si="8"/>
        <v>ESTERIL</v>
      </c>
      <c r="I527" s="8"/>
      <c r="J527" s="11"/>
      <c r="K527" s="3">
        <v>0</v>
      </c>
      <c r="L527" s="3">
        <v>290</v>
      </c>
      <c r="M527" s="3">
        <v>0</v>
      </c>
      <c r="N527" s="3">
        <v>0</v>
      </c>
      <c r="O527" s="3">
        <v>0</v>
      </c>
      <c r="P527" s="3">
        <v>1</v>
      </c>
      <c r="Q527" s="3">
        <v>37</v>
      </c>
      <c r="R527" s="3">
        <v>72</v>
      </c>
      <c r="S527" s="3">
        <v>0</v>
      </c>
      <c r="T527" s="3">
        <v>0</v>
      </c>
      <c r="U527" s="3">
        <v>0</v>
      </c>
      <c r="V527" s="3">
        <v>1</v>
      </c>
      <c r="W527" s="3">
        <v>23</v>
      </c>
      <c r="X527" s="3">
        <v>74</v>
      </c>
      <c r="Y527" s="3">
        <v>0</v>
      </c>
      <c r="Z527" s="3">
        <v>0</v>
      </c>
    </row>
    <row r="528" spans="1:26">
      <c r="A528" s="2" t="s">
        <v>616</v>
      </c>
      <c r="B528" s="2" t="s">
        <v>106</v>
      </c>
      <c r="C528" s="2" t="s">
        <v>164</v>
      </c>
      <c r="D528" s="2" t="s">
        <v>1006</v>
      </c>
      <c r="E528" s="6" t="s">
        <v>6</v>
      </c>
      <c r="F528" s="2">
        <v>141</v>
      </c>
      <c r="G528" s="3">
        <v>4</v>
      </c>
      <c r="H528" s="3" t="str">
        <f t="shared" si="8"/>
        <v>ESTERIL</v>
      </c>
      <c r="I528" s="8"/>
      <c r="J528" s="11"/>
      <c r="K528" s="3">
        <v>0</v>
      </c>
      <c r="L528" s="3">
        <v>348</v>
      </c>
      <c r="M528" s="3">
        <v>0</v>
      </c>
      <c r="N528" s="3">
        <v>0</v>
      </c>
      <c r="O528" s="3">
        <v>0</v>
      </c>
      <c r="P528" s="3">
        <v>4</v>
      </c>
      <c r="Q528" s="3">
        <v>53</v>
      </c>
      <c r="R528" s="3">
        <v>94</v>
      </c>
      <c r="S528" s="3">
        <v>0</v>
      </c>
      <c r="T528" s="3">
        <v>0</v>
      </c>
      <c r="U528" s="3">
        <v>0</v>
      </c>
      <c r="V528" s="3">
        <v>3</v>
      </c>
      <c r="W528" s="3">
        <v>30</v>
      </c>
      <c r="X528" s="3">
        <v>98</v>
      </c>
      <c r="Y528" s="3">
        <v>0</v>
      </c>
      <c r="Z528" s="3">
        <v>0</v>
      </c>
    </row>
    <row r="529" spans="1:26">
      <c r="A529" s="2" t="s">
        <v>616</v>
      </c>
      <c r="B529" s="2" t="s">
        <v>106</v>
      </c>
      <c r="C529" s="2" t="s">
        <v>164</v>
      </c>
      <c r="D529" s="2" t="s">
        <v>1007</v>
      </c>
      <c r="E529" s="6" t="s">
        <v>6</v>
      </c>
      <c r="F529" s="2">
        <v>142</v>
      </c>
      <c r="G529" s="3">
        <v>4</v>
      </c>
      <c r="H529" s="3" t="str">
        <f t="shared" si="8"/>
        <v>ESTERIL</v>
      </c>
      <c r="I529" s="8"/>
      <c r="J529" s="11"/>
      <c r="K529" s="3">
        <v>0</v>
      </c>
      <c r="L529" s="3">
        <v>422</v>
      </c>
      <c r="M529" s="3">
        <v>0</v>
      </c>
      <c r="N529" s="3">
        <v>0</v>
      </c>
      <c r="O529" s="3">
        <v>0</v>
      </c>
      <c r="P529" s="3">
        <v>5</v>
      </c>
      <c r="Q529" s="3">
        <v>111</v>
      </c>
      <c r="R529" s="3">
        <v>76</v>
      </c>
      <c r="S529" s="3">
        <v>1</v>
      </c>
      <c r="T529" s="3">
        <v>0</v>
      </c>
      <c r="U529" s="3">
        <v>0</v>
      </c>
      <c r="V529" s="3">
        <v>1</v>
      </c>
      <c r="W529" s="3">
        <v>84</v>
      </c>
      <c r="X529" s="3">
        <v>87</v>
      </c>
      <c r="Y529" s="3">
        <v>0</v>
      </c>
      <c r="Z529" s="3">
        <v>0</v>
      </c>
    </row>
    <row r="530" spans="1:26">
      <c r="A530" s="2" t="s">
        <v>616</v>
      </c>
      <c r="B530" s="2" t="s">
        <v>106</v>
      </c>
      <c r="C530" s="2" t="s">
        <v>164</v>
      </c>
      <c r="D530" s="2" t="s">
        <v>1008</v>
      </c>
      <c r="E530" s="6" t="s">
        <v>6</v>
      </c>
      <c r="F530" s="2">
        <v>143</v>
      </c>
      <c r="G530" s="3">
        <v>2</v>
      </c>
      <c r="H530" s="3" t="str">
        <f t="shared" si="8"/>
        <v>ESTERIL</v>
      </c>
      <c r="I530" s="8"/>
      <c r="J530" s="11"/>
      <c r="K530" s="3">
        <v>0</v>
      </c>
      <c r="L530" s="3">
        <v>259</v>
      </c>
      <c r="M530" s="3">
        <v>0</v>
      </c>
      <c r="N530" s="3">
        <v>0</v>
      </c>
      <c r="O530" s="3">
        <v>0</v>
      </c>
      <c r="P530" s="3">
        <v>1</v>
      </c>
      <c r="Q530" s="3">
        <v>30</v>
      </c>
      <c r="R530" s="3">
        <v>81</v>
      </c>
      <c r="S530" s="3">
        <v>0</v>
      </c>
      <c r="T530" s="3">
        <v>0</v>
      </c>
      <c r="U530" s="3">
        <v>0</v>
      </c>
      <c r="V530" s="3">
        <v>0</v>
      </c>
      <c r="W530" s="3">
        <v>17</v>
      </c>
      <c r="X530" s="3">
        <v>83</v>
      </c>
      <c r="Y530" s="3">
        <v>0</v>
      </c>
      <c r="Z530" s="3">
        <v>0</v>
      </c>
    </row>
    <row r="531" spans="1:26">
      <c r="A531" s="2" t="s">
        <v>616</v>
      </c>
      <c r="B531" s="2" t="s">
        <v>106</v>
      </c>
      <c r="C531" s="2" t="s">
        <v>164</v>
      </c>
      <c r="D531" s="2" t="s">
        <v>1009</v>
      </c>
      <c r="E531" s="6" t="s">
        <v>6</v>
      </c>
      <c r="F531" s="2">
        <v>144</v>
      </c>
      <c r="G531" s="3">
        <v>2</v>
      </c>
      <c r="H531" s="3" t="str">
        <f t="shared" si="8"/>
        <v>ESTERIL</v>
      </c>
      <c r="I531" s="8"/>
      <c r="J531" s="11"/>
      <c r="K531" s="3">
        <v>0</v>
      </c>
      <c r="L531" s="3">
        <v>339</v>
      </c>
      <c r="M531" s="3">
        <v>0</v>
      </c>
      <c r="N531" s="3">
        <v>0</v>
      </c>
      <c r="O531" s="3">
        <v>0</v>
      </c>
      <c r="P531" s="3">
        <v>3</v>
      </c>
      <c r="Q531" s="3">
        <v>50</v>
      </c>
      <c r="R531" s="3">
        <v>90</v>
      </c>
      <c r="S531" s="3">
        <v>0</v>
      </c>
      <c r="T531" s="3">
        <v>0</v>
      </c>
      <c r="U531" s="3">
        <v>0</v>
      </c>
      <c r="V531" s="3">
        <v>2</v>
      </c>
      <c r="W531" s="3">
        <v>27</v>
      </c>
      <c r="X531" s="3">
        <v>92</v>
      </c>
      <c r="Y531" s="3">
        <v>0</v>
      </c>
      <c r="Z531" s="3">
        <v>0</v>
      </c>
    </row>
    <row r="532" spans="1:26">
      <c r="A532" s="2" t="s">
        <v>616</v>
      </c>
      <c r="B532" s="2" t="s">
        <v>106</v>
      </c>
      <c r="C532" s="2" t="s">
        <v>164</v>
      </c>
      <c r="D532" s="2" t="s">
        <v>1010</v>
      </c>
      <c r="E532" s="6" t="s">
        <v>6</v>
      </c>
      <c r="F532" s="2">
        <v>145</v>
      </c>
      <c r="G532" s="3">
        <v>2</v>
      </c>
      <c r="H532" s="3" t="str">
        <f t="shared" si="8"/>
        <v>ESTERIL</v>
      </c>
      <c r="I532" s="8"/>
      <c r="J532" s="11"/>
      <c r="K532" s="3">
        <v>0</v>
      </c>
      <c r="L532" s="3">
        <v>339</v>
      </c>
      <c r="M532" s="3">
        <v>0</v>
      </c>
      <c r="N532" s="3">
        <v>0</v>
      </c>
      <c r="O532" s="3">
        <v>0</v>
      </c>
      <c r="P532" s="3">
        <v>0</v>
      </c>
      <c r="Q532" s="3">
        <v>45</v>
      </c>
      <c r="R532" s="3">
        <v>91</v>
      </c>
      <c r="S532" s="3">
        <v>0</v>
      </c>
      <c r="T532" s="3">
        <v>0</v>
      </c>
      <c r="U532" s="3">
        <v>0</v>
      </c>
      <c r="V532" s="3">
        <v>0</v>
      </c>
      <c r="W532" s="3">
        <v>25</v>
      </c>
      <c r="X532" s="3">
        <v>95</v>
      </c>
      <c r="Y532" s="3">
        <v>0</v>
      </c>
      <c r="Z532" s="3">
        <v>0</v>
      </c>
    </row>
    <row r="533" spans="1:26">
      <c r="A533" s="2" t="s">
        <v>616</v>
      </c>
      <c r="B533" s="2" t="s">
        <v>106</v>
      </c>
      <c r="C533" s="2" t="s">
        <v>164</v>
      </c>
      <c r="D533" s="2" t="s">
        <v>1011</v>
      </c>
      <c r="E533" s="6" t="s">
        <v>1012</v>
      </c>
      <c r="F533" s="2">
        <v>146</v>
      </c>
      <c r="G533" s="3">
        <v>8</v>
      </c>
      <c r="H533" s="3" t="str">
        <f t="shared" si="8"/>
        <v>ESTERIL</v>
      </c>
      <c r="I533" s="8"/>
      <c r="J533" s="11"/>
      <c r="K533" s="3">
        <v>0</v>
      </c>
      <c r="L533" s="3">
        <v>1103</v>
      </c>
      <c r="M533" s="3">
        <v>0</v>
      </c>
      <c r="N533" s="3">
        <v>0</v>
      </c>
      <c r="O533" s="3">
        <v>0</v>
      </c>
      <c r="P533" s="3">
        <v>31</v>
      </c>
      <c r="Q533" s="3">
        <v>318</v>
      </c>
      <c r="R533" s="3">
        <v>171</v>
      </c>
      <c r="S533" s="3">
        <v>11</v>
      </c>
      <c r="T533" s="3">
        <v>0</v>
      </c>
      <c r="U533" s="3">
        <v>0</v>
      </c>
      <c r="V533" s="3">
        <v>20</v>
      </c>
      <c r="W533" s="3">
        <v>270</v>
      </c>
      <c r="X533" s="3">
        <v>193</v>
      </c>
      <c r="Y533" s="3">
        <v>4</v>
      </c>
      <c r="Z533" s="3">
        <v>0</v>
      </c>
    </row>
    <row r="534" spans="1:26">
      <c r="A534" s="2" t="s">
        <v>616</v>
      </c>
      <c r="B534" s="2" t="s">
        <v>106</v>
      </c>
      <c r="C534" s="2" t="s">
        <v>164</v>
      </c>
      <c r="D534" s="2" t="s">
        <v>1013</v>
      </c>
      <c r="E534" s="6" t="s">
        <v>1012</v>
      </c>
      <c r="F534" s="2">
        <v>147</v>
      </c>
      <c r="G534" s="3">
        <v>6</v>
      </c>
      <c r="H534" s="3" t="str">
        <f t="shared" si="8"/>
        <v>ESTERIL</v>
      </c>
      <c r="I534" s="8"/>
      <c r="J534" s="11"/>
      <c r="K534" s="3">
        <v>0</v>
      </c>
      <c r="L534" s="3">
        <v>1088</v>
      </c>
      <c r="M534" s="3">
        <v>0</v>
      </c>
      <c r="N534" s="3">
        <v>0</v>
      </c>
      <c r="O534" s="3">
        <v>0</v>
      </c>
      <c r="P534" s="3">
        <v>39</v>
      </c>
      <c r="Q534" s="3">
        <v>281</v>
      </c>
      <c r="R534" s="3">
        <v>190</v>
      </c>
      <c r="S534" s="3">
        <v>18</v>
      </c>
      <c r="T534" s="3">
        <v>0</v>
      </c>
      <c r="U534" s="3">
        <v>0</v>
      </c>
      <c r="V534" s="3">
        <v>25</v>
      </c>
      <c r="W534" s="3">
        <v>202</v>
      </c>
      <c r="X534" s="3">
        <v>243</v>
      </c>
      <c r="Y534" s="3">
        <v>11</v>
      </c>
      <c r="Z534" s="3">
        <v>0</v>
      </c>
    </row>
    <row r="535" spans="1:26">
      <c r="A535" s="2" t="s">
        <v>616</v>
      </c>
      <c r="B535" s="2" t="s">
        <v>106</v>
      </c>
      <c r="C535" s="2" t="s">
        <v>164</v>
      </c>
      <c r="D535" s="2" t="s">
        <v>1014</v>
      </c>
      <c r="E535" s="6" t="s">
        <v>1012</v>
      </c>
      <c r="F535" s="2">
        <v>148</v>
      </c>
      <c r="G535" s="3">
        <v>6</v>
      </c>
      <c r="H535" s="3" t="str">
        <f t="shared" si="8"/>
        <v>ESTERIL</v>
      </c>
      <c r="I535" s="8"/>
      <c r="J535" s="11"/>
      <c r="K535" s="3">
        <v>23</v>
      </c>
      <c r="L535" s="3">
        <v>872</v>
      </c>
      <c r="M535" s="3">
        <v>0</v>
      </c>
      <c r="N535" s="3">
        <v>0</v>
      </c>
      <c r="O535" s="3">
        <v>0</v>
      </c>
      <c r="P535" s="3">
        <v>97</v>
      </c>
      <c r="Q535" s="3">
        <v>181</v>
      </c>
      <c r="R535" s="3">
        <v>70</v>
      </c>
      <c r="S535" s="3">
        <v>73</v>
      </c>
      <c r="T535" s="3">
        <v>0</v>
      </c>
      <c r="U535" s="3">
        <v>0</v>
      </c>
      <c r="V535" s="3">
        <v>63</v>
      </c>
      <c r="W535" s="3">
        <v>192</v>
      </c>
      <c r="X535" s="3">
        <v>76</v>
      </c>
      <c r="Y535" s="3">
        <v>56</v>
      </c>
      <c r="Z535" s="3">
        <v>0</v>
      </c>
    </row>
    <row r="536" spans="1:26">
      <c r="A536" s="2" t="s">
        <v>616</v>
      </c>
      <c r="B536" s="2" t="s">
        <v>106</v>
      </c>
      <c r="C536" s="2" t="s">
        <v>164</v>
      </c>
      <c r="D536" s="2" t="s">
        <v>1015</v>
      </c>
      <c r="E536" s="6" t="s">
        <v>1012</v>
      </c>
      <c r="F536" s="2">
        <v>149</v>
      </c>
      <c r="G536" s="3">
        <v>6</v>
      </c>
      <c r="H536" s="3" t="str">
        <f t="shared" si="8"/>
        <v>ESTERIL</v>
      </c>
      <c r="I536" s="8"/>
      <c r="J536" s="11"/>
      <c r="K536" s="3">
        <v>54</v>
      </c>
      <c r="L536" s="3">
        <v>717</v>
      </c>
      <c r="M536" s="3">
        <v>0</v>
      </c>
      <c r="N536" s="3">
        <v>0</v>
      </c>
      <c r="O536" s="3">
        <v>0</v>
      </c>
      <c r="P536" s="3">
        <v>38</v>
      </c>
      <c r="Q536" s="3">
        <v>171</v>
      </c>
      <c r="R536" s="3">
        <v>109</v>
      </c>
      <c r="S536" s="3">
        <v>19</v>
      </c>
      <c r="T536" s="3">
        <v>0</v>
      </c>
      <c r="U536" s="3">
        <v>0</v>
      </c>
      <c r="V536" s="3">
        <v>25</v>
      </c>
      <c r="W536" s="3">
        <v>146</v>
      </c>
      <c r="X536" s="3">
        <v>121</v>
      </c>
      <c r="Y536" s="3">
        <v>16</v>
      </c>
      <c r="Z536" s="3">
        <v>0</v>
      </c>
    </row>
    <row r="537" spans="1:26">
      <c r="A537" s="2" t="s">
        <v>616</v>
      </c>
      <c r="B537" s="2" t="s">
        <v>106</v>
      </c>
      <c r="C537" s="2" t="s">
        <v>164</v>
      </c>
      <c r="D537" s="2" t="s">
        <v>1016</v>
      </c>
      <c r="E537" s="6" t="s">
        <v>1012</v>
      </c>
      <c r="F537" s="2">
        <v>150</v>
      </c>
      <c r="G537" s="3">
        <v>4</v>
      </c>
      <c r="H537" s="3" t="str">
        <f t="shared" si="8"/>
        <v>ESTERIL</v>
      </c>
      <c r="I537" s="8"/>
      <c r="J537" s="11"/>
      <c r="K537" s="3">
        <v>0</v>
      </c>
      <c r="L537" s="3">
        <v>696</v>
      </c>
      <c r="M537" s="3">
        <v>0</v>
      </c>
      <c r="N537" s="3">
        <v>0</v>
      </c>
      <c r="O537" s="3">
        <v>0</v>
      </c>
      <c r="P537" s="3">
        <v>9</v>
      </c>
      <c r="Q537" s="3">
        <v>195</v>
      </c>
      <c r="R537" s="3">
        <v>107</v>
      </c>
      <c r="S537" s="3">
        <v>5</v>
      </c>
      <c r="T537" s="3">
        <v>0</v>
      </c>
      <c r="U537" s="3">
        <v>0</v>
      </c>
      <c r="V537" s="3">
        <v>7</v>
      </c>
      <c r="W537" s="3">
        <v>154</v>
      </c>
      <c r="X537" s="3">
        <v>119</v>
      </c>
      <c r="Y537" s="3">
        <v>5</v>
      </c>
      <c r="Z537" s="3">
        <v>0</v>
      </c>
    </row>
    <row r="538" spans="1:26">
      <c r="A538" s="2" t="s">
        <v>616</v>
      </c>
      <c r="B538" s="2" t="s">
        <v>106</v>
      </c>
      <c r="C538" s="2" t="s">
        <v>164</v>
      </c>
      <c r="D538" s="2" t="s">
        <v>1017</v>
      </c>
      <c r="E538" s="6" t="s">
        <v>1012</v>
      </c>
      <c r="F538" s="2">
        <v>151</v>
      </c>
      <c r="G538" s="3">
        <v>6</v>
      </c>
      <c r="H538" s="3" t="str">
        <f t="shared" si="8"/>
        <v>ESTERIL</v>
      </c>
      <c r="I538" s="8"/>
      <c r="J538" s="11"/>
      <c r="K538" s="3">
        <v>0</v>
      </c>
      <c r="L538" s="3">
        <v>730</v>
      </c>
      <c r="M538" s="3">
        <v>0</v>
      </c>
      <c r="N538" s="3">
        <v>0</v>
      </c>
      <c r="O538" s="3">
        <v>0</v>
      </c>
      <c r="P538" s="3">
        <v>5</v>
      </c>
      <c r="Q538" s="3">
        <v>231</v>
      </c>
      <c r="R538" s="3">
        <v>129</v>
      </c>
      <c r="S538" s="3">
        <v>2</v>
      </c>
      <c r="T538" s="3">
        <v>0</v>
      </c>
      <c r="U538" s="3">
        <v>0</v>
      </c>
      <c r="V538" s="3">
        <v>3</v>
      </c>
      <c r="W538" s="3">
        <v>186</v>
      </c>
      <c r="X538" s="3">
        <v>140</v>
      </c>
      <c r="Y538" s="3">
        <v>0</v>
      </c>
      <c r="Z538" s="3">
        <v>0</v>
      </c>
    </row>
    <row r="539" spans="1:26">
      <c r="A539" s="2" t="s">
        <v>616</v>
      </c>
      <c r="B539" s="2" t="s">
        <v>106</v>
      </c>
      <c r="C539" s="2" t="s">
        <v>164</v>
      </c>
      <c r="D539" s="2" t="s">
        <v>1018</v>
      </c>
      <c r="E539" s="6" t="s">
        <v>1012</v>
      </c>
      <c r="F539" s="2">
        <v>152</v>
      </c>
      <c r="G539" s="3">
        <v>4</v>
      </c>
      <c r="H539" s="3" t="str">
        <f t="shared" si="8"/>
        <v>ESTERIL</v>
      </c>
      <c r="I539" s="8"/>
      <c r="J539" s="11"/>
      <c r="K539" s="3">
        <v>0</v>
      </c>
      <c r="L539" s="3">
        <v>691</v>
      </c>
      <c r="M539" s="3">
        <v>0</v>
      </c>
      <c r="N539" s="3">
        <v>0</v>
      </c>
      <c r="O539" s="3">
        <v>0</v>
      </c>
      <c r="P539" s="3">
        <v>12</v>
      </c>
      <c r="Q539" s="3">
        <v>169</v>
      </c>
      <c r="R539" s="3">
        <v>153</v>
      </c>
      <c r="S539" s="3">
        <v>3</v>
      </c>
      <c r="T539" s="3">
        <v>0</v>
      </c>
      <c r="U539" s="3">
        <v>0</v>
      </c>
      <c r="V539" s="3">
        <v>7</v>
      </c>
      <c r="W539" s="3">
        <v>105</v>
      </c>
      <c r="X539" s="3">
        <v>182</v>
      </c>
      <c r="Y539" s="3">
        <v>3</v>
      </c>
      <c r="Z539" s="3">
        <v>0</v>
      </c>
    </row>
    <row r="540" spans="1:26">
      <c r="A540" s="2" t="s">
        <v>616</v>
      </c>
      <c r="B540" s="2" t="s">
        <v>106</v>
      </c>
      <c r="C540" s="2" t="s">
        <v>164</v>
      </c>
      <c r="D540" s="2" t="s">
        <v>1019</v>
      </c>
      <c r="E540" s="6" t="s">
        <v>1012</v>
      </c>
      <c r="F540" s="2">
        <v>153</v>
      </c>
      <c r="G540" s="3">
        <v>6</v>
      </c>
      <c r="H540" s="3" t="str">
        <f t="shared" si="8"/>
        <v>ESTERIL</v>
      </c>
      <c r="I540" s="8"/>
      <c r="J540" s="11"/>
      <c r="K540" s="3">
        <v>14</v>
      </c>
      <c r="L540" s="3">
        <v>655</v>
      </c>
      <c r="M540" s="3">
        <v>0</v>
      </c>
      <c r="N540" s="3">
        <v>0</v>
      </c>
      <c r="O540" s="3">
        <v>0</v>
      </c>
      <c r="P540" s="3">
        <v>27</v>
      </c>
      <c r="Q540" s="3">
        <v>174</v>
      </c>
      <c r="R540" s="3">
        <v>113</v>
      </c>
      <c r="S540" s="3">
        <v>12</v>
      </c>
      <c r="T540" s="3">
        <v>0</v>
      </c>
      <c r="U540" s="3">
        <v>0</v>
      </c>
      <c r="V540" s="3">
        <v>20</v>
      </c>
      <c r="W540" s="3">
        <v>148</v>
      </c>
      <c r="X540" s="3">
        <v>116</v>
      </c>
      <c r="Y540" s="3">
        <v>7</v>
      </c>
      <c r="Z540" s="3">
        <v>0</v>
      </c>
    </row>
    <row r="541" spans="1:26">
      <c r="A541" s="2" t="s">
        <v>616</v>
      </c>
      <c r="B541" s="2" t="s">
        <v>106</v>
      </c>
      <c r="C541" s="2" t="s">
        <v>164</v>
      </c>
      <c r="D541" s="2" t="s">
        <v>1020</v>
      </c>
      <c r="E541" s="6" t="s">
        <v>1021</v>
      </c>
      <c r="F541" s="2">
        <v>154</v>
      </c>
      <c r="G541" s="3">
        <v>8</v>
      </c>
      <c r="H541" s="3" t="str">
        <f t="shared" si="8"/>
        <v>ESTERIL</v>
      </c>
      <c r="I541" s="8"/>
      <c r="J541" s="11"/>
      <c r="K541" s="3">
        <v>14</v>
      </c>
      <c r="L541" s="3">
        <v>1003</v>
      </c>
      <c r="M541" s="3">
        <v>0</v>
      </c>
      <c r="N541" s="3">
        <v>0</v>
      </c>
      <c r="O541" s="3">
        <v>0</v>
      </c>
      <c r="P541" s="3">
        <v>14</v>
      </c>
      <c r="Q541" s="3">
        <v>205</v>
      </c>
      <c r="R541" s="3">
        <v>289</v>
      </c>
      <c r="S541" s="3">
        <v>4</v>
      </c>
      <c r="T541" s="3">
        <v>0</v>
      </c>
      <c r="U541" s="3">
        <v>0</v>
      </c>
      <c r="V541" s="3">
        <v>7</v>
      </c>
      <c r="W541" s="3">
        <v>147</v>
      </c>
      <c r="X541" s="3">
        <v>304</v>
      </c>
      <c r="Y541" s="3">
        <v>2</v>
      </c>
      <c r="Z541" s="3">
        <v>0</v>
      </c>
    </row>
    <row r="542" spans="1:26">
      <c r="A542" s="2" t="s">
        <v>616</v>
      </c>
      <c r="B542" s="2" t="s">
        <v>106</v>
      </c>
      <c r="C542" s="2" t="s">
        <v>164</v>
      </c>
      <c r="D542" s="2" t="s">
        <v>1022</v>
      </c>
      <c r="E542" s="6" t="s">
        <v>1021</v>
      </c>
      <c r="F542" s="2">
        <v>155</v>
      </c>
      <c r="G542" s="3">
        <v>6</v>
      </c>
      <c r="H542" s="3" t="str">
        <f t="shared" si="8"/>
        <v>ESTERIL</v>
      </c>
      <c r="I542" s="8"/>
      <c r="J542" s="11"/>
      <c r="K542" s="3">
        <v>0</v>
      </c>
      <c r="L542" s="3">
        <v>615</v>
      </c>
      <c r="M542" s="3">
        <v>0</v>
      </c>
      <c r="N542" s="3">
        <v>0</v>
      </c>
      <c r="O542" s="3">
        <v>0</v>
      </c>
      <c r="P542" s="3">
        <v>57</v>
      </c>
      <c r="Q542" s="3">
        <v>144</v>
      </c>
      <c r="R542" s="3">
        <v>61</v>
      </c>
      <c r="S542" s="3">
        <v>38</v>
      </c>
      <c r="T542" s="3">
        <v>0</v>
      </c>
      <c r="U542" s="3">
        <v>0</v>
      </c>
      <c r="V542" s="3">
        <v>37</v>
      </c>
      <c r="W542" s="3">
        <v>148</v>
      </c>
      <c r="X542" s="3">
        <v>70</v>
      </c>
      <c r="Y542" s="3">
        <v>20</v>
      </c>
      <c r="Z542" s="3">
        <v>0</v>
      </c>
    </row>
    <row r="543" spans="1:26">
      <c r="A543" s="2" t="s">
        <v>616</v>
      </c>
      <c r="B543" s="2" t="s">
        <v>106</v>
      </c>
      <c r="C543" s="2" t="s">
        <v>164</v>
      </c>
      <c r="D543" s="2" t="s">
        <v>1023</v>
      </c>
      <c r="E543" s="6" t="s">
        <v>1021</v>
      </c>
      <c r="F543" s="2">
        <v>156</v>
      </c>
      <c r="G543" s="3">
        <v>4</v>
      </c>
      <c r="H543" s="3" t="str">
        <f t="shared" si="8"/>
        <v>ESTERIL</v>
      </c>
      <c r="I543" s="8"/>
      <c r="J543" s="11"/>
      <c r="K543" s="3">
        <v>0</v>
      </c>
      <c r="L543" s="3">
        <v>645</v>
      </c>
      <c r="M543" s="3">
        <v>0</v>
      </c>
      <c r="N543" s="3">
        <v>0</v>
      </c>
      <c r="O543" s="3">
        <v>0</v>
      </c>
      <c r="P543" s="3">
        <v>5</v>
      </c>
      <c r="Q543" s="3">
        <v>141</v>
      </c>
      <c r="R543" s="3">
        <v>161</v>
      </c>
      <c r="S543" s="3">
        <v>0</v>
      </c>
      <c r="T543" s="3">
        <v>0</v>
      </c>
      <c r="U543" s="3">
        <v>0</v>
      </c>
      <c r="V543" s="3">
        <v>2</v>
      </c>
      <c r="W543" s="3">
        <v>106</v>
      </c>
      <c r="X543" s="3">
        <v>160</v>
      </c>
      <c r="Y543" s="3">
        <v>0</v>
      </c>
      <c r="Z543" s="3">
        <v>0</v>
      </c>
    </row>
    <row r="544" spans="1:26">
      <c r="A544" s="2" t="s">
        <v>616</v>
      </c>
      <c r="B544" s="2" t="s">
        <v>106</v>
      </c>
      <c r="C544" s="2" t="s">
        <v>164</v>
      </c>
      <c r="D544" s="2" t="s">
        <v>1024</v>
      </c>
      <c r="E544" s="6" t="s">
        <v>1021</v>
      </c>
      <c r="F544" s="2">
        <v>157</v>
      </c>
      <c r="G544" s="3">
        <v>6</v>
      </c>
      <c r="H544" s="3" t="str">
        <f t="shared" si="8"/>
        <v>ESTERIL</v>
      </c>
      <c r="I544" s="8"/>
      <c r="J544" s="11"/>
      <c r="K544" s="3">
        <v>19</v>
      </c>
      <c r="L544" s="3">
        <v>547</v>
      </c>
      <c r="M544" s="3">
        <v>0</v>
      </c>
      <c r="N544" s="3">
        <v>0</v>
      </c>
      <c r="O544" s="3">
        <v>0</v>
      </c>
      <c r="P544" s="3">
        <v>5</v>
      </c>
      <c r="Q544" s="3">
        <v>146</v>
      </c>
      <c r="R544" s="3">
        <v>100</v>
      </c>
      <c r="S544" s="3">
        <v>0</v>
      </c>
      <c r="T544" s="3">
        <v>0</v>
      </c>
      <c r="U544" s="3">
        <v>0</v>
      </c>
      <c r="V544" s="3">
        <v>4</v>
      </c>
      <c r="W544" s="3">
        <v>117</v>
      </c>
      <c r="X544" s="3">
        <v>114</v>
      </c>
      <c r="Y544" s="3">
        <v>0</v>
      </c>
      <c r="Z544" s="3">
        <v>0</v>
      </c>
    </row>
    <row r="545" spans="1:26">
      <c r="A545" s="2" t="s">
        <v>616</v>
      </c>
      <c r="B545" s="2" t="s">
        <v>106</v>
      </c>
      <c r="C545" s="2" t="s">
        <v>164</v>
      </c>
      <c r="D545" s="2" t="s">
        <v>1025</v>
      </c>
      <c r="E545" s="6" t="s">
        <v>1021</v>
      </c>
      <c r="F545" s="2">
        <v>158</v>
      </c>
      <c r="G545" s="3">
        <v>6</v>
      </c>
      <c r="H545" s="3" t="str">
        <f t="shared" si="8"/>
        <v>ESTERIL</v>
      </c>
      <c r="I545" s="8"/>
      <c r="J545" s="11"/>
      <c r="K545" s="3">
        <v>14</v>
      </c>
      <c r="L545" s="3">
        <v>607</v>
      </c>
      <c r="M545" s="3">
        <v>0</v>
      </c>
      <c r="N545" s="3">
        <v>0</v>
      </c>
      <c r="O545" s="3">
        <v>0</v>
      </c>
      <c r="P545" s="3">
        <v>19</v>
      </c>
      <c r="Q545" s="3">
        <v>79</v>
      </c>
      <c r="R545" s="3">
        <v>109</v>
      </c>
      <c r="S545" s="3">
        <v>15</v>
      </c>
      <c r="T545" s="3">
        <v>0</v>
      </c>
      <c r="U545" s="3">
        <v>0</v>
      </c>
      <c r="V545" s="3">
        <v>11</v>
      </c>
      <c r="W545" s="3">
        <v>70</v>
      </c>
      <c r="X545" s="3">
        <v>112</v>
      </c>
      <c r="Y545" s="3">
        <v>8</v>
      </c>
      <c r="Z545" s="3">
        <v>0</v>
      </c>
    </row>
    <row r="546" spans="1:26">
      <c r="A546" s="2" t="s">
        <v>616</v>
      </c>
      <c r="B546" s="2" t="s">
        <v>106</v>
      </c>
      <c r="C546" s="2" t="s">
        <v>164</v>
      </c>
      <c r="D546" s="2" t="s">
        <v>1026</v>
      </c>
      <c r="E546" s="6" t="s">
        <v>5</v>
      </c>
      <c r="F546" s="2">
        <v>159</v>
      </c>
      <c r="G546" s="3">
        <v>8</v>
      </c>
      <c r="H546" s="3" t="str">
        <f t="shared" si="8"/>
        <v>ESTERIL</v>
      </c>
      <c r="I546" s="8"/>
      <c r="J546" s="11"/>
      <c r="K546" s="3">
        <v>0</v>
      </c>
      <c r="L546" s="3">
        <v>1285</v>
      </c>
      <c r="M546" s="3">
        <v>0</v>
      </c>
      <c r="N546" s="3">
        <v>0</v>
      </c>
      <c r="O546" s="3">
        <v>0</v>
      </c>
      <c r="P546" s="3">
        <v>27</v>
      </c>
      <c r="Q546" s="3">
        <v>440</v>
      </c>
      <c r="R546" s="3">
        <v>180</v>
      </c>
      <c r="S546" s="3">
        <v>7</v>
      </c>
      <c r="T546" s="3">
        <v>0</v>
      </c>
      <c r="U546" s="3">
        <v>0</v>
      </c>
      <c r="V546" s="3">
        <v>14</v>
      </c>
      <c r="W546" s="3">
        <v>359</v>
      </c>
      <c r="X546" s="3">
        <v>225</v>
      </c>
      <c r="Y546" s="3">
        <v>2</v>
      </c>
      <c r="Z546" s="3">
        <v>0</v>
      </c>
    </row>
    <row r="547" spans="1:26">
      <c r="A547" s="2" t="s">
        <v>616</v>
      </c>
      <c r="B547" s="2" t="s">
        <v>106</v>
      </c>
      <c r="C547" s="2" t="s">
        <v>164</v>
      </c>
      <c r="D547" s="2" t="s">
        <v>1027</v>
      </c>
      <c r="E547" s="6" t="s">
        <v>5</v>
      </c>
      <c r="F547" s="2">
        <v>160</v>
      </c>
      <c r="G547" s="3">
        <v>8</v>
      </c>
      <c r="H547" s="3" t="str">
        <f t="shared" si="8"/>
        <v>ESTERIL</v>
      </c>
      <c r="I547" s="8"/>
      <c r="J547" s="11"/>
      <c r="K547" s="3">
        <v>39</v>
      </c>
      <c r="L547" s="3">
        <v>780</v>
      </c>
      <c r="M547" s="3">
        <v>0</v>
      </c>
      <c r="N547" s="3">
        <v>0</v>
      </c>
      <c r="O547" s="3">
        <v>0</v>
      </c>
      <c r="P547" s="3">
        <v>9</v>
      </c>
      <c r="Q547" s="3">
        <v>215</v>
      </c>
      <c r="R547" s="3">
        <v>173</v>
      </c>
      <c r="S547" s="3">
        <v>2</v>
      </c>
      <c r="T547" s="3">
        <v>0</v>
      </c>
      <c r="U547" s="3">
        <v>0</v>
      </c>
      <c r="V547" s="3">
        <v>5</v>
      </c>
      <c r="W547" s="3">
        <v>175</v>
      </c>
      <c r="X547" s="3">
        <v>183</v>
      </c>
      <c r="Y547" s="3">
        <v>0</v>
      </c>
      <c r="Z547" s="3">
        <v>0</v>
      </c>
    </row>
    <row r="548" spans="1:26">
      <c r="A548" s="2" t="s">
        <v>616</v>
      </c>
      <c r="B548" s="2" t="s">
        <v>106</v>
      </c>
      <c r="C548" s="2" t="s">
        <v>164</v>
      </c>
      <c r="D548" s="2" t="s">
        <v>1028</v>
      </c>
      <c r="E548" s="6" t="s">
        <v>5</v>
      </c>
      <c r="F548" s="2">
        <v>161</v>
      </c>
      <c r="G548" s="3">
        <v>8</v>
      </c>
      <c r="H548" s="3" t="str">
        <f t="shared" si="8"/>
        <v>ESTERIL</v>
      </c>
      <c r="I548" s="8"/>
      <c r="J548" s="11"/>
      <c r="K548" s="3">
        <v>0</v>
      </c>
      <c r="L548" s="3">
        <v>947</v>
      </c>
      <c r="M548" s="3">
        <v>0</v>
      </c>
      <c r="N548" s="3">
        <v>0</v>
      </c>
      <c r="O548" s="3">
        <v>0</v>
      </c>
      <c r="P548" s="3">
        <v>33</v>
      </c>
      <c r="Q548" s="3">
        <v>250</v>
      </c>
      <c r="R548" s="3">
        <v>98</v>
      </c>
      <c r="S548" s="3">
        <v>19</v>
      </c>
      <c r="T548" s="3">
        <v>0</v>
      </c>
      <c r="U548" s="3">
        <v>0</v>
      </c>
      <c r="V548" s="3">
        <v>16</v>
      </c>
      <c r="W548" s="3">
        <v>241</v>
      </c>
      <c r="X548" s="3">
        <v>106</v>
      </c>
      <c r="Y548" s="3">
        <v>4</v>
      </c>
      <c r="Z548" s="3">
        <v>0</v>
      </c>
    </row>
    <row r="549" spans="1:26">
      <c r="A549" s="2" t="s">
        <v>616</v>
      </c>
      <c r="B549" s="2" t="s">
        <v>106</v>
      </c>
      <c r="C549" s="2" t="s">
        <v>164</v>
      </c>
      <c r="D549" s="2" t="s">
        <v>1029</v>
      </c>
      <c r="E549" s="6" t="s">
        <v>5</v>
      </c>
      <c r="F549" s="2">
        <v>162</v>
      </c>
      <c r="G549" s="3">
        <v>6</v>
      </c>
      <c r="H549" s="3" t="str">
        <f t="shared" si="8"/>
        <v>ESTERIL</v>
      </c>
      <c r="I549" s="8"/>
      <c r="J549" s="11"/>
      <c r="K549" s="3">
        <v>0</v>
      </c>
      <c r="L549" s="3">
        <v>829</v>
      </c>
      <c r="M549" s="3">
        <v>0</v>
      </c>
      <c r="N549" s="3">
        <v>0</v>
      </c>
      <c r="O549" s="3">
        <v>0</v>
      </c>
      <c r="P549" s="3">
        <v>52</v>
      </c>
      <c r="Q549" s="3">
        <v>220</v>
      </c>
      <c r="R549" s="3">
        <v>86</v>
      </c>
      <c r="S549" s="3">
        <v>38</v>
      </c>
      <c r="T549" s="3">
        <v>0</v>
      </c>
      <c r="U549" s="3">
        <v>0</v>
      </c>
      <c r="V549" s="3">
        <v>31</v>
      </c>
      <c r="W549" s="3">
        <v>232</v>
      </c>
      <c r="X549" s="3">
        <v>88</v>
      </c>
      <c r="Y549" s="3">
        <v>16</v>
      </c>
      <c r="Z549" s="3">
        <v>0</v>
      </c>
    </row>
    <row r="550" spans="1:26">
      <c r="A550" s="2" t="s">
        <v>616</v>
      </c>
      <c r="B550" s="2" t="s">
        <v>106</v>
      </c>
      <c r="C550" s="2" t="s">
        <v>164</v>
      </c>
      <c r="D550" s="2" t="s">
        <v>1030</v>
      </c>
      <c r="E550" s="6" t="s">
        <v>5</v>
      </c>
      <c r="F550" s="2">
        <v>163</v>
      </c>
      <c r="G550" s="3">
        <v>12</v>
      </c>
      <c r="H550" s="3" t="str">
        <f t="shared" si="8"/>
        <v>ESTERIL</v>
      </c>
      <c r="I550" s="8"/>
      <c r="J550" s="11"/>
      <c r="K550" s="3">
        <v>0</v>
      </c>
      <c r="L550" s="3">
        <v>1128</v>
      </c>
      <c r="M550" s="3">
        <v>0</v>
      </c>
      <c r="N550" s="3">
        <v>0</v>
      </c>
      <c r="O550" s="3">
        <v>0</v>
      </c>
      <c r="P550" s="3">
        <v>23</v>
      </c>
      <c r="Q550" s="3">
        <v>390</v>
      </c>
      <c r="R550" s="3">
        <v>131</v>
      </c>
      <c r="S550" s="3">
        <v>6</v>
      </c>
      <c r="T550" s="3">
        <v>0</v>
      </c>
      <c r="U550" s="3">
        <v>0</v>
      </c>
      <c r="V550" s="3">
        <v>10</v>
      </c>
      <c r="W550" s="3">
        <v>360</v>
      </c>
      <c r="X550" s="3">
        <v>137</v>
      </c>
      <c r="Y550" s="3">
        <v>0</v>
      </c>
      <c r="Z550" s="3">
        <v>0</v>
      </c>
    </row>
    <row r="551" spans="1:26">
      <c r="A551" s="2" t="s">
        <v>616</v>
      </c>
      <c r="B551" s="2" t="s">
        <v>106</v>
      </c>
      <c r="C551" s="2" t="s">
        <v>164</v>
      </c>
      <c r="D551" s="2" t="s">
        <v>1031</v>
      </c>
      <c r="E551" s="6" t="s">
        <v>5</v>
      </c>
      <c r="F551" s="2">
        <v>164</v>
      </c>
      <c r="G551" s="3">
        <v>10</v>
      </c>
      <c r="H551" s="3" t="str">
        <f t="shared" si="8"/>
        <v>ESTERIL</v>
      </c>
      <c r="I551" s="8"/>
      <c r="J551" s="11"/>
      <c r="K551" s="3">
        <v>0</v>
      </c>
      <c r="L551" s="3">
        <v>1602</v>
      </c>
      <c r="M551" s="3">
        <v>0</v>
      </c>
      <c r="N551" s="3">
        <v>0</v>
      </c>
      <c r="O551" s="3">
        <v>0</v>
      </c>
      <c r="P551" s="3">
        <v>44</v>
      </c>
      <c r="Q551" s="3">
        <v>468</v>
      </c>
      <c r="R551" s="3">
        <v>278</v>
      </c>
      <c r="S551" s="3">
        <v>15</v>
      </c>
      <c r="T551" s="3">
        <v>0</v>
      </c>
      <c r="U551" s="3">
        <v>0</v>
      </c>
      <c r="V551" s="3">
        <v>25</v>
      </c>
      <c r="W551" s="3">
        <v>388</v>
      </c>
      <c r="X551" s="3">
        <v>314</v>
      </c>
      <c r="Y551" s="3">
        <v>6</v>
      </c>
      <c r="Z551" s="3">
        <v>0</v>
      </c>
    </row>
    <row r="552" spans="1:26">
      <c r="A552" s="2" t="s">
        <v>616</v>
      </c>
      <c r="B552" s="2" t="s">
        <v>106</v>
      </c>
      <c r="C552" s="2" t="s">
        <v>164</v>
      </c>
      <c r="D552" s="2" t="s">
        <v>1032</v>
      </c>
      <c r="E552" s="6" t="s">
        <v>5</v>
      </c>
      <c r="F552" s="2">
        <v>165</v>
      </c>
      <c r="G552" s="3">
        <v>8</v>
      </c>
      <c r="H552" s="3" t="str">
        <f t="shared" si="8"/>
        <v>ESTERIL</v>
      </c>
      <c r="I552" s="8"/>
      <c r="J552" s="11"/>
      <c r="K552" s="3">
        <v>0</v>
      </c>
      <c r="L552" s="3">
        <v>938</v>
      </c>
      <c r="M552" s="3">
        <v>0</v>
      </c>
      <c r="N552" s="3">
        <v>0</v>
      </c>
      <c r="O552" s="3">
        <v>0</v>
      </c>
      <c r="P552" s="3">
        <v>22</v>
      </c>
      <c r="Q552" s="3">
        <v>325</v>
      </c>
      <c r="R552" s="3">
        <v>101</v>
      </c>
      <c r="S552" s="3">
        <v>6</v>
      </c>
      <c r="T552" s="3">
        <v>0</v>
      </c>
      <c r="U552" s="3">
        <v>0</v>
      </c>
      <c r="V552" s="3">
        <v>8</v>
      </c>
      <c r="W552" s="3">
        <v>295</v>
      </c>
      <c r="X552" s="3">
        <v>124</v>
      </c>
      <c r="Y552" s="3">
        <v>1</v>
      </c>
      <c r="Z552" s="3">
        <v>0</v>
      </c>
    </row>
    <row r="553" spans="1:26">
      <c r="A553" s="2" t="s">
        <v>616</v>
      </c>
      <c r="B553" s="2" t="s">
        <v>106</v>
      </c>
      <c r="C553" s="2" t="s">
        <v>164</v>
      </c>
      <c r="D553" s="2" t="s">
        <v>1033</v>
      </c>
      <c r="E553" s="6" t="s">
        <v>5</v>
      </c>
      <c r="F553" s="2">
        <v>166</v>
      </c>
      <c r="G553" s="3">
        <v>8</v>
      </c>
      <c r="H553" s="3" t="str">
        <f t="shared" si="8"/>
        <v>ESTERIL</v>
      </c>
      <c r="I553" s="8"/>
      <c r="J553" s="11"/>
      <c r="K553" s="3">
        <v>0</v>
      </c>
      <c r="L553" s="3">
        <v>1042</v>
      </c>
      <c r="M553" s="3">
        <v>0</v>
      </c>
      <c r="N553" s="3">
        <v>0</v>
      </c>
      <c r="O553" s="3">
        <v>0</v>
      </c>
      <c r="P553" s="3">
        <v>25</v>
      </c>
      <c r="Q553" s="3">
        <v>229</v>
      </c>
      <c r="R553" s="3">
        <v>157</v>
      </c>
      <c r="S553" s="3">
        <v>14</v>
      </c>
      <c r="T553" s="3">
        <v>0</v>
      </c>
      <c r="U553" s="3">
        <v>0</v>
      </c>
      <c r="V553" s="3">
        <v>16</v>
      </c>
      <c r="W553" s="3">
        <v>184</v>
      </c>
      <c r="X553" s="3">
        <v>175</v>
      </c>
      <c r="Y553" s="3">
        <v>9</v>
      </c>
      <c r="Z553" s="3">
        <v>0</v>
      </c>
    </row>
    <row r="554" spans="1:26">
      <c r="A554" s="2" t="s">
        <v>616</v>
      </c>
      <c r="B554" s="2" t="s">
        <v>106</v>
      </c>
      <c r="C554" s="2" t="s">
        <v>164</v>
      </c>
      <c r="D554" s="2" t="s">
        <v>1034</v>
      </c>
      <c r="E554" s="6" t="s">
        <v>5</v>
      </c>
      <c r="F554" s="2">
        <v>167</v>
      </c>
      <c r="G554" s="3">
        <v>6</v>
      </c>
      <c r="H554" s="3" t="str">
        <f t="shared" si="8"/>
        <v>ESTERIL</v>
      </c>
      <c r="I554" s="8"/>
      <c r="J554" s="11"/>
      <c r="K554" s="3">
        <v>0</v>
      </c>
      <c r="L554" s="3">
        <v>758</v>
      </c>
      <c r="M554" s="3">
        <v>0</v>
      </c>
      <c r="N554" s="3">
        <v>0</v>
      </c>
      <c r="O554" s="3">
        <v>0</v>
      </c>
      <c r="P554" s="3">
        <v>29</v>
      </c>
      <c r="Q554" s="3">
        <v>222</v>
      </c>
      <c r="R554" s="3">
        <v>91</v>
      </c>
      <c r="S554" s="3">
        <v>10</v>
      </c>
      <c r="T554" s="3">
        <v>0</v>
      </c>
      <c r="U554" s="3">
        <v>0</v>
      </c>
      <c r="V554" s="3">
        <v>14</v>
      </c>
      <c r="W554" s="3">
        <v>218</v>
      </c>
      <c r="X554" s="3">
        <v>95</v>
      </c>
      <c r="Y554" s="3">
        <v>0</v>
      </c>
      <c r="Z554" s="3">
        <v>0</v>
      </c>
    </row>
    <row r="555" spans="1:26">
      <c r="A555" s="2" t="s">
        <v>616</v>
      </c>
      <c r="B555" s="2" t="s">
        <v>106</v>
      </c>
      <c r="C555" s="2" t="s">
        <v>164</v>
      </c>
      <c r="D555" s="2" t="s">
        <v>1035</v>
      </c>
      <c r="E555" s="6" t="s">
        <v>5</v>
      </c>
      <c r="F555" s="2">
        <v>168</v>
      </c>
      <c r="G555" s="3">
        <v>8</v>
      </c>
      <c r="H555" s="3" t="str">
        <f t="shared" si="8"/>
        <v>ESTERIL</v>
      </c>
      <c r="I555" s="8"/>
      <c r="J555" s="11"/>
      <c r="K555" s="3">
        <v>0</v>
      </c>
      <c r="L555" s="3">
        <v>768</v>
      </c>
      <c r="M555" s="3">
        <v>0</v>
      </c>
      <c r="N555" s="3">
        <v>0</v>
      </c>
      <c r="O555" s="3">
        <v>0</v>
      </c>
      <c r="P555" s="3">
        <v>22</v>
      </c>
      <c r="Q555" s="3">
        <v>251</v>
      </c>
      <c r="R555" s="3">
        <v>95</v>
      </c>
      <c r="S555" s="3">
        <v>3</v>
      </c>
      <c r="T555" s="3">
        <v>0</v>
      </c>
      <c r="U555" s="3">
        <v>0</v>
      </c>
      <c r="V555" s="3">
        <v>15</v>
      </c>
      <c r="W555" s="3">
        <v>218</v>
      </c>
      <c r="X555" s="3">
        <v>104</v>
      </c>
      <c r="Y555" s="3">
        <v>3</v>
      </c>
      <c r="Z555" s="3">
        <v>0</v>
      </c>
    </row>
    <row r="556" spans="1:26">
      <c r="A556" s="2" t="s">
        <v>616</v>
      </c>
      <c r="B556" s="2" t="s">
        <v>106</v>
      </c>
      <c r="C556" s="2" t="s">
        <v>164</v>
      </c>
      <c r="D556" s="2" t="s">
        <v>1036</v>
      </c>
      <c r="E556" s="6" t="s">
        <v>5</v>
      </c>
      <c r="F556" s="2">
        <v>169</v>
      </c>
      <c r="G556" s="3">
        <v>10</v>
      </c>
      <c r="H556" s="3" t="str">
        <f t="shared" si="8"/>
        <v>ESTERIL</v>
      </c>
      <c r="I556" s="8"/>
      <c r="J556" s="11"/>
      <c r="K556" s="3">
        <v>0</v>
      </c>
      <c r="L556" s="3">
        <v>943</v>
      </c>
      <c r="M556" s="3">
        <v>0</v>
      </c>
      <c r="N556" s="3">
        <v>0</v>
      </c>
      <c r="O556" s="3">
        <v>0</v>
      </c>
      <c r="P556" s="3">
        <v>23</v>
      </c>
      <c r="Q556" s="3">
        <v>287</v>
      </c>
      <c r="R556" s="3">
        <v>115</v>
      </c>
      <c r="S556" s="3">
        <v>8</v>
      </c>
      <c r="T556" s="3">
        <v>0</v>
      </c>
      <c r="U556" s="3">
        <v>0</v>
      </c>
      <c r="V556" s="3">
        <v>12</v>
      </c>
      <c r="W556" s="3">
        <v>265</v>
      </c>
      <c r="X556" s="3">
        <v>122</v>
      </c>
      <c r="Y556" s="3">
        <v>0</v>
      </c>
      <c r="Z556" s="3">
        <v>0</v>
      </c>
    </row>
    <row r="557" spans="1:26">
      <c r="A557" s="2" t="s">
        <v>616</v>
      </c>
      <c r="B557" s="2" t="s">
        <v>106</v>
      </c>
      <c r="C557" s="2" t="s">
        <v>164</v>
      </c>
      <c r="D557" s="2" t="s">
        <v>1037</v>
      </c>
      <c r="E557" s="6" t="s">
        <v>13</v>
      </c>
      <c r="F557" s="2">
        <v>170</v>
      </c>
      <c r="G557" s="3">
        <v>6</v>
      </c>
      <c r="H557" s="3" t="str">
        <f t="shared" si="8"/>
        <v>ESTERIL</v>
      </c>
      <c r="I557" s="8"/>
      <c r="J557" s="11"/>
      <c r="K557" s="3">
        <v>89</v>
      </c>
      <c r="L557" s="3">
        <v>532</v>
      </c>
      <c r="M557" s="3">
        <v>0</v>
      </c>
      <c r="N557" s="3">
        <v>0</v>
      </c>
      <c r="O557" s="3">
        <v>0</v>
      </c>
      <c r="P557" s="3">
        <v>207</v>
      </c>
      <c r="Q557" s="3">
        <v>8</v>
      </c>
      <c r="R557" s="3">
        <v>29</v>
      </c>
      <c r="S557" s="3">
        <v>60</v>
      </c>
      <c r="T557" s="3">
        <v>0</v>
      </c>
      <c r="U557" s="3">
        <v>0</v>
      </c>
      <c r="V557" s="3">
        <v>191</v>
      </c>
      <c r="W557" s="3">
        <v>5</v>
      </c>
      <c r="X557" s="3">
        <v>20</v>
      </c>
      <c r="Y557" s="3">
        <v>74</v>
      </c>
      <c r="Z557" s="3">
        <v>0</v>
      </c>
    </row>
    <row r="558" spans="1:26">
      <c r="A558" s="2" t="s">
        <v>616</v>
      </c>
      <c r="B558" s="2" t="s">
        <v>106</v>
      </c>
      <c r="C558" s="2" t="s">
        <v>164</v>
      </c>
      <c r="D558" s="2" t="s">
        <v>1038</v>
      </c>
      <c r="E558" s="6" t="s">
        <v>13</v>
      </c>
      <c r="F558" s="2">
        <v>171</v>
      </c>
      <c r="G558" s="3">
        <v>6</v>
      </c>
      <c r="H558" s="3" t="str">
        <f t="shared" si="8"/>
        <v>ESTERIL</v>
      </c>
      <c r="I558" s="8"/>
      <c r="J558" s="11"/>
      <c r="K558" s="3">
        <v>0</v>
      </c>
      <c r="L558" s="3">
        <v>890</v>
      </c>
      <c r="M558" s="3">
        <v>0</v>
      </c>
      <c r="N558" s="3">
        <v>0</v>
      </c>
      <c r="O558" s="3">
        <v>0</v>
      </c>
      <c r="P558" s="3">
        <v>12</v>
      </c>
      <c r="Q558" s="3">
        <v>205</v>
      </c>
      <c r="R558" s="3">
        <v>216</v>
      </c>
      <c r="S558" s="3">
        <v>1</v>
      </c>
      <c r="T558" s="3">
        <v>0</v>
      </c>
      <c r="U558" s="3">
        <v>0</v>
      </c>
      <c r="V558" s="3">
        <v>5</v>
      </c>
      <c r="W558" s="3">
        <v>133</v>
      </c>
      <c r="X558" s="3">
        <v>243</v>
      </c>
      <c r="Y558" s="3">
        <v>1</v>
      </c>
      <c r="Z558" s="3">
        <v>0</v>
      </c>
    </row>
    <row r="559" spans="1:26">
      <c r="A559" s="2" t="s">
        <v>616</v>
      </c>
      <c r="B559" s="2" t="s">
        <v>106</v>
      </c>
      <c r="C559" s="2" t="s">
        <v>164</v>
      </c>
      <c r="D559" s="2" t="s">
        <v>1039</v>
      </c>
      <c r="E559" s="6" t="s">
        <v>13</v>
      </c>
      <c r="F559" s="2">
        <v>172</v>
      </c>
      <c r="G559" s="3">
        <v>6</v>
      </c>
      <c r="H559" s="3" t="str">
        <f t="shared" si="8"/>
        <v>ESTERIL</v>
      </c>
      <c r="I559" s="8"/>
      <c r="J559" s="11"/>
      <c r="K559" s="3">
        <v>0</v>
      </c>
      <c r="L559" s="3">
        <v>889</v>
      </c>
      <c r="M559" s="3">
        <v>0</v>
      </c>
      <c r="N559" s="3">
        <v>0</v>
      </c>
      <c r="O559" s="3">
        <v>0</v>
      </c>
      <c r="P559" s="3">
        <v>7</v>
      </c>
      <c r="Q559" s="3">
        <v>218</v>
      </c>
      <c r="R559" s="3">
        <v>182</v>
      </c>
      <c r="S559" s="3">
        <v>0</v>
      </c>
      <c r="T559" s="3">
        <v>0</v>
      </c>
      <c r="U559" s="3">
        <v>0</v>
      </c>
      <c r="V559" s="3">
        <v>4</v>
      </c>
      <c r="W559" s="3">
        <v>130</v>
      </c>
      <c r="X559" s="3">
        <v>212</v>
      </c>
      <c r="Y559" s="3">
        <v>0</v>
      </c>
      <c r="Z559" s="3">
        <v>0</v>
      </c>
    </row>
    <row r="560" spans="1:26">
      <c r="A560" s="2" t="s">
        <v>616</v>
      </c>
      <c r="B560" s="2" t="s">
        <v>106</v>
      </c>
      <c r="C560" s="2" t="s">
        <v>164</v>
      </c>
      <c r="D560" s="2" t="s">
        <v>1040</v>
      </c>
      <c r="E560" s="6" t="s">
        <v>13</v>
      </c>
      <c r="F560" s="2">
        <v>173</v>
      </c>
      <c r="G560" s="3">
        <v>12</v>
      </c>
      <c r="H560" s="3" t="str">
        <f t="shared" si="8"/>
        <v>ESTERIL</v>
      </c>
      <c r="I560" s="8"/>
      <c r="J560" s="11"/>
      <c r="K560" s="3">
        <v>143</v>
      </c>
      <c r="L560" s="3">
        <v>938</v>
      </c>
      <c r="M560" s="3">
        <v>0</v>
      </c>
      <c r="N560" s="3">
        <v>0</v>
      </c>
      <c r="O560" s="3">
        <v>0</v>
      </c>
      <c r="P560" s="3">
        <v>85</v>
      </c>
      <c r="Q560" s="3">
        <v>316</v>
      </c>
      <c r="R560" s="3">
        <v>97</v>
      </c>
      <c r="S560" s="3">
        <v>44</v>
      </c>
      <c r="T560" s="3">
        <v>0</v>
      </c>
      <c r="U560" s="3">
        <v>0</v>
      </c>
      <c r="V560" s="3">
        <v>62</v>
      </c>
      <c r="W560" s="3">
        <v>318</v>
      </c>
      <c r="X560" s="3">
        <v>106</v>
      </c>
      <c r="Y560" s="3">
        <v>37</v>
      </c>
      <c r="Z560" s="3">
        <v>0</v>
      </c>
    </row>
    <row r="561" spans="1:26">
      <c r="A561" s="2" t="s">
        <v>616</v>
      </c>
      <c r="B561" s="2" t="s">
        <v>106</v>
      </c>
      <c r="C561" s="2" t="s">
        <v>164</v>
      </c>
      <c r="D561" s="2" t="s">
        <v>1041</v>
      </c>
      <c r="E561" s="6" t="s">
        <v>13</v>
      </c>
      <c r="F561" s="2">
        <v>174</v>
      </c>
      <c r="G561" s="3">
        <v>4</v>
      </c>
      <c r="H561" s="3" t="str">
        <f t="shared" si="8"/>
        <v>ESTERIL</v>
      </c>
      <c r="I561" s="8"/>
      <c r="J561" s="11"/>
      <c r="K561" s="3">
        <v>0</v>
      </c>
      <c r="L561" s="3">
        <v>879</v>
      </c>
      <c r="M561" s="3">
        <v>0</v>
      </c>
      <c r="N561" s="3">
        <v>0</v>
      </c>
      <c r="O561" s="3">
        <v>0</v>
      </c>
      <c r="P561" s="3">
        <v>31</v>
      </c>
      <c r="Q561" s="3">
        <v>186</v>
      </c>
      <c r="R561" s="3">
        <v>171</v>
      </c>
      <c r="S561" s="3">
        <v>16</v>
      </c>
      <c r="T561" s="3">
        <v>0</v>
      </c>
      <c r="U561" s="3">
        <v>0</v>
      </c>
      <c r="V561" s="3">
        <v>19</v>
      </c>
      <c r="W561" s="3">
        <v>110</v>
      </c>
      <c r="X561" s="3">
        <v>153</v>
      </c>
      <c r="Y561" s="3">
        <v>9</v>
      </c>
      <c r="Z561" s="3">
        <v>0</v>
      </c>
    </row>
    <row r="562" spans="1:26">
      <c r="A562" s="2" t="s">
        <v>616</v>
      </c>
      <c r="B562" s="2" t="s">
        <v>106</v>
      </c>
      <c r="C562" s="2" t="s">
        <v>164</v>
      </c>
      <c r="D562" s="2" t="s">
        <v>1042</v>
      </c>
      <c r="E562" s="6" t="s">
        <v>13</v>
      </c>
      <c r="F562" s="2">
        <v>175</v>
      </c>
      <c r="G562" s="3">
        <v>6</v>
      </c>
      <c r="H562" s="3" t="str">
        <f t="shared" si="8"/>
        <v>ESTERIL</v>
      </c>
      <c r="I562" s="8"/>
      <c r="J562" s="11"/>
      <c r="K562" s="3">
        <v>0</v>
      </c>
      <c r="L562" s="3">
        <v>1118</v>
      </c>
      <c r="M562" s="3">
        <v>0</v>
      </c>
      <c r="N562" s="3">
        <v>0</v>
      </c>
      <c r="O562" s="3">
        <v>0</v>
      </c>
      <c r="P562" s="3">
        <v>9</v>
      </c>
      <c r="Q562" s="3">
        <v>333</v>
      </c>
      <c r="R562" s="3">
        <v>207</v>
      </c>
      <c r="S562" s="3">
        <v>0</v>
      </c>
      <c r="T562" s="3">
        <v>0</v>
      </c>
      <c r="U562" s="3">
        <v>0</v>
      </c>
      <c r="V562" s="3">
        <v>4</v>
      </c>
      <c r="W562" s="3">
        <v>238</v>
      </c>
      <c r="X562" s="3">
        <v>253</v>
      </c>
      <c r="Y562" s="3">
        <v>0</v>
      </c>
      <c r="Z562" s="3">
        <v>0</v>
      </c>
    </row>
    <row r="563" spans="1:26">
      <c r="A563" s="2" t="s">
        <v>616</v>
      </c>
      <c r="B563" s="2" t="s">
        <v>106</v>
      </c>
      <c r="C563" s="2" t="s">
        <v>164</v>
      </c>
      <c r="D563" s="2" t="s">
        <v>1043</v>
      </c>
      <c r="E563" s="6" t="s">
        <v>13</v>
      </c>
      <c r="F563" s="2">
        <v>176</v>
      </c>
      <c r="G563" s="3">
        <v>12</v>
      </c>
      <c r="H563" s="3" t="str">
        <f t="shared" si="8"/>
        <v>ESTERIL</v>
      </c>
      <c r="I563" s="8"/>
      <c r="J563" s="11"/>
      <c r="K563" s="3">
        <v>0</v>
      </c>
      <c r="L563" s="3">
        <v>1163</v>
      </c>
      <c r="M563" s="3">
        <v>0</v>
      </c>
      <c r="N563" s="3">
        <v>0</v>
      </c>
      <c r="O563" s="3">
        <v>0</v>
      </c>
      <c r="P563" s="3">
        <v>20</v>
      </c>
      <c r="Q563" s="3">
        <v>370</v>
      </c>
      <c r="R563" s="3">
        <v>132</v>
      </c>
      <c r="S563" s="3">
        <v>4</v>
      </c>
      <c r="T563" s="3">
        <v>0</v>
      </c>
      <c r="U563" s="3">
        <v>0</v>
      </c>
      <c r="V563" s="3">
        <v>12</v>
      </c>
      <c r="W563" s="3">
        <v>328</v>
      </c>
      <c r="X563" s="3">
        <v>149</v>
      </c>
      <c r="Y563" s="3">
        <v>0</v>
      </c>
      <c r="Z563" s="3">
        <v>0</v>
      </c>
    </row>
    <row r="564" spans="1:26">
      <c r="A564" s="2" t="s">
        <v>616</v>
      </c>
      <c r="B564" s="2" t="s">
        <v>106</v>
      </c>
      <c r="C564" s="2" t="s">
        <v>164</v>
      </c>
      <c r="D564" s="2" t="s">
        <v>1043</v>
      </c>
      <c r="E564" s="6" t="s">
        <v>13</v>
      </c>
      <c r="F564" s="2">
        <v>177</v>
      </c>
      <c r="G564" s="3">
        <v>5</v>
      </c>
      <c r="H564" s="3" t="str">
        <f t="shared" si="8"/>
        <v>ESTERIL</v>
      </c>
      <c r="I564" s="8"/>
      <c r="J564" s="11"/>
      <c r="K564" s="3">
        <v>0</v>
      </c>
      <c r="L564" s="3">
        <v>772</v>
      </c>
      <c r="M564" s="3">
        <v>0</v>
      </c>
      <c r="N564" s="3">
        <v>0</v>
      </c>
      <c r="O564" s="3">
        <v>0</v>
      </c>
      <c r="P564" s="3">
        <v>29</v>
      </c>
      <c r="Q564" s="3">
        <v>214</v>
      </c>
      <c r="R564" s="3">
        <v>109</v>
      </c>
      <c r="S564" s="3">
        <v>8</v>
      </c>
      <c r="T564" s="3">
        <v>0</v>
      </c>
      <c r="U564" s="3">
        <v>0</v>
      </c>
      <c r="V564" s="3">
        <v>16</v>
      </c>
      <c r="W564" s="3">
        <v>188</v>
      </c>
      <c r="X564" s="3">
        <v>128</v>
      </c>
      <c r="Y564" s="3">
        <v>2</v>
      </c>
      <c r="Z564" s="3">
        <v>0</v>
      </c>
    </row>
    <row r="565" spans="1:26">
      <c r="A565" s="2" t="s">
        <v>616</v>
      </c>
      <c r="B565" s="2" t="s">
        <v>106</v>
      </c>
      <c r="C565" s="2" t="s">
        <v>164</v>
      </c>
      <c r="D565" s="2" t="s">
        <v>1174</v>
      </c>
      <c r="E565" s="6" t="s">
        <v>13</v>
      </c>
      <c r="F565" s="2">
        <v>178</v>
      </c>
      <c r="G565" s="3">
        <v>5</v>
      </c>
      <c r="H565" s="3" t="str">
        <f t="shared" si="8"/>
        <v>ESTERIL</v>
      </c>
      <c r="I565" s="8"/>
      <c r="J565" s="11"/>
      <c r="K565" s="3">
        <v>0</v>
      </c>
      <c r="L565" s="3">
        <v>617</v>
      </c>
      <c r="M565" s="3">
        <v>0</v>
      </c>
      <c r="N565" s="3">
        <v>0</v>
      </c>
      <c r="O565" s="3">
        <v>0</v>
      </c>
      <c r="P565" s="3">
        <v>10</v>
      </c>
      <c r="Q565" s="3">
        <v>145</v>
      </c>
      <c r="R565" s="3">
        <v>129</v>
      </c>
      <c r="S565" s="3">
        <v>0</v>
      </c>
      <c r="T565" s="3">
        <v>0</v>
      </c>
      <c r="U565" s="3">
        <v>0</v>
      </c>
      <c r="V565" s="3">
        <v>4</v>
      </c>
      <c r="W565" s="3">
        <v>117</v>
      </c>
      <c r="X565" s="3">
        <v>131</v>
      </c>
      <c r="Y565" s="3">
        <v>0</v>
      </c>
      <c r="Z565" s="3">
        <v>0</v>
      </c>
    </row>
    <row r="566" spans="1:26">
      <c r="A566" s="2" t="s">
        <v>616</v>
      </c>
      <c r="B566" s="2" t="s">
        <v>106</v>
      </c>
      <c r="C566" s="2" t="s">
        <v>164</v>
      </c>
      <c r="D566" s="2" t="s">
        <v>1175</v>
      </c>
      <c r="E566" s="6" t="s">
        <v>13</v>
      </c>
      <c r="F566" s="2">
        <v>179</v>
      </c>
      <c r="G566" s="3">
        <v>5</v>
      </c>
      <c r="H566" s="3" t="str">
        <f t="shared" si="8"/>
        <v>ESTERIL</v>
      </c>
      <c r="I566" s="8"/>
      <c r="J566" s="11"/>
      <c r="K566" s="3">
        <v>14</v>
      </c>
      <c r="L566" s="3">
        <v>496</v>
      </c>
      <c r="M566" s="3">
        <v>0</v>
      </c>
      <c r="N566" s="3">
        <v>0</v>
      </c>
      <c r="O566" s="3">
        <v>0</v>
      </c>
      <c r="P566" s="3">
        <v>12</v>
      </c>
      <c r="Q566" s="3">
        <v>117</v>
      </c>
      <c r="R566" s="3">
        <v>102</v>
      </c>
      <c r="S566" s="3">
        <v>5</v>
      </c>
      <c r="T566" s="3">
        <v>0</v>
      </c>
      <c r="U566" s="3">
        <v>0</v>
      </c>
      <c r="V566" s="3">
        <v>6</v>
      </c>
      <c r="W566" s="3">
        <v>101</v>
      </c>
      <c r="X566" s="3">
        <v>105</v>
      </c>
      <c r="Y566" s="3">
        <v>4</v>
      </c>
      <c r="Z566" s="3">
        <v>0</v>
      </c>
    </row>
    <row r="567" spans="1:26">
      <c r="A567" s="2" t="s">
        <v>616</v>
      </c>
      <c r="B567" s="2" t="s">
        <v>106</v>
      </c>
      <c r="C567" s="2" t="s">
        <v>164</v>
      </c>
      <c r="D567" s="2" t="s">
        <v>1176</v>
      </c>
      <c r="E567" s="6" t="s">
        <v>13</v>
      </c>
      <c r="F567" s="2">
        <v>180</v>
      </c>
      <c r="G567" s="3">
        <v>5</v>
      </c>
      <c r="H567" s="3" t="str">
        <f t="shared" si="8"/>
        <v>ESTERIL</v>
      </c>
      <c r="I567" s="8"/>
      <c r="J567" s="11"/>
      <c r="K567" s="3">
        <v>95</v>
      </c>
      <c r="L567" s="3">
        <v>608</v>
      </c>
      <c r="M567" s="3">
        <v>0</v>
      </c>
      <c r="N567" s="3">
        <v>0</v>
      </c>
      <c r="O567" s="3">
        <v>0</v>
      </c>
      <c r="P567" s="3">
        <v>151</v>
      </c>
      <c r="Q567" s="3">
        <v>47</v>
      </c>
      <c r="R567" s="3">
        <v>50</v>
      </c>
      <c r="S567" s="3">
        <v>94</v>
      </c>
      <c r="T567" s="3">
        <v>0</v>
      </c>
      <c r="U567" s="3">
        <v>0</v>
      </c>
      <c r="V567" s="3">
        <v>125</v>
      </c>
      <c r="W567" s="3">
        <v>54</v>
      </c>
      <c r="X567" s="3">
        <v>47</v>
      </c>
      <c r="Y567" s="3">
        <v>87</v>
      </c>
      <c r="Z567" s="3">
        <v>0</v>
      </c>
    </row>
    <row r="568" spans="1:26">
      <c r="A568" s="2" t="s">
        <v>616</v>
      </c>
      <c r="B568" s="2" t="s">
        <v>106</v>
      </c>
      <c r="C568" s="2" t="s">
        <v>164</v>
      </c>
      <c r="D568" s="2" t="s">
        <v>1177</v>
      </c>
      <c r="E568" s="6" t="s">
        <v>13</v>
      </c>
      <c r="F568" s="2">
        <v>181</v>
      </c>
      <c r="G568" s="3">
        <v>5</v>
      </c>
      <c r="H568" s="3" t="str">
        <f t="shared" si="8"/>
        <v>ESTERIL</v>
      </c>
      <c r="I568" s="8"/>
      <c r="J568" s="11"/>
      <c r="K568" s="3">
        <v>0</v>
      </c>
      <c r="L568" s="3">
        <v>829</v>
      </c>
      <c r="M568" s="3">
        <v>0</v>
      </c>
      <c r="N568" s="3">
        <v>0</v>
      </c>
      <c r="O568" s="3">
        <v>0</v>
      </c>
      <c r="P568" s="3">
        <v>67</v>
      </c>
      <c r="Q568" s="3">
        <v>214</v>
      </c>
      <c r="R568" s="3">
        <v>66</v>
      </c>
      <c r="S568" s="3">
        <v>50</v>
      </c>
      <c r="T568" s="3">
        <v>0</v>
      </c>
      <c r="U568" s="3">
        <v>0</v>
      </c>
      <c r="V568" s="3">
        <v>47</v>
      </c>
      <c r="W568" s="3">
        <v>225</v>
      </c>
      <c r="X568" s="3">
        <v>70</v>
      </c>
      <c r="Y568" s="3">
        <v>26</v>
      </c>
      <c r="Z568" s="3">
        <v>0</v>
      </c>
    </row>
    <row r="569" spans="1:26">
      <c r="A569" s="2" t="s">
        <v>616</v>
      </c>
      <c r="B569" s="2" t="s">
        <v>106</v>
      </c>
      <c r="C569" s="2" t="s">
        <v>164</v>
      </c>
      <c r="D569" s="2" t="s">
        <v>1178</v>
      </c>
      <c r="E569" s="6" t="s">
        <v>7</v>
      </c>
      <c r="F569" s="2">
        <v>182</v>
      </c>
      <c r="G569" s="3">
        <v>5</v>
      </c>
      <c r="H569" s="3" t="str">
        <f t="shared" si="8"/>
        <v>ESTERIL</v>
      </c>
      <c r="I569" s="8"/>
      <c r="J569" s="11"/>
      <c r="K569" s="3">
        <v>0</v>
      </c>
      <c r="L569" s="3">
        <v>953</v>
      </c>
      <c r="M569" s="3">
        <v>0</v>
      </c>
      <c r="N569" s="3">
        <v>0</v>
      </c>
      <c r="O569" s="3">
        <v>0</v>
      </c>
      <c r="P569" s="3">
        <v>30</v>
      </c>
      <c r="Q569" s="3">
        <v>296</v>
      </c>
      <c r="R569" s="3">
        <v>109</v>
      </c>
      <c r="S569" s="3">
        <v>16</v>
      </c>
      <c r="T569" s="3">
        <v>0</v>
      </c>
      <c r="U569" s="3">
        <v>0</v>
      </c>
      <c r="V569" s="3">
        <v>13</v>
      </c>
      <c r="W569" s="3">
        <v>266</v>
      </c>
      <c r="X569" s="3">
        <v>128</v>
      </c>
      <c r="Y569" s="3">
        <v>3</v>
      </c>
      <c r="Z569" s="3">
        <v>0</v>
      </c>
    </row>
    <row r="570" spans="1:26">
      <c r="A570" s="2" t="s">
        <v>616</v>
      </c>
      <c r="B570" s="2" t="s">
        <v>106</v>
      </c>
      <c r="C570" s="2" t="s">
        <v>164</v>
      </c>
      <c r="D570" s="2" t="s">
        <v>1179</v>
      </c>
      <c r="E570" s="6" t="s">
        <v>7</v>
      </c>
      <c r="F570" s="2">
        <v>183</v>
      </c>
      <c r="G570" s="3">
        <v>10</v>
      </c>
      <c r="H570" s="3" t="str">
        <f t="shared" si="8"/>
        <v>ESTERIL</v>
      </c>
      <c r="I570" s="8"/>
      <c r="J570" s="11"/>
      <c r="K570" s="3">
        <v>0</v>
      </c>
      <c r="L570" s="3">
        <v>844</v>
      </c>
      <c r="M570" s="3">
        <v>0</v>
      </c>
      <c r="N570" s="3">
        <v>0</v>
      </c>
      <c r="O570" s="3">
        <v>0</v>
      </c>
      <c r="P570" s="3">
        <v>5</v>
      </c>
      <c r="Q570" s="3">
        <v>225</v>
      </c>
      <c r="R570" s="3">
        <v>168</v>
      </c>
      <c r="S570" s="3">
        <v>0</v>
      </c>
      <c r="T570" s="3">
        <v>0</v>
      </c>
      <c r="U570" s="3">
        <v>0</v>
      </c>
      <c r="V570" s="3">
        <v>2</v>
      </c>
      <c r="W570" s="3">
        <v>180</v>
      </c>
      <c r="X570" s="3">
        <v>194</v>
      </c>
      <c r="Y570" s="3">
        <v>0</v>
      </c>
      <c r="Z570" s="3">
        <v>0</v>
      </c>
    </row>
    <row r="571" spans="1:26">
      <c r="A571" s="2" t="s">
        <v>616</v>
      </c>
      <c r="B571" s="2" t="s">
        <v>106</v>
      </c>
      <c r="C571" s="2" t="s">
        <v>164</v>
      </c>
      <c r="D571" s="2" t="s">
        <v>1180</v>
      </c>
      <c r="E571" s="6" t="s">
        <v>7</v>
      </c>
      <c r="F571" s="2">
        <v>184</v>
      </c>
      <c r="G571" s="3">
        <v>5</v>
      </c>
      <c r="H571" s="3" t="str">
        <f t="shared" si="8"/>
        <v>ESTERIL</v>
      </c>
      <c r="I571" s="8"/>
      <c r="J571" s="11"/>
      <c r="K571" s="3">
        <v>0</v>
      </c>
      <c r="L571" s="3">
        <v>593</v>
      </c>
      <c r="M571" s="3">
        <v>0</v>
      </c>
      <c r="N571" s="3">
        <v>0</v>
      </c>
      <c r="O571" s="3">
        <v>0</v>
      </c>
      <c r="P571" s="3">
        <v>4</v>
      </c>
      <c r="Q571" s="3">
        <v>153</v>
      </c>
      <c r="R571" s="3">
        <v>114</v>
      </c>
      <c r="S571" s="3">
        <v>0</v>
      </c>
      <c r="T571" s="3">
        <v>0</v>
      </c>
      <c r="U571" s="3">
        <v>0</v>
      </c>
      <c r="V571" s="3">
        <v>2</v>
      </c>
      <c r="W571" s="3">
        <v>95</v>
      </c>
      <c r="X571" s="3">
        <v>140</v>
      </c>
      <c r="Y571" s="3">
        <v>0</v>
      </c>
      <c r="Z571" s="3">
        <v>0</v>
      </c>
    </row>
    <row r="572" spans="1:26">
      <c r="A572" s="2" t="s">
        <v>616</v>
      </c>
      <c r="B572" s="2" t="s">
        <v>106</v>
      </c>
      <c r="C572" s="2" t="s">
        <v>164</v>
      </c>
      <c r="D572" s="2" t="s">
        <v>1181</v>
      </c>
      <c r="E572" s="6" t="s">
        <v>7</v>
      </c>
      <c r="F572" s="2">
        <v>185</v>
      </c>
      <c r="G572" s="3">
        <v>5</v>
      </c>
      <c r="H572" s="3" t="str">
        <f t="shared" si="8"/>
        <v>ESTERIL</v>
      </c>
      <c r="I572" s="8"/>
      <c r="J572" s="11"/>
      <c r="K572" s="3">
        <v>0</v>
      </c>
      <c r="L572" s="3">
        <v>722</v>
      </c>
      <c r="M572" s="3">
        <v>0</v>
      </c>
      <c r="N572" s="3">
        <v>0</v>
      </c>
      <c r="O572" s="3">
        <v>0</v>
      </c>
      <c r="P572" s="3">
        <v>26</v>
      </c>
      <c r="Q572" s="3">
        <v>232</v>
      </c>
      <c r="R572" s="3">
        <v>90</v>
      </c>
      <c r="S572" s="3">
        <v>5</v>
      </c>
      <c r="T572" s="3">
        <v>0</v>
      </c>
      <c r="U572" s="3">
        <v>0</v>
      </c>
      <c r="V572" s="3">
        <v>12</v>
      </c>
      <c r="W572" s="3">
        <v>209</v>
      </c>
      <c r="X572" s="3">
        <v>97</v>
      </c>
      <c r="Y572" s="3">
        <v>2</v>
      </c>
      <c r="Z572" s="3">
        <v>0</v>
      </c>
    </row>
    <row r="573" spans="1:26">
      <c r="A573" s="2" t="s">
        <v>616</v>
      </c>
      <c r="B573" s="2" t="s">
        <v>106</v>
      </c>
      <c r="C573" s="2" t="s">
        <v>164</v>
      </c>
      <c r="D573" s="2" t="s">
        <v>1182</v>
      </c>
      <c r="E573" s="6" t="s">
        <v>7</v>
      </c>
      <c r="F573" s="2">
        <v>186</v>
      </c>
      <c r="G573" s="3">
        <v>10</v>
      </c>
      <c r="H573" s="3" t="str">
        <f t="shared" si="8"/>
        <v>ESTERIL</v>
      </c>
      <c r="I573" s="8"/>
      <c r="J573" s="11"/>
      <c r="K573" s="3">
        <v>14</v>
      </c>
      <c r="L573" s="3">
        <v>867</v>
      </c>
      <c r="M573" s="3">
        <v>0</v>
      </c>
      <c r="N573" s="3">
        <v>0</v>
      </c>
      <c r="O573" s="3">
        <v>0</v>
      </c>
      <c r="P573" s="3">
        <v>14</v>
      </c>
      <c r="Q573" s="3">
        <v>279</v>
      </c>
      <c r="R573" s="3">
        <v>144</v>
      </c>
      <c r="S573" s="3">
        <v>1</v>
      </c>
      <c r="T573" s="3">
        <v>0</v>
      </c>
      <c r="U573" s="3">
        <v>0</v>
      </c>
      <c r="V573" s="3">
        <v>5</v>
      </c>
      <c r="W573" s="3">
        <v>237</v>
      </c>
      <c r="X573" s="3">
        <v>162</v>
      </c>
      <c r="Y573" s="3">
        <v>0</v>
      </c>
      <c r="Z573" s="3">
        <v>0</v>
      </c>
    </row>
    <row r="574" spans="1:26">
      <c r="A574" s="2" t="s">
        <v>616</v>
      </c>
      <c r="B574" s="2" t="s">
        <v>106</v>
      </c>
      <c r="C574" s="2" t="s">
        <v>164</v>
      </c>
      <c r="D574" s="2" t="s">
        <v>1183</v>
      </c>
      <c r="E574" s="6" t="s">
        <v>7</v>
      </c>
      <c r="F574" s="2">
        <v>187</v>
      </c>
      <c r="G574" s="3">
        <v>5</v>
      </c>
      <c r="H574" s="3" t="str">
        <f t="shared" si="8"/>
        <v>ESTERIL</v>
      </c>
      <c r="I574" s="8"/>
      <c r="J574" s="11"/>
      <c r="K574" s="3">
        <v>0</v>
      </c>
      <c r="L574" s="3">
        <v>795</v>
      </c>
      <c r="M574" s="3">
        <v>0</v>
      </c>
      <c r="N574" s="3">
        <v>0</v>
      </c>
      <c r="O574" s="3">
        <v>0</v>
      </c>
      <c r="P574" s="3">
        <v>21</v>
      </c>
      <c r="Q574" s="3">
        <v>265</v>
      </c>
      <c r="R574" s="3">
        <v>92</v>
      </c>
      <c r="S574" s="3">
        <v>2</v>
      </c>
      <c r="T574" s="3">
        <v>0</v>
      </c>
      <c r="U574" s="3">
        <v>0</v>
      </c>
      <c r="V574" s="3">
        <v>11</v>
      </c>
      <c r="W574" s="3">
        <v>219</v>
      </c>
      <c r="X574" s="3">
        <v>108</v>
      </c>
      <c r="Y574" s="3">
        <v>0</v>
      </c>
      <c r="Z574" s="3">
        <v>0</v>
      </c>
    </row>
    <row r="575" spans="1:26">
      <c r="A575" s="2" t="s">
        <v>616</v>
      </c>
      <c r="B575" s="2" t="s">
        <v>106</v>
      </c>
      <c r="C575" s="2" t="s">
        <v>164</v>
      </c>
      <c r="D575" s="2" t="s">
        <v>1184</v>
      </c>
      <c r="E575" s="6" t="s">
        <v>7</v>
      </c>
      <c r="F575" s="2">
        <v>188</v>
      </c>
      <c r="G575" s="3">
        <v>5</v>
      </c>
      <c r="H575" s="3" t="str">
        <f t="shared" si="8"/>
        <v>ESTERIL</v>
      </c>
      <c r="I575" s="8"/>
      <c r="J575" s="11"/>
      <c r="K575" s="3">
        <v>0</v>
      </c>
      <c r="L575" s="3">
        <v>686</v>
      </c>
      <c r="M575" s="3">
        <v>0</v>
      </c>
      <c r="N575" s="3">
        <v>0</v>
      </c>
      <c r="O575" s="3">
        <v>0</v>
      </c>
      <c r="P575" s="3">
        <v>5</v>
      </c>
      <c r="Q575" s="3">
        <v>218</v>
      </c>
      <c r="R575" s="3">
        <v>95</v>
      </c>
      <c r="S575" s="3">
        <v>0</v>
      </c>
      <c r="T575" s="3">
        <v>0</v>
      </c>
      <c r="U575" s="3">
        <v>0</v>
      </c>
      <c r="V575" s="3">
        <v>2</v>
      </c>
      <c r="W575" s="3">
        <v>147</v>
      </c>
      <c r="X575" s="3">
        <v>140</v>
      </c>
      <c r="Y575" s="3">
        <v>0</v>
      </c>
      <c r="Z575" s="3">
        <v>0</v>
      </c>
    </row>
    <row r="576" spans="1:26">
      <c r="A576" s="2" t="s">
        <v>616</v>
      </c>
      <c r="B576" s="2" t="s">
        <v>106</v>
      </c>
      <c r="C576" s="2" t="s">
        <v>164</v>
      </c>
      <c r="D576" s="2" t="s">
        <v>1185</v>
      </c>
      <c r="E576" s="6" t="s">
        <v>21</v>
      </c>
      <c r="F576" s="2">
        <v>189</v>
      </c>
      <c r="G576" s="3">
        <v>5</v>
      </c>
      <c r="H576" s="3" t="str">
        <f t="shared" si="8"/>
        <v>ESTERIL</v>
      </c>
      <c r="I576" s="8"/>
      <c r="J576" s="11"/>
      <c r="K576" s="3">
        <v>0</v>
      </c>
      <c r="L576" s="3">
        <v>948</v>
      </c>
      <c r="M576" s="3">
        <v>0</v>
      </c>
      <c r="N576" s="3">
        <v>0</v>
      </c>
      <c r="O576" s="3">
        <v>0</v>
      </c>
      <c r="P576" s="3">
        <v>8</v>
      </c>
      <c r="Q576" s="3">
        <v>245</v>
      </c>
      <c r="R576" s="3">
        <v>199</v>
      </c>
      <c r="S576" s="3">
        <v>2</v>
      </c>
      <c r="T576" s="3">
        <v>0</v>
      </c>
      <c r="U576" s="3">
        <v>0</v>
      </c>
      <c r="V576" s="3">
        <v>5</v>
      </c>
      <c r="W576" s="3">
        <v>167</v>
      </c>
      <c r="X576" s="3">
        <v>215</v>
      </c>
      <c r="Y576" s="3">
        <v>2</v>
      </c>
      <c r="Z576" s="3">
        <v>0</v>
      </c>
    </row>
    <row r="577" spans="1:26">
      <c r="A577" s="2" t="s">
        <v>616</v>
      </c>
      <c r="B577" s="2" t="s">
        <v>106</v>
      </c>
      <c r="C577" s="2" t="s">
        <v>164</v>
      </c>
      <c r="D577" s="2" t="s">
        <v>1186</v>
      </c>
      <c r="E577" s="6" t="s">
        <v>21</v>
      </c>
      <c r="F577" s="2">
        <v>190</v>
      </c>
      <c r="G577" s="3">
        <v>5</v>
      </c>
      <c r="H577" s="3" t="str">
        <f t="shared" si="8"/>
        <v>ESTERIL</v>
      </c>
      <c r="I577" s="8"/>
      <c r="J577" s="11"/>
      <c r="K577" s="3">
        <v>0</v>
      </c>
      <c r="L577" s="3">
        <v>749</v>
      </c>
      <c r="M577" s="3">
        <v>0</v>
      </c>
      <c r="N577" s="3">
        <v>0</v>
      </c>
      <c r="O577" s="3">
        <v>0</v>
      </c>
      <c r="P577" s="3">
        <v>14</v>
      </c>
      <c r="Q577" s="3">
        <v>243</v>
      </c>
      <c r="R577" s="3">
        <v>76</v>
      </c>
      <c r="S577" s="3">
        <v>3</v>
      </c>
      <c r="T577" s="3">
        <v>0</v>
      </c>
      <c r="U577" s="3">
        <v>0</v>
      </c>
      <c r="V577" s="3">
        <v>5</v>
      </c>
      <c r="W577" s="3">
        <v>182</v>
      </c>
      <c r="X577" s="3">
        <v>114</v>
      </c>
      <c r="Y577" s="3">
        <v>1</v>
      </c>
      <c r="Z577" s="3">
        <v>0</v>
      </c>
    </row>
    <row r="578" spans="1:26">
      <c r="A578" s="2" t="s">
        <v>616</v>
      </c>
      <c r="B578" s="2" t="s">
        <v>106</v>
      </c>
      <c r="C578" s="2" t="s">
        <v>164</v>
      </c>
      <c r="D578" s="2" t="s">
        <v>1187</v>
      </c>
      <c r="E578" s="6" t="s">
        <v>21</v>
      </c>
      <c r="F578" s="2">
        <v>191</v>
      </c>
      <c r="G578" s="3">
        <v>5</v>
      </c>
      <c r="H578" s="3" t="str">
        <f t="shared" si="8"/>
        <v>ESTERIL</v>
      </c>
      <c r="I578" s="8"/>
      <c r="J578" s="11"/>
      <c r="K578" s="3">
        <v>0</v>
      </c>
      <c r="L578" s="3">
        <v>1153</v>
      </c>
      <c r="M578" s="3">
        <v>0</v>
      </c>
      <c r="N578" s="3">
        <v>0</v>
      </c>
      <c r="O578" s="3">
        <v>0</v>
      </c>
      <c r="P578" s="3">
        <v>32</v>
      </c>
      <c r="Q578" s="3">
        <v>356</v>
      </c>
      <c r="R578" s="3">
        <v>128</v>
      </c>
      <c r="S578" s="3">
        <v>10</v>
      </c>
      <c r="T578" s="3">
        <v>0</v>
      </c>
      <c r="U578" s="3">
        <v>0</v>
      </c>
      <c r="V578" s="3">
        <v>7</v>
      </c>
      <c r="W578" s="3">
        <v>259</v>
      </c>
      <c r="X578" s="3">
        <v>201</v>
      </c>
      <c r="Y578" s="3">
        <v>0</v>
      </c>
      <c r="Z578" s="3">
        <v>0</v>
      </c>
    </row>
    <row r="579" spans="1:26">
      <c r="A579" s="2" t="s">
        <v>616</v>
      </c>
      <c r="B579" s="2" t="s">
        <v>106</v>
      </c>
      <c r="C579" s="2" t="s">
        <v>164</v>
      </c>
      <c r="D579" s="2" t="s">
        <v>1188</v>
      </c>
      <c r="E579" s="6" t="s">
        <v>21</v>
      </c>
      <c r="F579" s="2">
        <v>192</v>
      </c>
      <c r="G579" s="3">
        <v>10</v>
      </c>
      <c r="H579" s="3" t="str">
        <f t="shared" ref="H579:H642" si="9">IF(I579&gt;0.08,"MINERIO","ESTERIL")</f>
        <v>ESTERIL</v>
      </c>
      <c r="I579" s="8"/>
      <c r="J579" s="11"/>
      <c r="K579" s="3">
        <v>0</v>
      </c>
      <c r="L579" s="3">
        <v>981</v>
      </c>
      <c r="M579" s="3">
        <v>0</v>
      </c>
      <c r="N579" s="3">
        <v>0</v>
      </c>
      <c r="O579" s="3">
        <v>0</v>
      </c>
      <c r="P579" s="3">
        <v>57</v>
      </c>
      <c r="Q579" s="3">
        <v>334</v>
      </c>
      <c r="R579" s="3">
        <v>83</v>
      </c>
      <c r="S579" s="3">
        <v>28</v>
      </c>
      <c r="T579" s="3">
        <v>0</v>
      </c>
      <c r="U579" s="3">
        <v>0</v>
      </c>
      <c r="V579" s="3">
        <v>38</v>
      </c>
      <c r="W579" s="3">
        <v>322</v>
      </c>
      <c r="X579" s="3">
        <v>103</v>
      </c>
      <c r="Y579" s="3">
        <v>9</v>
      </c>
      <c r="Z579" s="3">
        <v>0</v>
      </c>
    </row>
    <row r="580" spans="1:26">
      <c r="A580" s="2" t="s">
        <v>616</v>
      </c>
      <c r="B580" s="2" t="s">
        <v>106</v>
      </c>
      <c r="C580" s="2" t="s">
        <v>164</v>
      </c>
      <c r="D580" s="2" t="s">
        <v>1189</v>
      </c>
      <c r="E580" s="6" t="s">
        <v>21</v>
      </c>
      <c r="F580" s="2">
        <v>193</v>
      </c>
      <c r="G580" s="3">
        <v>5</v>
      </c>
      <c r="H580" s="3" t="str">
        <f t="shared" si="9"/>
        <v>ESTERIL</v>
      </c>
      <c r="I580" s="8"/>
      <c r="J580" s="11"/>
      <c r="K580" s="3">
        <v>37</v>
      </c>
      <c r="L580" s="3">
        <v>481</v>
      </c>
      <c r="M580" s="3">
        <v>0</v>
      </c>
      <c r="N580" s="3">
        <v>0</v>
      </c>
      <c r="O580" s="3">
        <v>0</v>
      </c>
      <c r="P580" s="3">
        <v>54</v>
      </c>
      <c r="Q580" s="3">
        <v>92</v>
      </c>
      <c r="R580" s="3">
        <v>48</v>
      </c>
      <c r="S580" s="3">
        <v>43</v>
      </c>
      <c r="T580" s="3">
        <v>0</v>
      </c>
      <c r="U580" s="3">
        <v>0</v>
      </c>
      <c r="V580" s="3">
        <v>39</v>
      </c>
      <c r="W580" s="3">
        <v>103</v>
      </c>
      <c r="X580" s="3">
        <v>44</v>
      </c>
      <c r="Y580" s="3">
        <v>28</v>
      </c>
      <c r="Z580" s="3">
        <v>0</v>
      </c>
    </row>
    <row r="581" spans="1:26">
      <c r="A581" s="2" t="s">
        <v>616</v>
      </c>
      <c r="B581" s="2" t="s">
        <v>106</v>
      </c>
      <c r="C581" s="2" t="s">
        <v>164</v>
      </c>
      <c r="D581" s="2" t="s">
        <v>1190</v>
      </c>
      <c r="E581" s="6" t="s">
        <v>21</v>
      </c>
      <c r="F581" s="2">
        <v>194</v>
      </c>
      <c r="G581" s="3">
        <v>5</v>
      </c>
      <c r="H581" s="3" t="str">
        <f t="shared" si="9"/>
        <v>ESTERIL</v>
      </c>
      <c r="I581" s="8"/>
      <c r="J581" s="11"/>
      <c r="K581" s="3">
        <v>0</v>
      </c>
      <c r="L581" s="3">
        <v>1135</v>
      </c>
      <c r="M581" s="3">
        <v>0</v>
      </c>
      <c r="N581" s="3">
        <v>0</v>
      </c>
      <c r="O581" s="3">
        <v>0</v>
      </c>
      <c r="P581" s="3">
        <v>22</v>
      </c>
      <c r="Q581" s="3">
        <v>308</v>
      </c>
      <c r="R581" s="3">
        <v>221</v>
      </c>
      <c r="S581" s="3">
        <v>5</v>
      </c>
      <c r="T581" s="3">
        <v>0</v>
      </c>
      <c r="U581" s="3">
        <v>0</v>
      </c>
      <c r="V581" s="3">
        <v>10</v>
      </c>
      <c r="W581" s="3">
        <v>216</v>
      </c>
      <c r="X581" s="3">
        <v>268</v>
      </c>
      <c r="Y581" s="3">
        <v>2</v>
      </c>
      <c r="Z581" s="3">
        <v>0</v>
      </c>
    </row>
    <row r="582" spans="1:26">
      <c r="A582" s="2" t="s">
        <v>616</v>
      </c>
      <c r="B582" s="2" t="s">
        <v>106</v>
      </c>
      <c r="C582" s="2" t="s">
        <v>164</v>
      </c>
      <c r="D582" s="2" t="s">
        <v>1191</v>
      </c>
      <c r="E582" s="6" t="s">
        <v>21</v>
      </c>
      <c r="F582" s="2">
        <v>195</v>
      </c>
      <c r="G582" s="3">
        <v>5</v>
      </c>
      <c r="H582" s="3" t="str">
        <f t="shared" si="9"/>
        <v>ESTERIL</v>
      </c>
      <c r="I582" s="8"/>
      <c r="J582" s="11"/>
      <c r="K582" s="3">
        <v>0</v>
      </c>
      <c r="L582" s="3">
        <v>853</v>
      </c>
      <c r="M582" s="3">
        <v>0</v>
      </c>
      <c r="N582" s="3">
        <v>0</v>
      </c>
      <c r="O582" s="3">
        <v>0</v>
      </c>
      <c r="P582" s="3">
        <v>9</v>
      </c>
      <c r="Q582" s="3">
        <v>256</v>
      </c>
      <c r="R582" s="3">
        <v>152</v>
      </c>
      <c r="S582" s="3">
        <v>1</v>
      </c>
      <c r="T582" s="3">
        <v>0</v>
      </c>
      <c r="U582" s="3">
        <v>0</v>
      </c>
      <c r="V582" s="3">
        <v>5</v>
      </c>
      <c r="W582" s="3">
        <v>167</v>
      </c>
      <c r="X582" s="3">
        <v>209</v>
      </c>
      <c r="Y582" s="3">
        <v>0</v>
      </c>
      <c r="Z582" s="3">
        <v>0</v>
      </c>
    </row>
    <row r="583" spans="1:26">
      <c r="A583" s="2" t="s">
        <v>616</v>
      </c>
      <c r="B583" s="2" t="s">
        <v>106</v>
      </c>
      <c r="C583" s="2" t="s">
        <v>164</v>
      </c>
      <c r="D583" s="2" t="s">
        <v>1192</v>
      </c>
      <c r="E583" s="6" t="s">
        <v>1044</v>
      </c>
      <c r="F583" s="2">
        <v>196</v>
      </c>
      <c r="G583" s="3">
        <v>10</v>
      </c>
      <c r="H583" s="3" t="str">
        <f t="shared" si="9"/>
        <v>ESTERIL</v>
      </c>
      <c r="I583" s="8"/>
      <c r="J583" s="11"/>
      <c r="K583" s="3">
        <v>14</v>
      </c>
      <c r="L583" s="3">
        <v>811</v>
      </c>
      <c r="M583" s="3">
        <v>0</v>
      </c>
      <c r="N583" s="3">
        <v>0</v>
      </c>
      <c r="O583" s="3">
        <v>0</v>
      </c>
      <c r="P583" s="3">
        <v>8</v>
      </c>
      <c r="Q583" s="3">
        <v>245</v>
      </c>
      <c r="R583" s="3">
        <v>140</v>
      </c>
      <c r="S583" s="3">
        <v>0</v>
      </c>
      <c r="T583" s="3">
        <v>0</v>
      </c>
      <c r="U583" s="3">
        <v>0</v>
      </c>
      <c r="V583" s="3">
        <v>5</v>
      </c>
      <c r="W583" s="3">
        <v>194</v>
      </c>
      <c r="X583" s="3">
        <v>166</v>
      </c>
      <c r="Y583" s="3">
        <v>0</v>
      </c>
      <c r="Z583" s="3">
        <v>0</v>
      </c>
    </row>
    <row r="584" spans="1:26">
      <c r="A584" s="2" t="s">
        <v>616</v>
      </c>
      <c r="B584" s="2" t="s">
        <v>106</v>
      </c>
      <c r="C584" s="2" t="s">
        <v>164</v>
      </c>
      <c r="D584" s="2" t="s">
        <v>1193</v>
      </c>
      <c r="E584" s="6" t="s">
        <v>1044</v>
      </c>
      <c r="F584" s="2">
        <v>197</v>
      </c>
      <c r="G584" s="3">
        <v>10</v>
      </c>
      <c r="H584" s="3" t="str">
        <f t="shared" si="9"/>
        <v>ESTERIL</v>
      </c>
      <c r="I584" s="8"/>
      <c r="J584" s="11"/>
      <c r="K584" s="3">
        <v>0</v>
      </c>
      <c r="L584" s="3">
        <v>701</v>
      </c>
      <c r="M584" s="3">
        <v>0</v>
      </c>
      <c r="N584" s="3">
        <v>0</v>
      </c>
      <c r="O584" s="3">
        <v>0</v>
      </c>
      <c r="P584" s="3">
        <v>1</v>
      </c>
      <c r="Q584" s="3">
        <v>155</v>
      </c>
      <c r="R584" s="3">
        <v>186</v>
      </c>
      <c r="S584" s="3">
        <v>0</v>
      </c>
      <c r="T584" s="3">
        <v>0</v>
      </c>
      <c r="U584" s="3">
        <v>0</v>
      </c>
      <c r="V584" s="3">
        <v>0</v>
      </c>
      <c r="W584" s="3">
        <v>107</v>
      </c>
      <c r="X584" s="3">
        <v>209</v>
      </c>
      <c r="Y584" s="3">
        <v>0</v>
      </c>
      <c r="Z584" s="3">
        <v>0</v>
      </c>
    </row>
    <row r="585" spans="1:26">
      <c r="A585" s="2" t="s">
        <v>616</v>
      </c>
      <c r="B585" s="2" t="s">
        <v>106</v>
      </c>
      <c r="C585" s="2" t="s">
        <v>164</v>
      </c>
      <c r="D585" s="2" t="s">
        <v>1194</v>
      </c>
      <c r="E585" s="6" t="s">
        <v>1044</v>
      </c>
      <c r="F585" s="2">
        <v>198</v>
      </c>
      <c r="G585" s="3">
        <v>10</v>
      </c>
      <c r="H585" s="3" t="str">
        <f t="shared" si="9"/>
        <v>ESTERIL</v>
      </c>
      <c r="I585" s="8"/>
      <c r="J585" s="11"/>
      <c r="K585" s="3">
        <v>247</v>
      </c>
      <c r="L585" s="3">
        <v>867</v>
      </c>
      <c r="M585" s="3">
        <v>0</v>
      </c>
      <c r="N585" s="3">
        <v>0</v>
      </c>
      <c r="O585" s="3">
        <v>0</v>
      </c>
      <c r="P585" s="3">
        <v>194</v>
      </c>
      <c r="Q585" s="3">
        <v>188</v>
      </c>
      <c r="R585" s="3">
        <v>72</v>
      </c>
      <c r="S585" s="3">
        <v>106</v>
      </c>
      <c r="T585" s="3">
        <v>0</v>
      </c>
      <c r="U585" s="3">
        <v>0</v>
      </c>
      <c r="V585" s="3">
        <v>165</v>
      </c>
      <c r="W585" s="3">
        <v>196</v>
      </c>
      <c r="X585" s="3">
        <v>71</v>
      </c>
      <c r="Y585" s="3">
        <v>102</v>
      </c>
      <c r="Z585" s="3">
        <v>0</v>
      </c>
    </row>
    <row r="586" spans="1:26">
      <c r="A586" s="2" t="s">
        <v>616</v>
      </c>
      <c r="B586" s="2" t="s">
        <v>106</v>
      </c>
      <c r="C586" s="2" t="s">
        <v>164</v>
      </c>
      <c r="D586" s="2" t="s">
        <v>1195</v>
      </c>
      <c r="E586" s="6" t="s">
        <v>1044</v>
      </c>
      <c r="F586" s="2">
        <v>199</v>
      </c>
      <c r="G586" s="3">
        <v>5</v>
      </c>
      <c r="H586" s="3" t="str">
        <f t="shared" si="9"/>
        <v>ESTERIL</v>
      </c>
      <c r="I586" s="8"/>
      <c r="J586" s="11"/>
      <c r="K586" s="3">
        <v>0</v>
      </c>
      <c r="L586" s="3">
        <v>620</v>
      </c>
      <c r="M586" s="3">
        <v>0</v>
      </c>
      <c r="N586" s="3">
        <v>0</v>
      </c>
      <c r="O586" s="3">
        <v>0</v>
      </c>
      <c r="P586" s="3">
        <v>14</v>
      </c>
      <c r="Q586" s="3">
        <v>170</v>
      </c>
      <c r="R586" s="3">
        <v>90</v>
      </c>
      <c r="S586" s="3">
        <v>4</v>
      </c>
      <c r="T586" s="3">
        <v>0</v>
      </c>
      <c r="U586" s="3">
        <v>0</v>
      </c>
      <c r="V586" s="3">
        <v>9</v>
      </c>
      <c r="W586" s="3">
        <v>152</v>
      </c>
      <c r="X586" s="3">
        <v>97</v>
      </c>
      <c r="Y586" s="3">
        <v>0</v>
      </c>
      <c r="Z586" s="3">
        <v>0</v>
      </c>
    </row>
    <row r="587" spans="1:26">
      <c r="A587" s="2" t="s">
        <v>616</v>
      </c>
      <c r="B587" s="2" t="s">
        <v>106</v>
      </c>
      <c r="C587" s="2" t="s">
        <v>164</v>
      </c>
      <c r="D587" s="2" t="s">
        <v>1196</v>
      </c>
      <c r="E587" s="6" t="s">
        <v>1044</v>
      </c>
      <c r="F587" s="2">
        <v>200</v>
      </c>
      <c r="G587" s="3">
        <v>10</v>
      </c>
      <c r="H587" s="3" t="str">
        <f t="shared" si="9"/>
        <v>ESTERIL</v>
      </c>
      <c r="I587" s="8"/>
      <c r="J587" s="11"/>
      <c r="K587" s="3">
        <v>0</v>
      </c>
      <c r="L587" s="3">
        <v>989</v>
      </c>
      <c r="M587" s="3">
        <v>0</v>
      </c>
      <c r="N587" s="3">
        <v>0</v>
      </c>
      <c r="O587" s="3">
        <v>0</v>
      </c>
      <c r="P587" s="3">
        <v>3</v>
      </c>
      <c r="Q587" s="3">
        <v>192</v>
      </c>
      <c r="R587" s="3">
        <v>259</v>
      </c>
      <c r="S587" s="3">
        <v>0</v>
      </c>
      <c r="T587" s="3">
        <v>0</v>
      </c>
      <c r="U587" s="3">
        <v>0</v>
      </c>
      <c r="V587" s="3">
        <v>1</v>
      </c>
      <c r="W587" s="3">
        <v>131</v>
      </c>
      <c r="X587" s="3">
        <v>290</v>
      </c>
      <c r="Y587" s="3">
        <v>0</v>
      </c>
      <c r="Z587" s="3">
        <v>0</v>
      </c>
    </row>
    <row r="588" spans="1:26">
      <c r="A588" s="2" t="s">
        <v>616</v>
      </c>
      <c r="B588" s="2" t="s">
        <v>106</v>
      </c>
      <c r="C588" s="2" t="s">
        <v>164</v>
      </c>
      <c r="D588" s="2" t="s">
        <v>1197</v>
      </c>
      <c r="E588" s="6" t="s">
        <v>1044</v>
      </c>
      <c r="F588" s="2">
        <v>201</v>
      </c>
      <c r="G588" s="3">
        <v>5</v>
      </c>
      <c r="H588" s="3" t="str">
        <f t="shared" si="9"/>
        <v>ESTERIL</v>
      </c>
      <c r="I588" s="8"/>
      <c r="J588" s="11"/>
      <c r="K588" s="3">
        <v>0</v>
      </c>
      <c r="L588" s="3">
        <v>787</v>
      </c>
      <c r="M588" s="3">
        <v>0</v>
      </c>
      <c r="N588" s="3">
        <v>0</v>
      </c>
      <c r="O588" s="3">
        <v>0</v>
      </c>
      <c r="P588" s="3">
        <v>16</v>
      </c>
      <c r="Q588" s="3">
        <v>218</v>
      </c>
      <c r="R588" s="3">
        <v>131</v>
      </c>
      <c r="S588" s="3">
        <v>5</v>
      </c>
      <c r="T588" s="3">
        <v>0</v>
      </c>
      <c r="U588" s="3">
        <v>0</v>
      </c>
      <c r="V588" s="3">
        <v>7</v>
      </c>
      <c r="W588" s="3">
        <v>180</v>
      </c>
      <c r="X588" s="3">
        <v>157</v>
      </c>
      <c r="Y588" s="3">
        <v>0</v>
      </c>
      <c r="Z588" s="3">
        <v>0</v>
      </c>
    </row>
    <row r="589" spans="1:26">
      <c r="A589" s="2" t="s">
        <v>616</v>
      </c>
      <c r="B589" s="2" t="s">
        <v>106</v>
      </c>
      <c r="C589" s="2" t="s">
        <v>164</v>
      </c>
      <c r="D589" s="2" t="s">
        <v>1198</v>
      </c>
      <c r="E589" s="6" t="s">
        <v>1044</v>
      </c>
      <c r="F589" s="2">
        <v>202</v>
      </c>
      <c r="G589" s="3">
        <v>10</v>
      </c>
      <c r="H589" s="3" t="str">
        <f t="shared" si="9"/>
        <v>ESTERIL</v>
      </c>
      <c r="I589" s="8"/>
      <c r="J589" s="11"/>
      <c r="K589" s="3">
        <v>0</v>
      </c>
      <c r="L589" s="3">
        <v>851</v>
      </c>
      <c r="M589" s="3">
        <v>0</v>
      </c>
      <c r="N589" s="3">
        <v>0</v>
      </c>
      <c r="O589" s="3">
        <v>0</v>
      </c>
      <c r="P589" s="3">
        <v>14</v>
      </c>
      <c r="Q589" s="3">
        <v>288</v>
      </c>
      <c r="R589" s="3">
        <v>128</v>
      </c>
      <c r="S589" s="3">
        <v>1</v>
      </c>
      <c r="T589" s="3">
        <v>0</v>
      </c>
      <c r="U589" s="3">
        <v>0</v>
      </c>
      <c r="V589" s="3">
        <v>7</v>
      </c>
      <c r="W589" s="3">
        <v>248</v>
      </c>
      <c r="X589" s="3">
        <v>132</v>
      </c>
      <c r="Y589" s="3">
        <v>1</v>
      </c>
      <c r="Z589" s="3">
        <v>0</v>
      </c>
    </row>
    <row r="590" spans="1:26">
      <c r="A590" s="2" t="s">
        <v>616</v>
      </c>
      <c r="B590" s="2" t="s">
        <v>106</v>
      </c>
      <c r="C590" s="2" t="s">
        <v>164</v>
      </c>
      <c r="D590" s="2" t="s">
        <v>1199</v>
      </c>
      <c r="E590" s="6" t="s">
        <v>1044</v>
      </c>
      <c r="F590" s="2">
        <v>203</v>
      </c>
      <c r="G590" s="3">
        <v>5</v>
      </c>
      <c r="H590" s="3" t="str">
        <f t="shared" si="9"/>
        <v>ESTERIL</v>
      </c>
      <c r="I590" s="8"/>
      <c r="J590" s="11"/>
      <c r="K590" s="3">
        <v>0</v>
      </c>
      <c r="L590" s="3">
        <v>854</v>
      </c>
      <c r="M590" s="3">
        <v>0</v>
      </c>
      <c r="N590" s="3">
        <v>0</v>
      </c>
      <c r="O590" s="3">
        <v>0</v>
      </c>
      <c r="P590" s="3">
        <v>15</v>
      </c>
      <c r="Q590" s="3">
        <v>114</v>
      </c>
      <c r="R590" s="3">
        <v>215</v>
      </c>
      <c r="S590" s="3">
        <v>8</v>
      </c>
      <c r="T590" s="3">
        <v>0</v>
      </c>
      <c r="U590" s="3">
        <v>0</v>
      </c>
      <c r="V590" s="3">
        <v>3</v>
      </c>
      <c r="W590" s="3">
        <v>70</v>
      </c>
      <c r="X590" s="3">
        <v>220</v>
      </c>
      <c r="Y590" s="3">
        <v>0</v>
      </c>
      <c r="Z590" s="3">
        <v>0</v>
      </c>
    </row>
    <row r="591" spans="1:26">
      <c r="A591" s="2" t="s">
        <v>616</v>
      </c>
      <c r="B591" s="2" t="s">
        <v>106</v>
      </c>
      <c r="C591" s="2" t="s">
        <v>164</v>
      </c>
      <c r="D591" s="2" t="s">
        <v>1200</v>
      </c>
      <c r="E591" s="6" t="s">
        <v>1044</v>
      </c>
      <c r="F591" s="2">
        <v>204</v>
      </c>
      <c r="G591" s="3">
        <v>5</v>
      </c>
      <c r="H591" s="3" t="str">
        <f t="shared" si="9"/>
        <v>ESTERIL</v>
      </c>
      <c r="I591" s="8"/>
      <c r="J591" s="11"/>
      <c r="K591" s="3">
        <v>0</v>
      </c>
      <c r="L591" s="3">
        <v>823</v>
      </c>
      <c r="M591" s="3">
        <v>0</v>
      </c>
      <c r="N591" s="3">
        <v>0</v>
      </c>
      <c r="O591" s="3">
        <v>0</v>
      </c>
      <c r="P591" s="3">
        <v>38</v>
      </c>
      <c r="Q591" s="3">
        <v>207</v>
      </c>
      <c r="R591" s="3">
        <v>162</v>
      </c>
      <c r="S591" s="3">
        <v>21</v>
      </c>
      <c r="T591" s="3">
        <v>0</v>
      </c>
      <c r="U591" s="3">
        <v>0</v>
      </c>
      <c r="V591" s="3">
        <v>25</v>
      </c>
      <c r="W591" s="3">
        <v>140</v>
      </c>
      <c r="X591" s="3">
        <v>198</v>
      </c>
      <c r="Y591" s="3">
        <v>15</v>
      </c>
      <c r="Z591" s="3">
        <v>0</v>
      </c>
    </row>
    <row r="592" spans="1:26">
      <c r="A592" s="2" t="s">
        <v>616</v>
      </c>
      <c r="B592" s="2" t="s">
        <v>106</v>
      </c>
      <c r="C592" s="2" t="s">
        <v>164</v>
      </c>
      <c r="D592" s="2" t="s">
        <v>1201</v>
      </c>
      <c r="E592" s="6" t="s">
        <v>1044</v>
      </c>
      <c r="F592" s="2">
        <v>205</v>
      </c>
      <c r="G592" s="3">
        <v>10</v>
      </c>
      <c r="H592" s="3" t="str">
        <f t="shared" si="9"/>
        <v>ESTERIL</v>
      </c>
      <c r="I592" s="8"/>
      <c r="J592" s="11"/>
      <c r="K592" s="3">
        <v>14</v>
      </c>
      <c r="L592" s="3">
        <v>1339</v>
      </c>
      <c r="M592" s="3">
        <v>0</v>
      </c>
      <c r="N592" s="3">
        <v>0</v>
      </c>
      <c r="O592" s="3">
        <v>0</v>
      </c>
      <c r="P592" s="3">
        <v>111</v>
      </c>
      <c r="Q592" s="3">
        <v>186</v>
      </c>
      <c r="R592" s="3">
        <v>376</v>
      </c>
      <c r="S592" s="3">
        <v>52</v>
      </c>
      <c r="T592" s="3">
        <v>0</v>
      </c>
      <c r="U592" s="3">
        <v>0</v>
      </c>
      <c r="V592" s="3">
        <v>87</v>
      </c>
      <c r="W592" s="3">
        <v>153</v>
      </c>
      <c r="X592" s="3">
        <v>384</v>
      </c>
      <c r="Y592" s="3">
        <v>46</v>
      </c>
      <c r="Z592" s="3">
        <v>0</v>
      </c>
    </row>
    <row r="593" spans="1:26">
      <c r="A593" s="2" t="s">
        <v>616</v>
      </c>
      <c r="B593" s="2" t="s">
        <v>106</v>
      </c>
      <c r="C593" s="2" t="s">
        <v>164</v>
      </c>
      <c r="D593" s="2" t="s">
        <v>1202</v>
      </c>
      <c r="E593" s="6" t="s">
        <v>14</v>
      </c>
      <c r="F593" s="2">
        <v>206</v>
      </c>
      <c r="G593" s="3">
        <v>10</v>
      </c>
      <c r="H593" s="3" t="str">
        <f t="shared" si="9"/>
        <v>ESTERIL</v>
      </c>
      <c r="I593" s="8"/>
      <c r="J593" s="11"/>
      <c r="K593" s="3">
        <v>0</v>
      </c>
      <c r="L593" s="3">
        <v>775</v>
      </c>
      <c r="M593" s="3">
        <v>0</v>
      </c>
      <c r="N593" s="3">
        <v>0</v>
      </c>
      <c r="O593" s="3">
        <v>0</v>
      </c>
      <c r="P593" s="3">
        <v>1</v>
      </c>
      <c r="Q593" s="3">
        <v>183</v>
      </c>
      <c r="R593" s="3">
        <v>176</v>
      </c>
      <c r="S593" s="3">
        <v>0</v>
      </c>
      <c r="T593" s="3">
        <v>0</v>
      </c>
      <c r="U593" s="3">
        <v>0</v>
      </c>
      <c r="V593" s="3">
        <v>0</v>
      </c>
      <c r="W593" s="3">
        <v>139</v>
      </c>
      <c r="X593" s="3">
        <v>193</v>
      </c>
      <c r="Y593" s="3">
        <v>0</v>
      </c>
      <c r="Z593" s="3">
        <v>0</v>
      </c>
    </row>
    <row r="594" spans="1:26">
      <c r="A594" s="2" t="s">
        <v>616</v>
      </c>
      <c r="B594" s="2" t="s">
        <v>106</v>
      </c>
      <c r="C594" s="2" t="s">
        <v>164</v>
      </c>
      <c r="D594" s="2" t="s">
        <v>1203</v>
      </c>
      <c r="E594" s="6" t="s">
        <v>14</v>
      </c>
      <c r="F594" s="2">
        <v>207</v>
      </c>
      <c r="G594" s="3">
        <v>5</v>
      </c>
      <c r="H594" s="3" t="str">
        <f t="shared" si="9"/>
        <v>ESTERIL</v>
      </c>
      <c r="I594" s="8"/>
      <c r="J594" s="11"/>
      <c r="K594" s="3">
        <v>0</v>
      </c>
      <c r="L594" s="3">
        <v>904</v>
      </c>
      <c r="M594" s="3">
        <v>0</v>
      </c>
      <c r="N594" s="3">
        <v>0</v>
      </c>
      <c r="O594" s="3">
        <v>0</v>
      </c>
      <c r="P594" s="3">
        <v>16</v>
      </c>
      <c r="Q594" s="3">
        <v>255</v>
      </c>
      <c r="R594" s="3">
        <v>169</v>
      </c>
      <c r="S594" s="3">
        <v>4</v>
      </c>
      <c r="T594" s="3">
        <v>0</v>
      </c>
      <c r="U594" s="3">
        <v>0</v>
      </c>
      <c r="V594" s="3">
        <v>8</v>
      </c>
      <c r="W594" s="3">
        <v>205</v>
      </c>
      <c r="X594" s="3">
        <v>185</v>
      </c>
      <c r="Y594" s="3">
        <v>1</v>
      </c>
      <c r="Z594" s="3">
        <v>0</v>
      </c>
    </row>
    <row r="595" spans="1:26">
      <c r="A595" s="2" t="s">
        <v>616</v>
      </c>
      <c r="B595" s="2" t="s">
        <v>106</v>
      </c>
      <c r="C595" s="2" t="s">
        <v>164</v>
      </c>
      <c r="D595" s="2" t="s">
        <v>1204</v>
      </c>
      <c r="E595" s="6" t="s">
        <v>14</v>
      </c>
      <c r="F595" s="2">
        <v>208</v>
      </c>
      <c r="G595" s="3">
        <v>5</v>
      </c>
      <c r="H595" s="3" t="str">
        <f t="shared" si="9"/>
        <v>ESTERIL</v>
      </c>
      <c r="I595" s="8"/>
      <c r="J595" s="11"/>
      <c r="K595" s="3">
        <v>0</v>
      </c>
      <c r="L595" s="3">
        <v>839</v>
      </c>
      <c r="M595" s="3">
        <v>0</v>
      </c>
      <c r="N595" s="3">
        <v>0</v>
      </c>
      <c r="O595" s="3">
        <v>0</v>
      </c>
      <c r="P595" s="3">
        <v>9</v>
      </c>
      <c r="Q595" s="3">
        <v>237</v>
      </c>
      <c r="R595" s="3">
        <v>137</v>
      </c>
      <c r="S595" s="3">
        <v>1</v>
      </c>
      <c r="T595" s="3">
        <v>0</v>
      </c>
      <c r="U595" s="3">
        <v>0</v>
      </c>
      <c r="V595" s="3">
        <v>4</v>
      </c>
      <c r="W595" s="3">
        <v>194</v>
      </c>
      <c r="X595" s="3">
        <v>152</v>
      </c>
      <c r="Y595" s="3">
        <v>0</v>
      </c>
      <c r="Z595" s="3">
        <v>0</v>
      </c>
    </row>
    <row r="596" spans="1:26">
      <c r="A596" s="2" t="s">
        <v>616</v>
      </c>
      <c r="B596" s="2" t="s">
        <v>106</v>
      </c>
      <c r="C596" s="2" t="s">
        <v>164</v>
      </c>
      <c r="D596" s="2" t="s">
        <v>1205</v>
      </c>
      <c r="E596" s="6" t="s">
        <v>14</v>
      </c>
      <c r="F596" s="2">
        <v>209</v>
      </c>
      <c r="G596" s="3">
        <v>10</v>
      </c>
      <c r="H596" s="3" t="str">
        <f t="shared" si="9"/>
        <v>ESTERIL</v>
      </c>
      <c r="I596" s="8"/>
      <c r="J596" s="11"/>
      <c r="K596" s="3">
        <v>0</v>
      </c>
      <c r="L596" s="3">
        <v>920</v>
      </c>
      <c r="M596" s="3">
        <v>0</v>
      </c>
      <c r="N596" s="3">
        <v>0</v>
      </c>
      <c r="O596" s="3">
        <v>0</v>
      </c>
      <c r="P596" s="3">
        <v>2</v>
      </c>
      <c r="Q596" s="3">
        <v>158</v>
      </c>
      <c r="R596" s="3">
        <v>280</v>
      </c>
      <c r="S596" s="3">
        <v>0</v>
      </c>
      <c r="T596" s="3">
        <v>0</v>
      </c>
      <c r="U596" s="3">
        <v>0</v>
      </c>
      <c r="V596" s="3">
        <v>1</v>
      </c>
      <c r="W596" s="3">
        <v>114</v>
      </c>
      <c r="X596" s="3">
        <v>291</v>
      </c>
      <c r="Y596" s="3">
        <v>0</v>
      </c>
      <c r="Z596" s="3">
        <v>0</v>
      </c>
    </row>
    <row r="597" spans="1:26">
      <c r="A597" s="2" t="s">
        <v>616</v>
      </c>
      <c r="B597" s="2" t="s">
        <v>106</v>
      </c>
      <c r="C597" s="2" t="s">
        <v>164</v>
      </c>
      <c r="D597" s="2" t="s">
        <v>1206</v>
      </c>
      <c r="E597" s="6" t="s">
        <v>14</v>
      </c>
      <c r="F597" s="2">
        <v>210</v>
      </c>
      <c r="G597" s="3">
        <v>10</v>
      </c>
      <c r="H597" s="3" t="str">
        <f t="shared" si="9"/>
        <v>ESTERIL</v>
      </c>
      <c r="I597" s="8"/>
      <c r="J597" s="11"/>
      <c r="K597" s="3">
        <v>69</v>
      </c>
      <c r="L597" s="3">
        <v>856</v>
      </c>
      <c r="M597" s="3">
        <v>0</v>
      </c>
      <c r="N597" s="3">
        <v>0</v>
      </c>
      <c r="O597" s="3">
        <v>0</v>
      </c>
      <c r="P597" s="3">
        <v>29</v>
      </c>
      <c r="Q597" s="3">
        <v>291</v>
      </c>
      <c r="R597" s="3">
        <v>114</v>
      </c>
      <c r="S597" s="3">
        <v>8</v>
      </c>
      <c r="T597" s="3">
        <v>0</v>
      </c>
      <c r="U597" s="3">
        <v>0</v>
      </c>
      <c r="V597" s="3">
        <v>17</v>
      </c>
      <c r="W597" s="3">
        <v>267</v>
      </c>
      <c r="X597" s="3">
        <v>124</v>
      </c>
      <c r="Y597" s="3">
        <v>6</v>
      </c>
      <c r="Z597" s="3">
        <v>0</v>
      </c>
    </row>
    <row r="598" spans="1:26">
      <c r="A598" s="2" t="s">
        <v>616</v>
      </c>
      <c r="B598" s="2" t="s">
        <v>106</v>
      </c>
      <c r="C598" s="2" t="s">
        <v>164</v>
      </c>
      <c r="D598" s="2" t="s">
        <v>1207</v>
      </c>
      <c r="E598" s="6" t="s">
        <v>14</v>
      </c>
      <c r="F598" s="2">
        <v>211</v>
      </c>
      <c r="G598" s="3">
        <v>10</v>
      </c>
      <c r="H598" s="3" t="str">
        <f t="shared" si="9"/>
        <v>ESTERIL</v>
      </c>
      <c r="I598" s="8"/>
      <c r="J598" s="11"/>
      <c r="K598" s="3">
        <v>14</v>
      </c>
      <c r="L598" s="3">
        <v>1133</v>
      </c>
      <c r="M598" s="3">
        <v>0</v>
      </c>
      <c r="N598" s="3">
        <v>0</v>
      </c>
      <c r="O598" s="3">
        <v>0</v>
      </c>
      <c r="P598" s="3">
        <v>20</v>
      </c>
      <c r="Q598" s="3">
        <v>268</v>
      </c>
      <c r="R598" s="3">
        <v>273</v>
      </c>
      <c r="S598" s="3">
        <v>4</v>
      </c>
      <c r="T598" s="3">
        <v>0</v>
      </c>
      <c r="U598" s="3">
        <v>0</v>
      </c>
      <c r="V598" s="3">
        <v>15</v>
      </c>
      <c r="W598" s="3">
        <v>206</v>
      </c>
      <c r="X598" s="3">
        <v>291</v>
      </c>
      <c r="Y598" s="3">
        <v>3</v>
      </c>
      <c r="Z598" s="3">
        <v>0</v>
      </c>
    </row>
    <row r="599" spans="1:26">
      <c r="A599" s="2" t="s">
        <v>616</v>
      </c>
      <c r="B599" s="2" t="s">
        <v>106</v>
      </c>
      <c r="C599" s="2" t="s">
        <v>164</v>
      </c>
      <c r="D599" s="2" t="s">
        <v>1208</v>
      </c>
      <c r="E599" s="6" t="s">
        <v>14</v>
      </c>
      <c r="F599" s="2">
        <v>212</v>
      </c>
      <c r="G599" s="3">
        <v>5</v>
      </c>
      <c r="H599" s="3" t="str">
        <f t="shared" si="9"/>
        <v>ESTERIL</v>
      </c>
      <c r="I599" s="8"/>
      <c r="J599" s="11"/>
      <c r="K599" s="3">
        <v>19</v>
      </c>
      <c r="L599" s="3">
        <v>857</v>
      </c>
      <c r="M599" s="3">
        <v>0</v>
      </c>
      <c r="N599" s="3">
        <v>0</v>
      </c>
      <c r="O599" s="3">
        <v>0</v>
      </c>
      <c r="P599" s="3">
        <v>23</v>
      </c>
      <c r="Q599" s="3">
        <v>234</v>
      </c>
      <c r="R599" s="3">
        <v>114</v>
      </c>
      <c r="S599" s="3">
        <v>8</v>
      </c>
      <c r="T599" s="3">
        <v>0</v>
      </c>
      <c r="U599" s="3">
        <v>0</v>
      </c>
      <c r="V599" s="3">
        <v>17</v>
      </c>
      <c r="W599" s="3">
        <v>189</v>
      </c>
      <c r="X599" s="3">
        <v>144</v>
      </c>
      <c r="Y599" s="3">
        <v>7</v>
      </c>
      <c r="Z599" s="3">
        <v>0</v>
      </c>
    </row>
    <row r="600" spans="1:26">
      <c r="A600" s="2" t="s">
        <v>616</v>
      </c>
      <c r="B600" s="2" t="s">
        <v>106</v>
      </c>
      <c r="C600" s="2" t="s">
        <v>164</v>
      </c>
      <c r="D600" s="2" t="s">
        <v>1209</v>
      </c>
      <c r="E600" s="6" t="s">
        <v>14</v>
      </c>
      <c r="F600" s="2">
        <v>213</v>
      </c>
      <c r="G600" s="3">
        <v>5</v>
      </c>
      <c r="H600" s="3" t="str">
        <f t="shared" si="9"/>
        <v>ESTERIL</v>
      </c>
      <c r="I600" s="8"/>
      <c r="J600" s="11"/>
      <c r="K600" s="3">
        <v>69</v>
      </c>
      <c r="L600" s="3">
        <v>529</v>
      </c>
      <c r="M600" s="3">
        <v>0</v>
      </c>
      <c r="N600" s="3">
        <v>0</v>
      </c>
      <c r="O600" s="3">
        <v>0</v>
      </c>
      <c r="P600" s="3">
        <v>22</v>
      </c>
      <c r="Q600" s="3">
        <v>182</v>
      </c>
      <c r="R600" s="3">
        <v>64</v>
      </c>
      <c r="S600" s="3">
        <v>14</v>
      </c>
      <c r="T600" s="3">
        <v>0</v>
      </c>
      <c r="U600" s="3">
        <v>0</v>
      </c>
      <c r="V600" s="3">
        <v>15</v>
      </c>
      <c r="W600" s="3">
        <v>175</v>
      </c>
      <c r="X600" s="3">
        <v>73</v>
      </c>
      <c r="Y600" s="3">
        <v>5</v>
      </c>
      <c r="Z600" s="3">
        <v>0</v>
      </c>
    </row>
    <row r="601" spans="1:26">
      <c r="A601" s="2" t="s">
        <v>616</v>
      </c>
      <c r="B601" s="2" t="s">
        <v>106</v>
      </c>
      <c r="C601" s="2" t="s">
        <v>164</v>
      </c>
      <c r="D601" s="2" t="s">
        <v>1210</v>
      </c>
      <c r="E601" s="6" t="s">
        <v>14</v>
      </c>
      <c r="F601" s="2">
        <v>214</v>
      </c>
      <c r="G601" s="3">
        <v>10</v>
      </c>
      <c r="H601" s="3" t="str">
        <f t="shared" si="9"/>
        <v>ESTERIL</v>
      </c>
      <c r="I601" s="8"/>
      <c r="J601" s="11"/>
      <c r="K601" s="3">
        <v>0</v>
      </c>
      <c r="L601" s="3">
        <v>1194</v>
      </c>
      <c r="M601" s="3">
        <v>0</v>
      </c>
      <c r="N601" s="3">
        <v>0</v>
      </c>
      <c r="O601" s="3">
        <v>0</v>
      </c>
      <c r="P601" s="3">
        <v>10</v>
      </c>
      <c r="Q601" s="3">
        <v>350</v>
      </c>
      <c r="R601" s="3">
        <v>246</v>
      </c>
      <c r="S601" s="3">
        <v>0</v>
      </c>
      <c r="T601" s="3">
        <v>0</v>
      </c>
      <c r="U601" s="3">
        <v>0</v>
      </c>
      <c r="V601" s="3">
        <v>2</v>
      </c>
      <c r="W601" s="3">
        <v>285</v>
      </c>
      <c r="X601" s="3">
        <v>286</v>
      </c>
      <c r="Y601" s="3">
        <v>0</v>
      </c>
      <c r="Z601" s="3">
        <v>0</v>
      </c>
    </row>
    <row r="602" spans="1:26">
      <c r="A602" s="2" t="s">
        <v>616</v>
      </c>
      <c r="B602" s="2" t="s">
        <v>106</v>
      </c>
      <c r="C602" s="2" t="s">
        <v>164</v>
      </c>
      <c r="D602" s="2" t="s">
        <v>1211</v>
      </c>
      <c r="E602" s="6" t="s">
        <v>14</v>
      </c>
      <c r="F602" s="2">
        <v>215</v>
      </c>
      <c r="G602" s="3">
        <v>5</v>
      </c>
      <c r="H602" s="3" t="str">
        <f t="shared" si="9"/>
        <v>ESTERIL</v>
      </c>
      <c r="I602" s="8"/>
      <c r="J602" s="11"/>
      <c r="K602" s="3">
        <v>0</v>
      </c>
      <c r="L602" s="3">
        <v>853</v>
      </c>
      <c r="M602" s="3">
        <v>0</v>
      </c>
      <c r="N602" s="3">
        <v>0</v>
      </c>
      <c r="O602" s="3">
        <v>0</v>
      </c>
      <c r="P602" s="3">
        <v>22</v>
      </c>
      <c r="Q602" s="3">
        <v>224</v>
      </c>
      <c r="R602" s="3">
        <v>141</v>
      </c>
      <c r="S602" s="3">
        <v>7</v>
      </c>
      <c r="T602" s="3">
        <v>0</v>
      </c>
      <c r="U602" s="3">
        <v>0</v>
      </c>
      <c r="V602" s="3">
        <v>11</v>
      </c>
      <c r="W602" s="3">
        <v>195</v>
      </c>
      <c r="X602" s="3">
        <v>161</v>
      </c>
      <c r="Y602" s="3">
        <v>2</v>
      </c>
      <c r="Z602" s="3">
        <v>0</v>
      </c>
    </row>
    <row r="603" spans="1:26">
      <c r="A603" s="2" t="s">
        <v>616</v>
      </c>
      <c r="B603" s="2" t="s">
        <v>106</v>
      </c>
      <c r="C603" s="2" t="s">
        <v>164</v>
      </c>
      <c r="D603" s="2" t="s">
        <v>1212</v>
      </c>
      <c r="E603" s="6" t="s">
        <v>14</v>
      </c>
      <c r="F603" s="2">
        <v>216</v>
      </c>
      <c r="G603" s="3">
        <v>10</v>
      </c>
      <c r="H603" s="3" t="str">
        <f t="shared" si="9"/>
        <v>ESTERIL</v>
      </c>
      <c r="I603" s="8"/>
      <c r="J603" s="11"/>
      <c r="K603" s="3">
        <v>0</v>
      </c>
      <c r="L603" s="3">
        <v>989</v>
      </c>
      <c r="M603" s="3">
        <v>0</v>
      </c>
      <c r="N603" s="3">
        <v>0</v>
      </c>
      <c r="O603" s="3">
        <v>0</v>
      </c>
      <c r="P603" s="3">
        <v>36</v>
      </c>
      <c r="Q603" s="3">
        <v>336</v>
      </c>
      <c r="R603" s="3">
        <v>107</v>
      </c>
      <c r="S603" s="3">
        <v>15</v>
      </c>
      <c r="T603" s="3">
        <v>0</v>
      </c>
      <c r="U603" s="3">
        <v>0</v>
      </c>
      <c r="V603" s="3">
        <v>26</v>
      </c>
      <c r="W603" s="3">
        <v>305</v>
      </c>
      <c r="X603" s="3">
        <v>114</v>
      </c>
      <c r="Y603" s="3">
        <v>6</v>
      </c>
      <c r="Z603" s="3">
        <v>0</v>
      </c>
    </row>
    <row r="604" spans="1:26">
      <c r="A604" s="2" t="s">
        <v>616</v>
      </c>
      <c r="B604" s="2" t="s">
        <v>106</v>
      </c>
      <c r="C604" s="2" t="s">
        <v>164</v>
      </c>
      <c r="D604" s="2" t="s">
        <v>1213</v>
      </c>
      <c r="E604" s="6" t="s">
        <v>1045</v>
      </c>
      <c r="F604" s="2">
        <v>217</v>
      </c>
      <c r="G604" s="3">
        <v>15</v>
      </c>
      <c r="H604" s="3" t="str">
        <f t="shared" si="9"/>
        <v>ESTERIL</v>
      </c>
      <c r="I604" s="8"/>
      <c r="J604" s="11"/>
      <c r="K604" s="3">
        <v>70</v>
      </c>
      <c r="L604" s="3">
        <v>1522</v>
      </c>
      <c r="M604" s="3">
        <v>0</v>
      </c>
      <c r="N604" s="3">
        <v>0</v>
      </c>
      <c r="O604" s="3">
        <v>0</v>
      </c>
      <c r="P604" s="3">
        <v>153</v>
      </c>
      <c r="Q604" s="3">
        <v>424</v>
      </c>
      <c r="R604" s="3">
        <v>94</v>
      </c>
      <c r="S604" s="3">
        <v>114</v>
      </c>
      <c r="T604" s="3">
        <v>0</v>
      </c>
      <c r="U604" s="3">
        <v>0</v>
      </c>
      <c r="V604" s="3">
        <v>115</v>
      </c>
      <c r="W604" s="3">
        <v>446</v>
      </c>
      <c r="X604" s="3">
        <v>113</v>
      </c>
      <c r="Y604" s="3">
        <v>83</v>
      </c>
      <c r="Z604" s="3">
        <v>0</v>
      </c>
    </row>
    <row r="605" spans="1:26">
      <c r="A605" s="2" t="s">
        <v>616</v>
      </c>
      <c r="B605" s="2" t="s">
        <v>106</v>
      </c>
      <c r="C605" s="2" t="s">
        <v>164</v>
      </c>
      <c r="D605" s="2" t="s">
        <v>1214</v>
      </c>
      <c r="E605" s="6" t="s">
        <v>1045</v>
      </c>
      <c r="F605" s="2">
        <v>218</v>
      </c>
      <c r="G605" s="3">
        <v>10</v>
      </c>
      <c r="H605" s="3" t="str">
        <f t="shared" si="9"/>
        <v>ESTERIL</v>
      </c>
      <c r="I605" s="8"/>
      <c r="J605" s="11"/>
      <c r="K605" s="3">
        <v>0</v>
      </c>
      <c r="L605" s="3">
        <v>849</v>
      </c>
      <c r="M605" s="3">
        <v>0</v>
      </c>
      <c r="N605" s="3">
        <v>0</v>
      </c>
      <c r="O605" s="3">
        <v>0</v>
      </c>
      <c r="P605" s="3">
        <v>27</v>
      </c>
      <c r="Q605" s="3">
        <v>270</v>
      </c>
      <c r="R605" s="3">
        <v>121</v>
      </c>
      <c r="S605" s="3">
        <v>12</v>
      </c>
      <c r="T605" s="3">
        <v>0</v>
      </c>
      <c r="U605" s="3">
        <v>0</v>
      </c>
      <c r="V605" s="3">
        <v>13</v>
      </c>
      <c r="W605" s="3">
        <v>254</v>
      </c>
      <c r="X605" s="3">
        <v>132</v>
      </c>
      <c r="Y605" s="3">
        <v>4</v>
      </c>
      <c r="Z605" s="3">
        <v>0</v>
      </c>
    </row>
    <row r="606" spans="1:26">
      <c r="A606" s="2" t="s">
        <v>616</v>
      </c>
      <c r="B606" s="2" t="s">
        <v>106</v>
      </c>
      <c r="C606" s="2" t="s">
        <v>164</v>
      </c>
      <c r="D606" s="2" t="s">
        <v>1215</v>
      </c>
      <c r="E606" s="6" t="s">
        <v>1045</v>
      </c>
      <c r="F606" s="2">
        <v>219</v>
      </c>
      <c r="G606" s="3">
        <v>5</v>
      </c>
      <c r="H606" s="3" t="str">
        <f t="shared" si="9"/>
        <v>ESTERIL</v>
      </c>
      <c r="I606" s="8"/>
      <c r="J606" s="11"/>
      <c r="K606" s="3">
        <v>0</v>
      </c>
      <c r="L606" s="3">
        <v>816</v>
      </c>
      <c r="M606" s="3">
        <v>0</v>
      </c>
      <c r="N606" s="3">
        <v>0</v>
      </c>
      <c r="O606" s="3">
        <v>0</v>
      </c>
      <c r="P606" s="3">
        <v>30</v>
      </c>
      <c r="Q606" s="3">
        <v>253</v>
      </c>
      <c r="R606" s="3">
        <v>109</v>
      </c>
      <c r="S606" s="3">
        <v>13</v>
      </c>
      <c r="T606" s="3">
        <v>0</v>
      </c>
      <c r="U606" s="3">
        <v>0</v>
      </c>
      <c r="V606" s="3">
        <v>20</v>
      </c>
      <c r="W606" s="3">
        <v>225</v>
      </c>
      <c r="X606" s="3">
        <v>130</v>
      </c>
      <c r="Y606" s="3">
        <v>7</v>
      </c>
      <c r="Z606" s="3">
        <v>0</v>
      </c>
    </row>
    <row r="607" spans="1:26">
      <c r="A607" s="2" t="s">
        <v>616</v>
      </c>
      <c r="B607" s="2" t="s">
        <v>106</v>
      </c>
      <c r="C607" s="2" t="s">
        <v>164</v>
      </c>
      <c r="D607" s="2" t="s">
        <v>1216</v>
      </c>
      <c r="E607" s="6" t="s">
        <v>1045</v>
      </c>
      <c r="F607" s="2">
        <v>220</v>
      </c>
      <c r="G607" s="3">
        <v>10</v>
      </c>
      <c r="H607" s="3" t="str">
        <f t="shared" si="9"/>
        <v>ESTERIL</v>
      </c>
      <c r="I607" s="8"/>
      <c r="J607" s="11"/>
      <c r="K607" s="3">
        <v>29</v>
      </c>
      <c r="L607" s="3">
        <v>820</v>
      </c>
      <c r="M607" s="3">
        <v>0</v>
      </c>
      <c r="N607" s="3">
        <v>0</v>
      </c>
      <c r="O607" s="3">
        <v>0</v>
      </c>
      <c r="P607" s="3">
        <v>20</v>
      </c>
      <c r="Q607" s="3">
        <v>263</v>
      </c>
      <c r="R607" s="3">
        <v>127</v>
      </c>
      <c r="S607" s="3">
        <v>6</v>
      </c>
      <c r="T607" s="3">
        <v>0</v>
      </c>
      <c r="U607" s="3">
        <v>0</v>
      </c>
      <c r="V607" s="3">
        <v>11</v>
      </c>
      <c r="W607" s="3">
        <v>247</v>
      </c>
      <c r="X607" s="3">
        <v>127</v>
      </c>
      <c r="Y607" s="3">
        <v>1</v>
      </c>
      <c r="Z607" s="3">
        <v>0</v>
      </c>
    </row>
    <row r="608" spans="1:26">
      <c r="A608" s="2" t="s">
        <v>616</v>
      </c>
      <c r="B608" s="2" t="s">
        <v>106</v>
      </c>
      <c r="C608" s="2" t="s">
        <v>164</v>
      </c>
      <c r="D608" s="2" t="s">
        <v>1217</v>
      </c>
      <c r="E608" s="6" t="s">
        <v>1045</v>
      </c>
      <c r="F608" s="2">
        <v>221</v>
      </c>
      <c r="G608" s="3">
        <v>10</v>
      </c>
      <c r="H608" s="3" t="str">
        <f t="shared" si="9"/>
        <v>ESTERIL</v>
      </c>
      <c r="I608" s="8"/>
      <c r="J608" s="11"/>
      <c r="K608" s="3">
        <v>44</v>
      </c>
      <c r="L608" s="3">
        <v>942</v>
      </c>
      <c r="M608" s="3">
        <v>0</v>
      </c>
      <c r="N608" s="3">
        <v>0</v>
      </c>
      <c r="O608" s="3">
        <v>0</v>
      </c>
      <c r="P608" s="3">
        <v>36</v>
      </c>
      <c r="Q608" s="3">
        <v>261</v>
      </c>
      <c r="R608" s="3">
        <v>159</v>
      </c>
      <c r="S608" s="3">
        <v>16</v>
      </c>
      <c r="T608" s="3">
        <v>0</v>
      </c>
      <c r="U608" s="3">
        <v>0</v>
      </c>
      <c r="V608" s="3">
        <v>22</v>
      </c>
      <c r="W608" s="3">
        <v>233</v>
      </c>
      <c r="X608" s="3">
        <v>164</v>
      </c>
      <c r="Y608" s="3">
        <v>10</v>
      </c>
      <c r="Z608" s="3">
        <v>0</v>
      </c>
    </row>
    <row r="609" spans="1:26">
      <c r="A609" s="2" t="s">
        <v>616</v>
      </c>
      <c r="B609" s="2" t="s">
        <v>106</v>
      </c>
      <c r="C609" s="2" t="s">
        <v>164</v>
      </c>
      <c r="D609" s="2" t="s">
        <v>1218</v>
      </c>
      <c r="E609" s="6" t="s">
        <v>1045</v>
      </c>
      <c r="F609" s="2">
        <v>222</v>
      </c>
      <c r="G609" s="3">
        <v>10</v>
      </c>
      <c r="H609" s="3" t="str">
        <f t="shared" si="9"/>
        <v>ESTERIL</v>
      </c>
      <c r="I609" s="8"/>
      <c r="J609" s="11"/>
      <c r="K609" s="3">
        <v>0</v>
      </c>
      <c r="L609" s="3">
        <v>892</v>
      </c>
      <c r="M609" s="3">
        <v>0</v>
      </c>
      <c r="N609" s="3">
        <v>0</v>
      </c>
      <c r="O609" s="3">
        <v>0</v>
      </c>
      <c r="P609" s="3">
        <v>3</v>
      </c>
      <c r="Q609" s="3">
        <v>185</v>
      </c>
      <c r="R609" s="3">
        <v>222</v>
      </c>
      <c r="S609" s="3">
        <v>0</v>
      </c>
      <c r="T609" s="3">
        <v>0</v>
      </c>
      <c r="U609" s="3">
        <v>0</v>
      </c>
      <c r="V609" s="3">
        <v>0</v>
      </c>
      <c r="W609" s="3">
        <v>137</v>
      </c>
      <c r="X609" s="3">
        <v>241</v>
      </c>
      <c r="Y609" s="3">
        <v>0</v>
      </c>
      <c r="Z609" s="3">
        <v>0</v>
      </c>
    </row>
    <row r="610" spans="1:26">
      <c r="A610" s="2" t="s">
        <v>616</v>
      </c>
      <c r="B610" s="2" t="s">
        <v>106</v>
      </c>
      <c r="C610" s="2" t="s">
        <v>164</v>
      </c>
      <c r="D610" s="2" t="s">
        <v>1219</v>
      </c>
      <c r="E610" s="6" t="s">
        <v>1045</v>
      </c>
      <c r="F610" s="2">
        <v>223</v>
      </c>
      <c r="G610" s="3">
        <v>10</v>
      </c>
      <c r="H610" s="3" t="str">
        <f t="shared" si="9"/>
        <v>ESTERIL</v>
      </c>
      <c r="I610" s="8"/>
      <c r="J610" s="11"/>
      <c r="K610" s="3">
        <v>89</v>
      </c>
      <c r="L610" s="3">
        <v>800</v>
      </c>
      <c r="M610" s="3">
        <v>0</v>
      </c>
      <c r="N610" s="3">
        <v>0</v>
      </c>
      <c r="O610" s="3">
        <v>0</v>
      </c>
      <c r="P610" s="3">
        <v>33</v>
      </c>
      <c r="Q610" s="3">
        <v>264</v>
      </c>
      <c r="R610" s="3">
        <v>109</v>
      </c>
      <c r="S610" s="3">
        <v>21</v>
      </c>
      <c r="T610" s="3">
        <v>0</v>
      </c>
      <c r="U610" s="3">
        <v>0</v>
      </c>
      <c r="V610" s="3">
        <v>22</v>
      </c>
      <c r="W610" s="3">
        <v>248</v>
      </c>
      <c r="X610" s="3">
        <v>122</v>
      </c>
      <c r="Y610" s="3">
        <v>9</v>
      </c>
      <c r="Z610" s="3">
        <v>0</v>
      </c>
    </row>
    <row r="611" spans="1:26">
      <c r="A611" s="2" t="s">
        <v>616</v>
      </c>
      <c r="B611" s="2" t="s">
        <v>106</v>
      </c>
      <c r="C611" s="2" t="s">
        <v>164</v>
      </c>
      <c r="D611" s="2" t="s">
        <v>1220</v>
      </c>
      <c r="E611" s="6" t="s">
        <v>1045</v>
      </c>
      <c r="F611" s="2">
        <v>224</v>
      </c>
      <c r="G611" s="3">
        <v>5</v>
      </c>
      <c r="H611" s="3" t="str">
        <f t="shared" si="9"/>
        <v>ESTERIL</v>
      </c>
      <c r="I611" s="8"/>
      <c r="J611" s="11"/>
      <c r="K611" s="3">
        <v>0</v>
      </c>
      <c r="L611" s="3">
        <v>778</v>
      </c>
      <c r="M611" s="3">
        <v>0</v>
      </c>
      <c r="N611" s="3">
        <v>0</v>
      </c>
      <c r="O611" s="3">
        <v>0</v>
      </c>
      <c r="P611" s="3">
        <v>16</v>
      </c>
      <c r="Q611" s="3">
        <v>225</v>
      </c>
      <c r="R611" s="3">
        <v>134</v>
      </c>
      <c r="S611" s="3">
        <v>4</v>
      </c>
      <c r="T611" s="3">
        <v>0</v>
      </c>
      <c r="U611" s="3">
        <v>0</v>
      </c>
      <c r="V611" s="3">
        <v>10</v>
      </c>
      <c r="W611" s="3">
        <v>183</v>
      </c>
      <c r="X611" s="3">
        <v>159</v>
      </c>
      <c r="Y611" s="3">
        <v>0</v>
      </c>
      <c r="Z611" s="3">
        <v>0</v>
      </c>
    </row>
    <row r="612" spans="1:26">
      <c r="A612" s="2" t="s">
        <v>616</v>
      </c>
      <c r="B612" s="2" t="s">
        <v>106</v>
      </c>
      <c r="C612" s="2" t="s">
        <v>164</v>
      </c>
      <c r="D612" s="2" t="s">
        <v>1221</v>
      </c>
      <c r="E612" s="6" t="s">
        <v>1045</v>
      </c>
      <c r="F612" s="2">
        <v>225</v>
      </c>
      <c r="G612" s="3">
        <v>10</v>
      </c>
      <c r="H612" s="3" t="str">
        <f t="shared" si="9"/>
        <v>ESTERIL</v>
      </c>
      <c r="I612" s="8"/>
      <c r="J612" s="11"/>
      <c r="K612" s="3">
        <v>14</v>
      </c>
      <c r="L612" s="3">
        <v>1087</v>
      </c>
      <c r="M612" s="3">
        <v>0</v>
      </c>
      <c r="N612" s="3">
        <v>0</v>
      </c>
      <c r="O612" s="3">
        <v>0</v>
      </c>
      <c r="P612" s="3">
        <v>42</v>
      </c>
      <c r="Q612" s="3">
        <v>294</v>
      </c>
      <c r="R612" s="3">
        <v>173</v>
      </c>
      <c r="S612" s="3">
        <v>21</v>
      </c>
      <c r="T612" s="3">
        <v>0</v>
      </c>
      <c r="U612" s="3">
        <v>0</v>
      </c>
      <c r="V612" s="3">
        <v>27</v>
      </c>
      <c r="W612" s="3">
        <v>251</v>
      </c>
      <c r="X612" s="3">
        <v>187</v>
      </c>
      <c r="Y612" s="3">
        <v>11</v>
      </c>
      <c r="Z612" s="3">
        <v>0</v>
      </c>
    </row>
    <row r="613" spans="1:26">
      <c r="A613" s="2" t="s">
        <v>616</v>
      </c>
      <c r="B613" s="2" t="s">
        <v>106</v>
      </c>
      <c r="C613" s="2" t="s">
        <v>164</v>
      </c>
      <c r="D613" s="2" t="s">
        <v>1222</v>
      </c>
      <c r="E613" s="6" t="s">
        <v>1045</v>
      </c>
      <c r="F613" s="2">
        <v>226</v>
      </c>
      <c r="G613" s="3">
        <v>5</v>
      </c>
      <c r="H613" s="3" t="str">
        <f t="shared" si="9"/>
        <v>ESTERIL</v>
      </c>
      <c r="I613" s="8"/>
      <c r="J613" s="11"/>
      <c r="K613" s="3">
        <v>488</v>
      </c>
      <c r="L613" s="3">
        <v>272</v>
      </c>
      <c r="M613" s="3">
        <v>0</v>
      </c>
      <c r="N613" s="3">
        <v>0</v>
      </c>
      <c r="O613" s="3">
        <v>0</v>
      </c>
      <c r="P613" s="3">
        <v>187</v>
      </c>
      <c r="Q613" s="3">
        <v>19</v>
      </c>
      <c r="R613" s="3">
        <v>43</v>
      </c>
      <c r="S613" s="3">
        <v>114</v>
      </c>
      <c r="T613" s="3">
        <v>0</v>
      </c>
      <c r="U613" s="3">
        <v>0</v>
      </c>
      <c r="V613" s="3">
        <v>169</v>
      </c>
      <c r="W613" s="3">
        <v>22</v>
      </c>
      <c r="X613" s="3">
        <v>40</v>
      </c>
      <c r="Y613" s="3">
        <v>118</v>
      </c>
      <c r="Z613" s="3">
        <v>0</v>
      </c>
    </row>
    <row r="614" spans="1:26">
      <c r="A614" s="2" t="s">
        <v>616</v>
      </c>
      <c r="B614" s="2" t="s">
        <v>106</v>
      </c>
      <c r="C614" s="2" t="s">
        <v>164</v>
      </c>
      <c r="D614" s="2" t="s">
        <v>1223</v>
      </c>
      <c r="E614" s="6" t="s">
        <v>1045</v>
      </c>
      <c r="F614" s="2">
        <v>227</v>
      </c>
      <c r="G614" s="3">
        <v>10</v>
      </c>
      <c r="H614" s="3" t="str">
        <f t="shared" si="9"/>
        <v>ESTERIL</v>
      </c>
      <c r="I614" s="8"/>
      <c r="J614" s="11"/>
      <c r="K614" s="3">
        <v>0</v>
      </c>
      <c r="L614" s="3">
        <v>897</v>
      </c>
      <c r="M614" s="3">
        <v>0</v>
      </c>
      <c r="N614" s="3">
        <v>0</v>
      </c>
      <c r="O614" s="3">
        <v>0</v>
      </c>
      <c r="P614" s="3">
        <v>18</v>
      </c>
      <c r="Q614" s="3">
        <v>277</v>
      </c>
      <c r="R614" s="3">
        <v>124</v>
      </c>
      <c r="S614" s="3">
        <v>8</v>
      </c>
      <c r="T614" s="3">
        <v>0</v>
      </c>
      <c r="U614" s="3">
        <v>0</v>
      </c>
      <c r="V614" s="3">
        <v>9</v>
      </c>
      <c r="W614" s="3">
        <v>214</v>
      </c>
      <c r="X614" s="3">
        <v>171</v>
      </c>
      <c r="Y614" s="3">
        <v>2</v>
      </c>
      <c r="Z614" s="3">
        <v>0</v>
      </c>
    </row>
    <row r="615" spans="1:26">
      <c r="A615" s="2" t="s">
        <v>616</v>
      </c>
      <c r="B615" s="2" t="s">
        <v>106</v>
      </c>
      <c r="C615" s="2" t="s">
        <v>164</v>
      </c>
      <c r="D615" s="2" t="s">
        <v>1224</v>
      </c>
      <c r="E615" s="6" t="s">
        <v>1045</v>
      </c>
      <c r="F615" s="2">
        <v>228</v>
      </c>
      <c r="G615" s="3">
        <v>5</v>
      </c>
      <c r="H615" s="3" t="str">
        <f t="shared" si="9"/>
        <v>ESTERIL</v>
      </c>
      <c r="I615" s="8"/>
      <c r="J615" s="11"/>
      <c r="K615" s="3">
        <v>0</v>
      </c>
      <c r="L615" s="3">
        <v>610</v>
      </c>
      <c r="M615" s="3">
        <v>0</v>
      </c>
      <c r="N615" s="3">
        <v>0</v>
      </c>
      <c r="O615" s="3">
        <v>0</v>
      </c>
      <c r="P615" s="3">
        <v>10</v>
      </c>
      <c r="Q615" s="3">
        <v>148</v>
      </c>
      <c r="R615" s="3">
        <v>123</v>
      </c>
      <c r="S615" s="3">
        <v>5</v>
      </c>
      <c r="T615" s="3">
        <v>0</v>
      </c>
      <c r="U615" s="3">
        <v>0</v>
      </c>
      <c r="V615" s="3">
        <v>5</v>
      </c>
      <c r="W615" s="3">
        <v>124</v>
      </c>
      <c r="X615" s="3">
        <v>132</v>
      </c>
      <c r="Y615" s="3">
        <v>0</v>
      </c>
      <c r="Z615" s="3">
        <v>0</v>
      </c>
    </row>
    <row r="616" spans="1:26">
      <c r="A616" s="2" t="s">
        <v>616</v>
      </c>
      <c r="B616" s="2" t="s">
        <v>106</v>
      </c>
      <c r="C616" s="2" t="s">
        <v>164</v>
      </c>
      <c r="D616" s="2" t="s">
        <v>1225</v>
      </c>
      <c r="E616" s="6" t="s">
        <v>1045</v>
      </c>
      <c r="F616" s="2">
        <v>229</v>
      </c>
      <c r="G616" s="3">
        <v>10</v>
      </c>
      <c r="H616" s="3" t="str">
        <f t="shared" si="9"/>
        <v>ESTERIL</v>
      </c>
      <c r="I616" s="8"/>
      <c r="J616" s="11"/>
      <c r="K616" s="3">
        <v>29</v>
      </c>
      <c r="L616" s="3">
        <v>820</v>
      </c>
      <c r="M616" s="3">
        <v>0</v>
      </c>
      <c r="N616" s="3">
        <v>0</v>
      </c>
      <c r="O616" s="3">
        <v>0</v>
      </c>
      <c r="P616" s="3">
        <v>20</v>
      </c>
      <c r="Q616" s="3">
        <v>226</v>
      </c>
      <c r="R616" s="3">
        <v>142</v>
      </c>
      <c r="S616" s="3">
        <v>9</v>
      </c>
      <c r="T616" s="3">
        <v>0</v>
      </c>
      <c r="U616" s="3">
        <v>0</v>
      </c>
      <c r="V616" s="3">
        <v>13</v>
      </c>
      <c r="W616" s="3">
        <v>187</v>
      </c>
      <c r="X616" s="3">
        <v>163</v>
      </c>
      <c r="Y616" s="3">
        <v>3</v>
      </c>
      <c r="Z616" s="3">
        <v>0</v>
      </c>
    </row>
    <row r="617" spans="1:26">
      <c r="A617" s="2" t="s">
        <v>616</v>
      </c>
      <c r="B617" s="2" t="s">
        <v>106</v>
      </c>
      <c r="C617" s="2" t="s">
        <v>164</v>
      </c>
      <c r="D617" s="2" t="s">
        <v>1226</v>
      </c>
      <c r="E617" s="6" t="s">
        <v>1045</v>
      </c>
      <c r="F617" s="2">
        <v>230</v>
      </c>
      <c r="G617" s="3">
        <v>10</v>
      </c>
      <c r="H617" s="3" t="str">
        <f t="shared" si="9"/>
        <v>ESTERIL</v>
      </c>
      <c r="I617" s="8"/>
      <c r="J617" s="11"/>
      <c r="K617" s="3">
        <v>14</v>
      </c>
      <c r="L617" s="3">
        <v>927</v>
      </c>
      <c r="M617" s="3">
        <v>0</v>
      </c>
      <c r="N617" s="3">
        <v>0</v>
      </c>
      <c r="O617" s="3">
        <v>0</v>
      </c>
      <c r="P617" s="3">
        <v>23</v>
      </c>
      <c r="Q617" s="3">
        <v>295</v>
      </c>
      <c r="R617" s="3">
        <v>118</v>
      </c>
      <c r="S617" s="3">
        <v>10</v>
      </c>
      <c r="T617" s="3">
        <v>0</v>
      </c>
      <c r="U617" s="3">
        <v>0</v>
      </c>
      <c r="V617" s="3">
        <v>11</v>
      </c>
      <c r="W617" s="3">
        <v>261</v>
      </c>
      <c r="X617" s="3">
        <v>135</v>
      </c>
      <c r="Y617" s="3">
        <v>4</v>
      </c>
      <c r="Z617" s="3">
        <v>0</v>
      </c>
    </row>
    <row r="618" spans="1:26">
      <c r="A618" s="2" t="s">
        <v>616</v>
      </c>
      <c r="B618" s="2" t="s">
        <v>106</v>
      </c>
      <c r="C618" s="2" t="s">
        <v>164</v>
      </c>
      <c r="D618" s="2" t="s">
        <v>1227</v>
      </c>
      <c r="E618" s="6" t="s">
        <v>1045</v>
      </c>
      <c r="F618" s="2">
        <v>231</v>
      </c>
      <c r="G618" s="3">
        <v>10</v>
      </c>
      <c r="H618" s="3" t="str">
        <f t="shared" si="9"/>
        <v>ESTERIL</v>
      </c>
      <c r="I618" s="8"/>
      <c r="J618" s="11"/>
      <c r="K618" s="3">
        <v>0</v>
      </c>
      <c r="L618" s="3">
        <v>714</v>
      </c>
      <c r="M618" s="3">
        <v>0</v>
      </c>
      <c r="N618" s="3">
        <v>0</v>
      </c>
      <c r="O618" s="3">
        <v>0</v>
      </c>
      <c r="P618" s="3">
        <v>15</v>
      </c>
      <c r="Q618" s="3">
        <v>232</v>
      </c>
      <c r="R618" s="3">
        <v>98</v>
      </c>
      <c r="S618" s="3">
        <v>7</v>
      </c>
      <c r="T618" s="3">
        <v>0</v>
      </c>
      <c r="U618" s="3">
        <v>0</v>
      </c>
      <c r="V618" s="3">
        <v>11</v>
      </c>
      <c r="W618" s="3">
        <v>197</v>
      </c>
      <c r="X618" s="3">
        <v>114</v>
      </c>
      <c r="Y618" s="3">
        <v>6</v>
      </c>
      <c r="Z618" s="3">
        <v>0</v>
      </c>
    </row>
    <row r="619" spans="1:26">
      <c r="A619" s="2" t="s">
        <v>616</v>
      </c>
      <c r="B619" s="2" t="s">
        <v>106</v>
      </c>
      <c r="C619" s="2" t="s">
        <v>164</v>
      </c>
      <c r="D619" s="2" t="s">
        <v>1228</v>
      </c>
      <c r="E619" s="6" t="s">
        <v>1045</v>
      </c>
      <c r="F619" s="2">
        <v>232</v>
      </c>
      <c r="G619" s="3">
        <v>10</v>
      </c>
      <c r="H619" s="3" t="str">
        <f t="shared" si="9"/>
        <v>ESTERIL</v>
      </c>
      <c r="I619" s="8"/>
      <c r="J619" s="11"/>
      <c r="K619" s="3">
        <v>0</v>
      </c>
      <c r="L619" s="3">
        <v>1192</v>
      </c>
      <c r="M619" s="3">
        <v>0</v>
      </c>
      <c r="N619" s="3">
        <v>0</v>
      </c>
      <c r="O619" s="3">
        <v>0</v>
      </c>
      <c r="P619" s="3">
        <v>11</v>
      </c>
      <c r="Q619" s="3">
        <v>325</v>
      </c>
      <c r="R619" s="3">
        <v>255</v>
      </c>
      <c r="S619" s="3">
        <v>0</v>
      </c>
      <c r="T619" s="3">
        <v>0</v>
      </c>
      <c r="U619" s="3">
        <v>0</v>
      </c>
      <c r="V619" s="3">
        <v>5</v>
      </c>
      <c r="W619" s="3">
        <v>257</v>
      </c>
      <c r="X619" s="3">
        <v>275</v>
      </c>
      <c r="Y619" s="3">
        <v>0</v>
      </c>
      <c r="Z619" s="3">
        <v>0</v>
      </c>
    </row>
    <row r="620" spans="1:26">
      <c r="A620" s="2" t="s">
        <v>616</v>
      </c>
      <c r="B620" s="2" t="s">
        <v>106</v>
      </c>
      <c r="C620" s="2" t="s">
        <v>164</v>
      </c>
      <c r="D620" s="2" t="s">
        <v>1229</v>
      </c>
      <c r="E620" s="6" t="s">
        <v>1045</v>
      </c>
      <c r="F620" s="2">
        <v>233</v>
      </c>
      <c r="G620" s="3">
        <v>10</v>
      </c>
      <c r="H620" s="3" t="str">
        <f t="shared" si="9"/>
        <v>ESTERIL</v>
      </c>
      <c r="I620" s="8"/>
      <c r="J620" s="11"/>
      <c r="K620" s="3">
        <v>14</v>
      </c>
      <c r="L620" s="3">
        <v>754</v>
      </c>
      <c r="M620" s="3">
        <v>0</v>
      </c>
      <c r="N620" s="3">
        <v>0</v>
      </c>
      <c r="O620" s="3">
        <v>0</v>
      </c>
      <c r="P620" s="3">
        <v>38</v>
      </c>
      <c r="Q620" s="3">
        <v>225</v>
      </c>
      <c r="R620" s="3">
        <v>90</v>
      </c>
      <c r="S620" s="3">
        <v>22</v>
      </c>
      <c r="T620" s="3">
        <v>0</v>
      </c>
      <c r="U620" s="3">
        <v>0</v>
      </c>
      <c r="V620" s="3">
        <v>26</v>
      </c>
      <c r="W620" s="3">
        <v>212</v>
      </c>
      <c r="X620" s="3">
        <v>105</v>
      </c>
      <c r="Y620" s="3">
        <v>11</v>
      </c>
      <c r="Z620" s="3">
        <v>0</v>
      </c>
    </row>
    <row r="621" spans="1:26">
      <c r="A621" s="2" t="s">
        <v>616</v>
      </c>
      <c r="B621" s="2" t="s">
        <v>106</v>
      </c>
      <c r="C621" s="2" t="s">
        <v>164</v>
      </c>
      <c r="D621" s="2" t="s">
        <v>1230</v>
      </c>
      <c r="E621" s="6" t="s">
        <v>1045</v>
      </c>
      <c r="F621" s="2">
        <v>234</v>
      </c>
      <c r="G621" s="3">
        <v>10</v>
      </c>
      <c r="H621" s="3" t="str">
        <f t="shared" si="9"/>
        <v>ESTERIL</v>
      </c>
      <c r="I621" s="8"/>
      <c r="J621" s="11"/>
      <c r="K621" s="3">
        <v>80</v>
      </c>
      <c r="L621" s="3">
        <v>696</v>
      </c>
      <c r="M621" s="3">
        <v>0</v>
      </c>
      <c r="N621" s="3">
        <v>0</v>
      </c>
      <c r="O621" s="3">
        <v>0</v>
      </c>
      <c r="P621" s="3">
        <v>34</v>
      </c>
      <c r="Q621" s="3">
        <v>192</v>
      </c>
      <c r="R621" s="3">
        <v>105</v>
      </c>
      <c r="S621" s="3">
        <v>22</v>
      </c>
      <c r="T621" s="3">
        <v>0</v>
      </c>
      <c r="U621" s="3">
        <v>0</v>
      </c>
      <c r="V621" s="3">
        <v>25</v>
      </c>
      <c r="W621" s="3">
        <v>176</v>
      </c>
      <c r="X621" s="3">
        <v>122</v>
      </c>
      <c r="Y621" s="3">
        <v>14</v>
      </c>
      <c r="Z621" s="3">
        <v>0</v>
      </c>
    </row>
    <row r="622" spans="1:26">
      <c r="A622" s="2" t="s">
        <v>616</v>
      </c>
      <c r="B622" s="2" t="s">
        <v>106</v>
      </c>
      <c r="C622" s="2" t="s">
        <v>164</v>
      </c>
      <c r="D622" s="2" t="s">
        <v>1231</v>
      </c>
      <c r="E622" s="6" t="s">
        <v>1045</v>
      </c>
      <c r="F622" s="2">
        <v>235</v>
      </c>
      <c r="G622" s="3">
        <v>5</v>
      </c>
      <c r="H622" s="3" t="str">
        <f t="shared" si="9"/>
        <v>ESTERIL</v>
      </c>
      <c r="I622" s="8"/>
      <c r="J622" s="11"/>
      <c r="K622" s="3">
        <v>0</v>
      </c>
      <c r="L622" s="3">
        <v>722</v>
      </c>
      <c r="M622" s="3">
        <v>0</v>
      </c>
      <c r="N622" s="3">
        <v>0</v>
      </c>
      <c r="O622" s="3">
        <v>0</v>
      </c>
      <c r="P622" s="3">
        <v>16</v>
      </c>
      <c r="Q622" s="3">
        <v>231</v>
      </c>
      <c r="R622" s="3">
        <v>98</v>
      </c>
      <c r="S622" s="3">
        <v>5</v>
      </c>
      <c r="T622" s="3">
        <v>0</v>
      </c>
      <c r="U622" s="3">
        <v>0</v>
      </c>
      <c r="V622" s="3">
        <v>5</v>
      </c>
      <c r="W622" s="3">
        <v>197</v>
      </c>
      <c r="X622" s="3">
        <v>112</v>
      </c>
      <c r="Y622" s="3">
        <v>0</v>
      </c>
      <c r="Z622" s="3">
        <v>0</v>
      </c>
    </row>
    <row r="623" spans="1:26">
      <c r="A623" s="2" t="s">
        <v>616</v>
      </c>
      <c r="B623" s="2" t="s">
        <v>106</v>
      </c>
      <c r="C623" s="2" t="s">
        <v>164</v>
      </c>
      <c r="D623" s="2" t="s">
        <v>1232</v>
      </c>
      <c r="E623" s="6" t="s">
        <v>1045</v>
      </c>
      <c r="F623" s="2">
        <v>236</v>
      </c>
      <c r="G623" s="3">
        <v>10</v>
      </c>
      <c r="H623" s="3" t="str">
        <f t="shared" si="9"/>
        <v>ESTERIL</v>
      </c>
      <c r="I623" s="8"/>
      <c r="J623" s="11"/>
      <c r="K623" s="3">
        <v>14</v>
      </c>
      <c r="L623" s="3">
        <v>1054</v>
      </c>
      <c r="M623" s="3">
        <v>0</v>
      </c>
      <c r="N623" s="3">
        <v>0</v>
      </c>
      <c r="O623" s="3">
        <v>0</v>
      </c>
      <c r="P623" s="3">
        <v>23</v>
      </c>
      <c r="Q623" s="3">
        <v>359</v>
      </c>
      <c r="R623" s="3">
        <v>166</v>
      </c>
      <c r="S623" s="3">
        <v>5</v>
      </c>
      <c r="T623" s="3">
        <v>0</v>
      </c>
      <c r="U623" s="3">
        <v>0</v>
      </c>
      <c r="V623" s="3">
        <v>14</v>
      </c>
      <c r="W623" s="3">
        <v>309</v>
      </c>
      <c r="X623" s="3">
        <v>197</v>
      </c>
      <c r="Y623" s="3">
        <v>2</v>
      </c>
      <c r="Z623" s="3">
        <v>0</v>
      </c>
    </row>
    <row r="624" spans="1:26">
      <c r="A624" s="2" t="s">
        <v>616</v>
      </c>
      <c r="B624" s="2" t="s">
        <v>106</v>
      </c>
      <c r="C624" s="2" t="s">
        <v>164</v>
      </c>
      <c r="D624" s="2" t="s">
        <v>1233</v>
      </c>
      <c r="E624" s="6" t="s">
        <v>1046</v>
      </c>
      <c r="F624" s="2">
        <v>237</v>
      </c>
      <c r="G624" s="3">
        <v>30</v>
      </c>
      <c r="H624" s="3" t="str">
        <f t="shared" si="9"/>
        <v>ESTERIL</v>
      </c>
      <c r="I624" s="8"/>
      <c r="J624" s="11"/>
      <c r="K624" s="3">
        <v>250</v>
      </c>
      <c r="L624" s="3">
        <v>2306</v>
      </c>
      <c r="M624" s="3">
        <v>0</v>
      </c>
      <c r="N624" s="3">
        <v>0</v>
      </c>
      <c r="O624" s="3">
        <v>0</v>
      </c>
      <c r="P624" s="3">
        <v>314</v>
      </c>
      <c r="Q624" s="3">
        <v>674</v>
      </c>
      <c r="R624" s="3">
        <v>109</v>
      </c>
      <c r="S624" s="3">
        <v>241</v>
      </c>
      <c r="T624" s="3">
        <v>0</v>
      </c>
      <c r="U624" s="3">
        <v>0</v>
      </c>
      <c r="V624" s="3">
        <v>223</v>
      </c>
      <c r="W624" s="3">
        <v>776</v>
      </c>
      <c r="X624" s="3">
        <v>134</v>
      </c>
      <c r="Y624" s="3">
        <v>162</v>
      </c>
      <c r="Z624" s="3">
        <v>0</v>
      </c>
    </row>
    <row r="625" spans="1:26">
      <c r="A625" s="2" t="s">
        <v>616</v>
      </c>
      <c r="B625" s="2" t="s">
        <v>106</v>
      </c>
      <c r="C625" s="2" t="s">
        <v>164</v>
      </c>
      <c r="D625" s="2" t="s">
        <v>1234</v>
      </c>
      <c r="E625" s="6" t="s">
        <v>1046</v>
      </c>
      <c r="F625" s="2">
        <v>238</v>
      </c>
      <c r="G625" s="3">
        <v>15</v>
      </c>
      <c r="H625" s="3" t="str">
        <f t="shared" si="9"/>
        <v>ESTERIL</v>
      </c>
      <c r="I625" s="8"/>
      <c r="J625" s="11"/>
      <c r="K625" s="3">
        <v>64</v>
      </c>
      <c r="L625" s="3">
        <v>1201</v>
      </c>
      <c r="M625" s="3">
        <v>0</v>
      </c>
      <c r="N625" s="3">
        <v>0</v>
      </c>
      <c r="O625" s="3">
        <v>0</v>
      </c>
      <c r="P625" s="3">
        <v>7</v>
      </c>
      <c r="Q625" s="3">
        <v>375</v>
      </c>
      <c r="R625" s="3">
        <v>263</v>
      </c>
      <c r="S625" s="3">
        <v>0</v>
      </c>
      <c r="T625" s="3">
        <v>0</v>
      </c>
      <c r="U625" s="3">
        <v>0</v>
      </c>
      <c r="V625" s="3">
        <v>4</v>
      </c>
      <c r="W625" s="3">
        <v>321</v>
      </c>
      <c r="X625" s="3">
        <v>290</v>
      </c>
      <c r="Y625" s="3">
        <v>0</v>
      </c>
      <c r="Z625" s="3">
        <v>0</v>
      </c>
    </row>
    <row r="626" spans="1:26">
      <c r="A626" s="2" t="s">
        <v>616</v>
      </c>
      <c r="B626" s="2" t="s">
        <v>106</v>
      </c>
      <c r="C626" s="2" t="s">
        <v>164</v>
      </c>
      <c r="D626" s="2" t="s">
        <v>1235</v>
      </c>
      <c r="E626" s="6" t="s">
        <v>1046</v>
      </c>
      <c r="F626" s="2">
        <v>239</v>
      </c>
      <c r="G626" s="3">
        <v>15</v>
      </c>
      <c r="H626" s="3" t="str">
        <f t="shared" si="9"/>
        <v>ESTERIL</v>
      </c>
      <c r="I626" s="8"/>
      <c r="J626" s="11"/>
      <c r="K626" s="3">
        <v>235</v>
      </c>
      <c r="L626" s="3">
        <v>1163</v>
      </c>
      <c r="M626" s="3">
        <v>0</v>
      </c>
      <c r="N626" s="3">
        <v>0</v>
      </c>
      <c r="O626" s="3">
        <v>0</v>
      </c>
      <c r="P626" s="3">
        <v>128</v>
      </c>
      <c r="Q626" s="3">
        <v>342</v>
      </c>
      <c r="R626" s="3">
        <v>187</v>
      </c>
      <c r="S626" s="3">
        <v>82</v>
      </c>
      <c r="T626" s="3">
        <v>0</v>
      </c>
      <c r="U626" s="3">
        <v>0</v>
      </c>
      <c r="V626" s="3">
        <v>102</v>
      </c>
      <c r="W626" s="3">
        <v>313</v>
      </c>
      <c r="X626" s="3">
        <v>215</v>
      </c>
      <c r="Y626" s="3">
        <v>68</v>
      </c>
      <c r="Z626" s="3">
        <v>0</v>
      </c>
    </row>
    <row r="627" spans="1:26">
      <c r="A627" s="2" t="s">
        <v>616</v>
      </c>
      <c r="B627" s="2" t="s">
        <v>106</v>
      </c>
      <c r="C627" s="2" t="s">
        <v>164</v>
      </c>
      <c r="D627" s="2" t="s">
        <v>1236</v>
      </c>
      <c r="E627" s="6" t="s">
        <v>1046</v>
      </c>
      <c r="F627" s="2">
        <v>240</v>
      </c>
      <c r="G627" s="3">
        <v>10</v>
      </c>
      <c r="H627" s="3" t="str">
        <f t="shared" si="9"/>
        <v>ESTERIL</v>
      </c>
      <c r="I627" s="8"/>
      <c r="J627" s="11"/>
      <c r="K627" s="3">
        <v>102</v>
      </c>
      <c r="L627" s="3">
        <v>686</v>
      </c>
      <c r="M627" s="3">
        <v>0</v>
      </c>
      <c r="N627" s="3">
        <v>0</v>
      </c>
      <c r="O627" s="3">
        <v>0</v>
      </c>
      <c r="P627" s="3">
        <v>71</v>
      </c>
      <c r="Q627" s="3">
        <v>207</v>
      </c>
      <c r="R627" s="3">
        <v>64</v>
      </c>
      <c r="S627" s="3">
        <v>46</v>
      </c>
      <c r="T627" s="3">
        <v>0</v>
      </c>
      <c r="U627" s="3">
        <v>0</v>
      </c>
      <c r="V627" s="3">
        <v>50</v>
      </c>
      <c r="W627" s="3">
        <v>226</v>
      </c>
      <c r="X627" s="3">
        <v>62</v>
      </c>
      <c r="Y627" s="3">
        <v>31</v>
      </c>
      <c r="Z627" s="3">
        <v>0</v>
      </c>
    </row>
    <row r="628" spans="1:26">
      <c r="A628" s="2" t="s">
        <v>616</v>
      </c>
      <c r="B628" s="2" t="s">
        <v>106</v>
      </c>
      <c r="C628" s="2" t="s">
        <v>164</v>
      </c>
      <c r="D628" s="2" t="s">
        <v>1237</v>
      </c>
      <c r="E628" s="6" t="s">
        <v>1046</v>
      </c>
      <c r="F628" s="2">
        <v>241</v>
      </c>
      <c r="G628" s="3">
        <v>10</v>
      </c>
      <c r="H628" s="3" t="str">
        <f t="shared" si="9"/>
        <v>ESTERIL</v>
      </c>
      <c r="I628" s="8"/>
      <c r="J628" s="11"/>
      <c r="K628" s="3">
        <v>0</v>
      </c>
      <c r="L628" s="3">
        <v>795</v>
      </c>
      <c r="M628" s="3">
        <v>0</v>
      </c>
      <c r="N628" s="3">
        <v>0</v>
      </c>
      <c r="O628" s="3">
        <v>0</v>
      </c>
      <c r="P628" s="3">
        <v>6</v>
      </c>
      <c r="Q628" s="3">
        <v>212</v>
      </c>
      <c r="R628" s="3">
        <v>107</v>
      </c>
      <c r="S628" s="3">
        <v>0</v>
      </c>
      <c r="T628" s="3">
        <v>0</v>
      </c>
      <c r="U628" s="3">
        <v>0</v>
      </c>
      <c r="V628" s="3">
        <v>2</v>
      </c>
      <c r="W628" s="3">
        <v>171</v>
      </c>
      <c r="X628" s="3">
        <v>132</v>
      </c>
      <c r="Y628" s="3">
        <v>0</v>
      </c>
      <c r="Z628" s="3">
        <v>0</v>
      </c>
    </row>
    <row r="629" spans="1:26">
      <c r="A629" s="2" t="s">
        <v>616</v>
      </c>
      <c r="B629" s="2" t="s">
        <v>106</v>
      </c>
      <c r="C629" s="2" t="s">
        <v>164</v>
      </c>
      <c r="D629" s="2" t="s">
        <v>1238</v>
      </c>
      <c r="E629" s="6" t="s">
        <v>1046</v>
      </c>
      <c r="F629" s="2">
        <v>242</v>
      </c>
      <c r="G629" s="3">
        <v>10</v>
      </c>
      <c r="H629" s="3" t="str">
        <f t="shared" si="9"/>
        <v>ESTERIL</v>
      </c>
      <c r="I629" s="8"/>
      <c r="J629" s="11"/>
      <c r="K629" s="3">
        <v>0</v>
      </c>
      <c r="L629" s="3">
        <v>889</v>
      </c>
      <c r="M629" s="3">
        <v>0</v>
      </c>
      <c r="N629" s="3">
        <v>0</v>
      </c>
      <c r="O629" s="3">
        <v>0</v>
      </c>
      <c r="P629" s="3">
        <v>33</v>
      </c>
      <c r="Q629" s="3">
        <v>253</v>
      </c>
      <c r="R629" s="3">
        <v>99</v>
      </c>
      <c r="S629" s="3">
        <v>14</v>
      </c>
      <c r="T629" s="3">
        <v>0</v>
      </c>
      <c r="U629" s="3">
        <v>0</v>
      </c>
      <c r="V629" s="3">
        <v>17</v>
      </c>
      <c r="W629" s="3">
        <v>234</v>
      </c>
      <c r="X629" s="3">
        <v>124</v>
      </c>
      <c r="Y629" s="3">
        <v>3</v>
      </c>
      <c r="Z629" s="3">
        <v>0</v>
      </c>
    </row>
    <row r="630" spans="1:26">
      <c r="A630" s="2" t="s">
        <v>616</v>
      </c>
      <c r="B630" s="2" t="s">
        <v>106</v>
      </c>
      <c r="C630" s="2" t="s">
        <v>164</v>
      </c>
      <c r="D630" s="2" t="s">
        <v>1239</v>
      </c>
      <c r="E630" s="6" t="s">
        <v>1046</v>
      </c>
      <c r="F630" s="2">
        <v>243</v>
      </c>
      <c r="G630" s="3">
        <v>15</v>
      </c>
      <c r="H630" s="3" t="str">
        <f t="shared" si="9"/>
        <v>ESTERIL</v>
      </c>
      <c r="I630" s="8"/>
      <c r="J630" s="11"/>
      <c r="K630" s="3">
        <v>0</v>
      </c>
      <c r="L630" s="3">
        <v>1415</v>
      </c>
      <c r="M630" s="3">
        <v>0</v>
      </c>
      <c r="N630" s="3">
        <v>0</v>
      </c>
      <c r="O630" s="3">
        <v>0</v>
      </c>
      <c r="P630" s="3">
        <v>24</v>
      </c>
      <c r="Q630" s="3">
        <v>481</v>
      </c>
      <c r="R630" s="3">
        <v>191</v>
      </c>
      <c r="S630" s="3">
        <v>6</v>
      </c>
      <c r="T630" s="3">
        <v>0</v>
      </c>
      <c r="U630" s="3">
        <v>0</v>
      </c>
      <c r="V630" s="3">
        <v>15</v>
      </c>
      <c r="W630" s="3">
        <v>410</v>
      </c>
      <c r="X630" s="3">
        <v>232</v>
      </c>
      <c r="Y630" s="3">
        <v>1</v>
      </c>
      <c r="Z630" s="3">
        <v>0</v>
      </c>
    </row>
    <row r="631" spans="1:26">
      <c r="A631" s="2" t="s">
        <v>616</v>
      </c>
      <c r="B631" s="2" t="s">
        <v>106</v>
      </c>
      <c r="C631" s="2" t="s">
        <v>164</v>
      </c>
      <c r="D631" s="2" t="s">
        <v>1240</v>
      </c>
      <c r="E631" s="6" t="s">
        <v>1046</v>
      </c>
      <c r="F631" s="2">
        <v>244</v>
      </c>
      <c r="G631" s="3">
        <v>5</v>
      </c>
      <c r="H631" s="3" t="str">
        <f t="shared" si="9"/>
        <v>ESTERIL</v>
      </c>
      <c r="I631" s="8"/>
      <c r="J631" s="11"/>
      <c r="K631" s="3">
        <v>0</v>
      </c>
      <c r="L631" s="3">
        <v>886</v>
      </c>
      <c r="M631" s="3">
        <v>0</v>
      </c>
      <c r="N631" s="3">
        <v>0</v>
      </c>
      <c r="O631" s="3">
        <v>0</v>
      </c>
      <c r="P631" s="3">
        <v>47</v>
      </c>
      <c r="Q631" s="3">
        <v>301</v>
      </c>
      <c r="R631" s="3">
        <v>74</v>
      </c>
      <c r="S631" s="3">
        <v>22</v>
      </c>
      <c r="T631" s="3">
        <v>0</v>
      </c>
      <c r="U631" s="3">
        <v>0</v>
      </c>
      <c r="V631" s="3">
        <v>26</v>
      </c>
      <c r="W631" s="3">
        <v>288</v>
      </c>
      <c r="X631" s="3">
        <v>90</v>
      </c>
      <c r="Y631" s="3">
        <v>5</v>
      </c>
      <c r="Z631" s="3">
        <v>0</v>
      </c>
    </row>
    <row r="632" spans="1:26">
      <c r="A632" s="2" t="s">
        <v>616</v>
      </c>
      <c r="B632" s="2" t="s">
        <v>106</v>
      </c>
      <c r="C632" s="2" t="s">
        <v>164</v>
      </c>
      <c r="D632" s="2" t="s">
        <v>1241</v>
      </c>
      <c r="E632" s="6" t="s">
        <v>1046</v>
      </c>
      <c r="F632" s="2">
        <v>245</v>
      </c>
      <c r="G632" s="3">
        <v>10</v>
      </c>
      <c r="H632" s="3" t="str">
        <f t="shared" si="9"/>
        <v>ESTERIL</v>
      </c>
      <c r="I632" s="8"/>
      <c r="J632" s="11"/>
      <c r="K632" s="3">
        <v>0</v>
      </c>
      <c r="L632" s="3">
        <v>711</v>
      </c>
      <c r="M632" s="3">
        <v>0</v>
      </c>
      <c r="N632" s="3">
        <v>0</v>
      </c>
      <c r="O632" s="3">
        <v>0</v>
      </c>
      <c r="P632" s="3">
        <v>11</v>
      </c>
      <c r="Q632" s="3">
        <v>214</v>
      </c>
      <c r="R632" s="3">
        <v>113</v>
      </c>
      <c r="S632" s="3">
        <v>0</v>
      </c>
      <c r="T632" s="3">
        <v>0</v>
      </c>
      <c r="U632" s="3">
        <v>0</v>
      </c>
      <c r="V632" s="3">
        <v>5</v>
      </c>
      <c r="W632" s="3">
        <v>173</v>
      </c>
      <c r="X632" s="3">
        <v>136</v>
      </c>
      <c r="Y632" s="3">
        <v>0</v>
      </c>
      <c r="Z632" s="3">
        <v>0</v>
      </c>
    </row>
    <row r="633" spans="1:26">
      <c r="A633" s="2" t="s">
        <v>616</v>
      </c>
      <c r="B633" s="2" t="s">
        <v>106</v>
      </c>
      <c r="C633" s="2" t="s">
        <v>164</v>
      </c>
      <c r="D633" s="2" t="s">
        <v>1242</v>
      </c>
      <c r="E633" s="6" t="s">
        <v>1046</v>
      </c>
      <c r="F633" s="2">
        <v>246</v>
      </c>
      <c r="G633" s="3">
        <v>10</v>
      </c>
      <c r="H633" s="3" t="str">
        <f t="shared" si="9"/>
        <v>ESTERIL</v>
      </c>
      <c r="I633" s="8"/>
      <c r="J633" s="11"/>
      <c r="K633" s="3">
        <v>0</v>
      </c>
      <c r="L633" s="3">
        <v>785</v>
      </c>
      <c r="M633" s="3">
        <v>0</v>
      </c>
      <c r="N633" s="3">
        <v>0</v>
      </c>
      <c r="O633" s="3">
        <v>0</v>
      </c>
      <c r="P633" s="3">
        <v>27</v>
      </c>
      <c r="Q633" s="3">
        <v>180</v>
      </c>
      <c r="R633" s="3">
        <v>143</v>
      </c>
      <c r="S633" s="3">
        <v>16</v>
      </c>
      <c r="T633" s="3">
        <v>0</v>
      </c>
      <c r="U633" s="3">
        <v>0</v>
      </c>
      <c r="V633" s="3">
        <v>18</v>
      </c>
      <c r="W633" s="3">
        <v>158</v>
      </c>
      <c r="X633" s="3">
        <v>163</v>
      </c>
      <c r="Y633" s="3">
        <v>7</v>
      </c>
      <c r="Z633" s="3">
        <v>0</v>
      </c>
    </row>
    <row r="634" spans="1:26">
      <c r="A634" s="2" t="s">
        <v>616</v>
      </c>
      <c r="B634" s="2" t="s">
        <v>106</v>
      </c>
      <c r="C634" s="2" t="s">
        <v>164</v>
      </c>
      <c r="D634" s="2" t="s">
        <v>1243</v>
      </c>
      <c r="E634" s="6" t="s">
        <v>1046</v>
      </c>
      <c r="F634" s="2">
        <v>247</v>
      </c>
      <c r="G634" s="3">
        <v>5</v>
      </c>
      <c r="H634" s="3" t="str">
        <f t="shared" si="9"/>
        <v>ESTERIL</v>
      </c>
      <c r="I634" s="8"/>
      <c r="J634" s="11"/>
      <c r="K634" s="3">
        <v>0</v>
      </c>
      <c r="L634" s="3">
        <v>740</v>
      </c>
      <c r="M634" s="3">
        <v>0</v>
      </c>
      <c r="N634" s="3">
        <v>0</v>
      </c>
      <c r="O634" s="3">
        <v>0</v>
      </c>
      <c r="P634" s="3">
        <v>21</v>
      </c>
      <c r="Q634" s="3">
        <v>182</v>
      </c>
      <c r="R634" s="3">
        <v>96</v>
      </c>
      <c r="S634" s="3">
        <v>11</v>
      </c>
      <c r="T634" s="3">
        <v>0</v>
      </c>
      <c r="U634" s="3">
        <v>0</v>
      </c>
      <c r="V634" s="3">
        <v>11</v>
      </c>
      <c r="W634" s="3">
        <v>166</v>
      </c>
      <c r="X634" s="3">
        <v>116</v>
      </c>
      <c r="Y634" s="3">
        <v>1</v>
      </c>
      <c r="Z634" s="3">
        <v>0</v>
      </c>
    </row>
    <row r="635" spans="1:26">
      <c r="A635" s="2" t="s">
        <v>616</v>
      </c>
      <c r="B635" s="2" t="s">
        <v>106</v>
      </c>
      <c r="C635" s="2" t="s">
        <v>164</v>
      </c>
      <c r="D635" s="2" t="s">
        <v>1244</v>
      </c>
      <c r="E635" s="6" t="s">
        <v>22</v>
      </c>
      <c r="F635" s="2">
        <v>248</v>
      </c>
      <c r="G635" s="3">
        <v>10</v>
      </c>
      <c r="H635" s="3" t="str">
        <f t="shared" si="9"/>
        <v>ESTERIL</v>
      </c>
      <c r="I635" s="8"/>
      <c r="J635" s="11"/>
      <c r="K635" s="3">
        <v>77</v>
      </c>
      <c r="L635" s="3">
        <v>537</v>
      </c>
      <c r="M635" s="3">
        <v>0</v>
      </c>
      <c r="N635" s="3">
        <v>0</v>
      </c>
      <c r="O635" s="3">
        <v>0</v>
      </c>
      <c r="P635" s="3">
        <v>22</v>
      </c>
      <c r="Q635" s="3">
        <v>115</v>
      </c>
      <c r="R635" s="3">
        <v>150</v>
      </c>
      <c r="S635" s="3">
        <v>11</v>
      </c>
      <c r="T635" s="3">
        <v>0</v>
      </c>
      <c r="U635" s="3">
        <v>0</v>
      </c>
      <c r="V635" s="3">
        <v>16</v>
      </c>
      <c r="W635" s="3">
        <v>97</v>
      </c>
      <c r="X635" s="3">
        <v>150</v>
      </c>
      <c r="Y635" s="3">
        <v>11</v>
      </c>
      <c r="Z635" s="3">
        <v>0</v>
      </c>
    </row>
    <row r="636" spans="1:26">
      <c r="A636" s="2" t="s">
        <v>616</v>
      </c>
      <c r="B636" s="2" t="s">
        <v>106</v>
      </c>
      <c r="C636" s="2" t="s">
        <v>164</v>
      </c>
      <c r="D636" s="2" t="s">
        <v>1245</v>
      </c>
      <c r="E636" s="6" t="s">
        <v>22</v>
      </c>
      <c r="F636" s="2">
        <v>249</v>
      </c>
      <c r="G636" s="3">
        <v>5</v>
      </c>
      <c r="H636" s="3" t="str">
        <f t="shared" si="9"/>
        <v>ESTERIL</v>
      </c>
      <c r="I636" s="8"/>
      <c r="J636" s="11"/>
      <c r="K636" s="3">
        <v>0</v>
      </c>
      <c r="L636" s="3">
        <v>384</v>
      </c>
      <c r="M636" s="3">
        <v>0</v>
      </c>
      <c r="N636" s="3">
        <v>0</v>
      </c>
      <c r="O636" s="3">
        <v>0</v>
      </c>
      <c r="P636" s="3">
        <v>8</v>
      </c>
      <c r="Q636" s="3">
        <v>84</v>
      </c>
      <c r="R636" s="3">
        <v>72</v>
      </c>
      <c r="S636" s="3">
        <v>4</v>
      </c>
      <c r="T636" s="3">
        <v>0</v>
      </c>
      <c r="U636" s="3">
        <v>0</v>
      </c>
      <c r="V636" s="3">
        <v>4</v>
      </c>
      <c r="W636" s="3">
        <v>77</v>
      </c>
      <c r="X636" s="3">
        <v>72</v>
      </c>
      <c r="Y636" s="3">
        <v>0</v>
      </c>
      <c r="Z636" s="3">
        <v>0</v>
      </c>
    </row>
    <row r="637" spans="1:26">
      <c r="A637" s="2" t="s">
        <v>616</v>
      </c>
      <c r="B637" s="2" t="s">
        <v>106</v>
      </c>
      <c r="C637" s="2" t="s">
        <v>164</v>
      </c>
      <c r="D637" s="2" t="s">
        <v>1246</v>
      </c>
      <c r="E637" s="6" t="s">
        <v>22</v>
      </c>
      <c r="F637" s="2">
        <v>250</v>
      </c>
      <c r="G637" s="3">
        <v>5</v>
      </c>
      <c r="H637" s="3" t="str">
        <f t="shared" si="9"/>
        <v>ESTERIL</v>
      </c>
      <c r="I637" s="8"/>
      <c r="J637" s="11"/>
      <c r="K637" s="3">
        <v>0</v>
      </c>
      <c r="L637" s="3">
        <v>549</v>
      </c>
      <c r="M637" s="3">
        <v>0</v>
      </c>
      <c r="N637" s="3">
        <v>0</v>
      </c>
      <c r="O637" s="3">
        <v>0</v>
      </c>
      <c r="P637" s="3">
        <v>27</v>
      </c>
      <c r="Q637" s="3">
        <v>139</v>
      </c>
      <c r="R637" s="3">
        <v>61</v>
      </c>
      <c r="S637" s="3">
        <v>18</v>
      </c>
      <c r="T637" s="3">
        <v>0</v>
      </c>
      <c r="U637" s="3">
        <v>0</v>
      </c>
      <c r="V637" s="3">
        <v>21</v>
      </c>
      <c r="W637" s="3">
        <v>130</v>
      </c>
      <c r="X637" s="3">
        <v>59</v>
      </c>
      <c r="Y637" s="3">
        <v>13</v>
      </c>
      <c r="Z637" s="3">
        <v>0</v>
      </c>
    </row>
    <row r="638" spans="1:26">
      <c r="A638" s="2" t="s">
        <v>616</v>
      </c>
      <c r="B638" s="2" t="s">
        <v>106</v>
      </c>
      <c r="C638" s="2" t="s">
        <v>164</v>
      </c>
      <c r="D638" s="2" t="s">
        <v>1247</v>
      </c>
      <c r="E638" s="6" t="s">
        <v>22</v>
      </c>
      <c r="F638" s="2">
        <v>251</v>
      </c>
      <c r="G638" s="3">
        <v>5</v>
      </c>
      <c r="H638" s="3" t="str">
        <f t="shared" si="9"/>
        <v>ESTERIL</v>
      </c>
      <c r="I638" s="8"/>
      <c r="J638" s="11"/>
      <c r="K638" s="3">
        <v>0</v>
      </c>
      <c r="L638" s="3">
        <v>334</v>
      </c>
      <c r="M638" s="3">
        <v>0</v>
      </c>
      <c r="N638" s="3">
        <v>0</v>
      </c>
      <c r="O638" s="3">
        <v>0</v>
      </c>
      <c r="P638" s="3">
        <v>15</v>
      </c>
      <c r="Q638" s="3">
        <v>69</v>
      </c>
      <c r="R638" s="3">
        <v>54</v>
      </c>
      <c r="S638" s="3">
        <v>6</v>
      </c>
      <c r="T638" s="3">
        <v>0</v>
      </c>
      <c r="U638" s="3">
        <v>0</v>
      </c>
      <c r="V638" s="3">
        <v>10</v>
      </c>
      <c r="W638" s="3">
        <v>57</v>
      </c>
      <c r="X638" s="3">
        <v>58</v>
      </c>
      <c r="Y638" s="3">
        <v>6</v>
      </c>
      <c r="Z638" s="3">
        <v>0</v>
      </c>
    </row>
    <row r="639" spans="1:26">
      <c r="A639" s="2" t="s">
        <v>616</v>
      </c>
      <c r="B639" s="2" t="s">
        <v>106</v>
      </c>
      <c r="C639" s="2" t="s">
        <v>164</v>
      </c>
      <c r="D639" s="2" t="s">
        <v>1248</v>
      </c>
      <c r="E639" s="6" t="s">
        <v>22</v>
      </c>
      <c r="F639" s="2">
        <v>252</v>
      </c>
      <c r="G639" s="3">
        <v>5</v>
      </c>
      <c r="H639" s="3" t="str">
        <f t="shared" si="9"/>
        <v>ESTERIL</v>
      </c>
      <c r="I639" s="8"/>
      <c r="J639" s="11"/>
      <c r="K639" s="3">
        <v>0</v>
      </c>
      <c r="L639" s="3">
        <v>478</v>
      </c>
      <c r="M639" s="3">
        <v>0</v>
      </c>
      <c r="N639" s="3">
        <v>0</v>
      </c>
      <c r="O639" s="3">
        <v>0</v>
      </c>
      <c r="P639" s="3">
        <v>7</v>
      </c>
      <c r="Q639" s="3">
        <v>111</v>
      </c>
      <c r="R639" s="3">
        <v>93</v>
      </c>
      <c r="S639" s="3">
        <v>0</v>
      </c>
      <c r="T639" s="3">
        <v>0</v>
      </c>
      <c r="U639" s="3">
        <v>0</v>
      </c>
      <c r="V639" s="3">
        <v>3</v>
      </c>
      <c r="W639" s="3">
        <v>89</v>
      </c>
      <c r="X639" s="3">
        <v>87</v>
      </c>
      <c r="Y639" s="3">
        <v>0</v>
      </c>
      <c r="Z639" s="3">
        <v>0</v>
      </c>
    </row>
    <row r="640" spans="1:26">
      <c r="A640" s="2" t="s">
        <v>616</v>
      </c>
      <c r="B640" s="2" t="s">
        <v>106</v>
      </c>
      <c r="C640" s="2" t="s">
        <v>164</v>
      </c>
      <c r="D640" s="2" t="s">
        <v>1249</v>
      </c>
      <c r="E640" s="6" t="s">
        <v>22</v>
      </c>
      <c r="F640" s="2">
        <v>253</v>
      </c>
      <c r="G640" s="3">
        <v>5</v>
      </c>
      <c r="H640" s="3" t="str">
        <f t="shared" si="9"/>
        <v>ESTERIL</v>
      </c>
      <c r="I640" s="8"/>
      <c r="J640" s="11"/>
      <c r="K640" s="3">
        <v>0</v>
      </c>
      <c r="L640" s="3">
        <v>471</v>
      </c>
      <c r="M640" s="3">
        <v>0</v>
      </c>
      <c r="N640" s="3">
        <v>0</v>
      </c>
      <c r="O640" s="3">
        <v>0</v>
      </c>
      <c r="P640" s="3">
        <v>0</v>
      </c>
      <c r="Q640" s="3">
        <v>64</v>
      </c>
      <c r="R640" s="3">
        <v>134</v>
      </c>
      <c r="S640" s="3">
        <v>0</v>
      </c>
      <c r="T640" s="3">
        <v>0</v>
      </c>
      <c r="U640" s="3">
        <v>0</v>
      </c>
      <c r="V640" s="3">
        <v>0</v>
      </c>
      <c r="W640" s="3">
        <v>33</v>
      </c>
      <c r="X640" s="3">
        <v>142</v>
      </c>
      <c r="Y640" s="3">
        <v>0</v>
      </c>
      <c r="Z640" s="3">
        <v>0</v>
      </c>
    </row>
    <row r="641" spans="1:26">
      <c r="A641" s="2" t="s">
        <v>616</v>
      </c>
      <c r="B641" s="2" t="s">
        <v>106</v>
      </c>
      <c r="C641" s="2" t="s">
        <v>164</v>
      </c>
      <c r="D641" s="2" t="s">
        <v>1250</v>
      </c>
      <c r="E641" s="6" t="s">
        <v>22</v>
      </c>
      <c r="F641" s="2">
        <v>254</v>
      </c>
      <c r="G641" s="3">
        <v>5</v>
      </c>
      <c r="H641" s="3" t="str">
        <f t="shared" si="9"/>
        <v>ESTERIL</v>
      </c>
      <c r="I641" s="8"/>
      <c r="J641" s="11"/>
      <c r="K641" s="3">
        <v>0</v>
      </c>
      <c r="L641" s="3">
        <v>461</v>
      </c>
      <c r="M641" s="3">
        <v>0</v>
      </c>
      <c r="N641" s="3">
        <v>0</v>
      </c>
      <c r="O641" s="3">
        <v>0</v>
      </c>
      <c r="P641" s="3">
        <v>3</v>
      </c>
      <c r="Q641" s="3">
        <v>74</v>
      </c>
      <c r="R641" s="3">
        <v>119</v>
      </c>
      <c r="S641" s="3">
        <v>0</v>
      </c>
      <c r="T641" s="3">
        <v>0</v>
      </c>
      <c r="U641" s="3">
        <v>0</v>
      </c>
      <c r="V641" s="3">
        <v>3</v>
      </c>
      <c r="W641" s="3">
        <v>51</v>
      </c>
      <c r="X641" s="3">
        <v>121</v>
      </c>
      <c r="Y641" s="3">
        <v>0</v>
      </c>
      <c r="Z641" s="3">
        <v>0</v>
      </c>
    </row>
    <row r="642" spans="1:26">
      <c r="A642" s="2" t="s">
        <v>616</v>
      </c>
      <c r="B642" s="2" t="s">
        <v>106</v>
      </c>
      <c r="C642" s="2" t="s">
        <v>164</v>
      </c>
      <c r="D642" s="2" t="s">
        <v>1251</v>
      </c>
      <c r="E642" s="6" t="s">
        <v>22</v>
      </c>
      <c r="F642" s="2">
        <v>255</v>
      </c>
      <c r="G642" s="3">
        <v>5</v>
      </c>
      <c r="H642" s="3" t="str">
        <f t="shared" si="9"/>
        <v>ESTERIL</v>
      </c>
      <c r="I642" s="8"/>
      <c r="J642" s="11"/>
      <c r="K642" s="3">
        <v>29</v>
      </c>
      <c r="L642" s="3">
        <v>377</v>
      </c>
      <c r="M642" s="3">
        <v>0</v>
      </c>
      <c r="N642" s="3">
        <v>0</v>
      </c>
      <c r="O642" s="3">
        <v>0</v>
      </c>
      <c r="P642" s="3">
        <v>27</v>
      </c>
      <c r="Q642" s="3">
        <v>81</v>
      </c>
      <c r="R642" s="3">
        <v>56</v>
      </c>
      <c r="S642" s="3">
        <v>20</v>
      </c>
      <c r="T642" s="3">
        <v>0</v>
      </c>
      <c r="U642" s="3">
        <v>0</v>
      </c>
      <c r="V642" s="3">
        <v>20</v>
      </c>
      <c r="W642" s="3">
        <v>69</v>
      </c>
      <c r="X642" s="3">
        <v>67</v>
      </c>
      <c r="Y642" s="3">
        <v>17</v>
      </c>
      <c r="Z642" s="3">
        <v>0</v>
      </c>
    </row>
    <row r="643" spans="1:26">
      <c r="A643" s="2" t="s">
        <v>616</v>
      </c>
      <c r="B643" s="2" t="s">
        <v>106</v>
      </c>
      <c r="C643" s="2" t="s">
        <v>164</v>
      </c>
      <c r="D643" s="2" t="s">
        <v>1252</v>
      </c>
      <c r="E643" s="6" t="s">
        <v>22</v>
      </c>
      <c r="F643" s="2">
        <v>256</v>
      </c>
      <c r="G643" s="3">
        <v>5</v>
      </c>
      <c r="H643" s="3" t="str">
        <f t="shared" ref="H643:H706" si="10">IF(I643&gt;0.08,"MINERIO","ESTERIL")</f>
        <v>ESTERIL</v>
      </c>
      <c r="I643" s="8"/>
      <c r="J643" s="11"/>
      <c r="K643" s="3">
        <v>0</v>
      </c>
      <c r="L643" s="3">
        <v>483</v>
      </c>
      <c r="M643" s="3">
        <v>0</v>
      </c>
      <c r="N643" s="3">
        <v>0</v>
      </c>
      <c r="O643" s="3">
        <v>0</v>
      </c>
      <c r="P643" s="3">
        <v>16</v>
      </c>
      <c r="Q643" s="3">
        <v>129</v>
      </c>
      <c r="R643" s="3">
        <v>78</v>
      </c>
      <c r="S643" s="3">
        <v>3</v>
      </c>
      <c r="T643" s="3">
        <v>0</v>
      </c>
      <c r="U643" s="3">
        <v>0</v>
      </c>
      <c r="V643" s="3">
        <v>7</v>
      </c>
      <c r="W643" s="3">
        <v>106</v>
      </c>
      <c r="X643" s="3">
        <v>89</v>
      </c>
      <c r="Y643" s="3">
        <v>0</v>
      </c>
      <c r="Z643" s="3">
        <v>0</v>
      </c>
    </row>
    <row r="644" spans="1:26">
      <c r="A644" s="2" t="s">
        <v>616</v>
      </c>
      <c r="B644" s="2" t="s">
        <v>106</v>
      </c>
      <c r="C644" s="2" t="s">
        <v>164</v>
      </c>
      <c r="D644" s="2" t="s">
        <v>1253</v>
      </c>
      <c r="E644" s="6" t="s">
        <v>22</v>
      </c>
      <c r="F644" s="2">
        <v>257</v>
      </c>
      <c r="G644" s="3">
        <v>5</v>
      </c>
      <c r="H644" s="3" t="str">
        <f t="shared" si="10"/>
        <v>ESTERIL</v>
      </c>
      <c r="I644" s="8"/>
      <c r="J644" s="11"/>
      <c r="K644" s="3">
        <v>14</v>
      </c>
      <c r="L644" s="3">
        <v>539</v>
      </c>
      <c r="M644" s="3">
        <v>0</v>
      </c>
      <c r="N644" s="3">
        <v>0</v>
      </c>
      <c r="O644" s="3">
        <v>0</v>
      </c>
      <c r="P644" s="3">
        <v>9</v>
      </c>
      <c r="Q644" s="3">
        <v>144</v>
      </c>
      <c r="R644" s="3">
        <v>118</v>
      </c>
      <c r="S644" s="3">
        <v>0</v>
      </c>
      <c r="T644" s="3">
        <v>0</v>
      </c>
      <c r="U644" s="3">
        <v>0</v>
      </c>
      <c r="V644" s="3">
        <v>6</v>
      </c>
      <c r="W644" s="3">
        <v>111</v>
      </c>
      <c r="X644" s="3">
        <v>123</v>
      </c>
      <c r="Y644" s="3">
        <v>0</v>
      </c>
      <c r="Z644" s="3">
        <v>0</v>
      </c>
    </row>
    <row r="645" spans="1:26">
      <c r="A645" s="2" t="s">
        <v>616</v>
      </c>
      <c r="B645" s="2" t="s">
        <v>106</v>
      </c>
      <c r="C645" s="2" t="s">
        <v>164</v>
      </c>
      <c r="D645" s="2" t="s">
        <v>1254</v>
      </c>
      <c r="E645" s="6" t="s">
        <v>22</v>
      </c>
      <c r="F645" s="2">
        <v>258</v>
      </c>
      <c r="G645" s="3">
        <v>5</v>
      </c>
      <c r="H645" s="3" t="str">
        <f t="shared" si="10"/>
        <v>ESTERIL</v>
      </c>
      <c r="I645" s="8"/>
      <c r="J645" s="11"/>
      <c r="K645" s="3">
        <v>14</v>
      </c>
      <c r="L645" s="3">
        <v>420</v>
      </c>
      <c r="M645" s="3">
        <v>0</v>
      </c>
      <c r="N645" s="3">
        <v>0</v>
      </c>
      <c r="O645" s="3">
        <v>0</v>
      </c>
      <c r="P645" s="3">
        <v>22</v>
      </c>
      <c r="Q645" s="3">
        <v>61</v>
      </c>
      <c r="R645" s="3">
        <v>101</v>
      </c>
      <c r="S645" s="3">
        <v>22</v>
      </c>
      <c r="T645" s="3">
        <v>0</v>
      </c>
      <c r="U645" s="3">
        <v>0</v>
      </c>
      <c r="V645" s="3">
        <v>17</v>
      </c>
      <c r="W645" s="3">
        <v>44</v>
      </c>
      <c r="X645" s="3">
        <v>108</v>
      </c>
      <c r="Y645" s="3">
        <v>15</v>
      </c>
      <c r="Z645" s="3">
        <v>0</v>
      </c>
    </row>
    <row r="646" spans="1:26">
      <c r="A646" s="2" t="s">
        <v>1049</v>
      </c>
      <c r="B646" s="2" t="s">
        <v>106</v>
      </c>
      <c r="C646" s="2" t="s">
        <v>164</v>
      </c>
      <c r="D646" s="2" t="s">
        <v>1255</v>
      </c>
      <c r="E646" s="2" t="s">
        <v>1428</v>
      </c>
      <c r="F646" s="2">
        <v>77</v>
      </c>
      <c r="G646" s="3" t="s">
        <v>1428</v>
      </c>
      <c r="H646" s="3" t="str">
        <f t="shared" si="10"/>
        <v>ESTERIL</v>
      </c>
      <c r="I646" s="8"/>
      <c r="J646" s="11"/>
      <c r="K646" s="3">
        <v>0</v>
      </c>
      <c r="L646" s="3">
        <v>935</v>
      </c>
      <c r="M646" s="3">
        <v>0</v>
      </c>
      <c r="N646" s="3">
        <v>0</v>
      </c>
      <c r="O646" s="3">
        <v>0</v>
      </c>
      <c r="P646" s="3">
        <v>56</v>
      </c>
      <c r="Q646" s="3">
        <v>239</v>
      </c>
      <c r="R646" s="3">
        <v>113</v>
      </c>
      <c r="S646" s="3">
        <v>33</v>
      </c>
      <c r="T646" s="3">
        <v>0</v>
      </c>
      <c r="U646" s="3">
        <v>0</v>
      </c>
      <c r="V646" s="3">
        <v>34</v>
      </c>
      <c r="W646" s="3">
        <v>226</v>
      </c>
      <c r="X646" s="3">
        <v>126</v>
      </c>
      <c r="Y646" s="3">
        <v>9</v>
      </c>
      <c r="Z646" s="3">
        <v>0</v>
      </c>
    </row>
    <row r="647" spans="1:26">
      <c r="A647" s="2" t="s">
        <v>1049</v>
      </c>
      <c r="B647" s="2" t="s">
        <v>106</v>
      </c>
      <c r="C647" s="2" t="s">
        <v>164</v>
      </c>
      <c r="D647" s="2" t="s">
        <v>1256</v>
      </c>
      <c r="E647" s="2" t="s">
        <v>1428</v>
      </c>
      <c r="F647" s="2">
        <v>78</v>
      </c>
      <c r="G647" s="3" t="s">
        <v>1173</v>
      </c>
      <c r="H647" s="3" t="str">
        <f t="shared" si="10"/>
        <v>ESTERIL</v>
      </c>
      <c r="I647" s="8"/>
      <c r="J647" s="11"/>
      <c r="K647" s="3">
        <v>0</v>
      </c>
      <c r="L647" s="3">
        <v>1154</v>
      </c>
      <c r="M647" s="3">
        <v>0</v>
      </c>
      <c r="N647" s="3">
        <v>0</v>
      </c>
      <c r="O647" s="3">
        <v>0</v>
      </c>
      <c r="P647" s="3">
        <v>92</v>
      </c>
      <c r="Q647" s="3">
        <v>280</v>
      </c>
      <c r="R647" s="3">
        <v>104</v>
      </c>
      <c r="S647" s="3">
        <v>74</v>
      </c>
      <c r="T647" s="3">
        <v>0</v>
      </c>
      <c r="U647" s="3">
        <v>0</v>
      </c>
      <c r="V647" s="3">
        <v>52</v>
      </c>
      <c r="W647" s="3">
        <v>305</v>
      </c>
      <c r="X647" s="3">
        <v>126</v>
      </c>
      <c r="Y647" s="3">
        <v>26</v>
      </c>
      <c r="Z647" s="3">
        <v>0</v>
      </c>
    </row>
    <row r="648" spans="1:26">
      <c r="A648" s="2" t="s">
        <v>1049</v>
      </c>
      <c r="B648" s="2" t="s">
        <v>106</v>
      </c>
      <c r="C648" s="2" t="s">
        <v>164</v>
      </c>
      <c r="D648" s="2" t="s">
        <v>1257</v>
      </c>
      <c r="E648" s="2" t="s">
        <v>1428</v>
      </c>
      <c r="F648" s="2">
        <v>79</v>
      </c>
      <c r="G648" s="3" t="s">
        <v>1173</v>
      </c>
      <c r="H648" s="3" t="str">
        <f t="shared" si="10"/>
        <v>ESTERIL</v>
      </c>
      <c r="I648" s="8"/>
      <c r="J648" s="11"/>
      <c r="K648" s="3">
        <v>14</v>
      </c>
      <c r="L648" s="3">
        <v>556</v>
      </c>
      <c r="M648" s="3">
        <v>0</v>
      </c>
      <c r="N648" s="3">
        <v>0</v>
      </c>
      <c r="O648" s="3">
        <v>0</v>
      </c>
      <c r="P648" s="3">
        <v>36</v>
      </c>
      <c r="Q648" s="3">
        <v>92</v>
      </c>
      <c r="R648" s="3">
        <v>112</v>
      </c>
      <c r="S648" s="3">
        <v>25</v>
      </c>
      <c r="T648" s="3">
        <v>0</v>
      </c>
      <c r="U648" s="3">
        <v>0</v>
      </c>
      <c r="V648" s="3">
        <v>30</v>
      </c>
      <c r="W648" s="3">
        <v>78</v>
      </c>
      <c r="X648" s="3">
        <v>121</v>
      </c>
      <c r="Y648" s="3">
        <v>17</v>
      </c>
      <c r="Z648" s="3">
        <v>0</v>
      </c>
    </row>
    <row r="649" spans="1:26">
      <c r="A649" s="2" t="s">
        <v>1049</v>
      </c>
      <c r="B649" s="2" t="s">
        <v>106</v>
      </c>
      <c r="C649" s="2" t="s">
        <v>164</v>
      </c>
      <c r="D649" s="2" t="s">
        <v>1258</v>
      </c>
      <c r="E649" s="2" t="s">
        <v>1428</v>
      </c>
      <c r="F649" s="2">
        <v>80</v>
      </c>
      <c r="G649" s="3" t="s">
        <v>1173</v>
      </c>
      <c r="H649" s="3" t="str">
        <f t="shared" si="10"/>
        <v>ESTERIL</v>
      </c>
      <c r="I649" s="8"/>
      <c r="J649" s="11"/>
      <c r="K649" s="3">
        <v>0</v>
      </c>
      <c r="L649" s="3">
        <v>760</v>
      </c>
      <c r="M649" s="3">
        <v>0</v>
      </c>
      <c r="N649" s="3">
        <v>0</v>
      </c>
      <c r="O649" s="3">
        <v>0</v>
      </c>
      <c r="P649" s="3">
        <v>101</v>
      </c>
      <c r="Q649" s="3">
        <v>86</v>
      </c>
      <c r="R649" s="3">
        <v>85</v>
      </c>
      <c r="S649" s="3">
        <v>82</v>
      </c>
      <c r="T649" s="3">
        <v>0</v>
      </c>
      <c r="U649" s="3">
        <v>0</v>
      </c>
      <c r="V649" s="3">
        <v>74</v>
      </c>
      <c r="W649" s="3">
        <v>104</v>
      </c>
      <c r="X649" s="3">
        <v>89</v>
      </c>
      <c r="Y649" s="3">
        <v>63</v>
      </c>
      <c r="Z649" s="3">
        <v>0</v>
      </c>
    </row>
    <row r="650" spans="1:26">
      <c r="A650" s="2" t="s">
        <v>1049</v>
      </c>
      <c r="B650" s="2" t="s">
        <v>106</v>
      </c>
      <c r="C650" s="2" t="s">
        <v>164</v>
      </c>
      <c r="D650" s="2" t="s">
        <v>1259</v>
      </c>
      <c r="E650" s="2" t="s">
        <v>1428</v>
      </c>
      <c r="F650" s="2">
        <v>81</v>
      </c>
      <c r="G650" s="3" t="s">
        <v>1173</v>
      </c>
      <c r="H650" s="3" t="str">
        <f t="shared" si="10"/>
        <v>ESTERIL</v>
      </c>
      <c r="I650" s="8"/>
      <c r="J650" s="11"/>
      <c r="K650" s="3">
        <v>0</v>
      </c>
      <c r="L650" s="3">
        <v>392</v>
      </c>
      <c r="M650" s="3">
        <v>0</v>
      </c>
      <c r="N650" s="3">
        <v>0</v>
      </c>
      <c r="O650" s="3">
        <v>0</v>
      </c>
      <c r="P650" s="3">
        <v>7</v>
      </c>
      <c r="Q650" s="3">
        <v>68</v>
      </c>
      <c r="R650" s="3">
        <v>96</v>
      </c>
      <c r="S650" s="3">
        <v>5</v>
      </c>
      <c r="T650" s="3">
        <v>0</v>
      </c>
      <c r="U650" s="3">
        <v>0</v>
      </c>
      <c r="V650" s="3">
        <v>6</v>
      </c>
      <c r="W650" s="3">
        <v>51</v>
      </c>
      <c r="X650" s="3">
        <v>98</v>
      </c>
      <c r="Y650" s="3">
        <v>4</v>
      </c>
      <c r="Z650" s="3">
        <v>0</v>
      </c>
    </row>
    <row r="651" spans="1:26">
      <c r="A651" s="2" t="s">
        <v>1049</v>
      </c>
      <c r="B651" s="2" t="s">
        <v>106</v>
      </c>
      <c r="C651" s="2" t="s">
        <v>164</v>
      </c>
      <c r="D651" s="2" t="s">
        <v>1260</v>
      </c>
      <c r="E651" s="2" t="s">
        <v>1428</v>
      </c>
      <c r="F651" s="2">
        <v>82</v>
      </c>
      <c r="G651" s="3" t="s">
        <v>1173</v>
      </c>
      <c r="H651" s="3" t="str">
        <f t="shared" si="10"/>
        <v>ESTERIL</v>
      </c>
      <c r="I651" s="8"/>
      <c r="J651" s="11"/>
      <c r="K651" s="3">
        <v>0</v>
      </c>
      <c r="L651" s="3">
        <v>912</v>
      </c>
      <c r="M651" s="3">
        <v>0</v>
      </c>
      <c r="N651" s="3">
        <v>0</v>
      </c>
      <c r="O651" s="3">
        <v>0</v>
      </c>
      <c r="P651" s="3">
        <v>27</v>
      </c>
      <c r="Q651" s="3">
        <v>295</v>
      </c>
      <c r="R651" s="3">
        <v>110</v>
      </c>
      <c r="S651" s="3">
        <v>8</v>
      </c>
      <c r="T651" s="3">
        <v>0</v>
      </c>
      <c r="U651" s="3">
        <v>0</v>
      </c>
      <c r="V651" s="3">
        <v>16</v>
      </c>
      <c r="W651" s="3">
        <v>254</v>
      </c>
      <c r="X651" s="3">
        <v>133</v>
      </c>
      <c r="Y651" s="3">
        <v>5</v>
      </c>
      <c r="Z651" s="3">
        <v>0</v>
      </c>
    </row>
    <row r="652" spans="1:26">
      <c r="A652" s="2" t="s">
        <v>1049</v>
      </c>
      <c r="B652" s="2" t="s">
        <v>106</v>
      </c>
      <c r="C652" s="2" t="s">
        <v>164</v>
      </c>
      <c r="D652" s="2" t="s">
        <v>1261</v>
      </c>
      <c r="E652" s="2" t="s">
        <v>1428</v>
      </c>
      <c r="F652" s="2">
        <v>83</v>
      </c>
      <c r="G652" s="3" t="s">
        <v>1173</v>
      </c>
      <c r="H652" s="3" t="str">
        <f t="shared" si="10"/>
        <v>ESTERIL</v>
      </c>
      <c r="I652" s="8"/>
      <c r="J652" s="11"/>
      <c r="K652" s="3">
        <v>0</v>
      </c>
      <c r="L652" s="3">
        <v>531</v>
      </c>
      <c r="M652" s="3">
        <v>0</v>
      </c>
      <c r="N652" s="3">
        <v>0</v>
      </c>
      <c r="O652" s="3">
        <v>0</v>
      </c>
      <c r="P652" s="3">
        <v>2</v>
      </c>
      <c r="Q652" s="3">
        <v>81</v>
      </c>
      <c r="R652" s="3">
        <v>169</v>
      </c>
      <c r="S652" s="3">
        <v>0</v>
      </c>
      <c r="T652" s="3">
        <v>0</v>
      </c>
      <c r="U652" s="3">
        <v>0</v>
      </c>
      <c r="V652" s="3">
        <v>0</v>
      </c>
      <c r="W652" s="3">
        <v>41</v>
      </c>
      <c r="X652" s="3">
        <v>179</v>
      </c>
      <c r="Y652" s="3">
        <v>0</v>
      </c>
      <c r="Z652" s="3">
        <v>0</v>
      </c>
    </row>
    <row r="653" spans="1:26">
      <c r="A653" s="2" t="s">
        <v>1049</v>
      </c>
      <c r="B653" s="2" t="s">
        <v>106</v>
      </c>
      <c r="C653" s="2" t="s">
        <v>164</v>
      </c>
      <c r="D653" s="2" t="s">
        <v>1262</v>
      </c>
      <c r="E653" s="2" t="s">
        <v>1428</v>
      </c>
      <c r="F653" s="2">
        <v>84</v>
      </c>
      <c r="G653" s="3" t="s">
        <v>1173</v>
      </c>
      <c r="H653" s="3" t="str">
        <f t="shared" si="10"/>
        <v>ESTERIL</v>
      </c>
      <c r="I653" s="8"/>
      <c r="J653" s="11"/>
      <c r="K653" s="3">
        <v>0</v>
      </c>
      <c r="L653" s="3">
        <v>574</v>
      </c>
      <c r="M653" s="3">
        <v>0</v>
      </c>
      <c r="N653" s="3">
        <v>0</v>
      </c>
      <c r="O653" s="3">
        <v>0</v>
      </c>
      <c r="P653" s="3">
        <v>0</v>
      </c>
      <c r="Q653" s="3">
        <v>64</v>
      </c>
      <c r="R653" s="3">
        <v>193</v>
      </c>
      <c r="S653" s="3">
        <v>0</v>
      </c>
      <c r="T653" s="3">
        <v>0</v>
      </c>
      <c r="U653" s="3">
        <v>0</v>
      </c>
      <c r="V653" s="3">
        <v>0</v>
      </c>
      <c r="W653" s="3">
        <v>26</v>
      </c>
      <c r="X653" s="3">
        <v>179</v>
      </c>
      <c r="Y653" s="3">
        <v>0</v>
      </c>
      <c r="Z653" s="3">
        <v>0</v>
      </c>
    </row>
    <row r="654" spans="1:26">
      <c r="A654" s="2" t="s">
        <v>1049</v>
      </c>
      <c r="B654" s="2" t="s">
        <v>106</v>
      </c>
      <c r="C654" s="2" t="s">
        <v>164</v>
      </c>
      <c r="D654" s="2" t="s">
        <v>1263</v>
      </c>
      <c r="E654" s="2" t="s">
        <v>1428</v>
      </c>
      <c r="F654" s="2">
        <v>85</v>
      </c>
      <c r="G654" s="3" t="s">
        <v>1173</v>
      </c>
      <c r="H654" s="3" t="str">
        <f t="shared" si="10"/>
        <v>ESTERIL</v>
      </c>
      <c r="I654" s="8"/>
      <c r="J654" s="11"/>
      <c r="K654" s="3">
        <v>0</v>
      </c>
      <c r="L654" s="3">
        <v>473</v>
      </c>
      <c r="M654" s="3">
        <v>0</v>
      </c>
      <c r="N654" s="3">
        <v>0</v>
      </c>
      <c r="O654" s="3">
        <v>0</v>
      </c>
      <c r="P654" s="3">
        <v>0</v>
      </c>
      <c r="Q654" s="3">
        <v>93</v>
      </c>
      <c r="R654" s="3">
        <v>125</v>
      </c>
      <c r="S654" s="3">
        <v>0</v>
      </c>
      <c r="T654" s="3">
        <v>0</v>
      </c>
      <c r="U654" s="3">
        <v>0</v>
      </c>
      <c r="V654" s="3">
        <v>0</v>
      </c>
      <c r="W654" s="3">
        <v>56</v>
      </c>
      <c r="X654" s="3">
        <v>140</v>
      </c>
      <c r="Y654" s="3">
        <v>0</v>
      </c>
      <c r="Z654" s="3">
        <v>0</v>
      </c>
    </row>
    <row r="655" spans="1:26">
      <c r="A655" s="2" t="s">
        <v>1049</v>
      </c>
      <c r="B655" s="2" t="s">
        <v>106</v>
      </c>
      <c r="C655" s="2" t="s">
        <v>164</v>
      </c>
      <c r="D655" s="2" t="s">
        <v>1264</v>
      </c>
      <c r="E655" s="2" t="s">
        <v>1428</v>
      </c>
      <c r="F655" s="2">
        <v>86</v>
      </c>
      <c r="G655" s="3" t="s">
        <v>1173</v>
      </c>
      <c r="H655" s="3" t="str">
        <f t="shared" si="10"/>
        <v>ESTERIL</v>
      </c>
      <c r="I655" s="8"/>
      <c r="J655" s="11"/>
      <c r="K655" s="3">
        <v>19</v>
      </c>
      <c r="L655" s="3">
        <v>513</v>
      </c>
      <c r="M655" s="3">
        <v>0</v>
      </c>
      <c r="N655" s="3">
        <v>0</v>
      </c>
      <c r="O655" s="3">
        <v>0</v>
      </c>
      <c r="P655" s="3">
        <v>8</v>
      </c>
      <c r="Q655" s="3">
        <v>113</v>
      </c>
      <c r="R655" s="3">
        <v>117</v>
      </c>
      <c r="S655" s="3">
        <v>2</v>
      </c>
      <c r="T655" s="3">
        <v>0</v>
      </c>
      <c r="U655" s="3">
        <v>0</v>
      </c>
      <c r="V655" s="3">
        <v>2</v>
      </c>
      <c r="W655" s="3">
        <v>96</v>
      </c>
      <c r="X655" s="3">
        <v>123</v>
      </c>
      <c r="Y655" s="3">
        <v>0</v>
      </c>
      <c r="Z655" s="3">
        <v>0</v>
      </c>
    </row>
    <row r="656" spans="1:26">
      <c r="A656" s="2" t="s">
        <v>1049</v>
      </c>
      <c r="B656" s="2" t="s">
        <v>106</v>
      </c>
      <c r="C656" s="2" t="s">
        <v>164</v>
      </c>
      <c r="D656" s="2" t="s">
        <v>1265</v>
      </c>
      <c r="E656" s="2" t="s">
        <v>1428</v>
      </c>
      <c r="F656" s="2">
        <v>87</v>
      </c>
      <c r="G656" s="3" t="s">
        <v>1173</v>
      </c>
      <c r="H656" s="3" t="str">
        <f t="shared" si="10"/>
        <v>ESTERIL</v>
      </c>
      <c r="I656" s="8"/>
      <c r="J656" s="11"/>
      <c r="K656" s="3">
        <v>0</v>
      </c>
      <c r="L656" s="3">
        <v>701</v>
      </c>
      <c r="M656" s="3">
        <v>0</v>
      </c>
      <c r="N656" s="3">
        <v>0</v>
      </c>
      <c r="O656" s="3">
        <v>0</v>
      </c>
      <c r="P656" s="3">
        <v>2</v>
      </c>
      <c r="Q656" s="3">
        <v>83</v>
      </c>
      <c r="R656" s="3">
        <v>255</v>
      </c>
      <c r="S656" s="3">
        <v>0</v>
      </c>
      <c r="T656" s="3">
        <v>0</v>
      </c>
      <c r="U656" s="3">
        <v>0</v>
      </c>
      <c r="V656" s="3">
        <v>0</v>
      </c>
      <c r="W656" s="3">
        <v>45</v>
      </c>
      <c r="X656" s="3">
        <v>245</v>
      </c>
      <c r="Y656" s="3">
        <v>0</v>
      </c>
      <c r="Z656" s="3">
        <v>0</v>
      </c>
    </row>
    <row r="657" spans="1:26">
      <c r="A657" s="2" t="s">
        <v>1049</v>
      </c>
      <c r="B657" s="2" t="s">
        <v>106</v>
      </c>
      <c r="C657" s="2" t="s">
        <v>164</v>
      </c>
      <c r="D657" s="2" t="s">
        <v>1266</v>
      </c>
      <c r="E657" s="2" t="s">
        <v>1428</v>
      </c>
      <c r="F657" s="2">
        <v>88</v>
      </c>
      <c r="G657" s="3" t="s">
        <v>1173</v>
      </c>
      <c r="H657" s="3" t="str">
        <f t="shared" si="10"/>
        <v>ESTERIL</v>
      </c>
      <c r="I657" s="8"/>
      <c r="J657" s="11"/>
      <c r="K657" s="3">
        <v>0</v>
      </c>
      <c r="L657" s="3">
        <v>674</v>
      </c>
      <c r="M657" s="3">
        <v>0</v>
      </c>
      <c r="N657" s="3">
        <v>0</v>
      </c>
      <c r="O657" s="3">
        <v>0</v>
      </c>
      <c r="P657" s="3">
        <v>8</v>
      </c>
      <c r="Q657" s="3">
        <v>157</v>
      </c>
      <c r="R657" s="3">
        <v>133</v>
      </c>
      <c r="S657" s="3">
        <v>0</v>
      </c>
      <c r="T657" s="3">
        <v>0</v>
      </c>
      <c r="U657" s="3">
        <v>0</v>
      </c>
      <c r="V657" s="3">
        <v>3</v>
      </c>
      <c r="W657" s="3">
        <v>126</v>
      </c>
      <c r="X657" s="3">
        <v>129</v>
      </c>
      <c r="Y657" s="3">
        <v>0</v>
      </c>
      <c r="Z657" s="3">
        <v>0</v>
      </c>
    </row>
    <row r="658" spans="1:26">
      <c r="A658" s="2" t="s">
        <v>1049</v>
      </c>
      <c r="B658" s="2" t="s">
        <v>106</v>
      </c>
      <c r="C658" s="2" t="s">
        <v>164</v>
      </c>
      <c r="D658" s="2" t="s">
        <v>1267</v>
      </c>
      <c r="E658" s="2" t="s">
        <v>1428</v>
      </c>
      <c r="F658" s="2">
        <v>89</v>
      </c>
      <c r="G658" s="3" t="s">
        <v>1173</v>
      </c>
      <c r="H658" s="3" t="str">
        <f t="shared" si="10"/>
        <v>ESTERIL</v>
      </c>
      <c r="I658" s="8"/>
      <c r="J658" s="11"/>
      <c r="K658" s="3">
        <v>49</v>
      </c>
      <c r="L658" s="3">
        <v>531</v>
      </c>
      <c r="M658" s="3">
        <v>0</v>
      </c>
      <c r="N658" s="3">
        <v>0</v>
      </c>
      <c r="O658" s="3">
        <v>0</v>
      </c>
      <c r="P658" s="3">
        <v>27</v>
      </c>
      <c r="Q658" s="3">
        <v>154</v>
      </c>
      <c r="R658" s="3">
        <v>71</v>
      </c>
      <c r="S658" s="3">
        <v>13</v>
      </c>
      <c r="T658" s="3">
        <v>0</v>
      </c>
      <c r="U658" s="3">
        <v>0</v>
      </c>
      <c r="V658" s="3">
        <v>20</v>
      </c>
      <c r="W658" s="3">
        <v>139</v>
      </c>
      <c r="X658" s="3">
        <v>70</v>
      </c>
      <c r="Y658" s="3">
        <v>10</v>
      </c>
      <c r="Z658" s="3">
        <v>0</v>
      </c>
    </row>
    <row r="659" spans="1:26">
      <c r="A659" s="2" t="s">
        <v>1049</v>
      </c>
      <c r="B659" s="2" t="s">
        <v>106</v>
      </c>
      <c r="C659" s="2" t="s">
        <v>164</v>
      </c>
      <c r="D659" s="2" t="s">
        <v>1268</v>
      </c>
      <c r="E659" s="2" t="s">
        <v>1428</v>
      </c>
      <c r="F659" s="2">
        <v>90</v>
      </c>
      <c r="G659" s="3" t="s">
        <v>1173</v>
      </c>
      <c r="H659" s="3" t="str">
        <f t="shared" si="10"/>
        <v>ESTERIL</v>
      </c>
      <c r="I659" s="8"/>
      <c r="J659" s="11"/>
      <c r="K659" s="3">
        <v>0</v>
      </c>
      <c r="L659" s="3">
        <v>986</v>
      </c>
      <c r="M659" s="3">
        <v>0</v>
      </c>
      <c r="N659" s="3">
        <v>0</v>
      </c>
      <c r="O659" s="3">
        <v>0</v>
      </c>
      <c r="P659" s="3">
        <v>5</v>
      </c>
      <c r="Q659" s="3">
        <v>194</v>
      </c>
      <c r="R659" s="3">
        <v>281</v>
      </c>
      <c r="S659" s="3">
        <v>4</v>
      </c>
      <c r="T659" s="3">
        <v>0</v>
      </c>
      <c r="U659" s="3">
        <v>0</v>
      </c>
      <c r="V659" s="3">
        <v>4</v>
      </c>
      <c r="W659" s="3">
        <v>118</v>
      </c>
      <c r="X659" s="3">
        <v>316</v>
      </c>
      <c r="Y659" s="3">
        <v>4</v>
      </c>
      <c r="Z659" s="3">
        <v>0</v>
      </c>
    </row>
    <row r="660" spans="1:26">
      <c r="A660" s="2" t="s">
        <v>1049</v>
      </c>
      <c r="B660" s="2" t="s">
        <v>106</v>
      </c>
      <c r="C660" s="2" t="s">
        <v>164</v>
      </c>
      <c r="D660" s="2" t="s">
        <v>1269</v>
      </c>
      <c r="E660" s="2" t="s">
        <v>1428</v>
      </c>
      <c r="F660" s="2">
        <v>91</v>
      </c>
      <c r="G660" s="3" t="s">
        <v>1173</v>
      </c>
      <c r="H660" s="3" t="str">
        <f t="shared" si="10"/>
        <v>ESTERIL</v>
      </c>
      <c r="I660" s="8"/>
      <c r="J660" s="11"/>
      <c r="K660" s="3">
        <v>0</v>
      </c>
      <c r="L660" s="3">
        <v>622</v>
      </c>
      <c r="M660" s="3">
        <v>0</v>
      </c>
      <c r="N660" s="3">
        <v>0</v>
      </c>
      <c r="O660" s="3">
        <v>0</v>
      </c>
      <c r="P660" s="3">
        <v>4</v>
      </c>
      <c r="Q660" s="3">
        <v>166</v>
      </c>
      <c r="R660" s="3">
        <v>138</v>
      </c>
      <c r="S660" s="3">
        <v>0</v>
      </c>
      <c r="T660" s="3">
        <v>0</v>
      </c>
      <c r="U660" s="3">
        <v>0</v>
      </c>
      <c r="V660" s="3">
        <v>1</v>
      </c>
      <c r="W660" s="3">
        <v>105</v>
      </c>
      <c r="X660" s="3">
        <v>150</v>
      </c>
      <c r="Y660" s="3">
        <v>0</v>
      </c>
      <c r="Z660" s="3">
        <v>0</v>
      </c>
    </row>
    <row r="661" spans="1:26">
      <c r="A661" s="2" t="s">
        <v>1049</v>
      </c>
      <c r="B661" s="2" t="s">
        <v>106</v>
      </c>
      <c r="C661" s="2" t="s">
        <v>164</v>
      </c>
      <c r="D661" s="2" t="s">
        <v>1270</v>
      </c>
      <c r="E661" s="2" t="s">
        <v>1428</v>
      </c>
      <c r="F661" s="2">
        <v>92</v>
      </c>
      <c r="G661" s="3" t="s">
        <v>1173</v>
      </c>
      <c r="H661" s="3" t="str">
        <f t="shared" si="10"/>
        <v>ESTERIL</v>
      </c>
      <c r="I661" s="8"/>
      <c r="J661" s="11"/>
      <c r="K661" s="3">
        <v>0</v>
      </c>
      <c r="L661" s="3">
        <v>587</v>
      </c>
      <c r="M661" s="3">
        <v>0</v>
      </c>
      <c r="N661" s="3">
        <v>0</v>
      </c>
      <c r="O661" s="3">
        <v>0</v>
      </c>
      <c r="P661" s="3">
        <v>3</v>
      </c>
      <c r="Q661" s="3">
        <v>141</v>
      </c>
      <c r="R661" s="3">
        <v>147</v>
      </c>
      <c r="S661" s="3">
        <v>0</v>
      </c>
      <c r="T661" s="3">
        <v>0</v>
      </c>
      <c r="U661" s="3">
        <v>0</v>
      </c>
      <c r="V661" s="3">
        <v>1</v>
      </c>
      <c r="W661" s="3">
        <v>88</v>
      </c>
      <c r="X661" s="3">
        <v>170</v>
      </c>
      <c r="Y661" s="3">
        <v>0</v>
      </c>
      <c r="Z661" s="3">
        <v>0</v>
      </c>
    </row>
    <row r="662" spans="1:26">
      <c r="A662" s="2" t="s">
        <v>1049</v>
      </c>
      <c r="B662" s="2" t="s">
        <v>106</v>
      </c>
      <c r="C662" s="2" t="s">
        <v>164</v>
      </c>
      <c r="D662" s="2" t="s">
        <v>1271</v>
      </c>
      <c r="E662" s="2" t="s">
        <v>1428</v>
      </c>
      <c r="F662" s="2">
        <v>93</v>
      </c>
      <c r="G662" s="3" t="s">
        <v>1173</v>
      </c>
      <c r="H662" s="3" t="str">
        <f t="shared" si="10"/>
        <v>ESTERIL</v>
      </c>
      <c r="I662" s="8"/>
      <c r="J662" s="11"/>
      <c r="K662" s="3">
        <v>0</v>
      </c>
      <c r="L662" s="3">
        <v>767</v>
      </c>
      <c r="M662" s="3">
        <v>0</v>
      </c>
      <c r="N662" s="3">
        <v>0</v>
      </c>
      <c r="O662" s="3">
        <v>0</v>
      </c>
      <c r="P662" s="3">
        <v>1</v>
      </c>
      <c r="Q662" s="3">
        <v>71</v>
      </c>
      <c r="R662" s="3">
        <v>178</v>
      </c>
      <c r="S662" s="3">
        <v>0</v>
      </c>
      <c r="T662" s="3">
        <v>0</v>
      </c>
      <c r="U662" s="3">
        <v>0</v>
      </c>
      <c r="V662" s="3">
        <v>1</v>
      </c>
      <c r="W662" s="3">
        <v>45</v>
      </c>
      <c r="X662" s="3">
        <v>170</v>
      </c>
      <c r="Y662" s="3">
        <v>0</v>
      </c>
      <c r="Z662" s="3">
        <v>0</v>
      </c>
    </row>
    <row r="663" spans="1:26">
      <c r="A663" s="2" t="s">
        <v>1049</v>
      </c>
      <c r="B663" s="2" t="s">
        <v>106</v>
      </c>
      <c r="C663" s="2" t="s">
        <v>164</v>
      </c>
      <c r="D663" s="2" t="s">
        <v>1272</v>
      </c>
      <c r="E663" s="2" t="s">
        <v>1428</v>
      </c>
      <c r="F663" s="2">
        <v>94</v>
      </c>
      <c r="G663" s="3" t="s">
        <v>1173</v>
      </c>
      <c r="H663" s="3" t="str">
        <f t="shared" si="10"/>
        <v>ESTERIL</v>
      </c>
      <c r="I663" s="8"/>
      <c r="J663" s="11"/>
      <c r="K663" s="3">
        <v>0</v>
      </c>
      <c r="L663" s="3">
        <v>686</v>
      </c>
      <c r="M663" s="3">
        <v>0</v>
      </c>
      <c r="N663" s="3">
        <v>0</v>
      </c>
      <c r="O663" s="3">
        <v>0</v>
      </c>
      <c r="P663" s="3">
        <v>3</v>
      </c>
      <c r="Q663" s="3">
        <v>190</v>
      </c>
      <c r="R663" s="3">
        <v>149</v>
      </c>
      <c r="S663" s="3">
        <v>0</v>
      </c>
      <c r="T663" s="3">
        <v>0</v>
      </c>
      <c r="U663" s="3">
        <v>0</v>
      </c>
      <c r="V663" s="3">
        <v>0</v>
      </c>
      <c r="W663" s="3">
        <v>122</v>
      </c>
      <c r="X663" s="3">
        <v>175</v>
      </c>
      <c r="Y663" s="3">
        <v>0</v>
      </c>
      <c r="Z663" s="3">
        <v>0</v>
      </c>
    </row>
    <row r="664" spans="1:26">
      <c r="A664" s="2" t="s">
        <v>1049</v>
      </c>
      <c r="B664" s="2" t="s">
        <v>106</v>
      </c>
      <c r="C664" s="2" t="s">
        <v>164</v>
      </c>
      <c r="D664" s="2" t="s">
        <v>1273</v>
      </c>
      <c r="E664" s="2" t="s">
        <v>1428</v>
      </c>
      <c r="F664" s="2">
        <v>95</v>
      </c>
      <c r="G664" s="3" t="s">
        <v>1173</v>
      </c>
      <c r="H664" s="3" t="str">
        <f t="shared" si="10"/>
        <v>ESTERIL</v>
      </c>
      <c r="I664" s="8"/>
      <c r="J664" s="11"/>
      <c r="K664" s="3">
        <v>14</v>
      </c>
      <c r="L664" s="3">
        <v>640</v>
      </c>
      <c r="M664" s="3">
        <v>0</v>
      </c>
      <c r="N664" s="3">
        <v>0</v>
      </c>
      <c r="O664" s="3">
        <v>0</v>
      </c>
      <c r="P664" s="3">
        <v>19</v>
      </c>
      <c r="Q664" s="3">
        <v>198</v>
      </c>
      <c r="R664" s="3">
        <v>100</v>
      </c>
      <c r="S664" s="3">
        <v>6</v>
      </c>
      <c r="T664" s="3">
        <v>0</v>
      </c>
      <c r="U664" s="3">
        <v>0</v>
      </c>
      <c r="V664" s="3">
        <v>11</v>
      </c>
      <c r="W664" s="3">
        <v>176</v>
      </c>
      <c r="X664" s="3">
        <v>107</v>
      </c>
      <c r="Y664" s="3">
        <v>3</v>
      </c>
      <c r="Z664" s="3">
        <v>0</v>
      </c>
    </row>
    <row r="665" spans="1:26">
      <c r="A665" s="2" t="s">
        <v>1049</v>
      </c>
      <c r="B665" s="2" t="s">
        <v>106</v>
      </c>
      <c r="C665" s="2" t="s">
        <v>164</v>
      </c>
      <c r="D665" s="2" t="s">
        <v>1274</v>
      </c>
      <c r="E665" s="2" t="s">
        <v>1428</v>
      </c>
      <c r="F665" s="2">
        <v>96</v>
      </c>
      <c r="G665" s="3" t="s">
        <v>1173</v>
      </c>
      <c r="H665" s="3" t="str">
        <f t="shared" si="10"/>
        <v>ESTERIL</v>
      </c>
      <c r="I665" s="8"/>
      <c r="J665" s="11"/>
      <c r="K665" s="3">
        <v>0</v>
      </c>
      <c r="L665" s="3">
        <v>996</v>
      </c>
      <c r="M665" s="3">
        <v>0</v>
      </c>
      <c r="N665" s="3">
        <v>0</v>
      </c>
      <c r="O665" s="3">
        <v>0</v>
      </c>
      <c r="P665" s="3">
        <v>13</v>
      </c>
      <c r="Q665" s="3">
        <v>287</v>
      </c>
      <c r="R665" s="3">
        <v>206</v>
      </c>
      <c r="S665" s="3">
        <v>0</v>
      </c>
      <c r="T665" s="3">
        <v>0</v>
      </c>
      <c r="U665" s="3">
        <v>0</v>
      </c>
      <c r="V665" s="3">
        <v>4</v>
      </c>
      <c r="W665" s="3">
        <v>207</v>
      </c>
      <c r="X665" s="3">
        <v>253</v>
      </c>
      <c r="Y665" s="3">
        <v>0</v>
      </c>
      <c r="Z665" s="3">
        <v>0</v>
      </c>
    </row>
    <row r="666" spans="1:26">
      <c r="A666" s="2" t="s">
        <v>1049</v>
      </c>
      <c r="B666" s="2" t="s">
        <v>106</v>
      </c>
      <c r="C666" s="2" t="s">
        <v>164</v>
      </c>
      <c r="D666" s="2" t="s">
        <v>1275</v>
      </c>
      <c r="E666" s="2" t="s">
        <v>1428</v>
      </c>
      <c r="F666" s="2">
        <v>97</v>
      </c>
      <c r="G666" s="3" t="s">
        <v>1173</v>
      </c>
      <c r="H666" s="3" t="str">
        <f t="shared" si="10"/>
        <v>ESTERIL</v>
      </c>
      <c r="I666" s="8"/>
      <c r="J666" s="11"/>
      <c r="K666" s="3">
        <v>82</v>
      </c>
      <c r="L666" s="3">
        <v>597</v>
      </c>
      <c r="M666" s="3">
        <v>0</v>
      </c>
      <c r="N666" s="3">
        <v>0</v>
      </c>
      <c r="O666" s="3">
        <v>0</v>
      </c>
      <c r="P666" s="3">
        <v>59</v>
      </c>
      <c r="Q666" s="3">
        <v>169</v>
      </c>
      <c r="R666" s="3">
        <v>32</v>
      </c>
      <c r="S666" s="3">
        <v>38</v>
      </c>
      <c r="T666" s="3">
        <v>0</v>
      </c>
      <c r="U666" s="3">
        <v>0</v>
      </c>
      <c r="V666" s="3">
        <v>40</v>
      </c>
      <c r="W666" s="3">
        <v>186</v>
      </c>
      <c r="X666" s="3">
        <v>36</v>
      </c>
      <c r="Y666" s="3">
        <v>24</v>
      </c>
      <c r="Z666" s="3">
        <v>0</v>
      </c>
    </row>
    <row r="667" spans="1:26">
      <c r="A667" s="2" t="s">
        <v>1049</v>
      </c>
      <c r="B667" s="2" t="s">
        <v>106</v>
      </c>
      <c r="C667" s="2" t="s">
        <v>164</v>
      </c>
      <c r="D667" s="2" t="s">
        <v>1276</v>
      </c>
      <c r="E667" s="2" t="s">
        <v>1428</v>
      </c>
      <c r="F667" s="2">
        <v>98</v>
      </c>
      <c r="G667" s="3" t="s">
        <v>1173</v>
      </c>
      <c r="H667" s="3" t="str">
        <f t="shared" si="10"/>
        <v>ESTERIL</v>
      </c>
      <c r="I667" s="8"/>
      <c r="J667" s="11"/>
      <c r="K667" s="3">
        <v>0</v>
      </c>
      <c r="L667" s="3">
        <v>608</v>
      </c>
      <c r="M667" s="3">
        <v>0</v>
      </c>
      <c r="N667" s="3">
        <v>0</v>
      </c>
      <c r="O667" s="3">
        <v>0</v>
      </c>
      <c r="P667" s="3">
        <v>6</v>
      </c>
      <c r="Q667" s="3">
        <v>171</v>
      </c>
      <c r="R667" s="3">
        <v>117</v>
      </c>
      <c r="S667" s="3">
        <v>0</v>
      </c>
      <c r="T667" s="3">
        <v>0</v>
      </c>
      <c r="U667" s="3">
        <v>0</v>
      </c>
      <c r="V667" s="3">
        <v>3</v>
      </c>
      <c r="W667" s="3">
        <v>134</v>
      </c>
      <c r="X667" s="3">
        <v>135</v>
      </c>
      <c r="Y667" s="3">
        <v>0</v>
      </c>
      <c r="Z667" s="3">
        <v>0</v>
      </c>
    </row>
    <row r="668" spans="1:26">
      <c r="A668" s="2" t="s">
        <v>1049</v>
      </c>
      <c r="B668" s="2" t="s">
        <v>106</v>
      </c>
      <c r="C668" s="2" t="s">
        <v>164</v>
      </c>
      <c r="D668" s="2" t="s">
        <v>1277</v>
      </c>
      <c r="E668" s="2" t="s">
        <v>1428</v>
      </c>
      <c r="F668" s="2">
        <v>99</v>
      </c>
      <c r="G668" s="3" t="s">
        <v>1173</v>
      </c>
      <c r="H668" s="3" t="str">
        <f t="shared" si="10"/>
        <v>ESTERIL</v>
      </c>
      <c r="I668" s="8"/>
      <c r="J668" s="11"/>
      <c r="K668" s="3">
        <v>0</v>
      </c>
      <c r="L668" s="3">
        <v>531</v>
      </c>
      <c r="M668" s="3">
        <v>0</v>
      </c>
      <c r="N668" s="3">
        <v>0</v>
      </c>
      <c r="O668" s="3">
        <v>0</v>
      </c>
      <c r="P668" s="3">
        <v>1</v>
      </c>
      <c r="Q668" s="3">
        <v>95</v>
      </c>
      <c r="R668" s="3">
        <v>140</v>
      </c>
      <c r="S668" s="3">
        <v>0</v>
      </c>
      <c r="T668" s="3">
        <v>0</v>
      </c>
      <c r="U668" s="3">
        <v>0</v>
      </c>
      <c r="V668" s="3">
        <v>0</v>
      </c>
      <c r="W668" s="3">
        <v>70</v>
      </c>
      <c r="X668" s="3">
        <v>144</v>
      </c>
      <c r="Y668" s="3">
        <v>0</v>
      </c>
      <c r="Z668" s="3">
        <v>0</v>
      </c>
    </row>
    <row r="669" spans="1:26">
      <c r="A669" s="2" t="s">
        <v>1049</v>
      </c>
      <c r="B669" s="2" t="s">
        <v>106</v>
      </c>
      <c r="C669" s="2" t="s">
        <v>164</v>
      </c>
      <c r="D669" s="2" t="s">
        <v>1278</v>
      </c>
      <c r="E669" s="2" t="s">
        <v>1428</v>
      </c>
      <c r="F669" s="2">
        <v>100</v>
      </c>
      <c r="G669" s="3" t="s">
        <v>1173</v>
      </c>
      <c r="H669" s="3" t="str">
        <f t="shared" si="10"/>
        <v>ESTERIL</v>
      </c>
      <c r="I669" s="8"/>
      <c r="J669" s="11"/>
      <c r="K669" s="3">
        <v>0</v>
      </c>
      <c r="L669" s="3">
        <v>914</v>
      </c>
      <c r="M669" s="3">
        <v>0</v>
      </c>
      <c r="N669" s="3">
        <v>0</v>
      </c>
      <c r="O669" s="3">
        <v>0</v>
      </c>
      <c r="P669" s="3">
        <v>4</v>
      </c>
      <c r="Q669" s="3">
        <v>140</v>
      </c>
      <c r="R669" s="3">
        <v>231</v>
      </c>
      <c r="S669" s="3">
        <v>1</v>
      </c>
      <c r="T669" s="3">
        <v>0</v>
      </c>
      <c r="U669" s="3">
        <v>0</v>
      </c>
      <c r="V669" s="3">
        <v>2</v>
      </c>
      <c r="W669" s="3">
        <v>72</v>
      </c>
      <c r="X669" s="3">
        <v>242</v>
      </c>
      <c r="Y669" s="3">
        <v>0</v>
      </c>
      <c r="Z669" s="3">
        <v>0</v>
      </c>
    </row>
    <row r="670" spans="1:26">
      <c r="A670" s="2" t="s">
        <v>1049</v>
      </c>
      <c r="B670" s="2" t="s">
        <v>106</v>
      </c>
      <c r="C670" s="2" t="s">
        <v>164</v>
      </c>
      <c r="D670" s="2" t="s">
        <v>1279</v>
      </c>
      <c r="E670" s="2" t="s">
        <v>1428</v>
      </c>
      <c r="F670" s="2">
        <v>101</v>
      </c>
      <c r="G670" s="3" t="s">
        <v>1173</v>
      </c>
      <c r="H670" s="3" t="str">
        <f t="shared" si="10"/>
        <v>ESTERIL</v>
      </c>
      <c r="I670" s="8"/>
      <c r="J670" s="11"/>
      <c r="K670" s="3">
        <v>0</v>
      </c>
      <c r="L670" s="3">
        <v>504</v>
      </c>
      <c r="M670" s="3">
        <v>0</v>
      </c>
      <c r="N670" s="3">
        <v>0</v>
      </c>
      <c r="O670" s="3">
        <v>0</v>
      </c>
      <c r="P670" s="3">
        <v>4</v>
      </c>
      <c r="Q670" s="3">
        <v>131</v>
      </c>
      <c r="R670" s="3">
        <v>96</v>
      </c>
      <c r="S670" s="3">
        <v>0</v>
      </c>
      <c r="T670" s="3">
        <v>0</v>
      </c>
      <c r="U670" s="3">
        <v>0</v>
      </c>
      <c r="V670" s="3">
        <v>1</v>
      </c>
      <c r="W670" s="3">
        <v>108</v>
      </c>
      <c r="X670" s="3">
        <v>103</v>
      </c>
      <c r="Y670" s="3">
        <v>0</v>
      </c>
      <c r="Z670" s="3">
        <v>0</v>
      </c>
    </row>
    <row r="671" spans="1:26">
      <c r="A671" s="2" t="s">
        <v>1049</v>
      </c>
      <c r="B671" s="2" t="s">
        <v>106</v>
      </c>
      <c r="C671" s="2" t="s">
        <v>164</v>
      </c>
      <c r="D671" s="2" t="s">
        <v>1280</v>
      </c>
      <c r="E671" s="2" t="s">
        <v>1428</v>
      </c>
      <c r="F671" s="2">
        <v>102</v>
      </c>
      <c r="G671" s="3" t="s">
        <v>1173</v>
      </c>
      <c r="H671" s="3" t="str">
        <f t="shared" si="10"/>
        <v>ESTERIL</v>
      </c>
      <c r="I671" s="8"/>
      <c r="J671" s="11"/>
      <c r="K671" s="3">
        <v>0</v>
      </c>
      <c r="L671" s="3">
        <v>707</v>
      </c>
      <c r="M671" s="3">
        <v>0</v>
      </c>
      <c r="N671" s="3">
        <v>0</v>
      </c>
      <c r="O671" s="3">
        <v>0</v>
      </c>
      <c r="P671" s="3">
        <v>14</v>
      </c>
      <c r="Q671" s="3">
        <v>184</v>
      </c>
      <c r="R671" s="3">
        <v>123</v>
      </c>
      <c r="S671" s="3">
        <v>5</v>
      </c>
      <c r="T671" s="3">
        <v>0</v>
      </c>
      <c r="U671" s="3">
        <v>0</v>
      </c>
      <c r="V671" s="3">
        <v>6</v>
      </c>
      <c r="W671" s="3">
        <v>117</v>
      </c>
      <c r="X671" s="3">
        <v>148</v>
      </c>
      <c r="Y671" s="3">
        <v>0</v>
      </c>
      <c r="Z671" s="3">
        <v>0</v>
      </c>
    </row>
    <row r="672" spans="1:26">
      <c r="A672" s="2" t="s">
        <v>1049</v>
      </c>
      <c r="B672" s="2" t="s">
        <v>106</v>
      </c>
      <c r="C672" s="2" t="s">
        <v>164</v>
      </c>
      <c r="D672" s="2" t="s">
        <v>1281</v>
      </c>
      <c r="E672" s="2" t="s">
        <v>1428</v>
      </c>
      <c r="F672" s="2">
        <v>103</v>
      </c>
      <c r="G672" s="3" t="s">
        <v>1173</v>
      </c>
      <c r="H672" s="3" t="str">
        <f t="shared" si="10"/>
        <v>ESTERIL</v>
      </c>
      <c r="I672" s="8"/>
      <c r="J672" s="11"/>
      <c r="K672" s="3">
        <v>136</v>
      </c>
      <c r="L672" s="3">
        <v>650</v>
      </c>
      <c r="M672" s="3">
        <v>0</v>
      </c>
      <c r="N672" s="3">
        <v>0</v>
      </c>
      <c r="O672" s="3">
        <v>0</v>
      </c>
      <c r="P672" s="3">
        <v>36</v>
      </c>
      <c r="Q672" s="3">
        <v>197</v>
      </c>
      <c r="R672" s="3">
        <v>84</v>
      </c>
      <c r="S672" s="3">
        <v>24</v>
      </c>
      <c r="T672" s="3">
        <v>0</v>
      </c>
      <c r="U672" s="3">
        <v>0</v>
      </c>
      <c r="V672" s="3">
        <v>28</v>
      </c>
      <c r="W672" s="3">
        <v>177</v>
      </c>
      <c r="X672" s="3">
        <v>95</v>
      </c>
      <c r="Y672" s="3">
        <v>17</v>
      </c>
      <c r="Z672" s="3">
        <v>0</v>
      </c>
    </row>
    <row r="673" spans="1:26">
      <c r="A673" s="2" t="s">
        <v>1049</v>
      </c>
      <c r="B673" s="2" t="s">
        <v>106</v>
      </c>
      <c r="C673" s="2" t="s">
        <v>164</v>
      </c>
      <c r="D673" s="2" t="s">
        <v>1282</v>
      </c>
      <c r="E673" s="2" t="s">
        <v>1428</v>
      </c>
      <c r="F673" s="2">
        <v>104</v>
      </c>
      <c r="G673" s="3" t="s">
        <v>1173</v>
      </c>
      <c r="H673" s="3" t="str">
        <f t="shared" si="10"/>
        <v>ESTERIL</v>
      </c>
      <c r="I673" s="8"/>
      <c r="J673" s="11"/>
      <c r="K673" s="3">
        <v>19</v>
      </c>
      <c r="L673" s="3">
        <v>684</v>
      </c>
      <c r="M673" s="3">
        <v>0</v>
      </c>
      <c r="N673" s="3">
        <v>0</v>
      </c>
      <c r="O673" s="3">
        <v>0</v>
      </c>
      <c r="P673" s="3">
        <v>8</v>
      </c>
      <c r="Q673" s="3">
        <v>135</v>
      </c>
      <c r="R673" s="3">
        <v>171</v>
      </c>
      <c r="S673" s="3">
        <v>2</v>
      </c>
      <c r="T673" s="3">
        <v>0</v>
      </c>
      <c r="U673" s="3">
        <v>0</v>
      </c>
      <c r="V673" s="3">
        <v>6</v>
      </c>
      <c r="W673" s="3">
        <v>85</v>
      </c>
      <c r="X673" s="3">
        <v>181</v>
      </c>
      <c r="Y673" s="3">
        <v>2</v>
      </c>
      <c r="Z673" s="3">
        <v>0</v>
      </c>
    </row>
    <row r="674" spans="1:26">
      <c r="A674" s="2" t="s">
        <v>1049</v>
      </c>
      <c r="B674" s="2" t="s">
        <v>106</v>
      </c>
      <c r="C674" s="2" t="s">
        <v>164</v>
      </c>
      <c r="D674" s="2" t="s">
        <v>1283</v>
      </c>
      <c r="E674" s="2" t="s">
        <v>1428</v>
      </c>
      <c r="F674" s="2">
        <v>105</v>
      </c>
      <c r="G674" s="3" t="s">
        <v>1173</v>
      </c>
      <c r="H674" s="3" t="str">
        <f t="shared" si="10"/>
        <v>ESTERIL</v>
      </c>
      <c r="I674" s="8"/>
      <c r="J674" s="11"/>
      <c r="K674" s="3">
        <v>0</v>
      </c>
      <c r="L674" s="3">
        <v>1336</v>
      </c>
      <c r="M674" s="3">
        <v>0</v>
      </c>
      <c r="N674" s="3">
        <v>0</v>
      </c>
      <c r="O674" s="3">
        <v>0</v>
      </c>
      <c r="P674" s="3">
        <v>16</v>
      </c>
      <c r="Q674" s="3">
        <v>443</v>
      </c>
      <c r="R674" s="3">
        <v>259</v>
      </c>
      <c r="S674" s="3">
        <v>2</v>
      </c>
      <c r="T674" s="3">
        <v>0</v>
      </c>
      <c r="U674" s="3">
        <v>0</v>
      </c>
      <c r="V674" s="3">
        <v>8</v>
      </c>
      <c r="W674" s="3">
        <v>382</v>
      </c>
      <c r="X674" s="3">
        <v>281</v>
      </c>
      <c r="Y674" s="3">
        <v>2</v>
      </c>
      <c r="Z674" s="3">
        <v>0</v>
      </c>
    </row>
    <row r="675" spans="1:26">
      <c r="A675" s="2" t="s">
        <v>1049</v>
      </c>
      <c r="B675" s="2" t="s">
        <v>106</v>
      </c>
      <c r="C675" s="2" t="s">
        <v>164</v>
      </c>
      <c r="D675" s="2" t="s">
        <v>1284</v>
      </c>
      <c r="E675" s="2" t="s">
        <v>1428</v>
      </c>
      <c r="F675" s="2">
        <v>106</v>
      </c>
      <c r="G675" s="3" t="s">
        <v>1173</v>
      </c>
      <c r="H675" s="3" t="str">
        <f t="shared" si="10"/>
        <v>ESTERIL</v>
      </c>
      <c r="I675" s="8"/>
      <c r="J675" s="11"/>
      <c r="K675" s="3">
        <v>0</v>
      </c>
      <c r="L675" s="3">
        <v>1072</v>
      </c>
      <c r="M675" s="3">
        <v>0</v>
      </c>
      <c r="N675" s="3">
        <v>0</v>
      </c>
      <c r="O675" s="3">
        <v>0</v>
      </c>
      <c r="P675" s="3">
        <v>49</v>
      </c>
      <c r="Q675" s="3">
        <v>380</v>
      </c>
      <c r="R675" s="3">
        <v>98</v>
      </c>
      <c r="S675" s="3">
        <v>24</v>
      </c>
      <c r="T675" s="3">
        <v>0</v>
      </c>
      <c r="U675" s="3">
        <v>0</v>
      </c>
      <c r="V675" s="3">
        <v>34</v>
      </c>
      <c r="W675" s="3">
        <v>352</v>
      </c>
      <c r="X675" s="3">
        <v>111</v>
      </c>
      <c r="Y675" s="3">
        <v>16</v>
      </c>
      <c r="Z675" s="3">
        <v>0</v>
      </c>
    </row>
    <row r="676" spans="1:26">
      <c r="A676" s="2" t="s">
        <v>1049</v>
      </c>
      <c r="B676" s="2" t="s">
        <v>106</v>
      </c>
      <c r="C676" s="2" t="s">
        <v>164</v>
      </c>
      <c r="D676" s="2" t="s">
        <v>1285</v>
      </c>
      <c r="E676" s="2" t="s">
        <v>1428</v>
      </c>
      <c r="F676" s="2">
        <v>107</v>
      </c>
      <c r="G676" s="3" t="s">
        <v>1173</v>
      </c>
      <c r="H676" s="3" t="str">
        <f t="shared" si="10"/>
        <v>ESTERIL</v>
      </c>
      <c r="I676" s="8"/>
      <c r="J676" s="11"/>
      <c r="K676" s="3">
        <v>69</v>
      </c>
      <c r="L676" s="3">
        <v>598</v>
      </c>
      <c r="M676" s="3">
        <v>0</v>
      </c>
      <c r="N676" s="3">
        <v>0</v>
      </c>
      <c r="O676" s="3">
        <v>0</v>
      </c>
      <c r="P676" s="3">
        <v>73</v>
      </c>
      <c r="Q676" s="3">
        <v>144</v>
      </c>
      <c r="R676" s="3">
        <v>55</v>
      </c>
      <c r="S676" s="3">
        <v>61</v>
      </c>
      <c r="T676" s="3">
        <v>0</v>
      </c>
      <c r="U676" s="3">
        <v>0</v>
      </c>
      <c r="V676" s="3">
        <v>59</v>
      </c>
      <c r="W676" s="3">
        <v>154</v>
      </c>
      <c r="X676" s="3">
        <v>55</v>
      </c>
      <c r="Y676" s="3">
        <v>40</v>
      </c>
      <c r="Z676" s="3">
        <v>0</v>
      </c>
    </row>
    <row r="677" spans="1:26">
      <c r="A677" s="2" t="s">
        <v>1049</v>
      </c>
      <c r="B677" s="2" t="s">
        <v>106</v>
      </c>
      <c r="C677" s="2" t="s">
        <v>164</v>
      </c>
      <c r="D677" s="2" t="s">
        <v>1286</v>
      </c>
      <c r="E677" s="2" t="s">
        <v>1428</v>
      </c>
      <c r="F677" s="2">
        <v>108</v>
      </c>
      <c r="G677" s="3" t="s">
        <v>1173</v>
      </c>
      <c r="H677" s="3" t="str">
        <f t="shared" si="10"/>
        <v>ESTERIL</v>
      </c>
      <c r="I677" s="8"/>
      <c r="J677" s="11"/>
      <c r="K677" s="3">
        <v>49</v>
      </c>
      <c r="L677" s="3">
        <v>473</v>
      </c>
      <c r="M677" s="3">
        <v>0</v>
      </c>
      <c r="N677" s="3">
        <v>0</v>
      </c>
      <c r="O677" s="3">
        <v>0</v>
      </c>
      <c r="P677" s="3">
        <v>46</v>
      </c>
      <c r="Q677" s="3">
        <v>125</v>
      </c>
      <c r="R677" s="3">
        <v>39</v>
      </c>
      <c r="S677" s="3">
        <v>39</v>
      </c>
      <c r="T677" s="3">
        <v>0</v>
      </c>
      <c r="U677" s="3">
        <v>0</v>
      </c>
      <c r="V677" s="3">
        <v>38</v>
      </c>
      <c r="W677" s="3">
        <v>123</v>
      </c>
      <c r="X677" s="3">
        <v>36</v>
      </c>
      <c r="Y677" s="3">
        <v>35</v>
      </c>
      <c r="Z677" s="3">
        <v>0</v>
      </c>
    </row>
    <row r="678" spans="1:26">
      <c r="A678" s="2" t="s">
        <v>1049</v>
      </c>
      <c r="B678" s="2" t="s">
        <v>106</v>
      </c>
      <c r="C678" s="2" t="s">
        <v>164</v>
      </c>
      <c r="D678" s="2" t="s">
        <v>1287</v>
      </c>
      <c r="E678" s="2" t="s">
        <v>1428</v>
      </c>
      <c r="F678" s="2">
        <v>109</v>
      </c>
      <c r="G678" s="3" t="s">
        <v>1173</v>
      </c>
      <c r="H678" s="3" t="str">
        <f t="shared" si="10"/>
        <v>ESTERIL</v>
      </c>
      <c r="I678" s="8"/>
      <c r="J678" s="11"/>
      <c r="K678" s="3">
        <v>14</v>
      </c>
      <c r="L678" s="3">
        <v>605</v>
      </c>
      <c r="M678" s="3">
        <v>0</v>
      </c>
      <c r="N678" s="3">
        <v>0</v>
      </c>
      <c r="O678" s="3">
        <v>0</v>
      </c>
      <c r="P678" s="3">
        <v>8</v>
      </c>
      <c r="Q678" s="3">
        <v>138</v>
      </c>
      <c r="R678" s="3">
        <v>133</v>
      </c>
      <c r="S678" s="3">
        <v>2</v>
      </c>
      <c r="T678" s="3">
        <v>0</v>
      </c>
      <c r="U678" s="3">
        <v>0</v>
      </c>
      <c r="V678" s="3">
        <v>3</v>
      </c>
      <c r="W678" s="3">
        <v>100</v>
      </c>
      <c r="X678" s="3">
        <v>155</v>
      </c>
      <c r="Y678" s="3">
        <v>1</v>
      </c>
      <c r="Z678" s="3">
        <v>0</v>
      </c>
    </row>
    <row r="679" spans="1:26">
      <c r="A679" s="2" t="s">
        <v>1049</v>
      </c>
      <c r="B679" s="2" t="s">
        <v>106</v>
      </c>
      <c r="C679" s="2" t="s">
        <v>164</v>
      </c>
      <c r="D679" s="2" t="s">
        <v>1288</v>
      </c>
      <c r="E679" s="2" t="s">
        <v>1428</v>
      </c>
      <c r="F679" s="2">
        <v>110</v>
      </c>
      <c r="G679" s="3" t="s">
        <v>1173</v>
      </c>
      <c r="H679" s="3" t="str">
        <f t="shared" si="10"/>
        <v>ESTERIL</v>
      </c>
      <c r="I679" s="8"/>
      <c r="J679" s="11"/>
      <c r="K679" s="3">
        <v>14</v>
      </c>
      <c r="L679" s="3">
        <v>622</v>
      </c>
      <c r="M679" s="3">
        <v>0</v>
      </c>
      <c r="N679" s="3">
        <v>0</v>
      </c>
      <c r="O679" s="3">
        <v>0</v>
      </c>
      <c r="P679" s="3">
        <v>21</v>
      </c>
      <c r="Q679" s="3">
        <v>171</v>
      </c>
      <c r="R679" s="3">
        <v>70</v>
      </c>
      <c r="S679" s="3">
        <v>9</v>
      </c>
      <c r="T679" s="3">
        <v>0</v>
      </c>
      <c r="U679" s="3">
        <v>0</v>
      </c>
      <c r="V679" s="3">
        <v>9</v>
      </c>
      <c r="W679" s="3">
        <v>153</v>
      </c>
      <c r="X679" s="3">
        <v>82</v>
      </c>
      <c r="Y679" s="3">
        <v>2</v>
      </c>
      <c r="Z679" s="3">
        <v>0</v>
      </c>
    </row>
    <row r="680" spans="1:26">
      <c r="A680" s="2" t="s">
        <v>1049</v>
      </c>
      <c r="B680" s="2" t="s">
        <v>106</v>
      </c>
      <c r="C680" s="2" t="s">
        <v>164</v>
      </c>
      <c r="D680" s="2" t="s">
        <v>1289</v>
      </c>
      <c r="E680" s="2" t="s">
        <v>1428</v>
      </c>
      <c r="F680" s="2">
        <v>111</v>
      </c>
      <c r="G680" s="3" t="s">
        <v>1173</v>
      </c>
      <c r="H680" s="3" t="str">
        <f t="shared" si="10"/>
        <v>ESTERIL</v>
      </c>
      <c r="I680" s="8"/>
      <c r="J680" s="11"/>
      <c r="K680" s="3">
        <v>0</v>
      </c>
      <c r="L680" s="3">
        <v>975</v>
      </c>
      <c r="M680" s="3">
        <v>0</v>
      </c>
      <c r="N680" s="3">
        <v>0</v>
      </c>
      <c r="O680" s="3">
        <v>0</v>
      </c>
      <c r="P680" s="3">
        <v>29</v>
      </c>
      <c r="Q680" s="3">
        <v>332</v>
      </c>
      <c r="R680" s="3">
        <v>97</v>
      </c>
      <c r="S680" s="3">
        <v>14</v>
      </c>
      <c r="T680" s="3">
        <v>0</v>
      </c>
      <c r="U680" s="3">
        <v>0</v>
      </c>
      <c r="V680" s="3">
        <v>14</v>
      </c>
      <c r="W680" s="3">
        <v>312</v>
      </c>
      <c r="X680" s="3">
        <v>112</v>
      </c>
      <c r="Y680" s="3">
        <v>3</v>
      </c>
      <c r="Z680" s="3">
        <v>0</v>
      </c>
    </row>
    <row r="681" spans="1:26">
      <c r="A681" s="2" t="s">
        <v>1049</v>
      </c>
      <c r="B681" s="2" t="s">
        <v>106</v>
      </c>
      <c r="C681" s="2" t="s">
        <v>164</v>
      </c>
      <c r="D681" s="2" t="s">
        <v>1290</v>
      </c>
      <c r="E681" s="2" t="s">
        <v>1428</v>
      </c>
      <c r="F681" s="2">
        <v>112</v>
      </c>
      <c r="G681" s="3" t="s">
        <v>1173</v>
      </c>
      <c r="H681" s="3" t="str">
        <f t="shared" si="10"/>
        <v>ESTERIL</v>
      </c>
      <c r="I681" s="8"/>
      <c r="J681" s="11"/>
      <c r="K681" s="3">
        <v>0</v>
      </c>
      <c r="L681" s="3">
        <v>463</v>
      </c>
      <c r="M681" s="3">
        <v>0</v>
      </c>
      <c r="N681" s="3">
        <v>0</v>
      </c>
      <c r="O681" s="3">
        <v>0</v>
      </c>
      <c r="P681" s="3">
        <v>3</v>
      </c>
      <c r="Q681" s="3">
        <v>99</v>
      </c>
      <c r="R681" s="3">
        <v>117</v>
      </c>
      <c r="S681" s="3">
        <v>0</v>
      </c>
      <c r="T681" s="3">
        <v>0</v>
      </c>
      <c r="U681" s="3">
        <v>0</v>
      </c>
      <c r="V681" s="3">
        <v>2</v>
      </c>
      <c r="W681" s="3">
        <v>64</v>
      </c>
      <c r="X681" s="3">
        <v>128</v>
      </c>
      <c r="Y681" s="3">
        <v>0</v>
      </c>
      <c r="Z681" s="3">
        <v>0</v>
      </c>
    </row>
    <row r="682" spans="1:26">
      <c r="A682" s="2" t="s">
        <v>1049</v>
      </c>
      <c r="B682" s="2" t="s">
        <v>106</v>
      </c>
      <c r="C682" s="2" t="s">
        <v>164</v>
      </c>
      <c r="D682" s="2" t="s">
        <v>1291</v>
      </c>
      <c r="E682" s="2" t="s">
        <v>1428</v>
      </c>
      <c r="F682" s="2">
        <v>113</v>
      </c>
      <c r="G682" s="3" t="s">
        <v>1173</v>
      </c>
      <c r="H682" s="3" t="str">
        <f t="shared" si="10"/>
        <v>ESTERIL</v>
      </c>
      <c r="I682" s="8"/>
      <c r="J682" s="11"/>
      <c r="K682" s="3">
        <v>453</v>
      </c>
      <c r="L682" s="3">
        <v>358</v>
      </c>
      <c r="M682" s="3">
        <v>0</v>
      </c>
      <c r="N682" s="3">
        <v>0</v>
      </c>
      <c r="O682" s="3">
        <v>0</v>
      </c>
      <c r="P682" s="3">
        <v>212</v>
      </c>
      <c r="Q682" s="3">
        <v>23</v>
      </c>
      <c r="R682" s="3">
        <v>30</v>
      </c>
      <c r="S682" s="3">
        <v>141</v>
      </c>
      <c r="T682" s="3">
        <v>0</v>
      </c>
      <c r="U682" s="3">
        <v>0</v>
      </c>
      <c r="V682" s="3">
        <v>189</v>
      </c>
      <c r="W682" s="3">
        <v>36</v>
      </c>
      <c r="X682" s="3">
        <v>28</v>
      </c>
      <c r="Y682" s="3">
        <v>141</v>
      </c>
      <c r="Z682" s="3">
        <v>0</v>
      </c>
    </row>
    <row r="683" spans="1:26">
      <c r="A683" s="2" t="s">
        <v>1049</v>
      </c>
      <c r="B683" s="2" t="s">
        <v>106</v>
      </c>
      <c r="C683" s="2" t="s">
        <v>164</v>
      </c>
      <c r="D683" s="2" t="s">
        <v>1292</v>
      </c>
      <c r="E683" s="2" t="s">
        <v>1428</v>
      </c>
      <c r="F683" s="2">
        <v>114</v>
      </c>
      <c r="G683" s="3" t="s">
        <v>1173</v>
      </c>
      <c r="H683" s="3" t="str">
        <f t="shared" si="10"/>
        <v>ESTERIL</v>
      </c>
      <c r="I683" s="8"/>
      <c r="J683" s="11"/>
      <c r="K683" s="3">
        <v>24</v>
      </c>
      <c r="L683" s="3">
        <v>597</v>
      </c>
      <c r="M683" s="3">
        <v>0</v>
      </c>
      <c r="N683" s="3">
        <v>0</v>
      </c>
      <c r="O683" s="3">
        <v>0</v>
      </c>
      <c r="P683" s="3">
        <v>15</v>
      </c>
      <c r="Q683" s="3">
        <v>160</v>
      </c>
      <c r="R683" s="3">
        <v>120</v>
      </c>
      <c r="S683" s="3">
        <v>7</v>
      </c>
      <c r="T683" s="3">
        <v>0</v>
      </c>
      <c r="U683" s="3">
        <v>0</v>
      </c>
      <c r="V683" s="3">
        <v>9</v>
      </c>
      <c r="W683" s="3">
        <v>126</v>
      </c>
      <c r="X683" s="3">
        <v>137</v>
      </c>
      <c r="Y683" s="3">
        <v>4</v>
      </c>
      <c r="Z683" s="3">
        <v>0</v>
      </c>
    </row>
    <row r="684" spans="1:26">
      <c r="A684" s="2" t="s">
        <v>1049</v>
      </c>
      <c r="B684" s="2" t="s">
        <v>106</v>
      </c>
      <c r="C684" s="2" t="s">
        <v>164</v>
      </c>
      <c r="D684" s="2" t="s">
        <v>1293</v>
      </c>
      <c r="E684" s="2" t="s">
        <v>1428</v>
      </c>
      <c r="F684" s="2">
        <v>115</v>
      </c>
      <c r="G684" s="3" t="s">
        <v>1173</v>
      </c>
      <c r="H684" s="3" t="str">
        <f t="shared" si="10"/>
        <v>ESTERIL</v>
      </c>
      <c r="I684" s="8"/>
      <c r="J684" s="11"/>
      <c r="K684" s="3">
        <v>36</v>
      </c>
      <c r="L684" s="3">
        <v>519</v>
      </c>
      <c r="M684" s="3">
        <v>0</v>
      </c>
      <c r="N684" s="3">
        <v>0</v>
      </c>
      <c r="O684" s="3">
        <v>0</v>
      </c>
      <c r="P684" s="3">
        <v>7</v>
      </c>
      <c r="Q684" s="3">
        <v>94</v>
      </c>
      <c r="R684" s="3">
        <v>162</v>
      </c>
      <c r="S684" s="3">
        <v>2</v>
      </c>
      <c r="T684" s="3">
        <v>0</v>
      </c>
      <c r="U684" s="3">
        <v>0</v>
      </c>
      <c r="V684" s="3">
        <v>6</v>
      </c>
      <c r="W684" s="3">
        <v>72</v>
      </c>
      <c r="X684" s="3">
        <v>167</v>
      </c>
      <c r="Y684" s="3">
        <v>2</v>
      </c>
      <c r="Z684" s="3">
        <v>0</v>
      </c>
    </row>
    <row r="685" spans="1:26">
      <c r="A685" s="2" t="s">
        <v>1049</v>
      </c>
      <c r="B685" s="2" t="s">
        <v>106</v>
      </c>
      <c r="C685" s="2" t="s">
        <v>164</v>
      </c>
      <c r="D685" s="2" t="s">
        <v>1294</v>
      </c>
      <c r="E685" s="2" t="s">
        <v>1428</v>
      </c>
      <c r="F685" s="2">
        <v>116</v>
      </c>
      <c r="G685" s="3" t="s">
        <v>1173</v>
      </c>
      <c r="H685" s="3" t="str">
        <f t="shared" si="10"/>
        <v>ESTERIL</v>
      </c>
      <c r="I685" s="8"/>
      <c r="J685" s="11"/>
      <c r="K685" s="3">
        <v>0</v>
      </c>
      <c r="L685" s="3">
        <v>457</v>
      </c>
      <c r="M685" s="3">
        <v>0</v>
      </c>
      <c r="N685" s="3">
        <v>0</v>
      </c>
      <c r="O685" s="3">
        <v>0</v>
      </c>
      <c r="P685" s="3">
        <v>5</v>
      </c>
      <c r="Q685" s="3">
        <v>104</v>
      </c>
      <c r="R685" s="3">
        <v>79</v>
      </c>
      <c r="S685" s="3">
        <v>0</v>
      </c>
      <c r="T685" s="3">
        <v>0</v>
      </c>
      <c r="U685" s="3">
        <v>0</v>
      </c>
      <c r="V685" s="3">
        <v>4</v>
      </c>
      <c r="W685" s="3">
        <v>82</v>
      </c>
      <c r="X685" s="3">
        <v>85</v>
      </c>
      <c r="Y685" s="3">
        <v>0</v>
      </c>
      <c r="Z685" s="3">
        <v>0</v>
      </c>
    </row>
    <row r="686" spans="1:26">
      <c r="A686" s="2" t="s">
        <v>1049</v>
      </c>
      <c r="B686" s="2" t="s">
        <v>106</v>
      </c>
      <c r="C686" s="2" t="s">
        <v>164</v>
      </c>
      <c r="D686" s="2" t="s">
        <v>1295</v>
      </c>
      <c r="E686" s="2" t="s">
        <v>1428</v>
      </c>
      <c r="F686" s="2">
        <v>117</v>
      </c>
      <c r="G686" s="3" t="s">
        <v>1173</v>
      </c>
      <c r="H686" s="3" t="str">
        <f t="shared" si="10"/>
        <v>ESTERIL</v>
      </c>
      <c r="I686" s="8"/>
      <c r="J686" s="11"/>
      <c r="K686" s="3">
        <v>0</v>
      </c>
      <c r="L686" s="3">
        <v>475</v>
      </c>
      <c r="M686" s="3">
        <v>0</v>
      </c>
      <c r="N686" s="3">
        <v>0</v>
      </c>
      <c r="O686" s="3">
        <v>0</v>
      </c>
      <c r="P686" s="3">
        <v>1</v>
      </c>
      <c r="Q686" s="3">
        <v>102</v>
      </c>
      <c r="R686" s="3">
        <v>90</v>
      </c>
      <c r="S686" s="3">
        <v>0</v>
      </c>
      <c r="T686" s="3">
        <v>0</v>
      </c>
      <c r="U686" s="3">
        <v>0</v>
      </c>
      <c r="V686" s="3">
        <v>0</v>
      </c>
      <c r="W686" s="3">
        <v>74</v>
      </c>
      <c r="X686" s="3">
        <v>100</v>
      </c>
      <c r="Y686" s="3">
        <v>0</v>
      </c>
      <c r="Z686" s="3">
        <v>0</v>
      </c>
    </row>
    <row r="687" spans="1:26">
      <c r="A687" s="2" t="s">
        <v>1049</v>
      </c>
      <c r="B687" s="2" t="s">
        <v>106</v>
      </c>
      <c r="C687" s="2" t="s">
        <v>164</v>
      </c>
      <c r="D687" s="2" t="s">
        <v>1296</v>
      </c>
      <c r="E687" s="2" t="s">
        <v>1428</v>
      </c>
      <c r="F687" s="2">
        <v>118</v>
      </c>
      <c r="G687" s="3" t="s">
        <v>1173</v>
      </c>
      <c r="H687" s="3" t="str">
        <f t="shared" si="10"/>
        <v>ESTERIL</v>
      </c>
      <c r="I687" s="8"/>
      <c r="J687" s="11"/>
      <c r="K687" s="3">
        <v>24</v>
      </c>
      <c r="L687" s="3">
        <v>1319</v>
      </c>
      <c r="M687" s="3">
        <v>0</v>
      </c>
      <c r="N687" s="3">
        <v>0</v>
      </c>
      <c r="O687" s="3">
        <v>0</v>
      </c>
      <c r="P687" s="3">
        <v>75</v>
      </c>
      <c r="Q687" s="3">
        <v>486</v>
      </c>
      <c r="R687" s="3">
        <v>125</v>
      </c>
      <c r="S687" s="3">
        <v>30</v>
      </c>
      <c r="T687" s="3">
        <v>0</v>
      </c>
      <c r="U687" s="3">
        <v>0</v>
      </c>
      <c r="V687" s="3">
        <v>47</v>
      </c>
      <c r="W687" s="3">
        <v>477</v>
      </c>
      <c r="X687" s="3">
        <v>136</v>
      </c>
      <c r="Y687" s="3">
        <v>13</v>
      </c>
      <c r="Z687" s="3">
        <v>0</v>
      </c>
    </row>
    <row r="688" spans="1:26">
      <c r="A688" s="2" t="s">
        <v>1049</v>
      </c>
      <c r="B688" s="2" t="s">
        <v>106</v>
      </c>
      <c r="C688" s="2" t="s">
        <v>164</v>
      </c>
      <c r="D688" s="2" t="s">
        <v>1297</v>
      </c>
      <c r="E688" s="2" t="s">
        <v>1428</v>
      </c>
      <c r="F688" s="2">
        <v>119</v>
      </c>
      <c r="G688" s="3" t="s">
        <v>1173</v>
      </c>
      <c r="H688" s="3" t="str">
        <f t="shared" si="10"/>
        <v>ESTERIL</v>
      </c>
      <c r="I688" s="8"/>
      <c r="J688" s="11"/>
      <c r="K688" s="3">
        <v>0</v>
      </c>
      <c r="L688" s="3">
        <v>773</v>
      </c>
      <c r="M688" s="3">
        <v>0</v>
      </c>
      <c r="N688" s="3">
        <v>0</v>
      </c>
      <c r="O688" s="3">
        <v>0</v>
      </c>
      <c r="P688" s="3">
        <v>19</v>
      </c>
      <c r="Q688" s="3">
        <v>239</v>
      </c>
      <c r="R688" s="3">
        <v>121</v>
      </c>
      <c r="S688" s="3">
        <v>1</v>
      </c>
      <c r="T688" s="3">
        <v>0</v>
      </c>
      <c r="U688" s="3">
        <v>0</v>
      </c>
      <c r="V688" s="3">
        <v>9</v>
      </c>
      <c r="W688" s="3">
        <v>201</v>
      </c>
      <c r="X688" s="3">
        <v>130</v>
      </c>
      <c r="Y688" s="3">
        <v>0</v>
      </c>
      <c r="Z688" s="3">
        <v>0</v>
      </c>
    </row>
    <row r="689" spans="1:26">
      <c r="A689" s="2" t="s">
        <v>1049</v>
      </c>
      <c r="B689" s="2" t="s">
        <v>106</v>
      </c>
      <c r="C689" s="2" t="s">
        <v>164</v>
      </c>
      <c r="D689" s="2" t="s">
        <v>1298</v>
      </c>
      <c r="E689" s="2" t="s">
        <v>1428</v>
      </c>
      <c r="F689" s="2">
        <v>120</v>
      </c>
      <c r="G689" s="3" t="s">
        <v>1173</v>
      </c>
      <c r="H689" s="3" t="str">
        <f t="shared" si="10"/>
        <v>ESTERIL</v>
      </c>
      <c r="I689" s="8"/>
      <c r="J689" s="11"/>
      <c r="K689" s="3">
        <v>19</v>
      </c>
      <c r="L689" s="3">
        <v>692</v>
      </c>
      <c r="M689" s="3">
        <v>0</v>
      </c>
      <c r="N689" s="3">
        <v>0</v>
      </c>
      <c r="O689" s="3">
        <v>0</v>
      </c>
      <c r="P689" s="3">
        <v>24</v>
      </c>
      <c r="Q689" s="3">
        <v>192</v>
      </c>
      <c r="R689" s="3">
        <v>117</v>
      </c>
      <c r="S689" s="3">
        <v>15</v>
      </c>
      <c r="T689" s="3">
        <v>0</v>
      </c>
      <c r="U689" s="3">
        <v>0</v>
      </c>
      <c r="V689" s="3">
        <v>18</v>
      </c>
      <c r="W689" s="3">
        <v>164</v>
      </c>
      <c r="X689" s="3">
        <v>124</v>
      </c>
      <c r="Y689" s="3">
        <v>10</v>
      </c>
      <c r="Z689" s="3">
        <v>0</v>
      </c>
    </row>
    <row r="690" spans="1:26">
      <c r="A690" s="2" t="s">
        <v>1049</v>
      </c>
      <c r="B690" s="2" t="s">
        <v>106</v>
      </c>
      <c r="C690" s="2" t="s">
        <v>164</v>
      </c>
      <c r="D690" s="2" t="s">
        <v>1299</v>
      </c>
      <c r="E690" s="2" t="s">
        <v>1428</v>
      </c>
      <c r="F690" s="2">
        <v>121</v>
      </c>
      <c r="G690" s="3" t="s">
        <v>1173</v>
      </c>
      <c r="H690" s="3" t="str">
        <f t="shared" si="10"/>
        <v>ESTERIL</v>
      </c>
      <c r="I690" s="8"/>
      <c r="J690" s="11"/>
      <c r="K690" s="3">
        <v>0</v>
      </c>
      <c r="L690" s="3">
        <v>953</v>
      </c>
      <c r="M690" s="3">
        <v>0</v>
      </c>
      <c r="N690" s="3">
        <v>0</v>
      </c>
      <c r="O690" s="3">
        <v>0</v>
      </c>
      <c r="P690" s="3">
        <v>54</v>
      </c>
      <c r="Q690" s="3">
        <v>278</v>
      </c>
      <c r="R690" s="3">
        <v>84</v>
      </c>
      <c r="S690" s="3">
        <v>29</v>
      </c>
      <c r="T690" s="3">
        <v>0</v>
      </c>
      <c r="U690" s="3">
        <v>0</v>
      </c>
      <c r="V690" s="3">
        <v>33</v>
      </c>
      <c r="W690" s="3">
        <v>273</v>
      </c>
      <c r="X690" s="3">
        <v>88</v>
      </c>
      <c r="Y690" s="3">
        <v>17</v>
      </c>
      <c r="Z690" s="3">
        <v>0</v>
      </c>
    </row>
    <row r="691" spans="1:26">
      <c r="A691" s="2" t="s">
        <v>1049</v>
      </c>
      <c r="B691" s="2" t="s">
        <v>106</v>
      </c>
      <c r="C691" s="2" t="s">
        <v>164</v>
      </c>
      <c r="D691" s="2" t="s">
        <v>1300</v>
      </c>
      <c r="E691" s="2" t="s">
        <v>1428</v>
      </c>
      <c r="F691" s="2">
        <v>122</v>
      </c>
      <c r="G691" s="3" t="s">
        <v>1173</v>
      </c>
      <c r="H691" s="3" t="str">
        <f t="shared" si="10"/>
        <v>ESTERIL</v>
      </c>
      <c r="I691" s="8"/>
      <c r="J691" s="11"/>
      <c r="K691" s="3">
        <v>0</v>
      </c>
      <c r="L691" s="3">
        <v>1072</v>
      </c>
      <c r="M691" s="3">
        <v>0</v>
      </c>
      <c r="N691" s="3">
        <v>0</v>
      </c>
      <c r="O691" s="3">
        <v>0</v>
      </c>
      <c r="P691" s="3">
        <v>13</v>
      </c>
      <c r="Q691" s="3">
        <v>303</v>
      </c>
      <c r="R691" s="3">
        <v>196</v>
      </c>
      <c r="S691" s="3">
        <v>1</v>
      </c>
      <c r="T691" s="3">
        <v>0</v>
      </c>
      <c r="U691" s="3">
        <v>0</v>
      </c>
      <c r="V691" s="3">
        <v>7</v>
      </c>
      <c r="W691" s="3">
        <v>231</v>
      </c>
      <c r="X691" s="3">
        <v>221</v>
      </c>
      <c r="Y691" s="3">
        <v>0</v>
      </c>
      <c r="Z691" s="3">
        <v>0</v>
      </c>
    </row>
    <row r="692" spans="1:26">
      <c r="A692" s="2" t="s">
        <v>1049</v>
      </c>
      <c r="B692" s="2" t="s">
        <v>106</v>
      </c>
      <c r="C692" s="2" t="s">
        <v>164</v>
      </c>
      <c r="D692" s="2" t="s">
        <v>1301</v>
      </c>
      <c r="E692" s="2" t="s">
        <v>1428</v>
      </c>
      <c r="F692" s="2">
        <v>123</v>
      </c>
      <c r="G692" s="3" t="s">
        <v>1173</v>
      </c>
      <c r="H692" s="3" t="str">
        <f t="shared" si="10"/>
        <v>ESTERIL</v>
      </c>
      <c r="I692" s="8"/>
      <c r="J692" s="11"/>
      <c r="K692" s="3">
        <v>0</v>
      </c>
      <c r="L692" s="3">
        <v>780</v>
      </c>
      <c r="M692" s="3">
        <v>0</v>
      </c>
      <c r="N692" s="3">
        <v>0</v>
      </c>
      <c r="O692" s="3">
        <v>0</v>
      </c>
      <c r="P692" s="3">
        <v>6</v>
      </c>
      <c r="Q692" s="3">
        <v>155</v>
      </c>
      <c r="R692" s="3">
        <v>193</v>
      </c>
      <c r="S692" s="3">
        <v>0</v>
      </c>
      <c r="T692" s="3">
        <v>0</v>
      </c>
      <c r="U692" s="3">
        <v>0</v>
      </c>
      <c r="V692" s="3">
        <v>2</v>
      </c>
      <c r="W692" s="3">
        <v>92</v>
      </c>
      <c r="X692" s="3">
        <v>225</v>
      </c>
      <c r="Y692" s="3">
        <v>0</v>
      </c>
      <c r="Z692" s="3">
        <v>0</v>
      </c>
    </row>
    <row r="693" spans="1:26">
      <c r="A693" s="2" t="s">
        <v>1049</v>
      </c>
      <c r="B693" s="2" t="s">
        <v>106</v>
      </c>
      <c r="C693" s="2" t="s">
        <v>164</v>
      </c>
      <c r="D693" s="2" t="s">
        <v>1302</v>
      </c>
      <c r="E693" s="2" t="s">
        <v>1428</v>
      </c>
      <c r="F693" s="2">
        <v>124</v>
      </c>
      <c r="G693" s="3" t="s">
        <v>1173</v>
      </c>
      <c r="H693" s="3" t="str">
        <f t="shared" si="10"/>
        <v>ESTERIL</v>
      </c>
      <c r="I693" s="8"/>
      <c r="J693" s="11"/>
      <c r="K693" s="3">
        <v>0</v>
      </c>
      <c r="L693" s="3">
        <v>846</v>
      </c>
      <c r="M693" s="3">
        <v>0</v>
      </c>
      <c r="N693" s="3">
        <v>0</v>
      </c>
      <c r="O693" s="3">
        <v>0</v>
      </c>
      <c r="P693" s="3">
        <v>23</v>
      </c>
      <c r="Q693" s="3">
        <v>304</v>
      </c>
      <c r="R693" s="3">
        <v>79</v>
      </c>
      <c r="S693" s="3">
        <v>3</v>
      </c>
      <c r="T693" s="3">
        <v>0</v>
      </c>
      <c r="U693" s="3">
        <v>0</v>
      </c>
      <c r="V693" s="3">
        <v>12</v>
      </c>
      <c r="W693" s="3">
        <v>270</v>
      </c>
      <c r="X693" s="3">
        <v>93</v>
      </c>
      <c r="Y693" s="3">
        <v>0</v>
      </c>
      <c r="Z693" s="3">
        <v>0</v>
      </c>
    </row>
    <row r="694" spans="1:26">
      <c r="A694" s="2" t="s">
        <v>1049</v>
      </c>
      <c r="B694" s="2" t="s">
        <v>106</v>
      </c>
      <c r="C694" s="2" t="s">
        <v>164</v>
      </c>
      <c r="D694" s="2" t="s">
        <v>1303</v>
      </c>
      <c r="E694" s="2" t="s">
        <v>1428</v>
      </c>
      <c r="F694" s="2">
        <v>125</v>
      </c>
      <c r="G694" s="3" t="s">
        <v>1173</v>
      </c>
      <c r="H694" s="3" t="str">
        <f t="shared" si="10"/>
        <v>ESTERIL</v>
      </c>
      <c r="I694" s="8"/>
      <c r="J694" s="11"/>
      <c r="K694" s="3">
        <v>0</v>
      </c>
      <c r="L694" s="3">
        <v>729</v>
      </c>
      <c r="M694" s="3">
        <v>0</v>
      </c>
      <c r="N694" s="3">
        <v>0</v>
      </c>
      <c r="O694" s="3">
        <v>0</v>
      </c>
      <c r="P694" s="3">
        <v>25</v>
      </c>
      <c r="Q694" s="3">
        <v>226</v>
      </c>
      <c r="R694" s="3">
        <v>83</v>
      </c>
      <c r="S694" s="3">
        <v>8</v>
      </c>
      <c r="T694" s="3">
        <v>0</v>
      </c>
      <c r="U694" s="3">
        <v>0</v>
      </c>
      <c r="V694" s="3">
        <v>17</v>
      </c>
      <c r="W694" s="3">
        <v>203</v>
      </c>
      <c r="X694" s="3">
        <v>94</v>
      </c>
      <c r="Y694" s="3">
        <v>6</v>
      </c>
      <c r="Z694" s="3">
        <v>0</v>
      </c>
    </row>
    <row r="695" spans="1:26">
      <c r="A695" s="2" t="s">
        <v>1049</v>
      </c>
      <c r="B695" s="2" t="s">
        <v>106</v>
      </c>
      <c r="C695" s="2" t="s">
        <v>164</v>
      </c>
      <c r="D695" s="2" t="s">
        <v>1304</v>
      </c>
      <c r="E695" s="2" t="s">
        <v>1428</v>
      </c>
      <c r="F695" s="2">
        <v>126</v>
      </c>
      <c r="G695" s="3" t="s">
        <v>1173</v>
      </c>
      <c r="H695" s="3" t="str">
        <f t="shared" si="10"/>
        <v>ESTERIL</v>
      </c>
      <c r="I695" s="8"/>
      <c r="J695" s="11"/>
      <c r="K695" s="3">
        <v>0</v>
      </c>
      <c r="L695" s="3">
        <v>1016</v>
      </c>
      <c r="M695" s="3">
        <v>0</v>
      </c>
      <c r="N695" s="3">
        <v>0</v>
      </c>
      <c r="O695" s="3">
        <v>0</v>
      </c>
      <c r="P695" s="3">
        <v>8</v>
      </c>
      <c r="Q695" s="3">
        <v>185</v>
      </c>
      <c r="R695" s="3">
        <v>270</v>
      </c>
      <c r="S695" s="3">
        <v>0</v>
      </c>
      <c r="T695" s="3">
        <v>0</v>
      </c>
      <c r="U695" s="3">
        <v>0</v>
      </c>
      <c r="V695" s="3">
        <v>4</v>
      </c>
      <c r="W695" s="3">
        <v>115</v>
      </c>
      <c r="X695" s="3">
        <v>296</v>
      </c>
      <c r="Y695" s="3">
        <v>0</v>
      </c>
      <c r="Z695" s="3">
        <v>0</v>
      </c>
    </row>
    <row r="696" spans="1:26">
      <c r="A696" s="2" t="s">
        <v>1049</v>
      </c>
      <c r="B696" s="2" t="s">
        <v>106</v>
      </c>
      <c r="C696" s="2" t="s">
        <v>164</v>
      </c>
      <c r="D696" s="2" t="s">
        <v>1305</v>
      </c>
      <c r="E696" s="2" t="s">
        <v>1428</v>
      </c>
      <c r="F696" s="2">
        <v>127</v>
      </c>
      <c r="G696" s="3" t="s">
        <v>1173</v>
      </c>
      <c r="H696" s="3" t="str">
        <f t="shared" si="10"/>
        <v>ESTERIL</v>
      </c>
      <c r="I696" s="8"/>
      <c r="J696" s="11"/>
      <c r="K696" s="3">
        <v>34</v>
      </c>
      <c r="L696" s="3">
        <v>494</v>
      </c>
      <c r="M696" s="3">
        <v>0</v>
      </c>
      <c r="N696" s="3">
        <v>0</v>
      </c>
      <c r="O696" s="3">
        <v>0</v>
      </c>
      <c r="P696" s="3">
        <v>27</v>
      </c>
      <c r="Q696" s="3">
        <v>104</v>
      </c>
      <c r="R696" s="3">
        <v>92</v>
      </c>
      <c r="S696" s="3">
        <v>16</v>
      </c>
      <c r="T696" s="3">
        <v>0</v>
      </c>
      <c r="U696" s="3">
        <v>0</v>
      </c>
      <c r="V696" s="3">
        <v>19</v>
      </c>
      <c r="W696" s="3">
        <v>92</v>
      </c>
      <c r="X696" s="3">
        <v>96</v>
      </c>
      <c r="Y696" s="3">
        <v>10</v>
      </c>
      <c r="Z696" s="3">
        <v>0</v>
      </c>
    </row>
    <row r="697" spans="1:26">
      <c r="A697" s="2" t="s">
        <v>1049</v>
      </c>
      <c r="B697" s="2" t="s">
        <v>106</v>
      </c>
      <c r="C697" s="2" t="s">
        <v>164</v>
      </c>
      <c r="D697" s="2" t="s">
        <v>1306</v>
      </c>
      <c r="E697" s="2" t="s">
        <v>1428</v>
      </c>
      <c r="F697" s="2">
        <v>128</v>
      </c>
      <c r="G697" s="3" t="s">
        <v>1173</v>
      </c>
      <c r="H697" s="3" t="str">
        <f t="shared" si="10"/>
        <v>ESTERIL</v>
      </c>
      <c r="I697" s="8"/>
      <c r="J697" s="11"/>
      <c r="K697" s="3">
        <v>0</v>
      </c>
      <c r="L697" s="3">
        <v>991</v>
      </c>
      <c r="M697" s="3">
        <v>0</v>
      </c>
      <c r="N697" s="3">
        <v>0</v>
      </c>
      <c r="O697" s="3">
        <v>0</v>
      </c>
      <c r="P697" s="3">
        <v>30</v>
      </c>
      <c r="Q697" s="3">
        <v>304</v>
      </c>
      <c r="R697" s="3">
        <v>131</v>
      </c>
      <c r="S697" s="3">
        <v>18</v>
      </c>
      <c r="T697" s="3">
        <v>0</v>
      </c>
      <c r="U697" s="3">
        <v>0</v>
      </c>
      <c r="V697" s="3">
        <v>16</v>
      </c>
      <c r="W697" s="3">
        <v>289</v>
      </c>
      <c r="X697" s="3">
        <v>150</v>
      </c>
      <c r="Y697" s="3">
        <v>0</v>
      </c>
      <c r="Z697" s="3">
        <v>0</v>
      </c>
    </row>
    <row r="698" spans="1:26">
      <c r="A698" s="2" t="s">
        <v>1049</v>
      </c>
      <c r="B698" s="2" t="s">
        <v>106</v>
      </c>
      <c r="C698" s="2" t="s">
        <v>164</v>
      </c>
      <c r="D698" s="2" t="s">
        <v>1307</v>
      </c>
      <c r="E698" s="2" t="s">
        <v>1428</v>
      </c>
      <c r="F698" s="2">
        <v>129</v>
      </c>
      <c r="G698" s="3" t="s">
        <v>1173</v>
      </c>
      <c r="H698" s="3" t="str">
        <f t="shared" si="10"/>
        <v>ESTERIL</v>
      </c>
      <c r="I698" s="8"/>
      <c r="J698" s="11"/>
      <c r="K698" s="3">
        <v>14</v>
      </c>
      <c r="L698" s="3">
        <v>1018</v>
      </c>
      <c r="M698" s="3">
        <v>0</v>
      </c>
      <c r="N698" s="3">
        <v>0</v>
      </c>
      <c r="O698" s="3">
        <v>0</v>
      </c>
      <c r="P698" s="3">
        <v>63</v>
      </c>
      <c r="Q698" s="3">
        <v>270</v>
      </c>
      <c r="R698" s="3">
        <v>94</v>
      </c>
      <c r="S698" s="3">
        <v>49</v>
      </c>
      <c r="T698" s="3">
        <v>0</v>
      </c>
      <c r="U698" s="3">
        <v>0</v>
      </c>
      <c r="V698" s="3">
        <v>50</v>
      </c>
      <c r="W698" s="3">
        <v>253</v>
      </c>
      <c r="X698" s="3">
        <v>111</v>
      </c>
      <c r="Y698" s="3">
        <v>36</v>
      </c>
      <c r="Z698" s="3">
        <v>0</v>
      </c>
    </row>
    <row r="699" spans="1:26">
      <c r="A699" s="2" t="s">
        <v>1049</v>
      </c>
      <c r="B699" s="2" t="s">
        <v>106</v>
      </c>
      <c r="C699" s="2" t="s">
        <v>164</v>
      </c>
      <c r="D699" s="2" t="s">
        <v>1308</v>
      </c>
      <c r="E699" s="2" t="s">
        <v>1428</v>
      </c>
      <c r="F699" s="2">
        <v>130</v>
      </c>
      <c r="G699" s="3" t="s">
        <v>1173</v>
      </c>
      <c r="H699" s="3" t="str">
        <f t="shared" si="10"/>
        <v>ESTERIL</v>
      </c>
      <c r="I699" s="8"/>
      <c r="J699" s="11"/>
      <c r="K699" s="3">
        <v>0</v>
      </c>
      <c r="L699" s="3">
        <v>1034</v>
      </c>
      <c r="M699" s="3">
        <v>0</v>
      </c>
      <c r="N699" s="3">
        <v>0</v>
      </c>
      <c r="O699" s="3">
        <v>0</v>
      </c>
      <c r="P699" s="3">
        <v>62</v>
      </c>
      <c r="Q699" s="3">
        <v>240</v>
      </c>
      <c r="R699" s="3">
        <v>73</v>
      </c>
      <c r="S699" s="3">
        <v>49</v>
      </c>
      <c r="T699" s="3">
        <v>0</v>
      </c>
      <c r="U699" s="3">
        <v>0</v>
      </c>
      <c r="V699" s="3">
        <v>44</v>
      </c>
      <c r="W699" s="3">
        <v>235</v>
      </c>
      <c r="X699" s="3">
        <v>80</v>
      </c>
      <c r="Y699" s="3">
        <v>30</v>
      </c>
      <c r="Z699" s="3">
        <v>0</v>
      </c>
    </row>
    <row r="700" spans="1:26">
      <c r="A700" s="2" t="s">
        <v>1049</v>
      </c>
      <c r="B700" s="2" t="s">
        <v>106</v>
      </c>
      <c r="C700" s="2" t="s">
        <v>164</v>
      </c>
      <c r="D700" s="2" t="s">
        <v>1309</v>
      </c>
      <c r="E700" s="2" t="s">
        <v>1428</v>
      </c>
      <c r="F700" s="2">
        <v>131</v>
      </c>
      <c r="G700" s="3" t="s">
        <v>1173</v>
      </c>
      <c r="H700" s="3" t="str">
        <f t="shared" si="10"/>
        <v>ESTERIL</v>
      </c>
      <c r="I700" s="8"/>
      <c r="J700" s="11"/>
      <c r="K700" s="3">
        <v>0</v>
      </c>
      <c r="L700" s="3">
        <v>725</v>
      </c>
      <c r="M700" s="3">
        <v>0</v>
      </c>
      <c r="N700" s="3">
        <v>0</v>
      </c>
      <c r="O700" s="3">
        <v>0</v>
      </c>
      <c r="P700" s="3">
        <v>29</v>
      </c>
      <c r="Q700" s="3">
        <v>229</v>
      </c>
      <c r="R700" s="3">
        <v>79</v>
      </c>
      <c r="S700" s="3">
        <v>8</v>
      </c>
      <c r="T700" s="3">
        <v>0</v>
      </c>
      <c r="U700" s="3">
        <v>0</v>
      </c>
      <c r="V700" s="3">
        <v>11</v>
      </c>
      <c r="W700" s="3">
        <v>210</v>
      </c>
      <c r="X700" s="3">
        <v>103</v>
      </c>
      <c r="Y700" s="3">
        <v>0</v>
      </c>
      <c r="Z700" s="3">
        <v>0</v>
      </c>
    </row>
    <row r="701" spans="1:26">
      <c r="A701" s="2" t="s">
        <v>1049</v>
      </c>
      <c r="B701" s="2" t="s">
        <v>106</v>
      </c>
      <c r="C701" s="2" t="s">
        <v>164</v>
      </c>
      <c r="D701" s="2" t="s">
        <v>1310</v>
      </c>
      <c r="E701" s="2" t="s">
        <v>1428</v>
      </c>
      <c r="F701" s="2">
        <v>132</v>
      </c>
      <c r="G701" s="3" t="s">
        <v>1173</v>
      </c>
      <c r="H701" s="3" t="str">
        <f t="shared" si="10"/>
        <v>ESTERIL</v>
      </c>
      <c r="I701" s="8"/>
      <c r="J701" s="11"/>
      <c r="K701" s="3">
        <v>0</v>
      </c>
      <c r="L701" s="3">
        <v>559</v>
      </c>
      <c r="M701" s="3">
        <v>0</v>
      </c>
      <c r="N701" s="3">
        <v>0</v>
      </c>
      <c r="O701" s="3">
        <v>0</v>
      </c>
      <c r="P701" s="3">
        <v>6</v>
      </c>
      <c r="Q701" s="3">
        <v>150</v>
      </c>
      <c r="R701" s="3">
        <v>122</v>
      </c>
      <c r="S701" s="3">
        <v>3</v>
      </c>
      <c r="T701" s="3">
        <v>0</v>
      </c>
      <c r="U701" s="3">
        <v>0</v>
      </c>
      <c r="V701" s="3">
        <v>4</v>
      </c>
      <c r="W701" s="3">
        <v>112</v>
      </c>
      <c r="X701" s="3">
        <v>133</v>
      </c>
      <c r="Y701" s="3">
        <v>2</v>
      </c>
      <c r="Z701" s="3">
        <v>0</v>
      </c>
    </row>
    <row r="702" spans="1:26">
      <c r="A702" s="2" t="s">
        <v>1049</v>
      </c>
      <c r="B702" s="2" t="s">
        <v>106</v>
      </c>
      <c r="C702" s="2" t="s">
        <v>164</v>
      </c>
      <c r="D702" s="2" t="s">
        <v>1311</v>
      </c>
      <c r="E702" s="2" t="s">
        <v>1428</v>
      </c>
      <c r="F702" s="2">
        <v>133</v>
      </c>
      <c r="G702" s="3" t="s">
        <v>1173</v>
      </c>
      <c r="H702" s="3" t="str">
        <f t="shared" si="10"/>
        <v>ESTERIL</v>
      </c>
      <c r="I702" s="8"/>
      <c r="J702" s="11"/>
      <c r="K702" s="3">
        <v>0</v>
      </c>
      <c r="L702" s="3">
        <v>749</v>
      </c>
      <c r="M702" s="3">
        <v>0</v>
      </c>
      <c r="N702" s="3">
        <v>0</v>
      </c>
      <c r="O702" s="3">
        <v>0</v>
      </c>
      <c r="P702" s="3">
        <v>25</v>
      </c>
      <c r="Q702" s="3">
        <v>238</v>
      </c>
      <c r="R702" s="3">
        <v>73</v>
      </c>
      <c r="S702" s="3">
        <v>3</v>
      </c>
      <c r="T702" s="3">
        <v>0</v>
      </c>
      <c r="U702" s="3">
        <v>0</v>
      </c>
      <c r="V702" s="3">
        <v>15</v>
      </c>
      <c r="W702" s="3">
        <v>219</v>
      </c>
      <c r="X702" s="3">
        <v>77</v>
      </c>
      <c r="Y702" s="3">
        <v>0</v>
      </c>
      <c r="Z702" s="3">
        <v>0</v>
      </c>
    </row>
    <row r="703" spans="1:26">
      <c r="A703" s="2" t="s">
        <v>1049</v>
      </c>
      <c r="B703" s="2" t="s">
        <v>106</v>
      </c>
      <c r="C703" s="2" t="s">
        <v>164</v>
      </c>
      <c r="D703" s="2" t="s">
        <v>1312</v>
      </c>
      <c r="E703" s="2" t="s">
        <v>1428</v>
      </c>
      <c r="F703" s="2">
        <v>134</v>
      </c>
      <c r="G703" s="3" t="s">
        <v>1173</v>
      </c>
      <c r="H703" s="3" t="str">
        <f t="shared" si="10"/>
        <v>ESTERIL</v>
      </c>
      <c r="I703" s="8"/>
      <c r="J703" s="11"/>
      <c r="K703" s="3">
        <v>0</v>
      </c>
      <c r="L703" s="3">
        <v>612</v>
      </c>
      <c r="M703" s="3">
        <v>0</v>
      </c>
      <c r="N703" s="3">
        <v>0</v>
      </c>
      <c r="O703" s="3">
        <v>0</v>
      </c>
      <c r="P703" s="3">
        <v>42</v>
      </c>
      <c r="Q703" s="3">
        <v>169</v>
      </c>
      <c r="R703" s="3">
        <v>57</v>
      </c>
      <c r="S703" s="3">
        <v>31</v>
      </c>
      <c r="T703" s="3">
        <v>0</v>
      </c>
      <c r="U703" s="3">
        <v>0</v>
      </c>
      <c r="V703" s="3">
        <v>28</v>
      </c>
      <c r="W703" s="3">
        <v>178</v>
      </c>
      <c r="X703" s="3">
        <v>50</v>
      </c>
      <c r="Y703" s="3">
        <v>15</v>
      </c>
      <c r="Z703" s="3">
        <v>0</v>
      </c>
    </row>
    <row r="704" spans="1:26">
      <c r="A704" s="2" t="s">
        <v>1049</v>
      </c>
      <c r="B704" s="2" t="s">
        <v>106</v>
      </c>
      <c r="C704" s="2" t="s">
        <v>164</v>
      </c>
      <c r="D704" s="2" t="s">
        <v>1313</v>
      </c>
      <c r="E704" s="2" t="s">
        <v>1428</v>
      </c>
      <c r="F704" s="2">
        <v>135</v>
      </c>
      <c r="G704" s="3" t="s">
        <v>1173</v>
      </c>
      <c r="H704" s="3" t="str">
        <f t="shared" si="10"/>
        <v>ESTERIL</v>
      </c>
      <c r="I704" s="8"/>
      <c r="J704" s="11"/>
      <c r="K704" s="3">
        <v>0</v>
      </c>
      <c r="L704" s="3">
        <v>546</v>
      </c>
      <c r="M704" s="3">
        <v>0</v>
      </c>
      <c r="N704" s="3">
        <v>0</v>
      </c>
      <c r="O704" s="3">
        <v>0</v>
      </c>
      <c r="P704" s="3">
        <v>21</v>
      </c>
      <c r="Q704" s="3">
        <v>155</v>
      </c>
      <c r="R704" s="3">
        <v>64</v>
      </c>
      <c r="S704" s="3">
        <v>8</v>
      </c>
      <c r="T704" s="3">
        <v>0</v>
      </c>
      <c r="U704" s="3">
        <v>0</v>
      </c>
      <c r="V704" s="3">
        <v>13</v>
      </c>
      <c r="W704" s="3">
        <v>141</v>
      </c>
      <c r="X704" s="3">
        <v>63</v>
      </c>
      <c r="Y704" s="3">
        <v>3</v>
      </c>
      <c r="Z704" s="3">
        <v>0</v>
      </c>
    </row>
    <row r="705" spans="1:26">
      <c r="A705" s="2" t="s">
        <v>1049</v>
      </c>
      <c r="B705" s="2" t="s">
        <v>106</v>
      </c>
      <c r="C705" s="2" t="s">
        <v>164</v>
      </c>
      <c r="D705" s="2" t="s">
        <v>1314</v>
      </c>
      <c r="E705" s="2" t="s">
        <v>1428</v>
      </c>
      <c r="F705" s="2">
        <v>136</v>
      </c>
      <c r="G705" s="3" t="s">
        <v>1173</v>
      </c>
      <c r="H705" s="3" t="str">
        <f t="shared" si="10"/>
        <v>ESTERIL</v>
      </c>
      <c r="I705" s="8"/>
      <c r="J705" s="11"/>
      <c r="K705" s="3">
        <v>0</v>
      </c>
      <c r="L705" s="3">
        <v>1077</v>
      </c>
      <c r="M705" s="3">
        <v>0</v>
      </c>
      <c r="N705" s="3">
        <v>0</v>
      </c>
      <c r="O705" s="3">
        <v>0</v>
      </c>
      <c r="P705" s="3">
        <v>37</v>
      </c>
      <c r="Q705" s="3">
        <v>343</v>
      </c>
      <c r="R705" s="3">
        <v>102</v>
      </c>
      <c r="S705" s="3">
        <v>15</v>
      </c>
      <c r="T705" s="3">
        <v>0</v>
      </c>
      <c r="U705" s="3">
        <v>0</v>
      </c>
      <c r="V705" s="3">
        <v>21</v>
      </c>
      <c r="W705" s="3">
        <v>294</v>
      </c>
      <c r="X705" s="3">
        <v>125</v>
      </c>
      <c r="Y705" s="3">
        <v>11</v>
      </c>
      <c r="Z705" s="3">
        <v>0</v>
      </c>
    </row>
    <row r="706" spans="1:26">
      <c r="A706" s="2" t="s">
        <v>1049</v>
      </c>
      <c r="B706" s="2" t="s">
        <v>106</v>
      </c>
      <c r="C706" s="2" t="s">
        <v>164</v>
      </c>
      <c r="D706" s="2" t="s">
        <v>1315</v>
      </c>
      <c r="E706" s="2" t="s">
        <v>1428</v>
      </c>
      <c r="F706" s="2">
        <v>137</v>
      </c>
      <c r="G706" s="3" t="s">
        <v>1173</v>
      </c>
      <c r="H706" s="3" t="str">
        <f t="shared" si="10"/>
        <v>ESTERIL</v>
      </c>
      <c r="I706" s="8"/>
      <c r="J706" s="11"/>
      <c r="K706" s="3">
        <v>44</v>
      </c>
      <c r="L706" s="3">
        <v>547</v>
      </c>
      <c r="M706" s="3">
        <v>0</v>
      </c>
      <c r="N706" s="3">
        <v>0</v>
      </c>
      <c r="O706" s="3">
        <v>0</v>
      </c>
      <c r="P706" s="3">
        <v>26</v>
      </c>
      <c r="Q706" s="3">
        <v>114</v>
      </c>
      <c r="R706" s="3">
        <v>85</v>
      </c>
      <c r="S706" s="3">
        <v>17</v>
      </c>
      <c r="T706" s="3">
        <v>0</v>
      </c>
      <c r="U706" s="3">
        <v>0</v>
      </c>
      <c r="V706" s="3">
        <v>18</v>
      </c>
      <c r="W706" s="3">
        <v>102</v>
      </c>
      <c r="X706" s="3">
        <v>89</v>
      </c>
      <c r="Y706" s="3">
        <v>10</v>
      </c>
      <c r="Z706" s="3">
        <v>0</v>
      </c>
    </row>
    <row r="707" spans="1:26">
      <c r="A707" s="2" t="s">
        <v>1049</v>
      </c>
      <c r="B707" s="2" t="s">
        <v>106</v>
      </c>
      <c r="C707" s="2" t="s">
        <v>164</v>
      </c>
      <c r="D707" s="2" t="s">
        <v>1316</v>
      </c>
      <c r="E707" s="2" t="s">
        <v>1428</v>
      </c>
      <c r="F707" s="2">
        <v>138</v>
      </c>
      <c r="G707" s="3" t="s">
        <v>1173</v>
      </c>
      <c r="H707" s="3" t="str">
        <f t="shared" ref="H707:H770" si="11">IF(I707&gt;0.08,"MINERIO","ESTERIL")</f>
        <v>ESTERIL</v>
      </c>
      <c r="I707" s="8"/>
      <c r="J707" s="11"/>
      <c r="K707" s="3">
        <v>0</v>
      </c>
      <c r="L707" s="3">
        <v>749</v>
      </c>
      <c r="M707" s="3">
        <v>0</v>
      </c>
      <c r="N707" s="3">
        <v>0</v>
      </c>
      <c r="O707" s="3">
        <v>0</v>
      </c>
      <c r="P707" s="3">
        <v>39</v>
      </c>
      <c r="Q707" s="3">
        <v>179</v>
      </c>
      <c r="R707" s="3">
        <v>79</v>
      </c>
      <c r="S707" s="3">
        <v>35</v>
      </c>
      <c r="T707" s="3">
        <v>0</v>
      </c>
      <c r="U707" s="3">
        <v>0</v>
      </c>
      <c r="V707" s="3">
        <v>30</v>
      </c>
      <c r="W707" s="3">
        <v>166</v>
      </c>
      <c r="X707" s="3">
        <v>89</v>
      </c>
      <c r="Y707" s="3">
        <v>24</v>
      </c>
      <c r="Z707" s="3">
        <v>0</v>
      </c>
    </row>
    <row r="708" spans="1:26">
      <c r="A708" s="2" t="s">
        <v>1049</v>
      </c>
      <c r="B708" s="2" t="s">
        <v>106</v>
      </c>
      <c r="C708" s="2" t="s">
        <v>164</v>
      </c>
      <c r="D708" s="2" t="s">
        <v>1317</v>
      </c>
      <c r="E708" s="2" t="s">
        <v>1428</v>
      </c>
      <c r="F708" s="2">
        <v>139</v>
      </c>
      <c r="G708" s="3" t="s">
        <v>1173</v>
      </c>
      <c r="H708" s="3" t="str">
        <f t="shared" si="11"/>
        <v>ESTERIL</v>
      </c>
      <c r="I708" s="8"/>
      <c r="J708" s="11"/>
      <c r="K708" s="3">
        <v>0</v>
      </c>
      <c r="L708" s="3">
        <v>745</v>
      </c>
      <c r="M708" s="3">
        <v>0</v>
      </c>
      <c r="N708" s="3">
        <v>0</v>
      </c>
      <c r="O708" s="3">
        <v>0</v>
      </c>
      <c r="P708" s="3">
        <v>29</v>
      </c>
      <c r="Q708" s="3">
        <v>198</v>
      </c>
      <c r="R708" s="3">
        <v>93</v>
      </c>
      <c r="S708" s="3">
        <v>13</v>
      </c>
      <c r="T708" s="3">
        <v>0</v>
      </c>
      <c r="U708" s="3">
        <v>0</v>
      </c>
      <c r="V708" s="3">
        <v>15</v>
      </c>
      <c r="W708" s="3">
        <v>192</v>
      </c>
      <c r="X708" s="3">
        <v>93</v>
      </c>
      <c r="Y708" s="3">
        <v>2</v>
      </c>
      <c r="Z708" s="3">
        <v>0</v>
      </c>
    </row>
    <row r="709" spans="1:26">
      <c r="A709" s="2" t="s">
        <v>1049</v>
      </c>
      <c r="B709" s="2" t="s">
        <v>106</v>
      </c>
      <c r="C709" s="2" t="s">
        <v>164</v>
      </c>
      <c r="D709" s="2" t="s">
        <v>1318</v>
      </c>
      <c r="E709" s="2" t="s">
        <v>1428</v>
      </c>
      <c r="F709" s="2">
        <v>140</v>
      </c>
      <c r="G709" s="3" t="s">
        <v>1173</v>
      </c>
      <c r="H709" s="3" t="str">
        <f t="shared" si="11"/>
        <v>ESTERIL</v>
      </c>
      <c r="I709" s="8"/>
      <c r="J709" s="11"/>
      <c r="K709" s="3">
        <v>0</v>
      </c>
      <c r="L709" s="3">
        <v>1783</v>
      </c>
      <c r="M709" s="3">
        <v>0</v>
      </c>
      <c r="N709" s="3">
        <v>0</v>
      </c>
      <c r="O709" s="3">
        <v>0</v>
      </c>
      <c r="P709" s="3">
        <v>151</v>
      </c>
      <c r="Q709" s="3">
        <v>385</v>
      </c>
      <c r="R709" s="3">
        <v>221</v>
      </c>
      <c r="S709" s="3">
        <v>117</v>
      </c>
      <c r="T709" s="3">
        <v>0</v>
      </c>
      <c r="U709" s="3">
        <v>0</v>
      </c>
      <c r="V709" s="3">
        <v>122</v>
      </c>
      <c r="W709" s="3">
        <v>381</v>
      </c>
      <c r="X709" s="3">
        <v>219</v>
      </c>
      <c r="Y709" s="3">
        <v>90</v>
      </c>
      <c r="Z709" s="3">
        <v>0</v>
      </c>
    </row>
    <row r="710" spans="1:26">
      <c r="A710" s="2" t="s">
        <v>1049</v>
      </c>
      <c r="B710" s="2" t="s">
        <v>106</v>
      </c>
      <c r="C710" s="2" t="s">
        <v>164</v>
      </c>
      <c r="D710" s="2" t="s">
        <v>1319</v>
      </c>
      <c r="E710" s="2" t="s">
        <v>1428</v>
      </c>
      <c r="F710" s="2">
        <v>141</v>
      </c>
      <c r="G710" s="3" t="s">
        <v>1173</v>
      </c>
      <c r="H710" s="3" t="str">
        <f t="shared" si="11"/>
        <v>ESTERIL</v>
      </c>
      <c r="I710" s="8"/>
      <c r="J710" s="11"/>
      <c r="K710" s="3">
        <v>0</v>
      </c>
      <c r="L710" s="3">
        <v>1626</v>
      </c>
      <c r="M710" s="3">
        <v>0</v>
      </c>
      <c r="N710" s="3">
        <v>0</v>
      </c>
      <c r="O710" s="3">
        <v>0</v>
      </c>
      <c r="P710" s="3">
        <v>24</v>
      </c>
      <c r="Q710" s="3">
        <v>586</v>
      </c>
      <c r="R710" s="3">
        <v>222</v>
      </c>
      <c r="S710" s="3">
        <v>1</v>
      </c>
      <c r="T710" s="3">
        <v>0</v>
      </c>
      <c r="U710" s="3">
        <v>0</v>
      </c>
      <c r="V710" s="3">
        <v>13</v>
      </c>
      <c r="W710" s="3">
        <v>511</v>
      </c>
      <c r="X710" s="3">
        <v>267</v>
      </c>
      <c r="Y710" s="3">
        <v>0</v>
      </c>
      <c r="Z710" s="3">
        <v>0</v>
      </c>
    </row>
    <row r="711" spans="1:26">
      <c r="A711" s="2" t="s">
        <v>1049</v>
      </c>
      <c r="B711" s="2" t="s">
        <v>106</v>
      </c>
      <c r="C711" s="2" t="s">
        <v>164</v>
      </c>
      <c r="D711" s="2" t="s">
        <v>1320</v>
      </c>
      <c r="E711" s="2" t="s">
        <v>1428</v>
      </c>
      <c r="F711" s="2">
        <v>142</v>
      </c>
      <c r="G711" s="3" t="s">
        <v>1173</v>
      </c>
      <c r="H711" s="3" t="str">
        <f t="shared" si="11"/>
        <v>ESTERIL</v>
      </c>
      <c r="I711" s="8"/>
      <c r="J711" s="11"/>
      <c r="K711" s="3">
        <v>14</v>
      </c>
      <c r="L711" s="3">
        <v>928</v>
      </c>
      <c r="M711" s="3">
        <v>0</v>
      </c>
      <c r="N711" s="3">
        <v>0</v>
      </c>
      <c r="O711" s="3">
        <v>0</v>
      </c>
      <c r="P711" s="3">
        <v>16</v>
      </c>
      <c r="Q711" s="3">
        <v>313</v>
      </c>
      <c r="R711" s="3">
        <v>108</v>
      </c>
      <c r="S711" s="3">
        <v>3</v>
      </c>
      <c r="T711" s="3">
        <v>0</v>
      </c>
      <c r="U711" s="3">
        <v>0</v>
      </c>
      <c r="V711" s="3">
        <v>8</v>
      </c>
      <c r="W711" s="3">
        <v>278</v>
      </c>
      <c r="X711" s="3">
        <v>123</v>
      </c>
      <c r="Y711" s="3">
        <v>0</v>
      </c>
      <c r="Z711" s="3">
        <v>0</v>
      </c>
    </row>
    <row r="712" spans="1:26">
      <c r="A712" s="2" t="s">
        <v>1049</v>
      </c>
      <c r="B712" s="2" t="s">
        <v>106</v>
      </c>
      <c r="C712" s="2" t="s">
        <v>164</v>
      </c>
      <c r="D712" s="2" t="s">
        <v>1321</v>
      </c>
      <c r="E712" s="2" t="s">
        <v>1428</v>
      </c>
      <c r="F712" s="2">
        <v>143</v>
      </c>
      <c r="G712" s="3" t="s">
        <v>1173</v>
      </c>
      <c r="H712" s="3" t="str">
        <f t="shared" si="11"/>
        <v>ESTERIL</v>
      </c>
      <c r="I712" s="8"/>
      <c r="J712" s="11"/>
      <c r="K712" s="3">
        <v>14</v>
      </c>
      <c r="L712" s="3">
        <v>744</v>
      </c>
      <c r="M712" s="3">
        <v>0</v>
      </c>
      <c r="N712" s="3">
        <v>0</v>
      </c>
      <c r="O712" s="3">
        <v>0</v>
      </c>
      <c r="P712" s="3">
        <v>48</v>
      </c>
      <c r="Q712" s="3">
        <v>245</v>
      </c>
      <c r="R712" s="3">
        <v>64</v>
      </c>
      <c r="S712" s="3">
        <v>27</v>
      </c>
      <c r="T712" s="3">
        <v>0</v>
      </c>
      <c r="U712" s="3">
        <v>0</v>
      </c>
      <c r="V712" s="3">
        <v>29</v>
      </c>
      <c r="W712" s="3">
        <v>230</v>
      </c>
      <c r="X712" s="3">
        <v>69</v>
      </c>
      <c r="Y712" s="3">
        <v>13</v>
      </c>
      <c r="Z712" s="3">
        <v>0</v>
      </c>
    </row>
    <row r="713" spans="1:26">
      <c r="A713" s="2" t="s">
        <v>1049</v>
      </c>
      <c r="B713" s="2" t="s">
        <v>106</v>
      </c>
      <c r="C713" s="2" t="s">
        <v>164</v>
      </c>
      <c r="D713" s="2" t="s">
        <v>1322</v>
      </c>
      <c r="E713" s="2" t="s">
        <v>1428</v>
      </c>
      <c r="F713" s="2">
        <v>144</v>
      </c>
      <c r="G713" s="3" t="s">
        <v>1173</v>
      </c>
      <c r="H713" s="3" t="str">
        <f t="shared" si="11"/>
        <v>ESTERIL</v>
      </c>
      <c r="I713" s="8"/>
      <c r="J713" s="11"/>
      <c r="K713" s="3">
        <v>67</v>
      </c>
      <c r="L713" s="3">
        <v>1125</v>
      </c>
      <c r="M713" s="3">
        <v>0</v>
      </c>
      <c r="N713" s="3">
        <v>0</v>
      </c>
      <c r="O713" s="3">
        <v>0</v>
      </c>
      <c r="P713" s="3">
        <v>31</v>
      </c>
      <c r="Q713" s="3">
        <v>354</v>
      </c>
      <c r="R713" s="3">
        <v>199</v>
      </c>
      <c r="S713" s="3">
        <v>16</v>
      </c>
      <c r="T713" s="3">
        <v>0</v>
      </c>
      <c r="U713" s="3">
        <v>0</v>
      </c>
      <c r="V713" s="3">
        <v>26</v>
      </c>
      <c r="W713" s="3">
        <v>292</v>
      </c>
      <c r="X713" s="3">
        <v>227</v>
      </c>
      <c r="Y713" s="3">
        <v>14</v>
      </c>
      <c r="Z713" s="3">
        <v>0</v>
      </c>
    </row>
    <row r="714" spans="1:26">
      <c r="A714" s="2" t="s">
        <v>1049</v>
      </c>
      <c r="B714" s="2" t="s">
        <v>106</v>
      </c>
      <c r="C714" s="2" t="s">
        <v>164</v>
      </c>
      <c r="D714" s="2" t="s">
        <v>1323</v>
      </c>
      <c r="E714" s="2" t="s">
        <v>1428</v>
      </c>
      <c r="F714" s="2">
        <v>145</v>
      </c>
      <c r="G714" s="3" t="s">
        <v>1173</v>
      </c>
      <c r="H714" s="3" t="str">
        <f t="shared" si="11"/>
        <v>ESTERIL</v>
      </c>
      <c r="I714" s="8"/>
      <c r="J714" s="11"/>
      <c r="K714" s="3">
        <v>0</v>
      </c>
      <c r="L714" s="3">
        <v>768</v>
      </c>
      <c r="M714" s="3">
        <v>0</v>
      </c>
      <c r="N714" s="3">
        <v>0</v>
      </c>
      <c r="O714" s="3">
        <v>0</v>
      </c>
      <c r="P714" s="3">
        <v>44</v>
      </c>
      <c r="Q714" s="3">
        <v>211</v>
      </c>
      <c r="R714" s="3">
        <v>67</v>
      </c>
      <c r="S714" s="3">
        <v>29</v>
      </c>
      <c r="T714" s="3">
        <v>0</v>
      </c>
      <c r="U714" s="3">
        <v>0</v>
      </c>
      <c r="V714" s="3">
        <v>24</v>
      </c>
      <c r="W714" s="3">
        <v>214</v>
      </c>
      <c r="X714" s="3">
        <v>75</v>
      </c>
      <c r="Y714" s="3">
        <v>10</v>
      </c>
      <c r="Z714" s="3">
        <v>0</v>
      </c>
    </row>
    <row r="715" spans="1:26">
      <c r="A715" s="2" t="s">
        <v>1049</v>
      </c>
      <c r="B715" s="2" t="s">
        <v>106</v>
      </c>
      <c r="C715" s="2" t="s">
        <v>164</v>
      </c>
      <c r="D715" s="2" t="s">
        <v>1324</v>
      </c>
      <c r="E715" s="2" t="s">
        <v>1428</v>
      </c>
      <c r="F715" s="2">
        <v>146</v>
      </c>
      <c r="G715" s="3" t="s">
        <v>1173</v>
      </c>
      <c r="H715" s="3" t="str">
        <f t="shared" si="11"/>
        <v>ESTERIL</v>
      </c>
      <c r="I715" s="8"/>
      <c r="J715" s="11"/>
      <c r="K715" s="3">
        <v>0</v>
      </c>
      <c r="L715" s="3">
        <v>782</v>
      </c>
      <c r="M715" s="3">
        <v>0</v>
      </c>
      <c r="N715" s="3">
        <v>0</v>
      </c>
      <c r="O715" s="3">
        <v>0</v>
      </c>
      <c r="P715" s="3">
        <v>19</v>
      </c>
      <c r="Q715" s="3">
        <v>228</v>
      </c>
      <c r="R715" s="3">
        <v>115</v>
      </c>
      <c r="S715" s="3">
        <v>5</v>
      </c>
      <c r="T715" s="3">
        <v>0</v>
      </c>
      <c r="U715" s="3">
        <v>0</v>
      </c>
      <c r="V715" s="3">
        <v>12</v>
      </c>
      <c r="W715" s="3">
        <v>186</v>
      </c>
      <c r="X715" s="3">
        <v>135</v>
      </c>
      <c r="Y715" s="3">
        <v>2</v>
      </c>
      <c r="Z715" s="3">
        <v>0</v>
      </c>
    </row>
    <row r="716" spans="1:26">
      <c r="A716" s="2" t="s">
        <v>1049</v>
      </c>
      <c r="B716" s="2" t="s">
        <v>106</v>
      </c>
      <c r="C716" s="2" t="s">
        <v>164</v>
      </c>
      <c r="D716" s="2" t="s">
        <v>1325</v>
      </c>
      <c r="E716" s="2" t="s">
        <v>1428</v>
      </c>
      <c r="F716" s="2">
        <v>147</v>
      </c>
      <c r="G716" s="3" t="s">
        <v>1173</v>
      </c>
      <c r="H716" s="3" t="str">
        <f t="shared" si="11"/>
        <v>ESTERIL</v>
      </c>
      <c r="I716" s="8"/>
      <c r="J716" s="11"/>
      <c r="K716" s="3">
        <v>0</v>
      </c>
      <c r="L716" s="3">
        <v>922</v>
      </c>
      <c r="M716" s="3">
        <v>0</v>
      </c>
      <c r="N716" s="3">
        <v>0</v>
      </c>
      <c r="O716" s="3">
        <v>0</v>
      </c>
      <c r="P716" s="3">
        <v>16</v>
      </c>
      <c r="Q716" s="3">
        <v>301</v>
      </c>
      <c r="R716" s="3">
        <v>120</v>
      </c>
      <c r="S716" s="3">
        <v>7</v>
      </c>
      <c r="T716" s="3">
        <v>0</v>
      </c>
      <c r="U716" s="3">
        <v>0</v>
      </c>
      <c r="V716" s="3">
        <v>11</v>
      </c>
      <c r="W716" s="3">
        <v>261</v>
      </c>
      <c r="X716" s="3">
        <v>138</v>
      </c>
      <c r="Y716" s="3">
        <v>1</v>
      </c>
      <c r="Z716" s="3">
        <v>0</v>
      </c>
    </row>
    <row r="717" spans="1:26">
      <c r="A717" s="2" t="s">
        <v>1049</v>
      </c>
      <c r="B717" s="2" t="s">
        <v>106</v>
      </c>
      <c r="C717" s="2" t="s">
        <v>164</v>
      </c>
      <c r="D717" s="2" t="s">
        <v>1326</v>
      </c>
      <c r="E717" s="2" t="s">
        <v>1428</v>
      </c>
      <c r="F717" s="2">
        <v>148</v>
      </c>
      <c r="G717" s="3" t="s">
        <v>1173</v>
      </c>
      <c r="H717" s="3" t="str">
        <f t="shared" si="11"/>
        <v>ESTERIL</v>
      </c>
      <c r="I717" s="8"/>
      <c r="J717" s="11"/>
      <c r="K717" s="3">
        <v>0</v>
      </c>
      <c r="L717" s="3">
        <v>780</v>
      </c>
      <c r="M717" s="3">
        <v>0</v>
      </c>
      <c r="N717" s="3">
        <v>0</v>
      </c>
      <c r="O717" s="3">
        <v>0</v>
      </c>
      <c r="P717" s="3">
        <v>18</v>
      </c>
      <c r="Q717" s="3">
        <v>227</v>
      </c>
      <c r="R717" s="3">
        <v>75</v>
      </c>
      <c r="S717" s="3">
        <v>9</v>
      </c>
      <c r="T717" s="3">
        <v>0</v>
      </c>
      <c r="U717" s="3">
        <v>0</v>
      </c>
      <c r="V717" s="3">
        <v>8</v>
      </c>
      <c r="W717" s="3">
        <v>199</v>
      </c>
      <c r="X717" s="3">
        <v>96</v>
      </c>
      <c r="Y717" s="3">
        <v>0</v>
      </c>
      <c r="Z717" s="3">
        <v>0</v>
      </c>
    </row>
    <row r="718" spans="1:26">
      <c r="A718" s="2" t="s">
        <v>1049</v>
      </c>
      <c r="B718" s="2" t="s">
        <v>106</v>
      </c>
      <c r="C718" s="2" t="s">
        <v>164</v>
      </c>
      <c r="D718" s="2" t="s">
        <v>1327</v>
      </c>
      <c r="E718" s="2" t="s">
        <v>1428</v>
      </c>
      <c r="F718" s="2">
        <v>149</v>
      </c>
      <c r="G718" s="3" t="s">
        <v>1173</v>
      </c>
      <c r="H718" s="3" t="str">
        <f t="shared" si="11"/>
        <v>ESTERIL</v>
      </c>
      <c r="I718" s="8"/>
      <c r="J718" s="11"/>
      <c r="K718" s="3">
        <v>14</v>
      </c>
      <c r="L718" s="3">
        <v>895</v>
      </c>
      <c r="M718" s="3">
        <v>0</v>
      </c>
      <c r="N718" s="3">
        <v>0</v>
      </c>
      <c r="O718" s="3">
        <v>0</v>
      </c>
      <c r="P718" s="3">
        <v>28</v>
      </c>
      <c r="Q718" s="3">
        <v>290</v>
      </c>
      <c r="R718" s="3">
        <v>109</v>
      </c>
      <c r="S718" s="3">
        <v>11</v>
      </c>
      <c r="T718" s="3">
        <v>0</v>
      </c>
      <c r="U718" s="3">
        <v>0</v>
      </c>
      <c r="V718" s="3">
        <v>17</v>
      </c>
      <c r="W718" s="3">
        <v>267</v>
      </c>
      <c r="X718" s="3">
        <v>122</v>
      </c>
      <c r="Y718" s="3">
        <v>2</v>
      </c>
      <c r="Z718" s="3">
        <v>0</v>
      </c>
    </row>
    <row r="719" spans="1:26">
      <c r="A719" s="2" t="s">
        <v>1049</v>
      </c>
      <c r="B719" s="2" t="s">
        <v>106</v>
      </c>
      <c r="C719" s="2" t="s">
        <v>164</v>
      </c>
      <c r="D719" s="2" t="s">
        <v>1328</v>
      </c>
      <c r="E719" s="2" t="s">
        <v>1428</v>
      </c>
      <c r="F719" s="2">
        <v>150</v>
      </c>
      <c r="G719" s="3" t="s">
        <v>1173</v>
      </c>
      <c r="H719" s="3" t="str">
        <f t="shared" si="11"/>
        <v>ESTERIL</v>
      </c>
      <c r="I719" s="8"/>
      <c r="J719" s="11"/>
      <c r="K719" s="3">
        <v>0</v>
      </c>
      <c r="L719" s="3">
        <v>544</v>
      </c>
      <c r="M719" s="3">
        <v>0</v>
      </c>
      <c r="N719" s="3">
        <v>0</v>
      </c>
      <c r="O719" s="3">
        <v>0</v>
      </c>
      <c r="P719" s="3">
        <v>20</v>
      </c>
      <c r="Q719" s="3">
        <v>148</v>
      </c>
      <c r="R719" s="3">
        <v>76</v>
      </c>
      <c r="S719" s="3">
        <v>10</v>
      </c>
      <c r="T719" s="3">
        <v>0</v>
      </c>
      <c r="U719" s="3">
        <v>0</v>
      </c>
      <c r="V719" s="3">
        <v>15</v>
      </c>
      <c r="W719" s="3">
        <v>124</v>
      </c>
      <c r="X719" s="3">
        <v>82</v>
      </c>
      <c r="Y719" s="3">
        <v>6</v>
      </c>
      <c r="Z719" s="3">
        <v>0</v>
      </c>
    </row>
    <row r="720" spans="1:26">
      <c r="A720" s="2" t="s">
        <v>1049</v>
      </c>
      <c r="B720" s="2" t="s">
        <v>106</v>
      </c>
      <c r="C720" s="2" t="s">
        <v>164</v>
      </c>
      <c r="D720" s="2" t="s">
        <v>1329</v>
      </c>
      <c r="E720" s="2" t="s">
        <v>1428</v>
      </c>
      <c r="F720" s="2">
        <v>151</v>
      </c>
      <c r="G720" s="3" t="s">
        <v>1173</v>
      </c>
      <c r="H720" s="3" t="str">
        <f t="shared" si="11"/>
        <v>ESTERIL</v>
      </c>
      <c r="I720" s="8"/>
      <c r="J720" s="11"/>
      <c r="K720" s="3">
        <v>123</v>
      </c>
      <c r="L720" s="3">
        <v>658</v>
      </c>
      <c r="M720" s="3">
        <v>0</v>
      </c>
      <c r="N720" s="3">
        <v>0</v>
      </c>
      <c r="O720" s="3">
        <v>0</v>
      </c>
      <c r="P720" s="3">
        <v>60</v>
      </c>
      <c r="Q720" s="3">
        <v>174</v>
      </c>
      <c r="R720" s="3">
        <v>101</v>
      </c>
      <c r="S720" s="3">
        <v>41</v>
      </c>
      <c r="T720" s="3">
        <v>0</v>
      </c>
      <c r="U720" s="3">
        <v>0</v>
      </c>
      <c r="V720" s="3">
        <v>46</v>
      </c>
      <c r="W720" s="3">
        <v>171</v>
      </c>
      <c r="X720" s="3">
        <v>100</v>
      </c>
      <c r="Y720" s="3">
        <v>27</v>
      </c>
      <c r="Z720" s="3">
        <v>0</v>
      </c>
    </row>
    <row r="721" spans="1:26">
      <c r="A721" s="2" t="s">
        <v>1049</v>
      </c>
      <c r="B721" s="2" t="s">
        <v>106</v>
      </c>
      <c r="C721" s="2" t="s">
        <v>164</v>
      </c>
      <c r="D721" s="2" t="s">
        <v>1330</v>
      </c>
      <c r="E721" s="2" t="s">
        <v>1428</v>
      </c>
      <c r="F721" s="2">
        <v>152</v>
      </c>
      <c r="G721" s="3" t="s">
        <v>1173</v>
      </c>
      <c r="H721" s="3" t="str">
        <f t="shared" si="11"/>
        <v>ESTERIL</v>
      </c>
      <c r="I721" s="8"/>
      <c r="J721" s="11"/>
      <c r="K721" s="3">
        <v>0</v>
      </c>
      <c r="L721" s="3">
        <v>991</v>
      </c>
      <c r="M721" s="3">
        <v>0</v>
      </c>
      <c r="N721" s="3">
        <v>0</v>
      </c>
      <c r="O721" s="3">
        <v>0</v>
      </c>
      <c r="P721" s="3">
        <v>32</v>
      </c>
      <c r="Q721" s="3">
        <v>325</v>
      </c>
      <c r="R721" s="3">
        <v>121</v>
      </c>
      <c r="S721" s="3">
        <v>9</v>
      </c>
      <c r="T721" s="3">
        <v>0</v>
      </c>
      <c r="U721" s="3">
        <v>0</v>
      </c>
      <c r="V721" s="3">
        <v>14</v>
      </c>
      <c r="W721" s="3">
        <v>246</v>
      </c>
      <c r="X721" s="3">
        <v>186</v>
      </c>
      <c r="Y721" s="3">
        <v>1</v>
      </c>
      <c r="Z721" s="3">
        <v>0</v>
      </c>
    </row>
    <row r="722" spans="1:26">
      <c r="A722" s="2" t="s">
        <v>1049</v>
      </c>
      <c r="B722" s="2" t="s">
        <v>106</v>
      </c>
      <c r="C722" s="2" t="s">
        <v>164</v>
      </c>
      <c r="D722" s="2" t="s">
        <v>1331</v>
      </c>
      <c r="E722" s="2" t="s">
        <v>1428</v>
      </c>
      <c r="F722" s="2">
        <v>153</v>
      </c>
      <c r="G722" s="3" t="s">
        <v>1173</v>
      </c>
      <c r="H722" s="3" t="str">
        <f t="shared" si="11"/>
        <v>ESTERIL</v>
      </c>
      <c r="I722" s="8"/>
      <c r="J722" s="11"/>
      <c r="K722" s="3">
        <v>14</v>
      </c>
      <c r="L722" s="3">
        <v>935</v>
      </c>
      <c r="M722" s="3">
        <v>0</v>
      </c>
      <c r="N722" s="3">
        <v>0</v>
      </c>
      <c r="O722" s="3">
        <v>0</v>
      </c>
      <c r="P722" s="3">
        <v>20</v>
      </c>
      <c r="Q722" s="3">
        <v>291</v>
      </c>
      <c r="R722" s="3">
        <v>147</v>
      </c>
      <c r="S722" s="3">
        <v>4</v>
      </c>
      <c r="T722" s="3">
        <v>0</v>
      </c>
      <c r="U722" s="3">
        <v>0</v>
      </c>
      <c r="V722" s="3">
        <v>12</v>
      </c>
      <c r="W722" s="3">
        <v>241</v>
      </c>
      <c r="X722" s="3">
        <v>177</v>
      </c>
      <c r="Y722" s="3">
        <v>2</v>
      </c>
      <c r="Z722" s="3">
        <v>0</v>
      </c>
    </row>
    <row r="723" spans="1:26">
      <c r="A723" s="2" t="s">
        <v>1049</v>
      </c>
      <c r="B723" s="2" t="s">
        <v>106</v>
      </c>
      <c r="C723" s="2" t="s">
        <v>164</v>
      </c>
      <c r="D723" s="2" t="s">
        <v>1332</v>
      </c>
      <c r="E723" s="2" t="s">
        <v>1428</v>
      </c>
      <c r="F723" s="2">
        <v>154</v>
      </c>
      <c r="G723" s="3" t="s">
        <v>1173</v>
      </c>
      <c r="H723" s="3" t="str">
        <f t="shared" si="11"/>
        <v>ESTERIL</v>
      </c>
      <c r="I723" s="8"/>
      <c r="J723" s="11"/>
      <c r="K723" s="3">
        <v>0</v>
      </c>
      <c r="L723" s="3">
        <v>922</v>
      </c>
      <c r="M723" s="3">
        <v>0</v>
      </c>
      <c r="N723" s="3">
        <v>0</v>
      </c>
      <c r="O723" s="3">
        <v>0</v>
      </c>
      <c r="P723" s="3">
        <v>31</v>
      </c>
      <c r="Q723" s="3">
        <v>319</v>
      </c>
      <c r="R723" s="3">
        <v>86</v>
      </c>
      <c r="S723" s="3">
        <v>7</v>
      </c>
      <c r="T723" s="3">
        <v>0</v>
      </c>
      <c r="U723" s="3">
        <v>0</v>
      </c>
      <c r="V723" s="3">
        <v>15</v>
      </c>
      <c r="W723" s="3">
        <v>291</v>
      </c>
      <c r="X723" s="3">
        <v>110</v>
      </c>
      <c r="Y723" s="3">
        <v>1</v>
      </c>
      <c r="Z723" s="3">
        <v>0</v>
      </c>
    </row>
    <row r="724" spans="1:26">
      <c r="A724" s="2" t="s">
        <v>1049</v>
      </c>
      <c r="B724" s="2" t="s">
        <v>106</v>
      </c>
      <c r="C724" s="2" t="s">
        <v>164</v>
      </c>
      <c r="D724" s="2" t="s">
        <v>1333</v>
      </c>
      <c r="E724" s="2" t="s">
        <v>1428</v>
      </c>
      <c r="F724" s="2">
        <v>155</v>
      </c>
      <c r="G724" s="3" t="s">
        <v>1173</v>
      </c>
      <c r="H724" s="3" t="str">
        <f t="shared" si="11"/>
        <v>ESTERIL</v>
      </c>
      <c r="I724" s="8"/>
      <c r="J724" s="11"/>
      <c r="K724" s="3">
        <v>0</v>
      </c>
      <c r="L724" s="3">
        <v>747</v>
      </c>
      <c r="M724" s="3">
        <v>0</v>
      </c>
      <c r="N724" s="3">
        <v>0</v>
      </c>
      <c r="O724" s="3">
        <v>0</v>
      </c>
      <c r="P724" s="3">
        <v>13</v>
      </c>
      <c r="Q724" s="3">
        <v>262</v>
      </c>
      <c r="R724" s="3">
        <v>100</v>
      </c>
      <c r="S724" s="3">
        <v>1</v>
      </c>
      <c r="T724" s="3">
        <v>0</v>
      </c>
      <c r="U724" s="3">
        <v>0</v>
      </c>
      <c r="V724" s="3">
        <v>10</v>
      </c>
      <c r="W724" s="3">
        <v>222</v>
      </c>
      <c r="X724" s="3">
        <v>119</v>
      </c>
      <c r="Y724" s="3">
        <v>1</v>
      </c>
      <c r="Z724" s="3">
        <v>0</v>
      </c>
    </row>
    <row r="725" spans="1:26">
      <c r="A725" s="2" t="s">
        <v>1049</v>
      </c>
      <c r="B725" s="2" t="s">
        <v>106</v>
      </c>
      <c r="C725" s="2" t="s">
        <v>164</v>
      </c>
      <c r="D725" s="2" t="s">
        <v>1334</v>
      </c>
      <c r="E725" s="2" t="s">
        <v>1428</v>
      </c>
      <c r="F725" s="2">
        <v>156</v>
      </c>
      <c r="G725" s="3" t="s">
        <v>1173</v>
      </c>
      <c r="H725" s="3" t="str">
        <f t="shared" si="11"/>
        <v>ESTERIL</v>
      </c>
      <c r="I725" s="8"/>
      <c r="J725" s="11"/>
      <c r="K725" s="3">
        <v>64</v>
      </c>
      <c r="L725" s="3">
        <v>645</v>
      </c>
      <c r="M725" s="3">
        <v>0</v>
      </c>
      <c r="N725" s="3">
        <v>0</v>
      </c>
      <c r="O725" s="3">
        <v>0</v>
      </c>
      <c r="P725" s="3">
        <v>14</v>
      </c>
      <c r="Q725" s="3">
        <v>207</v>
      </c>
      <c r="R725" s="3">
        <v>89</v>
      </c>
      <c r="S725" s="3">
        <v>3</v>
      </c>
      <c r="T725" s="3">
        <v>0</v>
      </c>
      <c r="U725" s="3">
        <v>0</v>
      </c>
      <c r="V725" s="3">
        <v>7</v>
      </c>
      <c r="W725" s="3">
        <v>181</v>
      </c>
      <c r="X725" s="3">
        <v>102</v>
      </c>
      <c r="Y725" s="3">
        <v>0</v>
      </c>
      <c r="Z725" s="3">
        <v>0</v>
      </c>
    </row>
    <row r="726" spans="1:26">
      <c r="A726" s="2" t="s">
        <v>1049</v>
      </c>
      <c r="B726" s="2" t="s">
        <v>106</v>
      </c>
      <c r="C726" s="2" t="s">
        <v>164</v>
      </c>
      <c r="D726" s="2" t="s">
        <v>1335</v>
      </c>
      <c r="E726" s="2" t="s">
        <v>1428</v>
      </c>
      <c r="F726" s="2">
        <v>157</v>
      </c>
      <c r="G726" s="3" t="s">
        <v>1173</v>
      </c>
      <c r="H726" s="3" t="str">
        <f t="shared" si="11"/>
        <v>ESTERIL</v>
      </c>
      <c r="I726" s="8"/>
      <c r="J726" s="11"/>
      <c r="K726" s="3">
        <v>0</v>
      </c>
      <c r="L726" s="3">
        <v>823</v>
      </c>
      <c r="M726" s="3">
        <v>0</v>
      </c>
      <c r="N726" s="3">
        <v>0</v>
      </c>
      <c r="O726" s="3">
        <v>0</v>
      </c>
      <c r="P726" s="3">
        <v>31</v>
      </c>
      <c r="Q726" s="3">
        <v>266</v>
      </c>
      <c r="R726" s="3">
        <v>99</v>
      </c>
      <c r="S726" s="3">
        <v>14</v>
      </c>
      <c r="T726" s="3">
        <v>0</v>
      </c>
      <c r="U726" s="3">
        <v>0</v>
      </c>
      <c r="V726" s="3">
        <v>16</v>
      </c>
      <c r="W726" s="3">
        <v>231</v>
      </c>
      <c r="X726" s="3">
        <v>122</v>
      </c>
      <c r="Y726" s="3">
        <v>7</v>
      </c>
      <c r="Z726" s="3">
        <v>0</v>
      </c>
    </row>
    <row r="727" spans="1:26">
      <c r="A727" s="2" t="s">
        <v>1049</v>
      </c>
      <c r="B727" s="2" t="s">
        <v>106</v>
      </c>
      <c r="C727" s="2" t="s">
        <v>164</v>
      </c>
      <c r="D727" s="2" t="s">
        <v>1336</v>
      </c>
      <c r="E727" s="2" t="s">
        <v>1428</v>
      </c>
      <c r="F727" s="2">
        <v>158</v>
      </c>
      <c r="G727" s="3" t="s">
        <v>1173</v>
      </c>
      <c r="H727" s="3" t="str">
        <f t="shared" si="11"/>
        <v>ESTERIL</v>
      </c>
      <c r="I727" s="8"/>
      <c r="J727" s="11"/>
      <c r="K727" s="3">
        <v>98</v>
      </c>
      <c r="L727" s="3">
        <v>570</v>
      </c>
      <c r="M727" s="3">
        <v>0</v>
      </c>
      <c r="N727" s="3">
        <v>0</v>
      </c>
      <c r="O727" s="3">
        <v>0</v>
      </c>
      <c r="P727" s="3">
        <v>23</v>
      </c>
      <c r="Q727" s="3">
        <v>194</v>
      </c>
      <c r="R727" s="3">
        <v>73</v>
      </c>
      <c r="S727" s="3">
        <v>12</v>
      </c>
      <c r="T727" s="3">
        <v>0</v>
      </c>
      <c r="U727" s="3">
        <v>0</v>
      </c>
      <c r="V727" s="3">
        <v>13</v>
      </c>
      <c r="W727" s="3">
        <v>185</v>
      </c>
      <c r="X727" s="3">
        <v>76</v>
      </c>
      <c r="Y727" s="3">
        <v>8</v>
      </c>
      <c r="Z727" s="3">
        <v>0</v>
      </c>
    </row>
    <row r="728" spans="1:26">
      <c r="A728" s="2" t="s">
        <v>1049</v>
      </c>
      <c r="B728" s="2" t="s">
        <v>106</v>
      </c>
      <c r="C728" s="2" t="s">
        <v>164</v>
      </c>
      <c r="D728" s="2" t="s">
        <v>1337</v>
      </c>
      <c r="E728" s="2" t="s">
        <v>1428</v>
      </c>
      <c r="F728" s="2">
        <v>159</v>
      </c>
      <c r="G728" s="3" t="s">
        <v>1173</v>
      </c>
      <c r="H728" s="3" t="str">
        <f t="shared" si="11"/>
        <v>ESTERIL</v>
      </c>
      <c r="I728" s="8"/>
      <c r="J728" s="11"/>
      <c r="K728" s="3">
        <v>14</v>
      </c>
      <c r="L728" s="3">
        <v>633</v>
      </c>
      <c r="M728" s="3">
        <v>0</v>
      </c>
      <c r="N728" s="3">
        <v>0</v>
      </c>
      <c r="O728" s="3">
        <v>0</v>
      </c>
      <c r="P728" s="3">
        <v>53</v>
      </c>
      <c r="Q728" s="3">
        <v>190</v>
      </c>
      <c r="R728" s="3">
        <v>43</v>
      </c>
      <c r="S728" s="3">
        <v>37</v>
      </c>
      <c r="T728" s="3">
        <v>0</v>
      </c>
      <c r="U728" s="3">
        <v>0</v>
      </c>
      <c r="V728" s="3">
        <v>36</v>
      </c>
      <c r="W728" s="3">
        <v>200</v>
      </c>
      <c r="X728" s="3">
        <v>41</v>
      </c>
      <c r="Y728" s="3">
        <v>21</v>
      </c>
      <c r="Z728" s="3">
        <v>0</v>
      </c>
    </row>
    <row r="729" spans="1:26">
      <c r="A729" s="2" t="s">
        <v>1049</v>
      </c>
      <c r="B729" s="2" t="s">
        <v>106</v>
      </c>
      <c r="C729" s="2" t="s">
        <v>164</v>
      </c>
      <c r="D729" s="2" t="s">
        <v>1338</v>
      </c>
      <c r="E729" s="2" t="s">
        <v>1428</v>
      </c>
      <c r="F729" s="2">
        <v>160</v>
      </c>
      <c r="G729" s="3" t="s">
        <v>1173</v>
      </c>
      <c r="H729" s="3" t="str">
        <f t="shared" si="11"/>
        <v>ESTERIL</v>
      </c>
      <c r="I729" s="8"/>
      <c r="J729" s="11"/>
      <c r="K729" s="3">
        <v>0</v>
      </c>
      <c r="L729" s="3">
        <v>788</v>
      </c>
      <c r="M729" s="3">
        <v>0</v>
      </c>
      <c r="N729" s="3">
        <v>0</v>
      </c>
      <c r="O729" s="3">
        <v>0</v>
      </c>
      <c r="P729" s="3">
        <v>11</v>
      </c>
      <c r="Q729" s="3">
        <v>230</v>
      </c>
      <c r="R729" s="3">
        <v>122</v>
      </c>
      <c r="S729" s="3">
        <v>5</v>
      </c>
      <c r="T729" s="3">
        <v>0</v>
      </c>
      <c r="U729" s="3">
        <v>0</v>
      </c>
      <c r="V729" s="3">
        <v>8</v>
      </c>
      <c r="W729" s="3">
        <v>194</v>
      </c>
      <c r="X729" s="3">
        <v>133</v>
      </c>
      <c r="Y729" s="3">
        <v>3</v>
      </c>
      <c r="Z729" s="3">
        <v>0</v>
      </c>
    </row>
    <row r="730" spans="1:26">
      <c r="A730" s="2" t="s">
        <v>1049</v>
      </c>
      <c r="B730" s="2" t="s">
        <v>106</v>
      </c>
      <c r="C730" s="2" t="s">
        <v>164</v>
      </c>
      <c r="D730" s="2" t="s">
        <v>1339</v>
      </c>
      <c r="E730" s="2" t="s">
        <v>1428</v>
      </c>
      <c r="F730" s="2">
        <v>161</v>
      </c>
      <c r="G730" s="3" t="s">
        <v>1173</v>
      </c>
      <c r="H730" s="3" t="str">
        <f t="shared" si="11"/>
        <v>ESTERIL</v>
      </c>
      <c r="I730" s="8"/>
      <c r="J730" s="11"/>
      <c r="K730" s="3">
        <v>0</v>
      </c>
      <c r="L730" s="3">
        <v>658</v>
      </c>
      <c r="M730" s="3">
        <v>0</v>
      </c>
      <c r="N730" s="3">
        <v>0</v>
      </c>
      <c r="O730" s="3">
        <v>0</v>
      </c>
      <c r="P730" s="3">
        <v>12</v>
      </c>
      <c r="Q730" s="3">
        <v>134</v>
      </c>
      <c r="R730" s="3">
        <v>99</v>
      </c>
      <c r="S730" s="3">
        <v>2</v>
      </c>
      <c r="T730" s="3">
        <v>0</v>
      </c>
      <c r="U730" s="3">
        <v>0</v>
      </c>
      <c r="V730" s="3">
        <v>8</v>
      </c>
      <c r="W730" s="3">
        <v>115</v>
      </c>
      <c r="X730" s="3">
        <v>109</v>
      </c>
      <c r="Y730" s="3">
        <v>2</v>
      </c>
      <c r="Z730" s="3">
        <v>0</v>
      </c>
    </row>
    <row r="731" spans="1:26">
      <c r="A731" s="2" t="s">
        <v>1049</v>
      </c>
      <c r="B731" s="2" t="s">
        <v>106</v>
      </c>
      <c r="C731" s="2" t="s">
        <v>164</v>
      </c>
      <c r="D731" s="2" t="s">
        <v>1340</v>
      </c>
      <c r="E731" s="2" t="s">
        <v>1428</v>
      </c>
      <c r="F731" s="2">
        <v>162</v>
      </c>
      <c r="G731" s="3" t="s">
        <v>1173</v>
      </c>
      <c r="H731" s="3" t="str">
        <f t="shared" si="11"/>
        <v>ESTERIL</v>
      </c>
      <c r="I731" s="8"/>
      <c r="J731" s="11"/>
      <c r="K731" s="3">
        <v>0</v>
      </c>
      <c r="L731" s="3">
        <v>848</v>
      </c>
      <c r="M731" s="3">
        <v>0</v>
      </c>
      <c r="N731" s="3">
        <v>0</v>
      </c>
      <c r="O731" s="3">
        <v>0</v>
      </c>
      <c r="P731" s="3">
        <v>5</v>
      </c>
      <c r="Q731" s="3">
        <v>237</v>
      </c>
      <c r="R731" s="3">
        <v>164</v>
      </c>
      <c r="S731" s="3">
        <v>0</v>
      </c>
      <c r="T731" s="3">
        <v>0</v>
      </c>
      <c r="U731" s="3">
        <v>0</v>
      </c>
      <c r="V731" s="3">
        <v>2</v>
      </c>
      <c r="W731" s="3">
        <v>150</v>
      </c>
      <c r="X731" s="3">
        <v>211</v>
      </c>
      <c r="Y731" s="3">
        <v>0</v>
      </c>
      <c r="Z731" s="3">
        <v>0</v>
      </c>
    </row>
    <row r="732" spans="1:26">
      <c r="A732" s="2" t="s">
        <v>1049</v>
      </c>
      <c r="B732" s="2" t="s">
        <v>106</v>
      </c>
      <c r="C732" s="2" t="s">
        <v>164</v>
      </c>
      <c r="D732" s="2" t="s">
        <v>1341</v>
      </c>
      <c r="E732" s="2" t="s">
        <v>1428</v>
      </c>
      <c r="F732" s="2">
        <v>163</v>
      </c>
      <c r="G732" s="3" t="s">
        <v>1173</v>
      </c>
      <c r="H732" s="3" t="str">
        <f t="shared" si="11"/>
        <v>ESTERIL</v>
      </c>
      <c r="I732" s="8"/>
      <c r="J732" s="11"/>
      <c r="K732" s="3">
        <v>24</v>
      </c>
      <c r="L732" s="3">
        <v>623</v>
      </c>
      <c r="M732" s="3">
        <v>0</v>
      </c>
      <c r="N732" s="3">
        <v>0</v>
      </c>
      <c r="O732" s="3">
        <v>0</v>
      </c>
      <c r="P732" s="3">
        <v>19</v>
      </c>
      <c r="Q732" s="3">
        <v>203</v>
      </c>
      <c r="R732" s="3">
        <v>69</v>
      </c>
      <c r="S732" s="3">
        <v>7</v>
      </c>
      <c r="T732" s="3">
        <v>0</v>
      </c>
      <c r="U732" s="3">
        <v>0</v>
      </c>
      <c r="V732" s="3">
        <v>12</v>
      </c>
      <c r="W732" s="3">
        <v>180</v>
      </c>
      <c r="X732" s="3">
        <v>79</v>
      </c>
      <c r="Y732" s="3">
        <v>3</v>
      </c>
      <c r="Z732" s="3">
        <v>0</v>
      </c>
    </row>
    <row r="733" spans="1:26">
      <c r="A733" s="2" t="s">
        <v>1049</v>
      </c>
      <c r="B733" s="2" t="s">
        <v>106</v>
      </c>
      <c r="C733" s="2" t="s">
        <v>164</v>
      </c>
      <c r="D733" s="2" t="s">
        <v>1342</v>
      </c>
      <c r="E733" s="2" t="s">
        <v>1428</v>
      </c>
      <c r="F733" s="2">
        <v>164</v>
      </c>
      <c r="G733" s="3" t="s">
        <v>1173</v>
      </c>
      <c r="H733" s="3" t="str">
        <f t="shared" si="11"/>
        <v>ESTERIL</v>
      </c>
      <c r="I733" s="8"/>
      <c r="J733" s="11"/>
      <c r="K733" s="3">
        <v>0</v>
      </c>
      <c r="L733" s="3">
        <v>767</v>
      </c>
      <c r="M733" s="3">
        <v>0</v>
      </c>
      <c r="N733" s="3">
        <v>0</v>
      </c>
      <c r="O733" s="3">
        <v>0</v>
      </c>
      <c r="P733" s="3">
        <v>5</v>
      </c>
      <c r="Q733" s="3">
        <v>215</v>
      </c>
      <c r="R733" s="3">
        <v>116</v>
      </c>
      <c r="S733" s="3">
        <v>0</v>
      </c>
      <c r="T733" s="3">
        <v>0</v>
      </c>
      <c r="U733" s="3">
        <v>0</v>
      </c>
      <c r="V733" s="3">
        <v>3</v>
      </c>
      <c r="W733" s="3">
        <v>167</v>
      </c>
      <c r="X733" s="3">
        <v>135</v>
      </c>
      <c r="Y733" s="3">
        <v>0</v>
      </c>
      <c r="Z733" s="3">
        <v>0</v>
      </c>
    </row>
    <row r="734" spans="1:26">
      <c r="A734" s="2" t="s">
        <v>1049</v>
      </c>
      <c r="B734" s="2" t="s">
        <v>106</v>
      </c>
      <c r="C734" s="2" t="s">
        <v>164</v>
      </c>
      <c r="D734" s="2" t="s">
        <v>1343</v>
      </c>
      <c r="E734" s="2" t="s">
        <v>1428</v>
      </c>
      <c r="F734" s="2">
        <v>165</v>
      </c>
      <c r="G734" s="3" t="s">
        <v>1173</v>
      </c>
      <c r="H734" s="3" t="str">
        <f t="shared" si="11"/>
        <v>ESTERIL</v>
      </c>
      <c r="I734" s="8"/>
      <c r="J734" s="11"/>
      <c r="K734" s="3">
        <v>0</v>
      </c>
      <c r="L734" s="3">
        <v>1118</v>
      </c>
      <c r="M734" s="3">
        <v>0</v>
      </c>
      <c r="N734" s="3">
        <v>0</v>
      </c>
      <c r="O734" s="3">
        <v>0</v>
      </c>
      <c r="P734" s="3">
        <v>21</v>
      </c>
      <c r="Q734" s="3">
        <v>340</v>
      </c>
      <c r="R734" s="3">
        <v>134</v>
      </c>
      <c r="S734" s="3">
        <v>4</v>
      </c>
      <c r="T734" s="3">
        <v>0</v>
      </c>
      <c r="U734" s="3">
        <v>0</v>
      </c>
      <c r="V734" s="3">
        <v>9</v>
      </c>
      <c r="W734" s="3">
        <v>300</v>
      </c>
      <c r="X734" s="3">
        <v>158</v>
      </c>
      <c r="Y734" s="3">
        <v>2</v>
      </c>
      <c r="Z734" s="3">
        <v>0</v>
      </c>
    </row>
    <row r="735" spans="1:26">
      <c r="A735" s="2" t="s">
        <v>1049</v>
      </c>
      <c r="B735" s="2" t="s">
        <v>106</v>
      </c>
      <c r="C735" s="2" t="s">
        <v>164</v>
      </c>
      <c r="D735" s="2" t="s">
        <v>1344</v>
      </c>
      <c r="E735" s="2" t="s">
        <v>1428</v>
      </c>
      <c r="F735" s="2">
        <v>166</v>
      </c>
      <c r="G735" s="3" t="s">
        <v>1173</v>
      </c>
      <c r="H735" s="3" t="str">
        <f t="shared" si="11"/>
        <v>ESTERIL</v>
      </c>
      <c r="I735" s="8"/>
      <c r="J735" s="11"/>
      <c r="K735" s="3">
        <v>0</v>
      </c>
      <c r="L735" s="3">
        <v>882</v>
      </c>
      <c r="M735" s="3">
        <v>0</v>
      </c>
      <c r="N735" s="3">
        <v>0</v>
      </c>
      <c r="O735" s="3">
        <v>0</v>
      </c>
      <c r="P735" s="3">
        <v>31</v>
      </c>
      <c r="Q735" s="3">
        <v>318</v>
      </c>
      <c r="R735" s="3">
        <v>92</v>
      </c>
      <c r="S735" s="3">
        <v>7</v>
      </c>
      <c r="T735" s="3">
        <v>0</v>
      </c>
      <c r="U735" s="3">
        <v>0</v>
      </c>
      <c r="V735" s="3">
        <v>17</v>
      </c>
      <c r="W735" s="3">
        <v>294</v>
      </c>
      <c r="X735" s="3">
        <v>107</v>
      </c>
      <c r="Y735" s="3">
        <v>4</v>
      </c>
      <c r="Z735" s="3">
        <v>0</v>
      </c>
    </row>
    <row r="736" spans="1:26">
      <c r="A736" s="2" t="s">
        <v>1049</v>
      </c>
      <c r="B736" s="2" t="s">
        <v>106</v>
      </c>
      <c r="C736" s="2" t="s">
        <v>164</v>
      </c>
      <c r="D736" s="2" t="s">
        <v>1345</v>
      </c>
      <c r="E736" s="2" t="s">
        <v>1428</v>
      </c>
      <c r="F736" s="2">
        <v>167</v>
      </c>
      <c r="G736" s="3" t="s">
        <v>1173</v>
      </c>
      <c r="H736" s="3" t="str">
        <f t="shared" si="11"/>
        <v>ESTERIL</v>
      </c>
      <c r="I736" s="8"/>
      <c r="J736" s="11"/>
      <c r="K736" s="3">
        <v>0</v>
      </c>
      <c r="L736" s="3">
        <v>1240</v>
      </c>
      <c r="M736" s="3">
        <v>0</v>
      </c>
      <c r="N736" s="3">
        <v>0</v>
      </c>
      <c r="O736" s="3">
        <v>0</v>
      </c>
      <c r="P736" s="3">
        <v>16</v>
      </c>
      <c r="Q736" s="3">
        <v>371</v>
      </c>
      <c r="R736" s="3">
        <v>223</v>
      </c>
      <c r="S736" s="3">
        <v>0</v>
      </c>
      <c r="T736" s="3">
        <v>0</v>
      </c>
      <c r="U736" s="3">
        <v>0</v>
      </c>
      <c r="V736" s="3">
        <v>7</v>
      </c>
      <c r="W736" s="3">
        <v>279</v>
      </c>
      <c r="X736" s="3">
        <v>269</v>
      </c>
      <c r="Y736" s="3">
        <v>0</v>
      </c>
      <c r="Z736" s="3">
        <v>0</v>
      </c>
    </row>
    <row r="737" spans="1:26">
      <c r="A737" s="2" t="s">
        <v>1049</v>
      </c>
      <c r="B737" s="2" t="s">
        <v>106</v>
      </c>
      <c r="C737" s="2" t="s">
        <v>164</v>
      </c>
      <c r="D737" s="2" t="s">
        <v>1346</v>
      </c>
      <c r="E737" s="2" t="s">
        <v>1428</v>
      </c>
      <c r="F737" s="2">
        <v>168</v>
      </c>
      <c r="G737" s="3" t="s">
        <v>1173</v>
      </c>
      <c r="H737" s="3" t="str">
        <f t="shared" si="11"/>
        <v>ESTERIL</v>
      </c>
      <c r="I737" s="8"/>
      <c r="J737" s="11"/>
      <c r="K737" s="3">
        <v>49</v>
      </c>
      <c r="L737" s="3">
        <v>600</v>
      </c>
      <c r="M737" s="3">
        <v>0</v>
      </c>
      <c r="N737" s="3">
        <v>0</v>
      </c>
      <c r="O737" s="3">
        <v>0</v>
      </c>
      <c r="P737" s="3">
        <v>20</v>
      </c>
      <c r="Q737" s="3">
        <v>169</v>
      </c>
      <c r="R737" s="3">
        <v>105</v>
      </c>
      <c r="S737" s="3">
        <v>7</v>
      </c>
      <c r="T737" s="3">
        <v>0</v>
      </c>
      <c r="U737" s="3">
        <v>0</v>
      </c>
      <c r="V737" s="3">
        <v>14</v>
      </c>
      <c r="W737" s="3">
        <v>141</v>
      </c>
      <c r="X737" s="3">
        <v>116</v>
      </c>
      <c r="Y737" s="3">
        <v>5</v>
      </c>
      <c r="Z737" s="3">
        <v>0</v>
      </c>
    </row>
    <row r="738" spans="1:26">
      <c r="A738" s="2" t="s">
        <v>1049</v>
      </c>
      <c r="B738" s="2" t="s">
        <v>106</v>
      </c>
      <c r="C738" s="2" t="s">
        <v>164</v>
      </c>
      <c r="D738" s="2" t="s">
        <v>1347</v>
      </c>
      <c r="E738" s="2" t="s">
        <v>1428</v>
      </c>
      <c r="F738" s="2">
        <v>169</v>
      </c>
      <c r="G738" s="3" t="s">
        <v>1173</v>
      </c>
      <c r="H738" s="3" t="str">
        <f t="shared" si="11"/>
        <v>ESTERIL</v>
      </c>
      <c r="I738" s="8"/>
      <c r="J738" s="11"/>
      <c r="K738" s="3">
        <v>0</v>
      </c>
      <c r="L738" s="3">
        <v>744</v>
      </c>
      <c r="M738" s="3">
        <v>0</v>
      </c>
      <c r="N738" s="3">
        <v>0</v>
      </c>
      <c r="O738" s="3">
        <v>0</v>
      </c>
      <c r="P738" s="3">
        <v>3</v>
      </c>
      <c r="Q738" s="3">
        <v>194</v>
      </c>
      <c r="R738" s="3">
        <v>156</v>
      </c>
      <c r="S738" s="3">
        <v>0</v>
      </c>
      <c r="T738" s="3">
        <v>0</v>
      </c>
      <c r="U738" s="3">
        <v>0</v>
      </c>
      <c r="V738" s="3">
        <v>1</v>
      </c>
      <c r="W738" s="3">
        <v>102</v>
      </c>
      <c r="X738" s="3">
        <v>203</v>
      </c>
      <c r="Y738" s="3">
        <v>0</v>
      </c>
      <c r="Z738" s="3">
        <v>0</v>
      </c>
    </row>
    <row r="739" spans="1:26">
      <c r="A739" s="2" t="s">
        <v>1049</v>
      </c>
      <c r="B739" s="2" t="s">
        <v>106</v>
      </c>
      <c r="C739" s="2" t="s">
        <v>164</v>
      </c>
      <c r="D739" s="2" t="s">
        <v>1348</v>
      </c>
      <c r="E739" s="2" t="s">
        <v>1428</v>
      </c>
      <c r="F739" s="2">
        <v>170</v>
      </c>
      <c r="G739" s="3" t="s">
        <v>1173</v>
      </c>
      <c r="H739" s="3" t="str">
        <f t="shared" si="11"/>
        <v>ESTERIL</v>
      </c>
      <c r="I739" s="8"/>
      <c r="J739" s="11"/>
      <c r="K739" s="3">
        <v>44</v>
      </c>
      <c r="L739" s="3">
        <v>519</v>
      </c>
      <c r="M739" s="3">
        <v>0</v>
      </c>
      <c r="N739" s="3">
        <v>0</v>
      </c>
      <c r="O739" s="3">
        <v>0</v>
      </c>
      <c r="P739" s="3">
        <v>16</v>
      </c>
      <c r="Q739" s="3">
        <v>124</v>
      </c>
      <c r="R739" s="3">
        <v>73</v>
      </c>
      <c r="S739" s="3">
        <v>6</v>
      </c>
      <c r="T739" s="3">
        <v>0</v>
      </c>
      <c r="U739" s="3">
        <v>0</v>
      </c>
      <c r="V739" s="3">
        <v>12</v>
      </c>
      <c r="W739" s="3">
        <v>114</v>
      </c>
      <c r="X739" s="3">
        <v>74</v>
      </c>
      <c r="Y739" s="3">
        <v>5</v>
      </c>
      <c r="Z739" s="3">
        <v>0</v>
      </c>
    </row>
    <row r="740" spans="1:26">
      <c r="A740" s="2" t="s">
        <v>1049</v>
      </c>
      <c r="B740" s="2" t="s">
        <v>106</v>
      </c>
      <c r="C740" s="2" t="s">
        <v>164</v>
      </c>
      <c r="D740" s="2" t="s">
        <v>1349</v>
      </c>
      <c r="E740" s="2" t="s">
        <v>1428</v>
      </c>
      <c r="F740" s="2">
        <v>171</v>
      </c>
      <c r="G740" s="3" t="s">
        <v>1173</v>
      </c>
      <c r="H740" s="3" t="str">
        <f t="shared" si="11"/>
        <v>ESTERIL</v>
      </c>
      <c r="I740" s="8"/>
      <c r="J740" s="11"/>
      <c r="K740" s="3">
        <v>0</v>
      </c>
      <c r="L740" s="3">
        <v>796</v>
      </c>
      <c r="M740" s="3">
        <v>0</v>
      </c>
      <c r="N740" s="3">
        <v>0</v>
      </c>
      <c r="O740" s="3">
        <v>0</v>
      </c>
      <c r="P740" s="3">
        <v>9</v>
      </c>
      <c r="Q740" s="3">
        <v>218</v>
      </c>
      <c r="R740" s="3">
        <v>127</v>
      </c>
      <c r="S740" s="3">
        <v>2</v>
      </c>
      <c r="T740" s="3">
        <v>0</v>
      </c>
      <c r="U740" s="3">
        <v>0</v>
      </c>
      <c r="V740" s="3">
        <v>2</v>
      </c>
      <c r="W740" s="3">
        <v>133</v>
      </c>
      <c r="X740" s="3">
        <v>180</v>
      </c>
      <c r="Y740" s="3">
        <v>0</v>
      </c>
      <c r="Z740" s="3">
        <v>0</v>
      </c>
    </row>
    <row r="741" spans="1:26">
      <c r="A741" s="2" t="s">
        <v>1049</v>
      </c>
      <c r="B741" s="2" t="s">
        <v>106</v>
      </c>
      <c r="C741" s="2" t="s">
        <v>164</v>
      </c>
      <c r="D741" s="2" t="s">
        <v>1350</v>
      </c>
      <c r="E741" s="2" t="s">
        <v>1428</v>
      </c>
      <c r="F741" s="2">
        <v>172</v>
      </c>
      <c r="G741" s="3" t="s">
        <v>1173</v>
      </c>
      <c r="H741" s="3" t="str">
        <f t="shared" si="11"/>
        <v>ESTERIL</v>
      </c>
      <c r="I741" s="8"/>
      <c r="J741" s="11"/>
      <c r="K741" s="3">
        <v>0</v>
      </c>
      <c r="L741" s="3">
        <v>749</v>
      </c>
      <c r="M741" s="3">
        <v>0</v>
      </c>
      <c r="N741" s="3">
        <v>0</v>
      </c>
      <c r="O741" s="3">
        <v>0</v>
      </c>
      <c r="P741" s="3">
        <v>19</v>
      </c>
      <c r="Q741" s="3">
        <v>233</v>
      </c>
      <c r="R741" s="3">
        <v>97</v>
      </c>
      <c r="S741" s="3">
        <v>9</v>
      </c>
      <c r="T741" s="3">
        <v>0</v>
      </c>
      <c r="U741" s="3">
        <v>0</v>
      </c>
      <c r="V741" s="3">
        <v>13</v>
      </c>
      <c r="W741" s="3">
        <v>196</v>
      </c>
      <c r="X741" s="3">
        <v>113</v>
      </c>
      <c r="Y741" s="3">
        <v>5</v>
      </c>
      <c r="Z741" s="3">
        <v>0</v>
      </c>
    </row>
    <row r="742" spans="1:26">
      <c r="A742" s="2" t="s">
        <v>1049</v>
      </c>
      <c r="B742" s="2" t="s">
        <v>106</v>
      </c>
      <c r="C742" s="2" t="s">
        <v>164</v>
      </c>
      <c r="D742" s="2" t="s">
        <v>1351</v>
      </c>
      <c r="E742" s="2" t="s">
        <v>1428</v>
      </c>
      <c r="F742" s="2">
        <v>173</v>
      </c>
      <c r="G742" s="3" t="s">
        <v>1173</v>
      </c>
      <c r="H742" s="3" t="str">
        <f t="shared" si="11"/>
        <v>ESTERIL</v>
      </c>
      <c r="I742" s="8"/>
      <c r="J742" s="11"/>
      <c r="K742" s="3">
        <v>89</v>
      </c>
      <c r="L742" s="3">
        <v>1054</v>
      </c>
      <c r="M742" s="3">
        <v>0</v>
      </c>
      <c r="N742" s="3">
        <v>0</v>
      </c>
      <c r="O742" s="3">
        <v>0</v>
      </c>
      <c r="P742" s="3">
        <v>48</v>
      </c>
      <c r="Q742" s="3">
        <v>356</v>
      </c>
      <c r="R742" s="3">
        <v>115</v>
      </c>
      <c r="S742" s="3">
        <v>34</v>
      </c>
      <c r="T742" s="3">
        <v>0</v>
      </c>
      <c r="U742" s="3">
        <v>0</v>
      </c>
      <c r="V742" s="3">
        <v>34</v>
      </c>
      <c r="W742" s="3">
        <v>319</v>
      </c>
      <c r="X742" s="3">
        <v>135</v>
      </c>
      <c r="Y742" s="3">
        <v>27</v>
      </c>
      <c r="Z742" s="3">
        <v>0</v>
      </c>
    </row>
    <row r="743" spans="1:26">
      <c r="A743" s="2" t="s">
        <v>1049</v>
      </c>
      <c r="B743" s="2" t="s">
        <v>106</v>
      </c>
      <c r="C743" s="2" t="s">
        <v>164</v>
      </c>
      <c r="D743" s="2" t="s">
        <v>1352</v>
      </c>
      <c r="E743" s="2" t="s">
        <v>1428</v>
      </c>
      <c r="F743" s="2">
        <v>174</v>
      </c>
      <c r="G743" s="3" t="s">
        <v>1173</v>
      </c>
      <c r="H743" s="3" t="str">
        <f t="shared" si="11"/>
        <v>ESTERIL</v>
      </c>
      <c r="I743" s="8"/>
      <c r="J743" s="11"/>
      <c r="K743" s="3">
        <v>39</v>
      </c>
      <c r="L743" s="3">
        <v>671</v>
      </c>
      <c r="M743" s="3">
        <v>0</v>
      </c>
      <c r="N743" s="3">
        <v>0</v>
      </c>
      <c r="O743" s="3">
        <v>0</v>
      </c>
      <c r="P743" s="3">
        <v>35</v>
      </c>
      <c r="Q743" s="3">
        <v>176</v>
      </c>
      <c r="R743" s="3">
        <v>71</v>
      </c>
      <c r="S743" s="3">
        <v>27</v>
      </c>
      <c r="T743" s="3">
        <v>0</v>
      </c>
      <c r="U743" s="3">
        <v>0</v>
      </c>
      <c r="V743" s="3">
        <v>26</v>
      </c>
      <c r="W743" s="3">
        <v>150</v>
      </c>
      <c r="X743" s="3">
        <v>86</v>
      </c>
      <c r="Y743" s="3">
        <v>19</v>
      </c>
      <c r="Z743" s="3">
        <v>0</v>
      </c>
    </row>
    <row r="744" spans="1:26">
      <c r="A744" s="2" t="s">
        <v>1049</v>
      </c>
      <c r="B744" s="2" t="s">
        <v>106</v>
      </c>
      <c r="C744" s="2" t="s">
        <v>164</v>
      </c>
      <c r="D744" s="2" t="s">
        <v>1353</v>
      </c>
      <c r="E744" s="2" t="s">
        <v>1428</v>
      </c>
      <c r="F744" s="2">
        <v>175</v>
      </c>
      <c r="G744" s="3" t="s">
        <v>1173</v>
      </c>
      <c r="H744" s="3" t="str">
        <f t="shared" si="11"/>
        <v>ESTERIL</v>
      </c>
      <c r="I744" s="8"/>
      <c r="J744" s="11"/>
      <c r="K744" s="3">
        <v>0</v>
      </c>
      <c r="L744" s="3">
        <v>598</v>
      </c>
      <c r="M744" s="3">
        <v>0</v>
      </c>
      <c r="N744" s="3">
        <v>0</v>
      </c>
      <c r="O744" s="3">
        <v>0</v>
      </c>
      <c r="P744" s="3">
        <v>19</v>
      </c>
      <c r="Q744" s="3">
        <v>208</v>
      </c>
      <c r="R744" s="3">
        <v>63</v>
      </c>
      <c r="S744" s="3">
        <v>11</v>
      </c>
      <c r="T744" s="3">
        <v>0</v>
      </c>
      <c r="U744" s="3">
        <v>0</v>
      </c>
      <c r="V744" s="3">
        <v>11</v>
      </c>
      <c r="W744" s="3">
        <v>192</v>
      </c>
      <c r="X744" s="3">
        <v>67</v>
      </c>
      <c r="Y744" s="3">
        <v>2</v>
      </c>
      <c r="Z744" s="3">
        <v>0</v>
      </c>
    </row>
    <row r="745" spans="1:26">
      <c r="A745" s="2" t="s">
        <v>1049</v>
      </c>
      <c r="B745" s="2" t="s">
        <v>106</v>
      </c>
      <c r="C745" s="2" t="s">
        <v>164</v>
      </c>
      <c r="D745" s="2" t="s">
        <v>1354</v>
      </c>
      <c r="E745" s="2" t="s">
        <v>1428</v>
      </c>
      <c r="F745" s="2">
        <v>176</v>
      </c>
      <c r="G745" s="3" t="s">
        <v>1173</v>
      </c>
      <c r="H745" s="3" t="str">
        <f t="shared" si="11"/>
        <v>ESTERIL</v>
      </c>
      <c r="I745" s="8"/>
      <c r="J745" s="11"/>
      <c r="K745" s="3">
        <v>118</v>
      </c>
      <c r="L745" s="3">
        <v>263</v>
      </c>
      <c r="M745" s="3">
        <v>0</v>
      </c>
      <c r="N745" s="3">
        <v>0</v>
      </c>
      <c r="O745" s="3">
        <v>0</v>
      </c>
      <c r="P745" s="3">
        <v>106</v>
      </c>
      <c r="Q745" s="3">
        <v>14</v>
      </c>
      <c r="R745" s="3">
        <v>28</v>
      </c>
      <c r="S745" s="3">
        <v>36</v>
      </c>
      <c r="T745" s="3">
        <v>0</v>
      </c>
      <c r="U745" s="3">
        <v>0</v>
      </c>
      <c r="V745" s="3">
        <v>96</v>
      </c>
      <c r="W745" s="3">
        <v>4</v>
      </c>
      <c r="X745" s="3">
        <v>20</v>
      </c>
      <c r="Y745" s="3">
        <v>40</v>
      </c>
      <c r="Z745" s="3">
        <v>0</v>
      </c>
    </row>
    <row r="746" spans="1:26">
      <c r="A746" s="2" t="s">
        <v>1049</v>
      </c>
      <c r="B746" s="2" t="s">
        <v>106</v>
      </c>
      <c r="C746" s="2" t="s">
        <v>164</v>
      </c>
      <c r="D746" s="2" t="s">
        <v>1355</v>
      </c>
      <c r="E746" s="2" t="s">
        <v>1428</v>
      </c>
      <c r="F746" s="2">
        <v>177</v>
      </c>
      <c r="G746" s="3" t="s">
        <v>1173</v>
      </c>
      <c r="H746" s="3" t="str">
        <f t="shared" si="11"/>
        <v>ESTERIL</v>
      </c>
      <c r="I746" s="8"/>
      <c r="J746" s="11"/>
      <c r="K746" s="3">
        <v>90</v>
      </c>
      <c r="L746" s="3">
        <v>735</v>
      </c>
      <c r="M746" s="3">
        <v>0</v>
      </c>
      <c r="N746" s="3">
        <v>0</v>
      </c>
      <c r="O746" s="3">
        <v>0</v>
      </c>
      <c r="P746" s="3">
        <v>109</v>
      </c>
      <c r="Q746" s="3">
        <v>127</v>
      </c>
      <c r="R746" s="3">
        <v>71</v>
      </c>
      <c r="S746" s="3">
        <v>58</v>
      </c>
      <c r="T746" s="3">
        <v>0</v>
      </c>
      <c r="U746" s="3">
        <v>0</v>
      </c>
      <c r="V746" s="3">
        <v>91</v>
      </c>
      <c r="W746" s="3">
        <v>108</v>
      </c>
      <c r="X746" s="3">
        <v>82</v>
      </c>
      <c r="Y746" s="3">
        <v>57</v>
      </c>
      <c r="Z746" s="3">
        <v>0</v>
      </c>
    </row>
    <row r="747" spans="1:26">
      <c r="A747" s="2" t="s">
        <v>1049</v>
      </c>
      <c r="B747" s="2" t="s">
        <v>106</v>
      </c>
      <c r="C747" s="2" t="s">
        <v>164</v>
      </c>
      <c r="D747" s="2" t="s">
        <v>1356</v>
      </c>
      <c r="E747" s="2" t="s">
        <v>1428</v>
      </c>
      <c r="F747" s="2">
        <v>178</v>
      </c>
      <c r="G747" s="3" t="s">
        <v>1173</v>
      </c>
      <c r="H747" s="3" t="str">
        <f t="shared" si="11"/>
        <v>ESTERIL</v>
      </c>
      <c r="I747" s="8"/>
      <c r="J747" s="11"/>
      <c r="K747" s="3">
        <v>0</v>
      </c>
      <c r="L747" s="3">
        <v>664</v>
      </c>
      <c r="M747" s="3">
        <v>0</v>
      </c>
      <c r="N747" s="3">
        <v>0</v>
      </c>
      <c r="O747" s="3">
        <v>0</v>
      </c>
      <c r="P747" s="3">
        <v>32</v>
      </c>
      <c r="Q747" s="3">
        <v>198</v>
      </c>
      <c r="R747" s="3">
        <v>63</v>
      </c>
      <c r="S747" s="3">
        <v>20</v>
      </c>
      <c r="T747" s="3">
        <v>0</v>
      </c>
      <c r="U747" s="3">
        <v>0</v>
      </c>
      <c r="V747" s="3">
        <v>18</v>
      </c>
      <c r="W747" s="3">
        <v>195</v>
      </c>
      <c r="X747" s="3">
        <v>69</v>
      </c>
      <c r="Y747" s="3">
        <v>5</v>
      </c>
      <c r="Z747" s="3">
        <v>0</v>
      </c>
    </row>
    <row r="748" spans="1:26">
      <c r="A748" s="2" t="s">
        <v>1049</v>
      </c>
      <c r="B748" s="2" t="s">
        <v>106</v>
      </c>
      <c r="C748" s="2" t="s">
        <v>164</v>
      </c>
      <c r="D748" s="2" t="s">
        <v>1357</v>
      </c>
      <c r="E748" s="2" t="s">
        <v>1428</v>
      </c>
      <c r="F748" s="2">
        <v>179</v>
      </c>
      <c r="G748" s="3" t="s">
        <v>1173</v>
      </c>
      <c r="H748" s="3" t="str">
        <f t="shared" si="11"/>
        <v>ESTERIL</v>
      </c>
      <c r="I748" s="8"/>
      <c r="J748" s="11"/>
      <c r="K748" s="3">
        <v>0</v>
      </c>
      <c r="L748" s="3">
        <v>963</v>
      </c>
      <c r="M748" s="3">
        <v>0</v>
      </c>
      <c r="N748" s="3">
        <v>0</v>
      </c>
      <c r="O748" s="3">
        <v>0</v>
      </c>
      <c r="P748" s="3">
        <v>27</v>
      </c>
      <c r="Q748" s="3">
        <v>320</v>
      </c>
      <c r="R748" s="3">
        <v>111</v>
      </c>
      <c r="S748" s="3">
        <v>9</v>
      </c>
      <c r="T748" s="3">
        <v>0</v>
      </c>
      <c r="U748" s="3">
        <v>0</v>
      </c>
      <c r="V748" s="3">
        <v>17</v>
      </c>
      <c r="W748" s="3">
        <v>294</v>
      </c>
      <c r="X748" s="3">
        <v>131</v>
      </c>
      <c r="Y748" s="3">
        <v>3</v>
      </c>
      <c r="Z748" s="3">
        <v>0</v>
      </c>
    </row>
    <row r="749" spans="1:26">
      <c r="A749" s="2" t="s">
        <v>1049</v>
      </c>
      <c r="B749" s="2" t="s">
        <v>106</v>
      </c>
      <c r="C749" s="2" t="s">
        <v>164</v>
      </c>
      <c r="D749" s="2" t="s">
        <v>1358</v>
      </c>
      <c r="E749" s="2" t="s">
        <v>1428</v>
      </c>
      <c r="F749" s="2">
        <v>180</v>
      </c>
      <c r="G749" s="3" t="s">
        <v>1173</v>
      </c>
      <c r="H749" s="3" t="str">
        <f t="shared" si="11"/>
        <v>ESTERIL</v>
      </c>
      <c r="I749" s="8"/>
      <c r="J749" s="11"/>
      <c r="K749" s="3">
        <v>0</v>
      </c>
      <c r="L749" s="3">
        <v>752</v>
      </c>
      <c r="M749" s="3">
        <v>0</v>
      </c>
      <c r="N749" s="3">
        <v>0</v>
      </c>
      <c r="O749" s="3">
        <v>0</v>
      </c>
      <c r="P749" s="3">
        <v>7</v>
      </c>
      <c r="Q749" s="3">
        <v>168</v>
      </c>
      <c r="R749" s="3">
        <v>138</v>
      </c>
      <c r="S749" s="3">
        <v>2</v>
      </c>
      <c r="T749" s="3">
        <v>0</v>
      </c>
      <c r="U749" s="3">
        <v>0</v>
      </c>
      <c r="V749" s="3">
        <v>6</v>
      </c>
      <c r="W749" s="3">
        <v>133</v>
      </c>
      <c r="X749" s="3">
        <v>141</v>
      </c>
      <c r="Y749" s="3">
        <v>0</v>
      </c>
      <c r="Z749" s="3">
        <v>0</v>
      </c>
    </row>
    <row r="750" spans="1:26">
      <c r="A750" s="2" t="s">
        <v>1049</v>
      </c>
      <c r="B750" s="2" t="s">
        <v>106</v>
      </c>
      <c r="C750" s="2" t="s">
        <v>164</v>
      </c>
      <c r="D750" s="2" t="s">
        <v>1359</v>
      </c>
      <c r="E750" s="2" t="s">
        <v>1428</v>
      </c>
      <c r="F750" s="2">
        <v>181</v>
      </c>
      <c r="G750" s="3" t="s">
        <v>1173</v>
      </c>
      <c r="H750" s="3" t="str">
        <f t="shared" si="11"/>
        <v>ESTERIL</v>
      </c>
      <c r="I750" s="8"/>
      <c r="J750" s="11"/>
      <c r="K750" s="3">
        <v>0</v>
      </c>
      <c r="L750" s="3">
        <v>1006</v>
      </c>
      <c r="M750" s="3">
        <v>0</v>
      </c>
      <c r="N750" s="3">
        <v>0</v>
      </c>
      <c r="O750" s="3">
        <v>0</v>
      </c>
      <c r="P750" s="3">
        <v>20</v>
      </c>
      <c r="Q750" s="3">
        <v>339</v>
      </c>
      <c r="R750" s="3">
        <v>162</v>
      </c>
      <c r="S750" s="3">
        <v>3</v>
      </c>
      <c r="T750" s="3">
        <v>0</v>
      </c>
      <c r="U750" s="3">
        <v>0</v>
      </c>
      <c r="V750" s="3">
        <v>9</v>
      </c>
      <c r="W750" s="3">
        <v>277</v>
      </c>
      <c r="X750" s="3">
        <v>185</v>
      </c>
      <c r="Y750" s="3">
        <v>0</v>
      </c>
      <c r="Z750" s="3">
        <v>0</v>
      </c>
    </row>
    <row r="751" spans="1:26">
      <c r="A751" s="2" t="s">
        <v>1049</v>
      </c>
      <c r="B751" s="2" t="s">
        <v>106</v>
      </c>
      <c r="C751" s="2" t="s">
        <v>164</v>
      </c>
      <c r="D751" s="2" t="s">
        <v>1360</v>
      </c>
      <c r="E751" s="2" t="s">
        <v>1428</v>
      </c>
      <c r="F751" s="2">
        <v>182</v>
      </c>
      <c r="G751" s="3" t="s">
        <v>1173</v>
      </c>
      <c r="H751" s="3" t="str">
        <f t="shared" si="11"/>
        <v>ESTERIL</v>
      </c>
      <c r="I751" s="8"/>
      <c r="J751" s="11"/>
      <c r="K751" s="3">
        <v>0</v>
      </c>
      <c r="L751" s="3">
        <v>780</v>
      </c>
      <c r="M751" s="3">
        <v>0</v>
      </c>
      <c r="N751" s="3">
        <v>0</v>
      </c>
      <c r="O751" s="3">
        <v>0</v>
      </c>
      <c r="P751" s="3">
        <v>13</v>
      </c>
      <c r="Q751" s="3">
        <v>266</v>
      </c>
      <c r="R751" s="3">
        <v>109</v>
      </c>
      <c r="S751" s="3">
        <v>1</v>
      </c>
      <c r="T751" s="3">
        <v>0</v>
      </c>
      <c r="U751" s="3">
        <v>0</v>
      </c>
      <c r="V751" s="3">
        <v>5</v>
      </c>
      <c r="W751" s="3">
        <v>228</v>
      </c>
      <c r="X751" s="3">
        <v>132</v>
      </c>
      <c r="Y751" s="3">
        <v>0</v>
      </c>
      <c r="Z751" s="3">
        <v>0</v>
      </c>
    </row>
    <row r="752" spans="1:26">
      <c r="A752" s="2" t="s">
        <v>1049</v>
      </c>
      <c r="B752" s="2" t="s">
        <v>106</v>
      </c>
      <c r="C752" s="2" t="s">
        <v>164</v>
      </c>
      <c r="D752" s="2" t="s">
        <v>1361</v>
      </c>
      <c r="E752" s="2" t="s">
        <v>1428</v>
      </c>
      <c r="F752" s="2">
        <v>183</v>
      </c>
      <c r="G752" s="3" t="s">
        <v>1173</v>
      </c>
      <c r="H752" s="3" t="str">
        <f t="shared" si="11"/>
        <v>ESTERIL</v>
      </c>
      <c r="I752" s="8"/>
      <c r="J752" s="11"/>
      <c r="K752" s="3">
        <v>36</v>
      </c>
      <c r="L752" s="3">
        <v>735</v>
      </c>
      <c r="M752" s="3">
        <v>0</v>
      </c>
      <c r="N752" s="3">
        <v>0</v>
      </c>
      <c r="O752" s="3">
        <v>0</v>
      </c>
      <c r="P752" s="3">
        <v>33</v>
      </c>
      <c r="Q752" s="3">
        <v>196</v>
      </c>
      <c r="R752" s="3">
        <v>58</v>
      </c>
      <c r="S752" s="3">
        <v>20</v>
      </c>
      <c r="T752" s="3">
        <v>0</v>
      </c>
      <c r="U752" s="3">
        <v>0</v>
      </c>
      <c r="V752" s="3">
        <v>23</v>
      </c>
      <c r="W752" s="3">
        <v>182</v>
      </c>
      <c r="X752" s="3">
        <v>68</v>
      </c>
      <c r="Y752" s="3">
        <v>11</v>
      </c>
      <c r="Z752" s="3">
        <v>0</v>
      </c>
    </row>
    <row r="753" spans="1:26">
      <c r="A753" s="2" t="s">
        <v>1049</v>
      </c>
      <c r="B753" s="2" t="s">
        <v>106</v>
      </c>
      <c r="C753" s="2" t="s">
        <v>164</v>
      </c>
      <c r="D753" s="2" t="s">
        <v>1362</v>
      </c>
      <c r="E753" s="2" t="s">
        <v>1428</v>
      </c>
      <c r="F753" s="2">
        <v>184</v>
      </c>
      <c r="G753" s="3" t="s">
        <v>1173</v>
      </c>
      <c r="H753" s="3" t="str">
        <f t="shared" si="11"/>
        <v>ESTERIL</v>
      </c>
      <c r="I753" s="8"/>
      <c r="J753" s="11"/>
      <c r="K753" s="3">
        <v>0</v>
      </c>
      <c r="L753" s="3">
        <v>1103</v>
      </c>
      <c r="M753" s="3">
        <v>0</v>
      </c>
      <c r="N753" s="3">
        <v>0</v>
      </c>
      <c r="O753" s="3">
        <v>0</v>
      </c>
      <c r="P753" s="3">
        <v>9</v>
      </c>
      <c r="Q753" s="3">
        <v>296</v>
      </c>
      <c r="R753" s="3">
        <v>227</v>
      </c>
      <c r="S753" s="3">
        <v>0</v>
      </c>
      <c r="T753" s="3">
        <v>0</v>
      </c>
      <c r="U753" s="3">
        <v>0</v>
      </c>
      <c r="V753" s="3">
        <v>4</v>
      </c>
      <c r="W753" s="3">
        <v>194</v>
      </c>
      <c r="X753" s="3">
        <v>284</v>
      </c>
      <c r="Y753" s="3">
        <v>0</v>
      </c>
      <c r="Z753" s="3">
        <v>0</v>
      </c>
    </row>
    <row r="754" spans="1:26">
      <c r="A754" s="2" t="s">
        <v>1049</v>
      </c>
      <c r="B754" s="2" t="s">
        <v>106</v>
      </c>
      <c r="C754" s="2" t="s">
        <v>164</v>
      </c>
      <c r="D754" s="2" t="s">
        <v>1363</v>
      </c>
      <c r="E754" s="2" t="s">
        <v>1428</v>
      </c>
      <c r="F754" s="2">
        <v>185</v>
      </c>
      <c r="G754" s="3" t="s">
        <v>1173</v>
      </c>
      <c r="H754" s="3" t="str">
        <f t="shared" si="11"/>
        <v>ESTERIL</v>
      </c>
      <c r="I754" s="8"/>
      <c r="J754" s="11"/>
      <c r="K754" s="3">
        <v>0</v>
      </c>
      <c r="L754" s="3">
        <v>1013</v>
      </c>
      <c r="M754" s="3">
        <v>0</v>
      </c>
      <c r="N754" s="3">
        <v>0</v>
      </c>
      <c r="O754" s="3">
        <v>0</v>
      </c>
      <c r="P754" s="3">
        <v>7</v>
      </c>
      <c r="Q754" s="3">
        <v>232</v>
      </c>
      <c r="R754" s="3">
        <v>246</v>
      </c>
      <c r="S754" s="3">
        <v>0</v>
      </c>
      <c r="T754" s="3">
        <v>0</v>
      </c>
      <c r="U754" s="3">
        <v>0</v>
      </c>
      <c r="V754" s="3">
        <v>1</v>
      </c>
      <c r="W754" s="3">
        <v>139</v>
      </c>
      <c r="X754" s="3">
        <v>297</v>
      </c>
      <c r="Y754" s="3">
        <v>0</v>
      </c>
      <c r="Z754" s="3">
        <v>0</v>
      </c>
    </row>
    <row r="755" spans="1:26">
      <c r="A755" s="2" t="s">
        <v>1049</v>
      </c>
      <c r="B755" s="2" t="s">
        <v>106</v>
      </c>
      <c r="C755" s="2" t="s">
        <v>164</v>
      </c>
      <c r="D755" s="2" t="s">
        <v>1364</v>
      </c>
      <c r="E755" s="2" t="s">
        <v>1428</v>
      </c>
      <c r="F755" s="2">
        <v>186</v>
      </c>
      <c r="G755" s="3" t="s">
        <v>1173</v>
      </c>
      <c r="H755" s="3" t="str">
        <f t="shared" si="11"/>
        <v>ESTERIL</v>
      </c>
      <c r="I755" s="8"/>
      <c r="J755" s="11"/>
      <c r="K755" s="3">
        <v>0</v>
      </c>
      <c r="L755" s="3">
        <v>692</v>
      </c>
      <c r="M755" s="3">
        <v>0</v>
      </c>
      <c r="N755" s="3">
        <v>0</v>
      </c>
      <c r="O755" s="3">
        <v>0</v>
      </c>
      <c r="P755" s="3">
        <v>12</v>
      </c>
      <c r="Q755" s="3">
        <v>205</v>
      </c>
      <c r="R755" s="3">
        <v>122</v>
      </c>
      <c r="S755" s="3">
        <v>4</v>
      </c>
      <c r="T755" s="3">
        <v>0</v>
      </c>
      <c r="U755" s="3">
        <v>0</v>
      </c>
      <c r="V755" s="3">
        <v>7</v>
      </c>
      <c r="W755" s="3">
        <v>176</v>
      </c>
      <c r="X755" s="3">
        <v>125</v>
      </c>
      <c r="Y755" s="3">
        <v>0</v>
      </c>
      <c r="Z755" s="3">
        <v>0</v>
      </c>
    </row>
    <row r="756" spans="1:26">
      <c r="A756" s="2" t="s">
        <v>1049</v>
      </c>
      <c r="B756" s="2" t="s">
        <v>106</v>
      </c>
      <c r="C756" s="2" t="s">
        <v>164</v>
      </c>
      <c r="D756" s="2" t="s">
        <v>1365</v>
      </c>
      <c r="E756" s="2" t="s">
        <v>1428</v>
      </c>
      <c r="F756" s="2">
        <v>187</v>
      </c>
      <c r="G756" s="3" t="s">
        <v>1173</v>
      </c>
      <c r="H756" s="3" t="str">
        <f t="shared" si="11"/>
        <v>ESTERIL</v>
      </c>
      <c r="I756" s="8"/>
      <c r="J756" s="11"/>
      <c r="K756" s="3">
        <v>0</v>
      </c>
      <c r="L756" s="3">
        <v>765</v>
      </c>
      <c r="M756" s="3">
        <v>0</v>
      </c>
      <c r="N756" s="3">
        <v>0</v>
      </c>
      <c r="O756" s="3">
        <v>0</v>
      </c>
      <c r="P756" s="3">
        <v>17</v>
      </c>
      <c r="Q756" s="3">
        <v>232</v>
      </c>
      <c r="R756" s="3">
        <v>141</v>
      </c>
      <c r="S756" s="3">
        <v>7</v>
      </c>
      <c r="T756" s="3">
        <v>0</v>
      </c>
      <c r="U756" s="3">
        <v>0</v>
      </c>
      <c r="V756" s="3">
        <v>10</v>
      </c>
      <c r="W756" s="3">
        <v>193</v>
      </c>
      <c r="X756" s="3">
        <v>150</v>
      </c>
      <c r="Y756" s="3">
        <v>3</v>
      </c>
      <c r="Z756" s="3">
        <v>0</v>
      </c>
    </row>
    <row r="757" spans="1:26">
      <c r="A757" s="2" t="s">
        <v>1049</v>
      </c>
      <c r="B757" s="2" t="s">
        <v>106</v>
      </c>
      <c r="C757" s="2" t="s">
        <v>164</v>
      </c>
      <c r="D757" s="2" t="s">
        <v>1366</v>
      </c>
      <c r="E757" s="2" t="s">
        <v>1428</v>
      </c>
      <c r="F757" s="2">
        <v>188</v>
      </c>
      <c r="G757" s="3" t="s">
        <v>1173</v>
      </c>
      <c r="H757" s="3" t="str">
        <f t="shared" si="11"/>
        <v>ESTERIL</v>
      </c>
      <c r="I757" s="8"/>
      <c r="J757" s="11"/>
      <c r="K757" s="3">
        <v>0</v>
      </c>
      <c r="L757" s="3">
        <v>1095</v>
      </c>
      <c r="M757" s="3">
        <v>0</v>
      </c>
      <c r="N757" s="3">
        <v>0</v>
      </c>
      <c r="O757" s="3">
        <v>0</v>
      </c>
      <c r="P757" s="3">
        <v>5</v>
      </c>
      <c r="Q757" s="3">
        <v>263</v>
      </c>
      <c r="R757" s="3">
        <v>235</v>
      </c>
      <c r="S757" s="3">
        <v>0</v>
      </c>
      <c r="T757" s="3">
        <v>0</v>
      </c>
      <c r="U757" s="3">
        <v>0</v>
      </c>
      <c r="V757" s="3">
        <v>3</v>
      </c>
      <c r="W757" s="3">
        <v>197</v>
      </c>
      <c r="X757" s="3">
        <v>265</v>
      </c>
      <c r="Y757" s="3">
        <v>0</v>
      </c>
      <c r="Z757" s="3">
        <v>0</v>
      </c>
    </row>
    <row r="758" spans="1:26">
      <c r="A758" s="2" t="s">
        <v>1049</v>
      </c>
      <c r="B758" s="2" t="s">
        <v>106</v>
      </c>
      <c r="C758" s="2" t="s">
        <v>164</v>
      </c>
      <c r="D758" s="2" t="s">
        <v>1367</v>
      </c>
      <c r="E758" s="2" t="s">
        <v>1428</v>
      </c>
      <c r="F758" s="2">
        <v>189</v>
      </c>
      <c r="G758" s="3" t="s">
        <v>1173</v>
      </c>
      <c r="H758" s="3" t="str">
        <f t="shared" si="11"/>
        <v>ESTERIL</v>
      </c>
      <c r="I758" s="8"/>
      <c r="J758" s="11"/>
      <c r="K758" s="3">
        <v>0</v>
      </c>
      <c r="L758" s="3">
        <v>1286</v>
      </c>
      <c r="M758" s="3">
        <v>0</v>
      </c>
      <c r="N758" s="3">
        <v>0</v>
      </c>
      <c r="O758" s="3">
        <v>0</v>
      </c>
      <c r="P758" s="3">
        <v>25</v>
      </c>
      <c r="Q758" s="3">
        <v>399</v>
      </c>
      <c r="R758" s="3">
        <v>138</v>
      </c>
      <c r="S758" s="3">
        <v>11</v>
      </c>
      <c r="T758" s="3">
        <v>0</v>
      </c>
      <c r="U758" s="3">
        <v>0</v>
      </c>
      <c r="V758" s="3">
        <v>14</v>
      </c>
      <c r="W758" s="3">
        <v>347</v>
      </c>
      <c r="X758" s="3">
        <v>173</v>
      </c>
      <c r="Y758" s="3">
        <v>1</v>
      </c>
      <c r="Z758" s="3">
        <v>0</v>
      </c>
    </row>
    <row r="759" spans="1:26">
      <c r="A759" s="2" t="s">
        <v>1049</v>
      </c>
      <c r="B759" s="2" t="s">
        <v>106</v>
      </c>
      <c r="C759" s="2" t="s">
        <v>164</v>
      </c>
      <c r="D759" s="2" t="s">
        <v>1368</v>
      </c>
      <c r="E759" s="2" t="s">
        <v>1428</v>
      </c>
      <c r="F759" s="2">
        <v>190</v>
      </c>
      <c r="G759" s="3" t="s">
        <v>1173</v>
      </c>
      <c r="H759" s="3" t="str">
        <f t="shared" si="11"/>
        <v>ESTERIL</v>
      </c>
      <c r="I759" s="8"/>
      <c r="J759" s="11"/>
      <c r="K759" s="3">
        <v>0</v>
      </c>
      <c r="L759" s="3">
        <v>970</v>
      </c>
      <c r="M759" s="3">
        <v>0</v>
      </c>
      <c r="N759" s="3">
        <v>0</v>
      </c>
      <c r="O759" s="3">
        <v>0</v>
      </c>
      <c r="P759" s="3">
        <v>3</v>
      </c>
      <c r="Q759" s="3">
        <v>254</v>
      </c>
      <c r="R759" s="3">
        <v>232</v>
      </c>
      <c r="S759" s="3">
        <v>0</v>
      </c>
      <c r="T759" s="3">
        <v>0</v>
      </c>
      <c r="U759" s="3">
        <v>0</v>
      </c>
      <c r="V759" s="3">
        <v>1</v>
      </c>
      <c r="W759" s="3">
        <v>202</v>
      </c>
      <c r="X759" s="3">
        <v>245</v>
      </c>
      <c r="Y759" s="3">
        <v>0</v>
      </c>
      <c r="Z759" s="3">
        <v>0</v>
      </c>
    </row>
    <row r="760" spans="1:26">
      <c r="A760" s="2" t="s">
        <v>1049</v>
      </c>
      <c r="B760" s="2" t="s">
        <v>106</v>
      </c>
      <c r="C760" s="2" t="s">
        <v>164</v>
      </c>
      <c r="D760" s="2" t="s">
        <v>1369</v>
      </c>
      <c r="E760" s="2" t="s">
        <v>1428</v>
      </c>
      <c r="F760" s="2">
        <v>191</v>
      </c>
      <c r="G760" s="3" t="s">
        <v>1173</v>
      </c>
      <c r="H760" s="3" t="str">
        <f t="shared" si="11"/>
        <v>ESTERIL</v>
      </c>
      <c r="I760" s="8"/>
      <c r="J760" s="11"/>
      <c r="K760" s="3">
        <v>0</v>
      </c>
      <c r="L760" s="3">
        <v>788</v>
      </c>
      <c r="M760" s="3">
        <v>0</v>
      </c>
      <c r="N760" s="3">
        <v>0</v>
      </c>
      <c r="O760" s="3">
        <v>0</v>
      </c>
      <c r="P760" s="3">
        <v>9</v>
      </c>
      <c r="Q760" s="3">
        <v>216</v>
      </c>
      <c r="R760" s="3">
        <v>154</v>
      </c>
      <c r="S760" s="3">
        <v>2</v>
      </c>
      <c r="T760" s="3">
        <v>0</v>
      </c>
      <c r="U760" s="3">
        <v>0</v>
      </c>
      <c r="V760" s="3">
        <v>4</v>
      </c>
      <c r="W760" s="3">
        <v>162</v>
      </c>
      <c r="X760" s="3">
        <v>171</v>
      </c>
      <c r="Y760" s="3">
        <v>0</v>
      </c>
      <c r="Z760" s="3">
        <v>0</v>
      </c>
    </row>
    <row r="761" spans="1:26">
      <c r="A761" s="2" t="s">
        <v>1049</v>
      </c>
      <c r="B761" s="2" t="s">
        <v>106</v>
      </c>
      <c r="C761" s="2" t="s">
        <v>164</v>
      </c>
      <c r="D761" s="2" t="s">
        <v>1370</v>
      </c>
      <c r="E761" s="2" t="s">
        <v>1428</v>
      </c>
      <c r="F761" s="2">
        <v>192</v>
      </c>
      <c r="G761" s="3" t="s">
        <v>1173</v>
      </c>
      <c r="H761" s="3" t="str">
        <f t="shared" si="11"/>
        <v>ESTERIL</v>
      </c>
      <c r="I761" s="8"/>
      <c r="J761" s="11"/>
      <c r="K761" s="3">
        <v>14</v>
      </c>
      <c r="L761" s="3">
        <v>1612</v>
      </c>
      <c r="M761" s="3">
        <v>0</v>
      </c>
      <c r="N761" s="3">
        <v>0</v>
      </c>
      <c r="O761" s="3">
        <v>0</v>
      </c>
      <c r="P761" s="3">
        <v>42</v>
      </c>
      <c r="Q761" s="3">
        <v>528</v>
      </c>
      <c r="R761" s="3">
        <v>193</v>
      </c>
      <c r="S761" s="3">
        <v>21</v>
      </c>
      <c r="T761" s="3">
        <v>0</v>
      </c>
      <c r="U761" s="3">
        <v>0</v>
      </c>
      <c r="V761" s="3">
        <v>23</v>
      </c>
      <c r="W761" s="3">
        <v>488</v>
      </c>
      <c r="X761" s="3">
        <v>227</v>
      </c>
      <c r="Y761" s="3">
        <v>4</v>
      </c>
      <c r="Z761" s="3">
        <v>0</v>
      </c>
    </row>
    <row r="762" spans="1:26">
      <c r="A762" s="2" t="s">
        <v>1049</v>
      </c>
      <c r="B762" s="2" t="s">
        <v>106</v>
      </c>
      <c r="C762" s="2" t="s">
        <v>164</v>
      </c>
      <c r="D762" s="2" t="s">
        <v>1371</v>
      </c>
      <c r="E762" s="2" t="s">
        <v>1428</v>
      </c>
      <c r="F762" s="2">
        <v>193</v>
      </c>
      <c r="G762" s="3" t="s">
        <v>1173</v>
      </c>
      <c r="H762" s="3" t="str">
        <f t="shared" si="11"/>
        <v>ESTERIL</v>
      </c>
      <c r="I762" s="8"/>
      <c r="J762" s="11"/>
      <c r="K762" s="3">
        <v>0</v>
      </c>
      <c r="L762" s="3">
        <v>836</v>
      </c>
      <c r="M762" s="3">
        <v>0</v>
      </c>
      <c r="N762" s="3">
        <v>0</v>
      </c>
      <c r="O762" s="3">
        <v>0</v>
      </c>
      <c r="P762" s="3">
        <v>28</v>
      </c>
      <c r="Q762" s="3">
        <v>234</v>
      </c>
      <c r="R762" s="3">
        <v>80</v>
      </c>
      <c r="S762" s="3">
        <v>10</v>
      </c>
      <c r="T762" s="3">
        <v>0</v>
      </c>
      <c r="U762" s="3">
        <v>0</v>
      </c>
      <c r="V762" s="3">
        <v>18</v>
      </c>
      <c r="W762" s="3">
        <v>227</v>
      </c>
      <c r="X762" s="3">
        <v>74</v>
      </c>
      <c r="Y762" s="3">
        <v>4</v>
      </c>
      <c r="Z762" s="3">
        <v>0</v>
      </c>
    </row>
    <row r="763" spans="1:26">
      <c r="A763" s="2" t="s">
        <v>1049</v>
      </c>
      <c r="B763" s="2" t="s">
        <v>106</v>
      </c>
      <c r="C763" s="2" t="s">
        <v>164</v>
      </c>
      <c r="D763" s="2" t="s">
        <v>1372</v>
      </c>
      <c r="E763" s="2" t="s">
        <v>1428</v>
      </c>
      <c r="F763" s="2">
        <v>194</v>
      </c>
      <c r="G763" s="3" t="s">
        <v>1173</v>
      </c>
      <c r="H763" s="3" t="str">
        <f t="shared" si="11"/>
        <v>ESTERIL</v>
      </c>
      <c r="I763" s="8"/>
      <c r="J763" s="11"/>
      <c r="K763" s="3">
        <v>0</v>
      </c>
      <c r="L763" s="3">
        <v>963</v>
      </c>
      <c r="M763" s="3">
        <v>0</v>
      </c>
      <c r="N763" s="3">
        <v>0</v>
      </c>
      <c r="O763" s="3">
        <v>0</v>
      </c>
      <c r="P763" s="3">
        <v>12</v>
      </c>
      <c r="Q763" s="3">
        <v>314</v>
      </c>
      <c r="R763" s="3">
        <v>164</v>
      </c>
      <c r="S763" s="3">
        <v>0</v>
      </c>
      <c r="T763" s="3">
        <v>0</v>
      </c>
      <c r="U763" s="3">
        <v>0</v>
      </c>
      <c r="V763" s="3">
        <v>5</v>
      </c>
      <c r="W763" s="3">
        <v>196</v>
      </c>
      <c r="X763" s="3">
        <v>232</v>
      </c>
      <c r="Y763" s="3">
        <v>0</v>
      </c>
      <c r="Z763" s="3">
        <v>0</v>
      </c>
    </row>
    <row r="764" spans="1:26">
      <c r="A764" s="2" t="s">
        <v>1049</v>
      </c>
      <c r="B764" s="2" t="s">
        <v>106</v>
      </c>
      <c r="C764" s="2" t="s">
        <v>164</v>
      </c>
      <c r="D764" s="2" t="s">
        <v>1373</v>
      </c>
      <c r="E764" s="2" t="s">
        <v>1428</v>
      </c>
      <c r="F764" s="2">
        <v>195</v>
      </c>
      <c r="G764" s="3" t="s">
        <v>1173</v>
      </c>
      <c r="H764" s="3" t="str">
        <f t="shared" si="11"/>
        <v>ESTERIL</v>
      </c>
      <c r="I764" s="8"/>
      <c r="J764" s="11"/>
      <c r="K764" s="3">
        <v>0</v>
      </c>
      <c r="L764" s="3">
        <v>1112</v>
      </c>
      <c r="M764" s="3">
        <v>0</v>
      </c>
      <c r="N764" s="3">
        <v>0</v>
      </c>
      <c r="O764" s="3">
        <v>0</v>
      </c>
      <c r="P764" s="3">
        <v>40</v>
      </c>
      <c r="Q764" s="3">
        <v>405</v>
      </c>
      <c r="R764" s="3">
        <v>90</v>
      </c>
      <c r="S764" s="3">
        <v>16</v>
      </c>
      <c r="T764" s="3">
        <v>0</v>
      </c>
      <c r="U764" s="3">
        <v>0</v>
      </c>
      <c r="V764" s="3">
        <v>22</v>
      </c>
      <c r="W764" s="3">
        <v>360</v>
      </c>
      <c r="X764" s="3">
        <v>136</v>
      </c>
      <c r="Y764" s="3">
        <v>1</v>
      </c>
      <c r="Z764" s="3">
        <v>0</v>
      </c>
    </row>
    <row r="765" spans="1:26">
      <c r="A765" s="2" t="s">
        <v>1049</v>
      </c>
      <c r="B765" s="2" t="s">
        <v>106</v>
      </c>
      <c r="C765" s="2" t="s">
        <v>164</v>
      </c>
      <c r="D765" s="2" t="s">
        <v>1374</v>
      </c>
      <c r="E765" s="2" t="s">
        <v>1428</v>
      </c>
      <c r="F765" s="2">
        <v>196</v>
      </c>
      <c r="G765" s="3" t="s">
        <v>1173</v>
      </c>
      <c r="H765" s="3" t="str">
        <f t="shared" si="11"/>
        <v>ESTERIL</v>
      </c>
      <c r="I765" s="8"/>
      <c r="J765" s="11"/>
      <c r="K765" s="3">
        <v>0</v>
      </c>
      <c r="L765" s="3">
        <v>882</v>
      </c>
      <c r="M765" s="3">
        <v>0</v>
      </c>
      <c r="N765" s="3">
        <v>0</v>
      </c>
      <c r="O765" s="3">
        <v>0</v>
      </c>
      <c r="P765" s="3">
        <v>17</v>
      </c>
      <c r="Q765" s="3">
        <v>282</v>
      </c>
      <c r="R765" s="3">
        <v>122</v>
      </c>
      <c r="S765" s="3">
        <v>3</v>
      </c>
      <c r="T765" s="3">
        <v>0</v>
      </c>
      <c r="U765" s="3">
        <v>0</v>
      </c>
      <c r="V765" s="3">
        <v>7</v>
      </c>
      <c r="W765" s="3">
        <v>216</v>
      </c>
      <c r="X765" s="3">
        <v>173</v>
      </c>
      <c r="Y765" s="3">
        <v>0</v>
      </c>
      <c r="Z765" s="3">
        <v>0</v>
      </c>
    </row>
    <row r="766" spans="1:26">
      <c r="A766" s="2" t="s">
        <v>1049</v>
      </c>
      <c r="B766" s="2" t="s">
        <v>106</v>
      </c>
      <c r="C766" s="2" t="s">
        <v>164</v>
      </c>
      <c r="D766" s="2" t="s">
        <v>1375</v>
      </c>
      <c r="E766" s="2" t="s">
        <v>1428</v>
      </c>
      <c r="F766" s="2">
        <v>197</v>
      </c>
      <c r="G766" s="3" t="s">
        <v>1173</v>
      </c>
      <c r="H766" s="3" t="str">
        <f t="shared" si="11"/>
        <v>ESTERIL</v>
      </c>
      <c r="I766" s="8"/>
      <c r="J766" s="11"/>
      <c r="K766" s="3">
        <v>0</v>
      </c>
      <c r="L766" s="3">
        <v>721</v>
      </c>
      <c r="M766" s="3">
        <v>0</v>
      </c>
      <c r="N766" s="3">
        <v>0</v>
      </c>
      <c r="O766" s="3">
        <v>0</v>
      </c>
      <c r="P766" s="3">
        <v>8</v>
      </c>
      <c r="Q766" s="3">
        <v>160</v>
      </c>
      <c r="R766" s="3">
        <v>163</v>
      </c>
      <c r="S766" s="3">
        <v>0</v>
      </c>
      <c r="T766" s="3">
        <v>0</v>
      </c>
      <c r="U766" s="3">
        <v>0</v>
      </c>
      <c r="V766" s="3">
        <v>1</v>
      </c>
      <c r="W766" s="3">
        <v>127</v>
      </c>
      <c r="X766" s="3">
        <v>161</v>
      </c>
      <c r="Y766" s="3">
        <v>0</v>
      </c>
      <c r="Z766" s="3">
        <v>0</v>
      </c>
    </row>
    <row r="767" spans="1:26">
      <c r="A767" s="2" t="s">
        <v>1049</v>
      </c>
      <c r="B767" s="2" t="s">
        <v>106</v>
      </c>
      <c r="C767" s="2" t="s">
        <v>164</v>
      </c>
      <c r="D767" s="2" t="s">
        <v>1376</v>
      </c>
      <c r="E767" s="2" t="s">
        <v>1428</v>
      </c>
      <c r="F767" s="2">
        <v>198</v>
      </c>
      <c r="G767" s="3" t="s">
        <v>1173</v>
      </c>
      <c r="H767" s="3" t="str">
        <f t="shared" si="11"/>
        <v>ESTERIL</v>
      </c>
      <c r="I767" s="8"/>
      <c r="J767" s="11"/>
      <c r="K767" s="3">
        <v>0</v>
      </c>
      <c r="L767" s="3">
        <v>663</v>
      </c>
      <c r="M767" s="3">
        <v>0</v>
      </c>
      <c r="N767" s="3">
        <v>0</v>
      </c>
      <c r="O767" s="3">
        <v>0</v>
      </c>
      <c r="P767" s="3">
        <v>23</v>
      </c>
      <c r="Q767" s="3">
        <v>230</v>
      </c>
      <c r="R767" s="3">
        <v>53</v>
      </c>
      <c r="S767" s="3">
        <v>8</v>
      </c>
      <c r="T767" s="3">
        <v>0</v>
      </c>
      <c r="U767" s="3">
        <v>0</v>
      </c>
      <c r="V767" s="3">
        <v>10</v>
      </c>
      <c r="W767" s="3">
        <v>223</v>
      </c>
      <c r="X767" s="3">
        <v>65</v>
      </c>
      <c r="Y767" s="3">
        <v>0</v>
      </c>
      <c r="Z767" s="3">
        <v>0</v>
      </c>
    </row>
    <row r="768" spans="1:26">
      <c r="A768" s="2" t="s">
        <v>1049</v>
      </c>
      <c r="B768" s="2" t="s">
        <v>106</v>
      </c>
      <c r="C768" s="2" t="s">
        <v>164</v>
      </c>
      <c r="D768" s="2" t="s">
        <v>1377</v>
      </c>
      <c r="E768" s="2" t="s">
        <v>1428</v>
      </c>
      <c r="F768" s="2">
        <v>199</v>
      </c>
      <c r="G768" s="3" t="s">
        <v>1173</v>
      </c>
      <c r="H768" s="3" t="str">
        <f t="shared" si="11"/>
        <v>ESTERIL</v>
      </c>
      <c r="I768" s="8"/>
      <c r="J768" s="11"/>
      <c r="K768" s="3">
        <v>0</v>
      </c>
      <c r="L768" s="3">
        <v>593</v>
      </c>
      <c r="M768" s="3">
        <v>0</v>
      </c>
      <c r="N768" s="3">
        <v>0</v>
      </c>
      <c r="O768" s="3">
        <v>0</v>
      </c>
      <c r="P768" s="3">
        <v>3</v>
      </c>
      <c r="Q768" s="3">
        <v>164</v>
      </c>
      <c r="R768" s="3">
        <v>103</v>
      </c>
      <c r="S768" s="3">
        <v>0</v>
      </c>
      <c r="T768" s="3">
        <v>0</v>
      </c>
      <c r="U768" s="3">
        <v>0</v>
      </c>
      <c r="V768" s="3">
        <v>1</v>
      </c>
      <c r="W768" s="3">
        <v>119</v>
      </c>
      <c r="X768" s="3">
        <v>124</v>
      </c>
      <c r="Y768" s="3">
        <v>0</v>
      </c>
      <c r="Z768" s="3">
        <v>0</v>
      </c>
    </row>
    <row r="769" spans="1:26">
      <c r="A769" s="2" t="s">
        <v>1049</v>
      </c>
      <c r="B769" s="2" t="s">
        <v>106</v>
      </c>
      <c r="C769" s="2" t="s">
        <v>164</v>
      </c>
      <c r="D769" s="2" t="s">
        <v>1378</v>
      </c>
      <c r="E769" s="2" t="s">
        <v>1428</v>
      </c>
      <c r="F769" s="2">
        <v>200</v>
      </c>
      <c r="G769" s="3" t="s">
        <v>1173</v>
      </c>
      <c r="H769" s="3" t="str">
        <f t="shared" si="11"/>
        <v>ESTERIL</v>
      </c>
      <c r="I769" s="8"/>
      <c r="J769" s="11"/>
      <c r="K769" s="3">
        <v>0</v>
      </c>
      <c r="L769" s="3">
        <v>796</v>
      </c>
      <c r="M769" s="3">
        <v>0</v>
      </c>
      <c r="N769" s="3">
        <v>0</v>
      </c>
      <c r="O769" s="3">
        <v>0</v>
      </c>
      <c r="P769" s="3">
        <v>4</v>
      </c>
      <c r="Q769" s="3">
        <v>182</v>
      </c>
      <c r="R769" s="3">
        <v>188</v>
      </c>
      <c r="S769" s="3">
        <v>0</v>
      </c>
      <c r="T769" s="3">
        <v>0</v>
      </c>
      <c r="U769" s="3">
        <v>0</v>
      </c>
      <c r="V769" s="3">
        <v>2</v>
      </c>
      <c r="W769" s="3">
        <v>117</v>
      </c>
      <c r="X769" s="3">
        <v>221</v>
      </c>
      <c r="Y769" s="3">
        <v>0</v>
      </c>
      <c r="Z769" s="3">
        <v>0</v>
      </c>
    </row>
    <row r="770" spans="1:26">
      <c r="A770" s="2" t="s">
        <v>1049</v>
      </c>
      <c r="B770" s="2" t="s">
        <v>106</v>
      </c>
      <c r="C770" s="2" t="s">
        <v>164</v>
      </c>
      <c r="D770" s="2" t="s">
        <v>1379</v>
      </c>
      <c r="E770" s="2" t="s">
        <v>1428</v>
      </c>
      <c r="F770" s="2">
        <v>201</v>
      </c>
      <c r="G770" s="3" t="s">
        <v>1173</v>
      </c>
      <c r="H770" s="3" t="str">
        <f t="shared" si="11"/>
        <v>ESTERIL</v>
      </c>
      <c r="I770" s="8"/>
      <c r="J770" s="11"/>
      <c r="K770" s="3">
        <v>0</v>
      </c>
      <c r="L770" s="3">
        <v>630</v>
      </c>
      <c r="M770" s="3">
        <v>0</v>
      </c>
      <c r="N770" s="3">
        <v>0</v>
      </c>
      <c r="O770" s="3">
        <v>0</v>
      </c>
      <c r="P770" s="3">
        <v>8</v>
      </c>
      <c r="Q770" s="3">
        <v>184</v>
      </c>
      <c r="R770" s="3">
        <v>110</v>
      </c>
      <c r="S770" s="3">
        <v>0</v>
      </c>
      <c r="T770" s="3">
        <v>0</v>
      </c>
      <c r="U770" s="3">
        <v>0</v>
      </c>
      <c r="V770" s="3">
        <v>4</v>
      </c>
      <c r="W770" s="3">
        <v>127</v>
      </c>
      <c r="X770" s="3">
        <v>148</v>
      </c>
      <c r="Y770" s="3">
        <v>0</v>
      </c>
      <c r="Z770" s="3">
        <v>0</v>
      </c>
    </row>
    <row r="771" spans="1:26">
      <c r="A771" s="2" t="s">
        <v>1049</v>
      </c>
      <c r="B771" s="2" t="s">
        <v>106</v>
      </c>
      <c r="C771" s="2" t="s">
        <v>164</v>
      </c>
      <c r="D771" s="2" t="s">
        <v>1380</v>
      </c>
      <c r="E771" s="2" t="s">
        <v>1428</v>
      </c>
      <c r="F771" s="2">
        <v>202</v>
      </c>
      <c r="G771" s="3" t="s">
        <v>1173</v>
      </c>
      <c r="H771" s="3" t="str">
        <f t="shared" ref="H771:H818" si="12">IF(I771&gt;0.08,"MINERIO","ESTERIL")</f>
        <v>ESTERIL</v>
      </c>
      <c r="I771" s="8"/>
      <c r="J771" s="11"/>
      <c r="K771" s="3">
        <v>0</v>
      </c>
      <c r="L771" s="3">
        <v>615</v>
      </c>
      <c r="M771" s="3">
        <v>0</v>
      </c>
      <c r="N771" s="3">
        <v>0</v>
      </c>
      <c r="O771" s="3">
        <v>0</v>
      </c>
      <c r="P771" s="3">
        <v>6</v>
      </c>
      <c r="Q771" s="3">
        <v>155</v>
      </c>
      <c r="R771" s="3">
        <v>123</v>
      </c>
      <c r="S771" s="3">
        <v>0</v>
      </c>
      <c r="T771" s="3">
        <v>0</v>
      </c>
      <c r="U771" s="3">
        <v>0</v>
      </c>
      <c r="V771" s="3">
        <v>0</v>
      </c>
      <c r="W771" s="3">
        <v>114</v>
      </c>
      <c r="X771" s="3">
        <v>141</v>
      </c>
      <c r="Y771" s="3">
        <v>0</v>
      </c>
      <c r="Z771" s="3">
        <v>0</v>
      </c>
    </row>
    <row r="772" spans="1:26">
      <c r="A772" s="2" t="s">
        <v>1049</v>
      </c>
      <c r="B772" s="2" t="s">
        <v>106</v>
      </c>
      <c r="C772" s="2" t="s">
        <v>164</v>
      </c>
      <c r="D772" s="2" t="s">
        <v>1381</v>
      </c>
      <c r="E772" s="2" t="s">
        <v>1428</v>
      </c>
      <c r="F772" s="2">
        <v>203</v>
      </c>
      <c r="G772" s="3" t="s">
        <v>1173</v>
      </c>
      <c r="H772" s="3" t="str">
        <f t="shared" si="12"/>
        <v>ESTERIL</v>
      </c>
      <c r="I772" s="8"/>
      <c r="J772" s="11"/>
      <c r="K772" s="3">
        <v>0</v>
      </c>
      <c r="L772" s="3">
        <v>853</v>
      </c>
      <c r="M772" s="3">
        <v>0</v>
      </c>
      <c r="N772" s="3">
        <v>0</v>
      </c>
      <c r="O772" s="3">
        <v>0</v>
      </c>
      <c r="P772" s="3">
        <v>7</v>
      </c>
      <c r="Q772" s="3">
        <v>258</v>
      </c>
      <c r="R772" s="3">
        <v>147</v>
      </c>
      <c r="S772" s="3">
        <v>3</v>
      </c>
      <c r="T772" s="3">
        <v>0</v>
      </c>
      <c r="U772" s="3">
        <v>0</v>
      </c>
      <c r="V772" s="3">
        <v>3</v>
      </c>
      <c r="W772" s="3">
        <v>216</v>
      </c>
      <c r="X772" s="3">
        <v>161</v>
      </c>
      <c r="Y772" s="3">
        <v>0</v>
      </c>
      <c r="Z772" s="3">
        <v>0</v>
      </c>
    </row>
    <row r="773" spans="1:26">
      <c r="A773" s="2" t="s">
        <v>1049</v>
      </c>
      <c r="B773" s="2" t="s">
        <v>106</v>
      </c>
      <c r="C773" s="2" t="s">
        <v>164</v>
      </c>
      <c r="D773" s="2" t="s">
        <v>1382</v>
      </c>
      <c r="E773" s="2" t="s">
        <v>1428</v>
      </c>
      <c r="F773" s="2">
        <v>204</v>
      </c>
      <c r="G773" s="3" t="s">
        <v>1173</v>
      </c>
      <c r="H773" s="3" t="str">
        <f t="shared" si="12"/>
        <v>ESTERIL</v>
      </c>
      <c r="I773" s="8"/>
      <c r="J773" s="11"/>
      <c r="K773" s="3">
        <v>0</v>
      </c>
      <c r="L773" s="3">
        <v>783</v>
      </c>
      <c r="M773" s="3">
        <v>0</v>
      </c>
      <c r="N773" s="3">
        <v>0</v>
      </c>
      <c r="O773" s="3">
        <v>0</v>
      </c>
      <c r="P773" s="3">
        <v>21</v>
      </c>
      <c r="Q773" s="3">
        <v>249</v>
      </c>
      <c r="R773" s="3">
        <v>101</v>
      </c>
      <c r="S773" s="3">
        <v>9</v>
      </c>
      <c r="T773" s="3">
        <v>0</v>
      </c>
      <c r="U773" s="3">
        <v>0</v>
      </c>
      <c r="V773" s="3">
        <v>11</v>
      </c>
      <c r="W773" s="3">
        <v>216</v>
      </c>
      <c r="X773" s="3">
        <v>117</v>
      </c>
      <c r="Y773" s="3">
        <v>0</v>
      </c>
      <c r="Z773" s="3">
        <v>0</v>
      </c>
    </row>
    <row r="774" spans="1:26">
      <c r="A774" s="2" t="s">
        <v>1049</v>
      </c>
      <c r="B774" s="2" t="s">
        <v>106</v>
      </c>
      <c r="C774" s="2" t="s">
        <v>164</v>
      </c>
      <c r="D774" s="2" t="s">
        <v>1383</v>
      </c>
      <c r="E774" s="2" t="s">
        <v>1428</v>
      </c>
      <c r="F774" s="2">
        <v>205</v>
      </c>
      <c r="G774" s="3" t="s">
        <v>1173</v>
      </c>
      <c r="H774" s="3" t="str">
        <f t="shared" si="12"/>
        <v>ESTERIL</v>
      </c>
      <c r="I774" s="8"/>
      <c r="J774" s="11"/>
      <c r="K774" s="3">
        <v>94</v>
      </c>
      <c r="L774" s="3">
        <v>636</v>
      </c>
      <c r="M774" s="3">
        <v>0</v>
      </c>
      <c r="N774" s="3">
        <v>0</v>
      </c>
      <c r="O774" s="3">
        <v>0</v>
      </c>
      <c r="P774" s="3">
        <v>33</v>
      </c>
      <c r="Q774" s="3">
        <v>171</v>
      </c>
      <c r="R774" s="3">
        <v>143</v>
      </c>
      <c r="S774" s="3">
        <v>20</v>
      </c>
      <c r="T774" s="3">
        <v>0</v>
      </c>
      <c r="U774" s="3">
        <v>0</v>
      </c>
      <c r="V774" s="3">
        <v>27</v>
      </c>
      <c r="W774" s="3">
        <v>142</v>
      </c>
      <c r="X774" s="3">
        <v>146</v>
      </c>
      <c r="Y774" s="3">
        <v>16</v>
      </c>
      <c r="Z774" s="3">
        <v>0</v>
      </c>
    </row>
    <row r="775" spans="1:26">
      <c r="A775" s="2" t="s">
        <v>1049</v>
      </c>
      <c r="B775" s="2" t="s">
        <v>106</v>
      </c>
      <c r="C775" s="2" t="s">
        <v>164</v>
      </c>
      <c r="D775" s="2" t="s">
        <v>1384</v>
      </c>
      <c r="E775" s="2" t="s">
        <v>1428</v>
      </c>
      <c r="F775" s="2">
        <v>206</v>
      </c>
      <c r="G775" s="3" t="s">
        <v>1173</v>
      </c>
      <c r="H775" s="3" t="str">
        <f t="shared" si="12"/>
        <v>ESTERIL</v>
      </c>
      <c r="I775" s="8"/>
      <c r="J775" s="11"/>
      <c r="K775" s="3">
        <v>0</v>
      </c>
      <c r="L775" s="3">
        <v>894</v>
      </c>
      <c r="M775" s="3">
        <v>0</v>
      </c>
      <c r="N775" s="3">
        <v>0</v>
      </c>
      <c r="O775" s="3">
        <v>0</v>
      </c>
      <c r="P775" s="3">
        <v>24</v>
      </c>
      <c r="Q775" s="3">
        <v>269</v>
      </c>
      <c r="R775" s="3">
        <v>140</v>
      </c>
      <c r="S775" s="3">
        <v>3</v>
      </c>
      <c r="T775" s="3">
        <v>0</v>
      </c>
      <c r="U775" s="3">
        <v>0</v>
      </c>
      <c r="V775" s="3">
        <v>13</v>
      </c>
      <c r="W775" s="3">
        <v>215</v>
      </c>
      <c r="X775" s="3">
        <v>164</v>
      </c>
      <c r="Y775" s="3">
        <v>0</v>
      </c>
      <c r="Z775" s="3">
        <v>0</v>
      </c>
    </row>
    <row r="776" spans="1:26">
      <c r="A776" s="2" t="s">
        <v>1049</v>
      </c>
      <c r="B776" s="2" t="s">
        <v>106</v>
      </c>
      <c r="C776" s="2" t="s">
        <v>164</v>
      </c>
      <c r="D776" s="2" t="s">
        <v>1385</v>
      </c>
      <c r="E776" s="2" t="s">
        <v>1428</v>
      </c>
      <c r="F776" s="2">
        <v>207</v>
      </c>
      <c r="G776" s="3" t="s">
        <v>1173</v>
      </c>
      <c r="H776" s="3" t="str">
        <f t="shared" si="12"/>
        <v>ESTERIL</v>
      </c>
      <c r="I776" s="8"/>
      <c r="J776" s="11"/>
      <c r="K776" s="3">
        <v>0</v>
      </c>
      <c r="L776" s="3">
        <v>927</v>
      </c>
      <c r="M776" s="3">
        <v>0</v>
      </c>
      <c r="N776" s="3">
        <v>0</v>
      </c>
      <c r="O776" s="3">
        <v>0</v>
      </c>
      <c r="P776" s="3">
        <v>1</v>
      </c>
      <c r="Q776" s="3">
        <v>179</v>
      </c>
      <c r="R776" s="3">
        <v>263</v>
      </c>
      <c r="S776" s="3">
        <v>0</v>
      </c>
      <c r="T776" s="3">
        <v>0</v>
      </c>
      <c r="U776" s="3">
        <v>0</v>
      </c>
      <c r="V776" s="3">
        <v>0</v>
      </c>
      <c r="W776" s="3">
        <v>119</v>
      </c>
      <c r="X776" s="3">
        <v>274</v>
      </c>
      <c r="Y776" s="3">
        <v>0</v>
      </c>
      <c r="Z776" s="3">
        <v>0</v>
      </c>
    </row>
    <row r="777" spans="1:26">
      <c r="A777" s="2" t="s">
        <v>1049</v>
      </c>
      <c r="B777" s="2" t="s">
        <v>106</v>
      </c>
      <c r="C777" s="2" t="s">
        <v>164</v>
      </c>
      <c r="D777" s="2" t="s">
        <v>1386</v>
      </c>
      <c r="E777" s="2" t="s">
        <v>1428</v>
      </c>
      <c r="F777" s="2">
        <v>208</v>
      </c>
      <c r="G777" s="3" t="s">
        <v>1173</v>
      </c>
      <c r="H777" s="3" t="str">
        <f t="shared" si="12"/>
        <v>ESTERIL</v>
      </c>
      <c r="I777" s="8"/>
      <c r="J777" s="11"/>
      <c r="K777" s="3">
        <v>64</v>
      </c>
      <c r="L777" s="3">
        <v>567</v>
      </c>
      <c r="M777" s="3">
        <v>0</v>
      </c>
      <c r="N777" s="3">
        <v>0</v>
      </c>
      <c r="O777" s="3">
        <v>0</v>
      </c>
      <c r="P777" s="3">
        <v>25</v>
      </c>
      <c r="Q777" s="3">
        <v>189</v>
      </c>
      <c r="R777" s="3">
        <v>59</v>
      </c>
      <c r="S777" s="3">
        <v>12</v>
      </c>
      <c r="T777" s="3">
        <v>0</v>
      </c>
      <c r="U777" s="3">
        <v>0</v>
      </c>
      <c r="V777" s="3">
        <v>15</v>
      </c>
      <c r="W777" s="3">
        <v>181</v>
      </c>
      <c r="X777" s="3">
        <v>65</v>
      </c>
      <c r="Y777" s="3">
        <v>5</v>
      </c>
      <c r="Z777" s="3">
        <v>0</v>
      </c>
    </row>
    <row r="778" spans="1:26">
      <c r="A778" s="2" t="s">
        <v>1049</v>
      </c>
      <c r="B778" s="2" t="s">
        <v>106</v>
      </c>
      <c r="C778" s="2" t="s">
        <v>164</v>
      </c>
      <c r="D778" s="2" t="s">
        <v>1387</v>
      </c>
      <c r="E778" s="2" t="s">
        <v>1428</v>
      </c>
      <c r="F778" s="2">
        <v>209</v>
      </c>
      <c r="G778" s="3" t="s">
        <v>1173</v>
      </c>
      <c r="H778" s="3" t="str">
        <f t="shared" si="12"/>
        <v>ESTERIL</v>
      </c>
      <c r="I778" s="8"/>
      <c r="J778" s="11"/>
      <c r="K778" s="3">
        <v>0</v>
      </c>
      <c r="L778" s="3">
        <v>848</v>
      </c>
      <c r="M778" s="3">
        <v>0</v>
      </c>
      <c r="N778" s="3">
        <v>0</v>
      </c>
      <c r="O778" s="3">
        <v>0</v>
      </c>
      <c r="P778" s="3">
        <v>100</v>
      </c>
      <c r="Q778" s="3">
        <v>183</v>
      </c>
      <c r="R778" s="3">
        <v>41</v>
      </c>
      <c r="S778" s="3">
        <v>95</v>
      </c>
      <c r="T778" s="3">
        <v>0</v>
      </c>
      <c r="U778" s="3">
        <v>0</v>
      </c>
      <c r="V778" s="3">
        <v>71</v>
      </c>
      <c r="W778" s="3">
        <v>215</v>
      </c>
      <c r="X778" s="3">
        <v>50</v>
      </c>
      <c r="Y778" s="3">
        <v>58</v>
      </c>
      <c r="Z778" s="3">
        <v>0</v>
      </c>
    </row>
    <row r="779" spans="1:26">
      <c r="A779" s="2" t="s">
        <v>1049</v>
      </c>
      <c r="B779" s="2" t="s">
        <v>106</v>
      </c>
      <c r="C779" s="2" t="s">
        <v>164</v>
      </c>
      <c r="D779" s="2" t="s">
        <v>1388</v>
      </c>
      <c r="E779" s="2" t="s">
        <v>1428</v>
      </c>
      <c r="F779" s="2">
        <v>210</v>
      </c>
      <c r="G779" s="3" t="s">
        <v>1173</v>
      </c>
      <c r="H779" s="3" t="str">
        <f t="shared" si="12"/>
        <v>ESTERIL</v>
      </c>
      <c r="I779" s="8"/>
      <c r="J779" s="11"/>
      <c r="K779" s="3">
        <v>34</v>
      </c>
      <c r="L779" s="3">
        <v>523</v>
      </c>
      <c r="M779" s="3">
        <v>0</v>
      </c>
      <c r="N779" s="3">
        <v>0</v>
      </c>
      <c r="O779" s="3">
        <v>0</v>
      </c>
      <c r="P779" s="3">
        <v>15</v>
      </c>
      <c r="Q779" s="3">
        <v>169</v>
      </c>
      <c r="R779" s="3">
        <v>73</v>
      </c>
      <c r="S779" s="3">
        <v>10</v>
      </c>
      <c r="T779" s="3">
        <v>0</v>
      </c>
      <c r="U779" s="3">
        <v>0</v>
      </c>
      <c r="V779" s="3">
        <v>6</v>
      </c>
      <c r="W779" s="3">
        <v>151</v>
      </c>
      <c r="X779" s="3">
        <v>84</v>
      </c>
      <c r="Y779" s="3">
        <v>0</v>
      </c>
      <c r="Z779" s="3">
        <v>0</v>
      </c>
    </row>
    <row r="780" spans="1:26">
      <c r="A780" s="2" t="s">
        <v>1049</v>
      </c>
      <c r="B780" s="2" t="s">
        <v>106</v>
      </c>
      <c r="C780" s="2" t="s">
        <v>164</v>
      </c>
      <c r="D780" s="2" t="s">
        <v>1389</v>
      </c>
      <c r="E780" s="2" t="s">
        <v>1428</v>
      </c>
      <c r="F780" s="2">
        <v>211</v>
      </c>
      <c r="G780" s="3" t="s">
        <v>1173</v>
      </c>
      <c r="H780" s="3" t="str">
        <f t="shared" si="12"/>
        <v>ESTERIL</v>
      </c>
      <c r="I780" s="8"/>
      <c r="J780" s="11"/>
      <c r="K780" s="3">
        <v>0</v>
      </c>
      <c r="L780" s="3">
        <v>676</v>
      </c>
      <c r="M780" s="3">
        <v>0</v>
      </c>
      <c r="N780" s="3">
        <v>0</v>
      </c>
      <c r="O780" s="3">
        <v>0</v>
      </c>
      <c r="P780" s="3">
        <v>10</v>
      </c>
      <c r="Q780" s="3">
        <v>199</v>
      </c>
      <c r="R780" s="3">
        <v>118</v>
      </c>
      <c r="S780" s="3">
        <v>0</v>
      </c>
      <c r="T780" s="3">
        <v>0</v>
      </c>
      <c r="U780" s="3">
        <v>0</v>
      </c>
      <c r="V780" s="3">
        <v>2</v>
      </c>
      <c r="W780" s="3">
        <v>179</v>
      </c>
      <c r="X780" s="3">
        <v>126</v>
      </c>
      <c r="Y780" s="3">
        <v>0</v>
      </c>
      <c r="Z780" s="3">
        <v>0</v>
      </c>
    </row>
    <row r="781" spans="1:26">
      <c r="A781" s="2" t="s">
        <v>1049</v>
      </c>
      <c r="B781" s="2" t="s">
        <v>106</v>
      </c>
      <c r="C781" s="2" t="s">
        <v>164</v>
      </c>
      <c r="D781" s="2" t="s">
        <v>1390</v>
      </c>
      <c r="E781" s="2" t="s">
        <v>1428</v>
      </c>
      <c r="F781" s="2">
        <v>212</v>
      </c>
      <c r="G781" s="3" t="s">
        <v>1173</v>
      </c>
      <c r="H781" s="3" t="str">
        <f t="shared" si="12"/>
        <v>ESTERIL</v>
      </c>
      <c r="I781" s="8"/>
      <c r="J781" s="11"/>
      <c r="K781" s="3">
        <v>0</v>
      </c>
      <c r="L781" s="3">
        <v>758</v>
      </c>
      <c r="M781" s="3">
        <v>0</v>
      </c>
      <c r="N781" s="3">
        <v>0</v>
      </c>
      <c r="O781" s="3">
        <v>0</v>
      </c>
      <c r="P781" s="3">
        <v>23</v>
      </c>
      <c r="Q781" s="3">
        <v>242</v>
      </c>
      <c r="R781" s="3">
        <v>68</v>
      </c>
      <c r="S781" s="3">
        <v>4</v>
      </c>
      <c r="T781" s="3">
        <v>0</v>
      </c>
      <c r="U781" s="3">
        <v>0</v>
      </c>
      <c r="V781" s="3">
        <v>9</v>
      </c>
      <c r="W781" s="3">
        <v>212</v>
      </c>
      <c r="X781" s="3">
        <v>91</v>
      </c>
      <c r="Y781" s="3">
        <v>0</v>
      </c>
      <c r="Z781" s="3">
        <v>0</v>
      </c>
    </row>
    <row r="782" spans="1:26">
      <c r="A782" s="2" t="s">
        <v>1049</v>
      </c>
      <c r="B782" s="2" t="s">
        <v>106</v>
      </c>
      <c r="C782" s="2" t="s">
        <v>164</v>
      </c>
      <c r="D782" s="2" t="s">
        <v>1391</v>
      </c>
      <c r="E782" s="2" t="s">
        <v>1428</v>
      </c>
      <c r="F782" s="2">
        <v>213</v>
      </c>
      <c r="G782" s="3" t="s">
        <v>1173</v>
      </c>
      <c r="H782" s="3" t="str">
        <f t="shared" si="12"/>
        <v>ESTERIL</v>
      </c>
      <c r="I782" s="8"/>
      <c r="J782" s="11"/>
      <c r="K782" s="3">
        <v>14</v>
      </c>
      <c r="L782" s="3">
        <v>598</v>
      </c>
      <c r="M782" s="3">
        <v>0</v>
      </c>
      <c r="N782" s="3">
        <v>0</v>
      </c>
      <c r="O782" s="3">
        <v>0</v>
      </c>
      <c r="P782" s="3">
        <v>27</v>
      </c>
      <c r="Q782" s="3">
        <v>170</v>
      </c>
      <c r="R782" s="3">
        <v>77</v>
      </c>
      <c r="S782" s="3">
        <v>10</v>
      </c>
      <c r="T782" s="3">
        <v>0</v>
      </c>
      <c r="U782" s="3">
        <v>0</v>
      </c>
      <c r="V782" s="3">
        <v>18</v>
      </c>
      <c r="W782" s="3">
        <v>158</v>
      </c>
      <c r="X782" s="3">
        <v>85</v>
      </c>
      <c r="Y782" s="3">
        <v>3</v>
      </c>
      <c r="Z782" s="3">
        <v>0</v>
      </c>
    </row>
    <row r="783" spans="1:26">
      <c r="A783" s="2" t="s">
        <v>1049</v>
      </c>
      <c r="B783" s="2" t="s">
        <v>106</v>
      </c>
      <c r="C783" s="2" t="s">
        <v>164</v>
      </c>
      <c r="D783" s="2" t="s">
        <v>1392</v>
      </c>
      <c r="E783" s="2" t="s">
        <v>1428</v>
      </c>
      <c r="F783" s="2">
        <v>214</v>
      </c>
      <c r="G783" s="3" t="s">
        <v>1173</v>
      </c>
      <c r="H783" s="3" t="str">
        <f t="shared" si="12"/>
        <v>ESTERIL</v>
      </c>
      <c r="I783" s="8"/>
      <c r="J783" s="11"/>
      <c r="K783" s="3">
        <v>0</v>
      </c>
      <c r="L783" s="3">
        <v>1171</v>
      </c>
      <c r="M783" s="3">
        <v>0</v>
      </c>
      <c r="N783" s="3">
        <v>0</v>
      </c>
      <c r="O783" s="3">
        <v>0</v>
      </c>
      <c r="P783" s="3">
        <v>7</v>
      </c>
      <c r="Q783" s="3">
        <v>375</v>
      </c>
      <c r="R783" s="3">
        <v>214</v>
      </c>
      <c r="S783" s="3">
        <v>0</v>
      </c>
      <c r="T783" s="3">
        <v>0</v>
      </c>
      <c r="U783" s="3">
        <v>0</v>
      </c>
      <c r="V783" s="3">
        <v>2</v>
      </c>
      <c r="W783" s="3">
        <v>271</v>
      </c>
      <c r="X783" s="3">
        <v>277</v>
      </c>
      <c r="Y783" s="3">
        <v>0</v>
      </c>
      <c r="Z783" s="3">
        <v>0</v>
      </c>
    </row>
    <row r="784" spans="1:26">
      <c r="A784" s="2" t="s">
        <v>1049</v>
      </c>
      <c r="B784" s="2" t="s">
        <v>106</v>
      </c>
      <c r="C784" s="2" t="s">
        <v>164</v>
      </c>
      <c r="D784" s="2" t="s">
        <v>1393</v>
      </c>
      <c r="E784" s="2" t="s">
        <v>1428</v>
      </c>
      <c r="F784" s="2">
        <v>215</v>
      </c>
      <c r="G784" s="3" t="s">
        <v>1173</v>
      </c>
      <c r="H784" s="3" t="str">
        <f t="shared" si="12"/>
        <v>ESTERIL</v>
      </c>
      <c r="I784" s="8"/>
      <c r="J784" s="11"/>
      <c r="K784" s="3">
        <v>0</v>
      </c>
      <c r="L784" s="3">
        <v>625</v>
      </c>
      <c r="M784" s="3">
        <v>0</v>
      </c>
      <c r="N784" s="3">
        <v>0</v>
      </c>
      <c r="O784" s="3">
        <v>0</v>
      </c>
      <c r="P784" s="3">
        <v>5</v>
      </c>
      <c r="Q784" s="3">
        <v>149</v>
      </c>
      <c r="R784" s="3">
        <v>121</v>
      </c>
      <c r="S784" s="3">
        <v>2</v>
      </c>
      <c r="T784" s="3">
        <v>0</v>
      </c>
      <c r="U784" s="3">
        <v>0</v>
      </c>
      <c r="V784" s="3">
        <v>4</v>
      </c>
      <c r="W784" s="3">
        <v>117</v>
      </c>
      <c r="X784" s="3">
        <v>136</v>
      </c>
      <c r="Y784" s="3">
        <v>2</v>
      </c>
      <c r="Z784" s="3">
        <v>0</v>
      </c>
    </row>
    <row r="785" spans="1:26">
      <c r="A785" s="2" t="s">
        <v>1049</v>
      </c>
      <c r="B785" s="2" t="s">
        <v>106</v>
      </c>
      <c r="C785" s="2" t="s">
        <v>164</v>
      </c>
      <c r="D785" s="2" t="s">
        <v>1394</v>
      </c>
      <c r="E785" s="2" t="s">
        <v>1428</v>
      </c>
      <c r="F785" s="2">
        <v>216</v>
      </c>
      <c r="G785" s="3" t="s">
        <v>1173</v>
      </c>
      <c r="H785" s="3" t="str">
        <f t="shared" si="12"/>
        <v>ESTERIL</v>
      </c>
      <c r="I785" s="8"/>
      <c r="J785" s="11"/>
      <c r="K785" s="3">
        <v>49</v>
      </c>
      <c r="L785" s="3">
        <v>638</v>
      </c>
      <c r="M785" s="3">
        <v>0</v>
      </c>
      <c r="N785" s="3">
        <v>0</v>
      </c>
      <c r="O785" s="3">
        <v>0</v>
      </c>
      <c r="P785" s="3">
        <v>62</v>
      </c>
      <c r="Q785" s="3">
        <v>116</v>
      </c>
      <c r="R785" s="3">
        <v>114</v>
      </c>
      <c r="S785" s="3">
        <v>42</v>
      </c>
      <c r="T785" s="3">
        <v>0</v>
      </c>
      <c r="U785" s="3">
        <v>0</v>
      </c>
      <c r="V785" s="3">
        <v>51</v>
      </c>
      <c r="W785" s="3">
        <v>88</v>
      </c>
      <c r="X785" s="3">
        <v>132</v>
      </c>
      <c r="Y785" s="3">
        <v>28</v>
      </c>
      <c r="Z785" s="3">
        <v>0</v>
      </c>
    </row>
    <row r="786" spans="1:26">
      <c r="A786" s="2" t="s">
        <v>1049</v>
      </c>
      <c r="B786" s="2" t="s">
        <v>106</v>
      </c>
      <c r="C786" s="2" t="s">
        <v>164</v>
      </c>
      <c r="D786" s="2" t="s">
        <v>1395</v>
      </c>
      <c r="E786" s="2" t="s">
        <v>1428</v>
      </c>
      <c r="F786" s="2">
        <v>217</v>
      </c>
      <c r="G786" s="3" t="s">
        <v>1173</v>
      </c>
      <c r="H786" s="3" t="str">
        <f t="shared" si="12"/>
        <v>ESTERIL</v>
      </c>
      <c r="I786" s="8"/>
      <c r="J786" s="11"/>
      <c r="K786" s="3">
        <v>0</v>
      </c>
      <c r="L786" s="3">
        <v>669</v>
      </c>
      <c r="M786" s="3">
        <v>0</v>
      </c>
      <c r="N786" s="3">
        <v>0</v>
      </c>
      <c r="O786" s="3">
        <v>0</v>
      </c>
      <c r="P786" s="3">
        <v>8</v>
      </c>
      <c r="Q786" s="3">
        <v>228</v>
      </c>
      <c r="R786" s="3">
        <v>97</v>
      </c>
      <c r="S786" s="3">
        <v>0</v>
      </c>
      <c r="T786" s="3">
        <v>0</v>
      </c>
      <c r="U786" s="3">
        <v>0</v>
      </c>
      <c r="V786" s="3">
        <v>4</v>
      </c>
      <c r="W786" s="3">
        <v>176</v>
      </c>
      <c r="X786" s="3">
        <v>132</v>
      </c>
      <c r="Y786" s="3">
        <v>0</v>
      </c>
      <c r="Z786" s="3">
        <v>0</v>
      </c>
    </row>
    <row r="787" spans="1:26">
      <c r="A787" s="2" t="s">
        <v>1049</v>
      </c>
      <c r="B787" s="2" t="s">
        <v>106</v>
      </c>
      <c r="C787" s="2" t="s">
        <v>164</v>
      </c>
      <c r="D787" s="2" t="s">
        <v>1396</v>
      </c>
      <c r="E787" s="2" t="s">
        <v>1428</v>
      </c>
      <c r="F787" s="2">
        <v>218</v>
      </c>
      <c r="G787" s="3" t="s">
        <v>1173</v>
      </c>
      <c r="H787" s="3" t="str">
        <f t="shared" si="12"/>
        <v>ESTERIL</v>
      </c>
      <c r="I787" s="8"/>
      <c r="J787" s="11"/>
      <c r="K787" s="3">
        <v>57</v>
      </c>
      <c r="L787" s="3">
        <v>1150</v>
      </c>
      <c r="M787" s="3">
        <v>0</v>
      </c>
      <c r="N787" s="3">
        <v>0</v>
      </c>
      <c r="O787" s="3">
        <v>0</v>
      </c>
      <c r="P787" s="3">
        <v>60</v>
      </c>
      <c r="Q787" s="3">
        <v>320</v>
      </c>
      <c r="R787" s="3">
        <v>194</v>
      </c>
      <c r="S787" s="3">
        <v>23</v>
      </c>
      <c r="T787" s="3">
        <v>0</v>
      </c>
      <c r="U787" s="3">
        <v>0</v>
      </c>
      <c r="V787" s="3">
        <v>49</v>
      </c>
      <c r="W787" s="3">
        <v>201</v>
      </c>
      <c r="X787" s="3">
        <v>241</v>
      </c>
      <c r="Y787" s="3">
        <v>22</v>
      </c>
      <c r="Z787" s="3">
        <v>0</v>
      </c>
    </row>
    <row r="788" spans="1:26">
      <c r="A788" s="2" t="s">
        <v>1049</v>
      </c>
      <c r="B788" s="2" t="s">
        <v>106</v>
      </c>
      <c r="C788" s="2" t="s">
        <v>164</v>
      </c>
      <c r="D788" s="2" t="s">
        <v>1397</v>
      </c>
      <c r="E788" s="2" t="s">
        <v>1428</v>
      </c>
      <c r="F788" s="2">
        <v>219</v>
      </c>
      <c r="G788" s="3" t="s">
        <v>1173</v>
      </c>
      <c r="H788" s="3" t="str">
        <f t="shared" si="12"/>
        <v>ESTERIL</v>
      </c>
      <c r="I788" s="8"/>
      <c r="J788" s="11"/>
      <c r="K788" s="3">
        <v>0</v>
      </c>
      <c r="L788" s="3">
        <v>546</v>
      </c>
      <c r="M788" s="3">
        <v>0</v>
      </c>
      <c r="N788" s="3">
        <v>0</v>
      </c>
      <c r="O788" s="3">
        <v>0</v>
      </c>
      <c r="P788" s="3">
        <v>35</v>
      </c>
      <c r="Q788" s="3">
        <v>151</v>
      </c>
      <c r="R788" s="3">
        <v>55</v>
      </c>
      <c r="S788" s="3">
        <v>20</v>
      </c>
      <c r="T788" s="3">
        <v>0</v>
      </c>
      <c r="U788" s="3">
        <v>0</v>
      </c>
      <c r="V788" s="3">
        <v>22</v>
      </c>
      <c r="W788" s="3">
        <v>152</v>
      </c>
      <c r="X788" s="3">
        <v>58</v>
      </c>
      <c r="Y788" s="3">
        <v>8</v>
      </c>
      <c r="Z788" s="3">
        <v>0</v>
      </c>
    </row>
    <row r="789" spans="1:26">
      <c r="A789" s="2" t="s">
        <v>1049</v>
      </c>
      <c r="B789" s="2" t="s">
        <v>106</v>
      </c>
      <c r="C789" s="2" t="s">
        <v>164</v>
      </c>
      <c r="D789" s="2" t="s">
        <v>1398</v>
      </c>
      <c r="E789" s="2" t="s">
        <v>1428</v>
      </c>
      <c r="F789" s="2">
        <v>220</v>
      </c>
      <c r="G789" s="3" t="s">
        <v>1173</v>
      </c>
      <c r="H789" s="3" t="str">
        <f t="shared" si="12"/>
        <v>ESTERIL</v>
      </c>
      <c r="I789" s="8"/>
      <c r="J789" s="11"/>
      <c r="K789" s="3">
        <v>64</v>
      </c>
      <c r="L789" s="3">
        <v>674</v>
      </c>
      <c r="M789" s="3">
        <v>0</v>
      </c>
      <c r="N789" s="3">
        <v>0</v>
      </c>
      <c r="O789" s="3">
        <v>0</v>
      </c>
      <c r="P789" s="3">
        <v>19</v>
      </c>
      <c r="Q789" s="3">
        <v>239</v>
      </c>
      <c r="R789" s="3">
        <v>104</v>
      </c>
      <c r="S789" s="3">
        <v>5</v>
      </c>
      <c r="T789" s="3">
        <v>0</v>
      </c>
      <c r="U789" s="3">
        <v>0</v>
      </c>
      <c r="V789" s="3">
        <v>13</v>
      </c>
      <c r="W789" s="3">
        <v>210</v>
      </c>
      <c r="X789" s="3">
        <v>113</v>
      </c>
      <c r="Y789" s="3">
        <v>3</v>
      </c>
      <c r="Z789" s="3">
        <v>0</v>
      </c>
    </row>
    <row r="790" spans="1:26">
      <c r="A790" s="2" t="s">
        <v>1049</v>
      </c>
      <c r="B790" s="2" t="s">
        <v>106</v>
      </c>
      <c r="C790" s="2" t="s">
        <v>164</v>
      </c>
      <c r="D790" s="2" t="s">
        <v>1399</v>
      </c>
      <c r="E790" s="2" t="s">
        <v>1428</v>
      </c>
      <c r="F790" s="2">
        <v>221</v>
      </c>
      <c r="G790" s="3" t="s">
        <v>1173</v>
      </c>
      <c r="H790" s="3" t="str">
        <f t="shared" si="12"/>
        <v>ESTERIL</v>
      </c>
      <c r="I790" s="8"/>
      <c r="J790" s="11"/>
      <c r="K790" s="3">
        <v>0</v>
      </c>
      <c r="L790" s="3">
        <v>1082</v>
      </c>
      <c r="M790" s="3">
        <v>0</v>
      </c>
      <c r="N790" s="3">
        <v>0</v>
      </c>
      <c r="O790" s="3">
        <v>0</v>
      </c>
      <c r="P790" s="3">
        <v>10</v>
      </c>
      <c r="Q790" s="3">
        <v>319</v>
      </c>
      <c r="R790" s="3">
        <v>180</v>
      </c>
      <c r="S790" s="3">
        <v>2</v>
      </c>
      <c r="T790" s="3">
        <v>0</v>
      </c>
      <c r="U790" s="3">
        <v>0</v>
      </c>
      <c r="V790" s="3">
        <v>3</v>
      </c>
      <c r="W790" s="3">
        <v>217</v>
      </c>
      <c r="X790" s="3">
        <v>229</v>
      </c>
      <c r="Y790" s="3">
        <v>0</v>
      </c>
      <c r="Z790" s="3">
        <v>0</v>
      </c>
    </row>
    <row r="791" spans="1:26">
      <c r="A791" s="2" t="s">
        <v>1049</v>
      </c>
      <c r="B791" s="2" t="s">
        <v>106</v>
      </c>
      <c r="C791" s="2" t="s">
        <v>164</v>
      </c>
      <c r="D791" s="2" t="s">
        <v>1400</v>
      </c>
      <c r="E791" s="2" t="s">
        <v>1428</v>
      </c>
      <c r="F791" s="2">
        <v>222</v>
      </c>
      <c r="G791" s="3" t="s">
        <v>1173</v>
      </c>
      <c r="H791" s="3" t="str">
        <f t="shared" si="12"/>
        <v>ESTERIL</v>
      </c>
      <c r="I791" s="8"/>
      <c r="J791" s="11"/>
      <c r="K791" s="3">
        <v>0</v>
      </c>
      <c r="L791" s="3">
        <v>727</v>
      </c>
      <c r="M791" s="3">
        <v>0</v>
      </c>
      <c r="N791" s="3">
        <v>0</v>
      </c>
      <c r="O791" s="3">
        <v>0</v>
      </c>
      <c r="P791" s="3">
        <v>7</v>
      </c>
      <c r="Q791" s="3">
        <v>199</v>
      </c>
      <c r="R791" s="3">
        <v>127</v>
      </c>
      <c r="S791" s="3">
        <v>0</v>
      </c>
      <c r="T791" s="3">
        <v>0</v>
      </c>
      <c r="U791" s="3">
        <v>0</v>
      </c>
      <c r="V791" s="3">
        <v>3</v>
      </c>
      <c r="W791" s="3">
        <v>141</v>
      </c>
      <c r="X791" s="3">
        <v>153</v>
      </c>
      <c r="Y791" s="3">
        <v>0</v>
      </c>
      <c r="Z791" s="3">
        <v>0</v>
      </c>
    </row>
    <row r="792" spans="1:26">
      <c r="A792" s="2" t="s">
        <v>1049</v>
      </c>
      <c r="B792" s="2" t="s">
        <v>106</v>
      </c>
      <c r="C792" s="2" t="s">
        <v>164</v>
      </c>
      <c r="D792" s="2" t="s">
        <v>1401</v>
      </c>
      <c r="E792" s="2" t="s">
        <v>1428</v>
      </c>
      <c r="F792" s="2">
        <v>223</v>
      </c>
      <c r="G792" s="3" t="s">
        <v>1173</v>
      </c>
      <c r="H792" s="3" t="str">
        <f t="shared" si="12"/>
        <v>ESTERIL</v>
      </c>
      <c r="I792" s="8"/>
      <c r="J792" s="11"/>
      <c r="K792" s="3">
        <v>19</v>
      </c>
      <c r="L792" s="3">
        <v>1384</v>
      </c>
      <c r="M792" s="3">
        <v>0</v>
      </c>
      <c r="N792" s="3">
        <v>0</v>
      </c>
      <c r="O792" s="3">
        <v>0</v>
      </c>
      <c r="P792" s="3">
        <v>46</v>
      </c>
      <c r="Q792" s="3">
        <v>464</v>
      </c>
      <c r="R792" s="3">
        <v>145</v>
      </c>
      <c r="S792" s="3">
        <v>12</v>
      </c>
      <c r="T792" s="3">
        <v>0</v>
      </c>
      <c r="U792" s="3">
        <v>0</v>
      </c>
      <c r="V792" s="3">
        <v>26</v>
      </c>
      <c r="W792" s="3">
        <v>423</v>
      </c>
      <c r="X792" s="3">
        <v>160</v>
      </c>
      <c r="Y792" s="3">
        <v>1</v>
      </c>
      <c r="Z792" s="3">
        <v>0</v>
      </c>
    </row>
    <row r="793" spans="1:26">
      <c r="A793" s="2" t="s">
        <v>1049</v>
      </c>
      <c r="B793" s="2" t="s">
        <v>106</v>
      </c>
      <c r="C793" s="2" t="s">
        <v>164</v>
      </c>
      <c r="D793" s="2" t="s">
        <v>1402</v>
      </c>
      <c r="E793" s="2" t="s">
        <v>1428</v>
      </c>
      <c r="F793" s="2">
        <v>224</v>
      </c>
      <c r="G793" s="3" t="s">
        <v>1173</v>
      </c>
      <c r="H793" s="3" t="str">
        <f t="shared" si="12"/>
        <v>ESTERIL</v>
      </c>
      <c r="I793" s="8"/>
      <c r="J793" s="11"/>
      <c r="K793" s="3">
        <v>0</v>
      </c>
      <c r="L793" s="3">
        <v>808</v>
      </c>
      <c r="M793" s="3">
        <v>0</v>
      </c>
      <c r="N793" s="3">
        <v>0</v>
      </c>
      <c r="O793" s="3">
        <v>0</v>
      </c>
      <c r="P793" s="3">
        <v>35</v>
      </c>
      <c r="Q793" s="3">
        <v>247</v>
      </c>
      <c r="R793" s="3">
        <v>87</v>
      </c>
      <c r="S793" s="3">
        <v>19</v>
      </c>
      <c r="T793" s="3">
        <v>0</v>
      </c>
      <c r="U793" s="3">
        <v>0</v>
      </c>
      <c r="V793" s="3">
        <v>13</v>
      </c>
      <c r="W793" s="3">
        <v>235</v>
      </c>
      <c r="X793" s="3">
        <v>107</v>
      </c>
      <c r="Y793" s="3">
        <v>2</v>
      </c>
      <c r="Z793" s="3">
        <v>0</v>
      </c>
    </row>
    <row r="794" spans="1:26">
      <c r="A794" s="2" t="s">
        <v>1049</v>
      </c>
      <c r="B794" s="2" t="s">
        <v>106</v>
      </c>
      <c r="C794" s="2" t="s">
        <v>164</v>
      </c>
      <c r="D794" s="2" t="s">
        <v>1403</v>
      </c>
      <c r="E794" s="2" t="s">
        <v>1428</v>
      </c>
      <c r="F794" s="2">
        <v>225</v>
      </c>
      <c r="G794" s="3" t="s">
        <v>1173</v>
      </c>
      <c r="H794" s="3" t="str">
        <f t="shared" si="12"/>
        <v>ESTERIL</v>
      </c>
      <c r="I794" s="8"/>
      <c r="J794" s="11"/>
      <c r="K794" s="3">
        <v>0</v>
      </c>
      <c r="L794" s="3">
        <v>739</v>
      </c>
      <c r="M794" s="3">
        <v>0</v>
      </c>
      <c r="N794" s="3">
        <v>0</v>
      </c>
      <c r="O794" s="3">
        <v>0</v>
      </c>
      <c r="P794" s="3">
        <v>3</v>
      </c>
      <c r="Q794" s="3">
        <v>148</v>
      </c>
      <c r="R794" s="3">
        <v>214</v>
      </c>
      <c r="S794" s="3">
        <v>0</v>
      </c>
      <c r="T794" s="3">
        <v>0</v>
      </c>
      <c r="U794" s="3">
        <v>0</v>
      </c>
      <c r="V794" s="3">
        <v>2</v>
      </c>
      <c r="W794" s="3">
        <v>107</v>
      </c>
      <c r="X794" s="3">
        <v>226</v>
      </c>
      <c r="Y794" s="3">
        <v>0</v>
      </c>
      <c r="Z794" s="3">
        <v>0</v>
      </c>
    </row>
    <row r="795" spans="1:26">
      <c r="A795" s="2" t="s">
        <v>1049</v>
      </c>
      <c r="B795" s="2" t="s">
        <v>106</v>
      </c>
      <c r="C795" s="2" t="s">
        <v>164</v>
      </c>
      <c r="D795" s="2" t="s">
        <v>1404</v>
      </c>
      <c r="E795" s="2" t="s">
        <v>1428</v>
      </c>
      <c r="F795" s="2">
        <v>226</v>
      </c>
      <c r="G795" s="3" t="s">
        <v>1173</v>
      </c>
      <c r="H795" s="3" t="str">
        <f t="shared" si="12"/>
        <v>ESTERIL</v>
      </c>
      <c r="I795" s="8"/>
      <c r="J795" s="11"/>
      <c r="K795" s="3">
        <v>0</v>
      </c>
      <c r="L795" s="3">
        <v>577</v>
      </c>
      <c r="M795" s="3">
        <v>0</v>
      </c>
      <c r="N795" s="3">
        <v>0</v>
      </c>
      <c r="O795" s="3">
        <v>0</v>
      </c>
      <c r="P795" s="3">
        <v>2</v>
      </c>
      <c r="Q795" s="3">
        <v>73</v>
      </c>
      <c r="R795" s="3">
        <v>182</v>
      </c>
      <c r="S795" s="3">
        <v>0</v>
      </c>
      <c r="T795" s="3">
        <v>0</v>
      </c>
      <c r="U795" s="3">
        <v>0</v>
      </c>
      <c r="V795" s="3">
        <v>1</v>
      </c>
      <c r="W795" s="3">
        <v>40</v>
      </c>
      <c r="X795" s="3">
        <v>187</v>
      </c>
      <c r="Y795" s="3">
        <v>0</v>
      </c>
      <c r="Z795" s="3">
        <v>0</v>
      </c>
    </row>
    <row r="796" spans="1:26">
      <c r="A796" s="2" t="s">
        <v>1049</v>
      </c>
      <c r="B796" s="2" t="s">
        <v>106</v>
      </c>
      <c r="C796" s="2" t="s">
        <v>164</v>
      </c>
      <c r="D796" s="2" t="s">
        <v>1405</v>
      </c>
      <c r="E796" s="2" t="s">
        <v>1428</v>
      </c>
      <c r="F796" s="2">
        <v>227</v>
      </c>
      <c r="G796" s="3" t="s">
        <v>1173</v>
      </c>
      <c r="H796" s="3" t="str">
        <f t="shared" si="12"/>
        <v>ESTERIL</v>
      </c>
      <c r="I796" s="8"/>
      <c r="J796" s="11"/>
      <c r="K796" s="3">
        <v>0</v>
      </c>
      <c r="L796" s="3">
        <v>534</v>
      </c>
      <c r="M796" s="3">
        <v>0</v>
      </c>
      <c r="N796" s="3">
        <v>0</v>
      </c>
      <c r="O796" s="3">
        <v>0</v>
      </c>
      <c r="P796" s="3">
        <v>0</v>
      </c>
      <c r="Q796" s="3">
        <v>108</v>
      </c>
      <c r="R796" s="3">
        <v>157</v>
      </c>
      <c r="S796" s="3">
        <v>0</v>
      </c>
      <c r="T796" s="3">
        <v>0</v>
      </c>
      <c r="U796" s="3">
        <v>0</v>
      </c>
      <c r="V796" s="3">
        <v>0</v>
      </c>
      <c r="W796" s="3">
        <v>77</v>
      </c>
      <c r="X796" s="3">
        <v>166</v>
      </c>
      <c r="Y796" s="3">
        <v>0</v>
      </c>
      <c r="Z796" s="3">
        <v>0</v>
      </c>
    </row>
    <row r="797" spans="1:26">
      <c r="A797" s="2" t="s">
        <v>1049</v>
      </c>
      <c r="B797" s="2" t="s">
        <v>106</v>
      </c>
      <c r="C797" s="2" t="s">
        <v>164</v>
      </c>
      <c r="D797" s="2" t="s">
        <v>1406</v>
      </c>
      <c r="E797" s="2" t="s">
        <v>1428</v>
      </c>
      <c r="F797" s="2">
        <v>228</v>
      </c>
      <c r="G797" s="3" t="s">
        <v>1173</v>
      </c>
      <c r="H797" s="3" t="str">
        <f t="shared" si="12"/>
        <v>ESTERIL</v>
      </c>
      <c r="I797" s="8"/>
      <c r="J797" s="11"/>
      <c r="K797" s="3">
        <v>14</v>
      </c>
      <c r="L797" s="3">
        <v>534</v>
      </c>
      <c r="M797" s="3">
        <v>0</v>
      </c>
      <c r="N797" s="3">
        <v>0</v>
      </c>
      <c r="O797" s="3">
        <v>0</v>
      </c>
      <c r="P797" s="3">
        <v>2</v>
      </c>
      <c r="Q797" s="3">
        <v>123</v>
      </c>
      <c r="R797" s="3">
        <v>132</v>
      </c>
      <c r="S797" s="3">
        <v>0</v>
      </c>
      <c r="T797" s="3">
        <v>0</v>
      </c>
      <c r="U797" s="3">
        <v>0</v>
      </c>
      <c r="V797" s="3">
        <v>1</v>
      </c>
      <c r="W797" s="3">
        <v>97</v>
      </c>
      <c r="X797" s="3">
        <v>143</v>
      </c>
      <c r="Y797" s="3">
        <v>0</v>
      </c>
      <c r="Z797" s="3">
        <v>0</v>
      </c>
    </row>
    <row r="798" spans="1:26">
      <c r="A798" s="2" t="s">
        <v>1049</v>
      </c>
      <c r="B798" s="2" t="s">
        <v>106</v>
      </c>
      <c r="C798" s="2" t="s">
        <v>164</v>
      </c>
      <c r="D798" s="2" t="s">
        <v>1407</v>
      </c>
      <c r="E798" s="2" t="s">
        <v>1428</v>
      </c>
      <c r="F798" s="2">
        <v>229</v>
      </c>
      <c r="G798" s="3" t="s">
        <v>1173</v>
      </c>
      <c r="H798" s="3" t="str">
        <f t="shared" si="12"/>
        <v>ESTERIL</v>
      </c>
      <c r="I798" s="8"/>
      <c r="J798" s="11"/>
      <c r="K798" s="3">
        <v>0</v>
      </c>
      <c r="L798" s="3">
        <v>729</v>
      </c>
      <c r="M798" s="3">
        <v>0</v>
      </c>
      <c r="N798" s="3">
        <v>0</v>
      </c>
      <c r="O798" s="3">
        <v>0</v>
      </c>
      <c r="P798" s="3">
        <v>1</v>
      </c>
      <c r="Q798" s="3">
        <v>170</v>
      </c>
      <c r="R798" s="3">
        <v>162</v>
      </c>
      <c r="S798" s="3">
        <v>0</v>
      </c>
      <c r="T798" s="3">
        <v>0</v>
      </c>
      <c r="U798" s="3">
        <v>0</v>
      </c>
      <c r="V798" s="3">
        <v>0</v>
      </c>
      <c r="W798" s="3">
        <v>123</v>
      </c>
      <c r="X798" s="3">
        <v>186</v>
      </c>
      <c r="Y798" s="3">
        <v>0</v>
      </c>
      <c r="Z798" s="3">
        <v>0</v>
      </c>
    </row>
    <row r="799" spans="1:26">
      <c r="A799" s="2" t="s">
        <v>1049</v>
      </c>
      <c r="B799" s="2" t="s">
        <v>106</v>
      </c>
      <c r="C799" s="2" t="s">
        <v>164</v>
      </c>
      <c r="D799" s="2" t="s">
        <v>1408</v>
      </c>
      <c r="E799" s="2" t="s">
        <v>1428</v>
      </c>
      <c r="F799" s="2">
        <v>230</v>
      </c>
      <c r="G799" s="3" t="s">
        <v>1173</v>
      </c>
      <c r="H799" s="3" t="str">
        <f t="shared" si="12"/>
        <v>ESTERIL</v>
      </c>
      <c r="I799" s="8"/>
      <c r="J799" s="11"/>
      <c r="K799" s="3">
        <v>0</v>
      </c>
      <c r="L799" s="3">
        <v>638</v>
      </c>
      <c r="M799" s="3">
        <v>0</v>
      </c>
      <c r="N799" s="3">
        <v>0</v>
      </c>
      <c r="O799" s="3">
        <v>0</v>
      </c>
      <c r="P799" s="3">
        <v>0</v>
      </c>
      <c r="Q799" s="3">
        <v>61</v>
      </c>
      <c r="R799" s="3">
        <v>235</v>
      </c>
      <c r="S799" s="3">
        <v>0</v>
      </c>
      <c r="T799" s="3">
        <v>0</v>
      </c>
      <c r="U799" s="3">
        <v>0</v>
      </c>
      <c r="V799" s="3">
        <v>0</v>
      </c>
      <c r="W799" s="3">
        <v>11</v>
      </c>
      <c r="X799" s="3">
        <v>252</v>
      </c>
      <c r="Y799" s="3">
        <v>0</v>
      </c>
      <c r="Z799" s="3">
        <v>0</v>
      </c>
    </row>
    <row r="800" spans="1:26">
      <c r="A800" s="2" t="s">
        <v>1049</v>
      </c>
      <c r="B800" s="2" t="s">
        <v>106</v>
      </c>
      <c r="C800" s="2" t="s">
        <v>164</v>
      </c>
      <c r="D800" s="2" t="s">
        <v>1409</v>
      </c>
      <c r="E800" s="2" t="s">
        <v>1428</v>
      </c>
      <c r="F800" s="2">
        <v>231</v>
      </c>
      <c r="G800" s="3" t="s">
        <v>1173</v>
      </c>
      <c r="H800" s="3" t="str">
        <f t="shared" si="12"/>
        <v>ESTERIL</v>
      </c>
      <c r="I800" s="8"/>
      <c r="J800" s="11"/>
      <c r="K800" s="3">
        <v>0</v>
      </c>
      <c r="L800" s="3">
        <v>730</v>
      </c>
      <c r="M800" s="3">
        <v>0</v>
      </c>
      <c r="N800" s="3">
        <v>0</v>
      </c>
      <c r="O800" s="3">
        <v>0</v>
      </c>
      <c r="P800" s="3">
        <v>1</v>
      </c>
      <c r="Q800" s="3">
        <v>91</v>
      </c>
      <c r="R800" s="3">
        <v>269</v>
      </c>
      <c r="S800" s="3">
        <v>0</v>
      </c>
      <c r="T800" s="3">
        <v>0</v>
      </c>
      <c r="U800" s="3">
        <v>0</v>
      </c>
      <c r="V800" s="3">
        <v>1</v>
      </c>
      <c r="W800" s="3">
        <v>41</v>
      </c>
      <c r="X800" s="3">
        <v>261</v>
      </c>
      <c r="Y800" s="3">
        <v>0</v>
      </c>
      <c r="Z800" s="3">
        <v>0</v>
      </c>
    </row>
    <row r="801" spans="1:26">
      <c r="A801" s="2" t="s">
        <v>1049</v>
      </c>
      <c r="B801" s="2" t="s">
        <v>106</v>
      </c>
      <c r="C801" s="2" t="s">
        <v>164</v>
      </c>
      <c r="D801" s="2" t="s">
        <v>1410</v>
      </c>
      <c r="E801" s="2" t="s">
        <v>1428</v>
      </c>
      <c r="F801" s="2">
        <v>232</v>
      </c>
      <c r="G801" s="3" t="s">
        <v>1173</v>
      </c>
      <c r="H801" s="3" t="str">
        <f t="shared" si="12"/>
        <v>ESTERIL</v>
      </c>
      <c r="I801" s="8"/>
      <c r="J801" s="11"/>
      <c r="K801" s="3">
        <v>0</v>
      </c>
      <c r="L801" s="3">
        <v>541</v>
      </c>
      <c r="M801" s="3">
        <v>0</v>
      </c>
      <c r="N801" s="3">
        <v>0</v>
      </c>
      <c r="O801" s="3">
        <v>0</v>
      </c>
      <c r="P801" s="3">
        <v>0</v>
      </c>
      <c r="Q801" s="3">
        <v>68</v>
      </c>
      <c r="R801" s="3">
        <v>180</v>
      </c>
      <c r="S801" s="3">
        <v>0</v>
      </c>
      <c r="T801" s="3">
        <v>0</v>
      </c>
      <c r="U801" s="3">
        <v>0</v>
      </c>
      <c r="V801" s="3">
        <v>0</v>
      </c>
      <c r="W801" s="3">
        <v>28</v>
      </c>
      <c r="X801" s="3">
        <v>186</v>
      </c>
      <c r="Y801" s="3">
        <v>0</v>
      </c>
      <c r="Z801" s="3">
        <v>0</v>
      </c>
    </row>
    <row r="802" spans="1:26">
      <c r="A802" s="2" t="s">
        <v>1049</v>
      </c>
      <c r="B802" s="2" t="s">
        <v>106</v>
      </c>
      <c r="C802" s="2" t="s">
        <v>164</v>
      </c>
      <c r="D802" s="2" t="s">
        <v>1411</v>
      </c>
      <c r="E802" s="2" t="s">
        <v>1428</v>
      </c>
      <c r="F802" s="2">
        <v>233</v>
      </c>
      <c r="G802" s="3" t="s">
        <v>1173</v>
      </c>
      <c r="H802" s="3" t="str">
        <f t="shared" si="12"/>
        <v>ESTERIL</v>
      </c>
      <c r="I802" s="8"/>
      <c r="J802" s="11"/>
      <c r="K802" s="3">
        <v>0</v>
      </c>
      <c r="L802" s="3">
        <v>539</v>
      </c>
      <c r="M802" s="3">
        <v>0</v>
      </c>
      <c r="N802" s="3">
        <v>0</v>
      </c>
      <c r="O802" s="3">
        <v>0</v>
      </c>
      <c r="P802" s="3">
        <v>0</v>
      </c>
      <c r="Q802" s="3">
        <v>80</v>
      </c>
      <c r="R802" s="3">
        <v>140</v>
      </c>
      <c r="S802" s="3">
        <v>0</v>
      </c>
      <c r="T802" s="3">
        <v>0</v>
      </c>
      <c r="U802" s="3">
        <v>0</v>
      </c>
      <c r="V802" s="3">
        <v>0</v>
      </c>
      <c r="W802" s="3">
        <v>49</v>
      </c>
      <c r="X802" s="3">
        <v>150</v>
      </c>
      <c r="Y802" s="3">
        <v>0</v>
      </c>
      <c r="Z802" s="3">
        <v>0</v>
      </c>
    </row>
    <row r="803" spans="1:26">
      <c r="A803" s="2" t="s">
        <v>1049</v>
      </c>
      <c r="B803" s="2" t="s">
        <v>106</v>
      </c>
      <c r="C803" s="2" t="s">
        <v>164</v>
      </c>
      <c r="D803" s="2" t="s">
        <v>1412</v>
      </c>
      <c r="E803" s="2" t="s">
        <v>1428</v>
      </c>
      <c r="F803" s="2">
        <v>234</v>
      </c>
      <c r="G803" s="3" t="s">
        <v>1173</v>
      </c>
      <c r="H803" s="3" t="str">
        <f t="shared" si="12"/>
        <v>ESTERIL</v>
      </c>
      <c r="I803" s="8"/>
      <c r="J803" s="11"/>
      <c r="K803" s="3">
        <v>0</v>
      </c>
      <c r="L803" s="3">
        <v>701</v>
      </c>
      <c r="M803" s="3">
        <v>0</v>
      </c>
      <c r="N803" s="3">
        <v>0</v>
      </c>
      <c r="O803" s="3">
        <v>0</v>
      </c>
      <c r="P803" s="3">
        <v>0</v>
      </c>
      <c r="Q803" s="3">
        <v>125</v>
      </c>
      <c r="R803" s="3">
        <v>207</v>
      </c>
      <c r="S803" s="3">
        <v>0</v>
      </c>
      <c r="T803" s="3">
        <v>0</v>
      </c>
      <c r="U803" s="3">
        <v>0</v>
      </c>
      <c r="V803" s="3">
        <v>0</v>
      </c>
      <c r="W803" s="3">
        <v>76</v>
      </c>
      <c r="X803" s="3">
        <v>230</v>
      </c>
      <c r="Y803" s="3">
        <v>0</v>
      </c>
      <c r="Z803" s="3">
        <v>0</v>
      </c>
    </row>
    <row r="804" spans="1:26">
      <c r="A804" s="2" t="s">
        <v>1049</v>
      </c>
      <c r="B804" s="2" t="s">
        <v>106</v>
      </c>
      <c r="C804" s="2" t="s">
        <v>164</v>
      </c>
      <c r="D804" s="2" t="s">
        <v>1413</v>
      </c>
      <c r="E804" s="2" t="s">
        <v>1428</v>
      </c>
      <c r="F804" s="2">
        <v>235</v>
      </c>
      <c r="G804" s="3" t="s">
        <v>1173</v>
      </c>
      <c r="H804" s="3" t="str">
        <f t="shared" si="12"/>
        <v>ESTERIL</v>
      </c>
      <c r="I804" s="8"/>
      <c r="J804" s="11"/>
      <c r="K804" s="3">
        <v>0</v>
      </c>
      <c r="L804" s="3">
        <v>564</v>
      </c>
      <c r="M804" s="3">
        <v>0</v>
      </c>
      <c r="N804" s="3">
        <v>0</v>
      </c>
      <c r="O804" s="3">
        <v>0</v>
      </c>
      <c r="P804" s="3">
        <v>0</v>
      </c>
      <c r="Q804" s="3">
        <v>63</v>
      </c>
      <c r="R804" s="3">
        <v>206</v>
      </c>
      <c r="S804" s="3">
        <v>0</v>
      </c>
      <c r="T804" s="3">
        <v>0</v>
      </c>
      <c r="U804" s="3">
        <v>0</v>
      </c>
      <c r="V804" s="3">
        <v>0</v>
      </c>
      <c r="W804" s="3">
        <v>31</v>
      </c>
      <c r="X804" s="3">
        <v>205</v>
      </c>
      <c r="Y804" s="3">
        <v>0</v>
      </c>
      <c r="Z804" s="3">
        <v>0</v>
      </c>
    </row>
    <row r="805" spans="1:26">
      <c r="A805" s="2" t="s">
        <v>1049</v>
      </c>
      <c r="B805" s="2" t="s">
        <v>106</v>
      </c>
      <c r="C805" s="2" t="s">
        <v>164</v>
      </c>
      <c r="D805" s="2" t="s">
        <v>1414</v>
      </c>
      <c r="E805" s="2" t="s">
        <v>1428</v>
      </c>
      <c r="F805" s="2">
        <v>236</v>
      </c>
      <c r="G805" s="3" t="s">
        <v>1173</v>
      </c>
      <c r="H805" s="3" t="str">
        <f t="shared" si="12"/>
        <v>ESTERIL</v>
      </c>
      <c r="I805" s="8"/>
      <c r="J805" s="11"/>
      <c r="K805" s="3">
        <v>24</v>
      </c>
      <c r="L805" s="3">
        <v>478</v>
      </c>
      <c r="M805" s="3">
        <v>0</v>
      </c>
      <c r="N805" s="3">
        <v>0</v>
      </c>
      <c r="O805" s="3">
        <v>0</v>
      </c>
      <c r="P805" s="3">
        <v>1</v>
      </c>
      <c r="Q805" s="3">
        <v>66</v>
      </c>
      <c r="R805" s="3">
        <v>143</v>
      </c>
      <c r="S805" s="3">
        <v>0</v>
      </c>
      <c r="T805" s="3">
        <v>0</v>
      </c>
      <c r="U805" s="3">
        <v>0</v>
      </c>
      <c r="V805" s="3">
        <v>1</v>
      </c>
      <c r="W805" s="3">
        <v>37</v>
      </c>
      <c r="X805" s="3">
        <v>147</v>
      </c>
      <c r="Y805" s="3">
        <v>0</v>
      </c>
      <c r="Z805" s="3">
        <v>0</v>
      </c>
    </row>
    <row r="806" spans="1:26">
      <c r="A806" s="2" t="s">
        <v>1049</v>
      </c>
      <c r="B806" s="2" t="s">
        <v>106</v>
      </c>
      <c r="C806" s="2" t="s">
        <v>164</v>
      </c>
      <c r="D806" s="2" t="s">
        <v>1415</v>
      </c>
      <c r="E806" s="2" t="s">
        <v>1428</v>
      </c>
      <c r="F806" s="2">
        <v>237</v>
      </c>
      <c r="G806" s="3" t="s">
        <v>1173</v>
      </c>
      <c r="H806" s="3" t="str">
        <f t="shared" si="12"/>
        <v>ESTERIL</v>
      </c>
      <c r="I806" s="8"/>
      <c r="J806" s="11"/>
      <c r="K806" s="3">
        <v>0</v>
      </c>
      <c r="L806" s="3">
        <v>531</v>
      </c>
      <c r="M806" s="3">
        <v>0</v>
      </c>
      <c r="N806" s="3">
        <v>0</v>
      </c>
      <c r="O806" s="3">
        <v>0</v>
      </c>
      <c r="P806" s="3">
        <v>7</v>
      </c>
      <c r="Q806" s="3">
        <v>80</v>
      </c>
      <c r="R806" s="3">
        <v>146</v>
      </c>
      <c r="S806" s="3">
        <v>3</v>
      </c>
      <c r="T806" s="3">
        <v>0</v>
      </c>
      <c r="U806" s="3">
        <v>0</v>
      </c>
      <c r="V806" s="3">
        <v>1</v>
      </c>
      <c r="W806" s="3">
        <v>52</v>
      </c>
      <c r="X806" s="3">
        <v>156</v>
      </c>
      <c r="Y806" s="3">
        <v>0</v>
      </c>
      <c r="Z806" s="3">
        <v>0</v>
      </c>
    </row>
    <row r="807" spans="1:26">
      <c r="A807" s="2" t="s">
        <v>1049</v>
      </c>
      <c r="B807" s="2" t="s">
        <v>106</v>
      </c>
      <c r="C807" s="2" t="s">
        <v>164</v>
      </c>
      <c r="D807" s="2" t="s">
        <v>1416</v>
      </c>
      <c r="E807" s="2" t="s">
        <v>1428</v>
      </c>
      <c r="F807" s="2">
        <v>238</v>
      </c>
      <c r="G807" s="3" t="s">
        <v>1173</v>
      </c>
      <c r="H807" s="3" t="str">
        <f t="shared" si="12"/>
        <v>ESTERIL</v>
      </c>
      <c r="I807" s="8"/>
      <c r="J807" s="11"/>
      <c r="K807" s="3">
        <v>0</v>
      </c>
      <c r="L807" s="3">
        <v>518</v>
      </c>
      <c r="M807" s="3">
        <v>0</v>
      </c>
      <c r="N807" s="3">
        <v>0</v>
      </c>
      <c r="O807" s="3">
        <v>0</v>
      </c>
      <c r="P807" s="3">
        <v>1</v>
      </c>
      <c r="Q807" s="3">
        <v>103</v>
      </c>
      <c r="R807" s="3">
        <v>144</v>
      </c>
      <c r="S807" s="3">
        <v>0</v>
      </c>
      <c r="T807" s="3">
        <v>0</v>
      </c>
      <c r="U807" s="3">
        <v>0</v>
      </c>
      <c r="V807" s="3">
        <v>0</v>
      </c>
      <c r="W807" s="3">
        <v>69</v>
      </c>
      <c r="X807" s="3">
        <v>160</v>
      </c>
      <c r="Y807" s="3">
        <v>0</v>
      </c>
      <c r="Z807" s="3">
        <v>0</v>
      </c>
    </row>
    <row r="808" spans="1:26">
      <c r="A808" s="2" t="s">
        <v>1049</v>
      </c>
      <c r="B808" s="2" t="s">
        <v>106</v>
      </c>
      <c r="C808" s="2" t="s">
        <v>164</v>
      </c>
      <c r="D808" s="2" t="s">
        <v>1417</v>
      </c>
      <c r="E808" s="2" t="s">
        <v>1428</v>
      </c>
      <c r="F808" s="2">
        <v>239</v>
      </c>
      <c r="G808" s="3" t="s">
        <v>1173</v>
      </c>
      <c r="H808" s="3" t="str">
        <f t="shared" si="12"/>
        <v>ESTERIL</v>
      </c>
      <c r="I808" s="8"/>
      <c r="J808" s="11"/>
      <c r="K808" s="3">
        <v>0</v>
      </c>
      <c r="L808" s="3">
        <v>816</v>
      </c>
      <c r="M808" s="3">
        <v>0</v>
      </c>
      <c r="N808" s="3">
        <v>0</v>
      </c>
      <c r="O808" s="3">
        <v>0</v>
      </c>
      <c r="P808" s="3">
        <v>0</v>
      </c>
      <c r="Q808" s="3">
        <v>109</v>
      </c>
      <c r="R808" s="3">
        <v>288</v>
      </c>
      <c r="S808" s="3">
        <v>0</v>
      </c>
      <c r="T808" s="3">
        <v>0</v>
      </c>
      <c r="U808" s="3">
        <v>0</v>
      </c>
      <c r="V808" s="3">
        <v>0</v>
      </c>
      <c r="W808" s="3">
        <v>59</v>
      </c>
      <c r="X808" s="3">
        <v>306</v>
      </c>
      <c r="Y808" s="3">
        <v>0</v>
      </c>
      <c r="Z808" s="3">
        <v>0</v>
      </c>
    </row>
    <row r="809" spans="1:26">
      <c r="A809" s="2" t="s">
        <v>1049</v>
      </c>
      <c r="B809" s="2" t="s">
        <v>106</v>
      </c>
      <c r="C809" s="2" t="s">
        <v>164</v>
      </c>
      <c r="D809" s="2" t="s">
        <v>1418</v>
      </c>
      <c r="E809" s="2" t="s">
        <v>1428</v>
      </c>
      <c r="F809" s="2">
        <v>240</v>
      </c>
      <c r="G809" s="3" t="s">
        <v>1173</v>
      </c>
      <c r="H809" s="3" t="str">
        <f t="shared" si="12"/>
        <v>ESTERIL</v>
      </c>
      <c r="I809" s="8"/>
      <c r="J809" s="11"/>
      <c r="K809" s="3">
        <v>0</v>
      </c>
      <c r="L809" s="3">
        <v>419</v>
      </c>
      <c r="M809" s="3">
        <v>0</v>
      </c>
      <c r="N809" s="3">
        <v>0</v>
      </c>
      <c r="O809" s="3">
        <v>0</v>
      </c>
      <c r="P809" s="3">
        <v>4</v>
      </c>
      <c r="Q809" s="3">
        <v>68</v>
      </c>
      <c r="R809" s="3">
        <v>85</v>
      </c>
      <c r="S809" s="3">
        <v>0</v>
      </c>
      <c r="T809" s="3">
        <v>0</v>
      </c>
      <c r="U809" s="3">
        <v>0</v>
      </c>
      <c r="V809" s="3">
        <v>1</v>
      </c>
      <c r="W809" s="3">
        <v>44</v>
      </c>
      <c r="X809" s="3">
        <v>97</v>
      </c>
      <c r="Y809" s="3">
        <v>0</v>
      </c>
      <c r="Z809" s="3">
        <v>0</v>
      </c>
    </row>
    <row r="810" spans="1:26">
      <c r="A810" s="2" t="s">
        <v>1049</v>
      </c>
      <c r="B810" s="2" t="s">
        <v>106</v>
      </c>
      <c r="C810" s="2" t="s">
        <v>164</v>
      </c>
      <c r="D810" s="2" t="s">
        <v>1419</v>
      </c>
      <c r="E810" s="2" t="s">
        <v>1428</v>
      </c>
      <c r="F810" s="2">
        <v>241</v>
      </c>
      <c r="G810" s="3" t="s">
        <v>1173</v>
      </c>
      <c r="H810" s="3" t="str">
        <f t="shared" si="12"/>
        <v>ESTERIL</v>
      </c>
      <c r="I810" s="8"/>
      <c r="J810" s="11"/>
      <c r="K810" s="3">
        <v>0</v>
      </c>
      <c r="L810" s="3">
        <v>468</v>
      </c>
      <c r="M810" s="3">
        <v>0</v>
      </c>
      <c r="N810" s="3">
        <v>0</v>
      </c>
      <c r="O810" s="3">
        <v>0</v>
      </c>
      <c r="P810" s="3">
        <v>1</v>
      </c>
      <c r="Q810" s="3">
        <v>80</v>
      </c>
      <c r="R810" s="3">
        <v>120</v>
      </c>
      <c r="S810" s="3">
        <v>0</v>
      </c>
      <c r="T810" s="3">
        <v>0</v>
      </c>
      <c r="U810" s="3">
        <v>0</v>
      </c>
      <c r="V810" s="3">
        <v>1</v>
      </c>
      <c r="W810" s="3">
        <v>51</v>
      </c>
      <c r="X810" s="3">
        <v>126</v>
      </c>
      <c r="Y810" s="3">
        <v>0</v>
      </c>
      <c r="Z810" s="3">
        <v>0</v>
      </c>
    </row>
    <row r="811" spans="1:26">
      <c r="A811" s="2" t="s">
        <v>1049</v>
      </c>
      <c r="B811" s="2" t="s">
        <v>106</v>
      </c>
      <c r="C811" s="2" t="s">
        <v>164</v>
      </c>
      <c r="D811" s="2" t="s">
        <v>1420</v>
      </c>
      <c r="E811" s="2" t="s">
        <v>1428</v>
      </c>
      <c r="F811" s="2">
        <v>242</v>
      </c>
      <c r="G811" s="3" t="s">
        <v>1173</v>
      </c>
      <c r="H811" s="3" t="str">
        <f t="shared" si="12"/>
        <v>ESTERIL</v>
      </c>
      <c r="I811" s="8"/>
      <c r="J811" s="11"/>
      <c r="K811" s="3">
        <v>0</v>
      </c>
      <c r="L811" s="3">
        <v>650</v>
      </c>
      <c r="M811" s="3">
        <v>0</v>
      </c>
      <c r="N811" s="3">
        <v>0</v>
      </c>
      <c r="O811" s="3">
        <v>0</v>
      </c>
      <c r="P811" s="3">
        <v>1</v>
      </c>
      <c r="Q811" s="3">
        <v>79</v>
      </c>
      <c r="R811" s="3">
        <v>217</v>
      </c>
      <c r="S811" s="3">
        <v>0</v>
      </c>
      <c r="T811" s="3">
        <v>0</v>
      </c>
      <c r="U811" s="3">
        <v>0</v>
      </c>
      <c r="V811" s="3">
        <v>0</v>
      </c>
      <c r="W811" s="3">
        <v>43</v>
      </c>
      <c r="X811" s="3">
        <v>220</v>
      </c>
      <c r="Y811" s="3">
        <v>0</v>
      </c>
      <c r="Z811" s="3">
        <v>0</v>
      </c>
    </row>
    <row r="812" spans="1:26">
      <c r="A812" s="2" t="s">
        <v>1049</v>
      </c>
      <c r="B812" s="2" t="s">
        <v>106</v>
      </c>
      <c r="C812" s="2" t="s">
        <v>164</v>
      </c>
      <c r="D812" s="2" t="s">
        <v>1421</v>
      </c>
      <c r="E812" s="2" t="s">
        <v>1428</v>
      </c>
      <c r="F812" s="2">
        <v>243</v>
      </c>
      <c r="G812" s="3" t="s">
        <v>1173</v>
      </c>
      <c r="H812" s="3" t="str">
        <f t="shared" si="12"/>
        <v>ESTERIL</v>
      </c>
      <c r="I812" s="8"/>
      <c r="J812" s="11"/>
      <c r="K812" s="3">
        <v>44</v>
      </c>
      <c r="L812" s="3">
        <v>833</v>
      </c>
      <c r="M812" s="3">
        <v>0</v>
      </c>
      <c r="N812" s="3">
        <v>0</v>
      </c>
      <c r="O812" s="3">
        <v>0</v>
      </c>
      <c r="P812" s="3">
        <v>77</v>
      </c>
      <c r="Q812" s="3">
        <v>219</v>
      </c>
      <c r="R812" s="3">
        <v>68</v>
      </c>
      <c r="S812" s="3">
        <v>51</v>
      </c>
      <c r="T812" s="3">
        <v>0</v>
      </c>
      <c r="U812" s="3">
        <v>0</v>
      </c>
      <c r="V812" s="3">
        <v>52</v>
      </c>
      <c r="W812" s="3">
        <v>248</v>
      </c>
      <c r="X812" s="3">
        <v>55</v>
      </c>
      <c r="Y812" s="3">
        <v>23</v>
      </c>
      <c r="Z812" s="3">
        <v>0</v>
      </c>
    </row>
    <row r="813" spans="1:26">
      <c r="A813" s="2" t="s">
        <v>1049</v>
      </c>
      <c r="B813" s="2" t="s">
        <v>106</v>
      </c>
      <c r="C813" s="2" t="s">
        <v>164</v>
      </c>
      <c r="D813" s="2" t="s">
        <v>1422</v>
      </c>
      <c r="E813" s="2" t="s">
        <v>1428</v>
      </c>
      <c r="F813" s="2">
        <v>244</v>
      </c>
      <c r="G813" s="3" t="s">
        <v>1173</v>
      </c>
      <c r="H813" s="3" t="str">
        <f t="shared" si="12"/>
        <v>ESTERIL</v>
      </c>
      <c r="I813" s="8"/>
      <c r="J813" s="11"/>
      <c r="K813" s="3">
        <v>0</v>
      </c>
      <c r="L813" s="3">
        <v>653</v>
      </c>
      <c r="M813" s="3">
        <v>0</v>
      </c>
      <c r="N813" s="3">
        <v>0</v>
      </c>
      <c r="O813" s="3">
        <v>0</v>
      </c>
      <c r="P813" s="3">
        <v>17</v>
      </c>
      <c r="Q813" s="3">
        <v>169</v>
      </c>
      <c r="R813" s="3">
        <v>126</v>
      </c>
      <c r="S813" s="3">
        <v>5</v>
      </c>
      <c r="T813" s="3">
        <v>0</v>
      </c>
      <c r="U813" s="3">
        <v>0</v>
      </c>
      <c r="V813" s="3">
        <v>8</v>
      </c>
      <c r="W813" s="3">
        <v>152</v>
      </c>
      <c r="X813" s="3">
        <v>131</v>
      </c>
      <c r="Y813" s="3">
        <v>0</v>
      </c>
      <c r="Z813" s="3">
        <v>0</v>
      </c>
    </row>
    <row r="814" spans="1:26">
      <c r="A814" s="2" t="s">
        <v>1049</v>
      </c>
      <c r="B814" s="2" t="s">
        <v>106</v>
      </c>
      <c r="C814" s="2" t="s">
        <v>164</v>
      </c>
      <c r="D814" s="2" t="s">
        <v>1423</v>
      </c>
      <c r="E814" s="2" t="s">
        <v>1428</v>
      </c>
      <c r="F814" s="2">
        <v>245</v>
      </c>
      <c r="G814" s="3" t="s">
        <v>1173</v>
      </c>
      <c r="H814" s="3" t="str">
        <f t="shared" si="12"/>
        <v>ESTERIL</v>
      </c>
      <c r="I814" s="8"/>
      <c r="J814" s="11"/>
      <c r="K814" s="3">
        <v>0</v>
      </c>
      <c r="L814" s="3">
        <v>744</v>
      </c>
      <c r="M814" s="3">
        <v>0</v>
      </c>
      <c r="N814" s="3">
        <v>0</v>
      </c>
      <c r="O814" s="3">
        <v>0</v>
      </c>
      <c r="P814" s="3">
        <v>25</v>
      </c>
      <c r="Q814" s="3">
        <v>214</v>
      </c>
      <c r="R814" s="3">
        <v>121</v>
      </c>
      <c r="S814" s="3">
        <v>5</v>
      </c>
      <c r="T814" s="3">
        <v>0</v>
      </c>
      <c r="U814" s="3">
        <v>0</v>
      </c>
      <c r="V814" s="3">
        <v>13</v>
      </c>
      <c r="W814" s="3">
        <v>189</v>
      </c>
      <c r="X814" s="3">
        <v>133</v>
      </c>
      <c r="Y814" s="3">
        <v>2</v>
      </c>
      <c r="Z814" s="3">
        <v>0</v>
      </c>
    </row>
    <row r="815" spans="1:26">
      <c r="A815" s="2" t="s">
        <v>1049</v>
      </c>
      <c r="B815" s="2" t="s">
        <v>106</v>
      </c>
      <c r="C815" s="2" t="s">
        <v>164</v>
      </c>
      <c r="D815" s="2" t="s">
        <v>1424</v>
      </c>
      <c r="E815" s="2" t="s">
        <v>1428</v>
      </c>
      <c r="F815" s="2">
        <v>246</v>
      </c>
      <c r="G815" s="3" t="s">
        <v>1173</v>
      </c>
      <c r="H815" s="3" t="str">
        <f t="shared" si="12"/>
        <v>ESTERIL</v>
      </c>
      <c r="I815" s="8"/>
      <c r="J815" s="11"/>
      <c r="K815" s="3">
        <v>89</v>
      </c>
      <c r="L815" s="3">
        <v>541</v>
      </c>
      <c r="M815" s="3">
        <v>0</v>
      </c>
      <c r="N815" s="3">
        <v>0</v>
      </c>
      <c r="O815" s="3">
        <v>0</v>
      </c>
      <c r="P815" s="3">
        <v>12</v>
      </c>
      <c r="Q815" s="3">
        <v>131</v>
      </c>
      <c r="R815" s="3">
        <v>113</v>
      </c>
      <c r="S815" s="3">
        <v>8</v>
      </c>
      <c r="T815" s="3">
        <v>0</v>
      </c>
      <c r="U815" s="3">
        <v>0</v>
      </c>
      <c r="V815" s="3">
        <v>8</v>
      </c>
      <c r="W815" s="3">
        <v>109</v>
      </c>
      <c r="X815" s="3">
        <v>125</v>
      </c>
      <c r="Y815" s="3">
        <v>3</v>
      </c>
      <c r="Z815" s="3">
        <v>0</v>
      </c>
    </row>
    <row r="816" spans="1:26">
      <c r="A816" s="2" t="s">
        <v>1049</v>
      </c>
      <c r="B816" s="2" t="s">
        <v>106</v>
      </c>
      <c r="C816" s="2" t="s">
        <v>164</v>
      </c>
      <c r="D816" s="2" t="s">
        <v>1425</v>
      </c>
      <c r="E816" s="2" t="s">
        <v>1428</v>
      </c>
      <c r="F816" s="2">
        <v>247</v>
      </c>
      <c r="G816" s="3" t="s">
        <v>1173</v>
      </c>
      <c r="H816" s="3" t="str">
        <f t="shared" si="12"/>
        <v>ESTERIL</v>
      </c>
      <c r="I816" s="8"/>
      <c r="J816" s="11"/>
      <c r="K816" s="3">
        <v>0</v>
      </c>
      <c r="L816" s="3">
        <v>567</v>
      </c>
      <c r="M816" s="3">
        <v>0</v>
      </c>
      <c r="N816" s="3">
        <v>0</v>
      </c>
      <c r="O816" s="3">
        <v>0</v>
      </c>
      <c r="P816" s="3">
        <v>12</v>
      </c>
      <c r="Q816" s="3">
        <v>175</v>
      </c>
      <c r="R816" s="3">
        <v>81</v>
      </c>
      <c r="S816" s="3">
        <v>1</v>
      </c>
      <c r="T816" s="3">
        <v>0</v>
      </c>
      <c r="U816" s="3">
        <v>0</v>
      </c>
      <c r="V816" s="3">
        <v>8</v>
      </c>
      <c r="W816" s="3">
        <v>150</v>
      </c>
      <c r="X816" s="3">
        <v>95</v>
      </c>
      <c r="Y816" s="3">
        <v>0</v>
      </c>
      <c r="Z816" s="3">
        <v>0</v>
      </c>
    </row>
    <row r="817" spans="1:26">
      <c r="A817" s="2" t="s">
        <v>1049</v>
      </c>
      <c r="B817" s="2" t="s">
        <v>106</v>
      </c>
      <c r="C817" s="2" t="s">
        <v>164</v>
      </c>
      <c r="D817" s="2" t="s">
        <v>1426</v>
      </c>
      <c r="E817" s="2" t="s">
        <v>1428</v>
      </c>
      <c r="F817" s="2">
        <v>248</v>
      </c>
      <c r="G817" s="3" t="s">
        <v>1173</v>
      </c>
      <c r="H817" s="3" t="str">
        <f t="shared" si="12"/>
        <v>ESTERIL</v>
      </c>
      <c r="I817" s="8"/>
      <c r="J817" s="11"/>
      <c r="K817" s="3">
        <v>0</v>
      </c>
      <c r="L817" s="3">
        <v>806</v>
      </c>
      <c r="M817" s="3">
        <v>0</v>
      </c>
      <c r="N817" s="3">
        <v>0</v>
      </c>
      <c r="O817" s="3">
        <v>0</v>
      </c>
      <c r="P817" s="3">
        <v>14</v>
      </c>
      <c r="Q817" s="3">
        <v>178</v>
      </c>
      <c r="R817" s="3">
        <v>192</v>
      </c>
      <c r="S817" s="3">
        <v>6</v>
      </c>
      <c r="T817" s="3">
        <v>0</v>
      </c>
      <c r="U817" s="3">
        <v>0</v>
      </c>
      <c r="V817" s="3">
        <v>6</v>
      </c>
      <c r="W817" s="3">
        <v>130</v>
      </c>
      <c r="X817" s="3">
        <v>212</v>
      </c>
      <c r="Y817" s="3">
        <v>2</v>
      </c>
      <c r="Z817" s="3">
        <v>0</v>
      </c>
    </row>
    <row r="818" spans="1:26">
      <c r="A818" s="2" t="s">
        <v>1049</v>
      </c>
      <c r="B818" s="2" t="s">
        <v>106</v>
      </c>
      <c r="C818" s="2" t="s">
        <v>164</v>
      </c>
      <c r="D818" s="2" t="s">
        <v>1427</v>
      </c>
      <c r="E818" s="2" t="s">
        <v>1428</v>
      </c>
      <c r="F818" s="2">
        <v>249</v>
      </c>
      <c r="G818" s="3" t="s">
        <v>1173</v>
      </c>
      <c r="H818" s="3" t="str">
        <f t="shared" si="12"/>
        <v>ESTERIL</v>
      </c>
      <c r="I818" s="8"/>
      <c r="J818" s="11"/>
      <c r="K818" s="3">
        <v>34</v>
      </c>
      <c r="L818" s="3">
        <v>683</v>
      </c>
      <c r="M818" s="3">
        <v>0</v>
      </c>
      <c r="N818" s="3">
        <v>0</v>
      </c>
      <c r="O818" s="3">
        <v>0</v>
      </c>
      <c r="P818" s="3">
        <v>26</v>
      </c>
      <c r="Q818" s="3">
        <v>148</v>
      </c>
      <c r="R818" s="3">
        <v>123</v>
      </c>
      <c r="S818" s="3">
        <v>8</v>
      </c>
      <c r="T818" s="3">
        <v>0</v>
      </c>
      <c r="U818" s="3">
        <v>0</v>
      </c>
      <c r="V818" s="3">
        <v>17</v>
      </c>
      <c r="W818" s="3">
        <v>134</v>
      </c>
      <c r="X818" s="3">
        <v>131</v>
      </c>
      <c r="Y818" s="3">
        <v>4</v>
      </c>
      <c r="Z818" s="3">
        <v>0</v>
      </c>
    </row>
  </sheetData>
  <autoFilter ref="A1:Z1">
    <filterColumn colId="7"/>
  </autoFilter>
  <dataValidations count="3">
    <dataValidation type="list" allowBlank="1" showInputMessage="1" showErrorMessage="1" sqref="B708:B818 B2:B351">
      <formula1>Size</formula1>
    </dataValidation>
    <dataValidation type="list" allowBlank="1" showInputMessage="1" showErrorMessage="1" sqref="C2:C351">
      <formula1>ID</formula1>
    </dataValidation>
    <dataValidation type="list" allowBlank="1" showInputMessage="1" showErrorMessage="1" sqref="A708:A818 A236:A351 A2:A194">
      <formula1>Mine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N1000"/>
  <sheetViews>
    <sheetView workbookViewId="0">
      <selection activeCell="P1" sqref="P1:S1048576"/>
    </sheetView>
  </sheetViews>
  <sheetFormatPr defaultColWidth="9.28515625" defaultRowHeight="15"/>
  <cols>
    <col min="1" max="1" width="40.7109375" style="2" customWidth="1"/>
    <col min="2" max="3" width="20.42578125" style="2" customWidth="1"/>
    <col min="4" max="4" width="40.7109375" style="2" customWidth="1"/>
    <col min="5" max="8" width="48.5703125" style="2" bestFit="1" customWidth="1"/>
    <col min="9" max="9" width="16.5703125" style="2" bestFit="1" customWidth="1"/>
    <col min="10" max="13" width="16.5703125" style="2" customWidth="1"/>
    <col min="14" max="14" width="16.5703125" style="8" customWidth="1"/>
    <col min="15" max="15" width="9.28515625" style="11"/>
    <col min="16" max="17" width="19" style="11" bestFit="1" customWidth="1"/>
    <col min="18" max="18" width="17.140625" style="11" bestFit="1" customWidth="1"/>
    <col min="19" max="19" width="17.5703125" style="11" bestFit="1" customWidth="1"/>
    <col min="20" max="21" width="24" style="3" customWidth="1"/>
    <col min="22" max="22" width="31.42578125" style="3" bestFit="1" customWidth="1"/>
    <col min="23" max="23" width="26" style="3" bestFit="1" customWidth="1"/>
    <col min="24" max="24" width="24" style="3" customWidth="1"/>
    <col min="25" max="25" width="18.28515625" style="3" bestFit="1" customWidth="1"/>
    <col min="26" max="26" width="16" style="3" bestFit="1" customWidth="1"/>
    <col min="27" max="27" width="16.28515625" style="3" bestFit="1" customWidth="1"/>
    <col min="28" max="29" width="16" style="3" bestFit="1" customWidth="1"/>
    <col min="30" max="30" width="19.5703125" style="3" bestFit="1" customWidth="1"/>
    <col min="31" max="31" width="15.5703125" style="3" bestFit="1" customWidth="1"/>
    <col min="32" max="32" width="26.28515625" style="3" bestFit="1" customWidth="1"/>
    <col min="33" max="33" width="25.7109375" style="3" bestFit="1" customWidth="1"/>
    <col min="34" max="34" width="28.5703125" style="3" bestFit="1" customWidth="1"/>
    <col min="35" max="35" width="25.42578125" style="3" bestFit="1" customWidth="1"/>
    <col min="36" max="36" width="15.5703125" style="3" bestFit="1" customWidth="1"/>
    <col min="37" max="37" width="15.28515625" style="3" bestFit="1" customWidth="1"/>
    <col min="38" max="39" width="16" style="3" bestFit="1" customWidth="1"/>
    <col min="40" max="40" width="19.5703125" style="3" bestFit="1" customWidth="1"/>
    <col min="41" max="41" width="15.5703125" style="3" bestFit="1" customWidth="1"/>
    <col min="42" max="42" width="24.7109375" style="1" bestFit="1" customWidth="1"/>
    <col min="43" max="43" width="22.5703125" style="1" bestFit="1" customWidth="1"/>
    <col min="44" max="44" width="21.28515625" style="1" bestFit="1" customWidth="1"/>
    <col min="45" max="45" width="24.7109375" style="1" bestFit="1" customWidth="1"/>
    <col min="46" max="47" width="16" style="3" customWidth="1"/>
    <col min="48" max="48" width="18.28515625" style="3" customWidth="1"/>
    <col min="49" max="49" width="18.42578125" style="1" bestFit="1" customWidth="1"/>
    <col min="50" max="50" width="20.7109375" style="1" bestFit="1" customWidth="1"/>
    <col min="51" max="51" width="25.5703125" style="1" bestFit="1" customWidth="1"/>
    <col min="52" max="52" width="21.42578125" style="1" bestFit="1" customWidth="1"/>
    <col min="53" max="53" width="25.7109375" style="1" bestFit="1" customWidth="1"/>
    <col min="54" max="55" width="22.28515625" style="1" bestFit="1" customWidth="1"/>
    <col min="56" max="56" width="22.5703125" style="1" bestFit="1" customWidth="1"/>
    <col min="57" max="57" width="25.7109375" style="1" bestFit="1" customWidth="1"/>
    <col min="58" max="58" width="22.28515625" style="1" bestFit="1" customWidth="1"/>
    <col min="59" max="59" width="21.5703125" style="1" bestFit="1" customWidth="1"/>
    <col min="60" max="60" width="21.42578125" style="1" bestFit="1" customWidth="1"/>
    <col min="61" max="61" width="18.28515625" style="1" bestFit="1" customWidth="1"/>
    <col min="62" max="62" width="14.5703125" style="1" bestFit="1" customWidth="1"/>
    <col min="63" max="63" width="22.28515625" style="1" bestFit="1" customWidth="1"/>
    <col min="64" max="64" width="14.7109375" style="1" bestFit="1" customWidth="1"/>
    <col min="65" max="65" width="18.28515625" style="1" bestFit="1" customWidth="1"/>
    <col min="66" max="66" width="14.5703125" style="1" bestFit="1" customWidth="1"/>
    <col min="67" max="16384" width="9.28515625" style="1"/>
  </cols>
  <sheetData>
    <row r="1" spans="1:66">
      <c r="A1" s="2" t="s">
        <v>158</v>
      </c>
      <c r="B1" s="2" t="s">
        <v>104</v>
      </c>
      <c r="C1" s="2" t="s">
        <v>159</v>
      </c>
      <c r="D1" s="2" t="s">
        <v>160</v>
      </c>
      <c r="E1" s="2" t="s">
        <v>0</v>
      </c>
      <c r="F1" s="2" t="s">
        <v>1435</v>
      </c>
      <c r="G1" s="2" t="s">
        <v>1431</v>
      </c>
      <c r="H1" s="2" t="s">
        <v>1432</v>
      </c>
      <c r="I1" s="2" t="s">
        <v>615</v>
      </c>
      <c r="J1" s="2" t="s">
        <v>614</v>
      </c>
      <c r="K1" s="2" t="s">
        <v>1140</v>
      </c>
      <c r="L1" s="2" t="s">
        <v>1429</v>
      </c>
      <c r="M1" s="2" t="s">
        <v>1430</v>
      </c>
      <c r="N1" s="8" t="s">
        <v>1</v>
      </c>
      <c r="O1" s="11" t="s">
        <v>2</v>
      </c>
      <c r="P1" s="11" t="s">
        <v>1439</v>
      </c>
      <c r="Q1" s="11" t="s">
        <v>1440</v>
      </c>
      <c r="R1" s="11" t="s">
        <v>1441</v>
      </c>
      <c r="S1" s="11" t="s">
        <v>1442</v>
      </c>
      <c r="T1" s="2" t="s">
        <v>1124</v>
      </c>
      <c r="U1" s="2" t="s">
        <v>1125</v>
      </c>
      <c r="V1" s="2" t="s">
        <v>1150</v>
      </c>
      <c r="W1" s="2" t="s">
        <v>1151</v>
      </c>
      <c r="X1" s="2" t="s">
        <v>1126</v>
      </c>
      <c r="Y1" s="2" t="s">
        <v>1127</v>
      </c>
      <c r="Z1" s="2" t="s">
        <v>1128</v>
      </c>
      <c r="AA1" s="2" t="s">
        <v>1129</v>
      </c>
      <c r="AB1" s="2" t="s">
        <v>1130</v>
      </c>
      <c r="AC1" s="2" t="s">
        <v>1131</v>
      </c>
      <c r="AD1" s="2" t="s">
        <v>1132</v>
      </c>
      <c r="AE1" s="2" t="s">
        <v>1133</v>
      </c>
      <c r="AF1" s="2" t="s">
        <v>1149</v>
      </c>
      <c r="AG1" s="2" t="s">
        <v>1148</v>
      </c>
      <c r="AH1" s="2" t="s">
        <v>1147</v>
      </c>
      <c r="AI1" s="2" t="s">
        <v>1146</v>
      </c>
      <c r="AJ1" s="2" t="s">
        <v>1134</v>
      </c>
      <c r="AK1" s="3" t="s">
        <v>1135</v>
      </c>
      <c r="AL1" s="3" t="s">
        <v>1136</v>
      </c>
      <c r="AM1" s="3" t="s">
        <v>1137</v>
      </c>
      <c r="AN1" s="3" t="s">
        <v>1138</v>
      </c>
      <c r="AO1" s="3" t="s">
        <v>1139</v>
      </c>
      <c r="AP1" s="2" t="s">
        <v>1142</v>
      </c>
      <c r="AQ1" s="2" t="s">
        <v>1143</v>
      </c>
      <c r="AR1" s="2" t="s">
        <v>1144</v>
      </c>
      <c r="AS1" s="2" t="s">
        <v>1145</v>
      </c>
      <c r="AT1" s="2" t="s">
        <v>1153</v>
      </c>
      <c r="AU1" s="2" t="s">
        <v>1154</v>
      </c>
      <c r="AV1" s="2" t="s">
        <v>1152</v>
      </c>
      <c r="AW1" s="1" t="s">
        <v>1155</v>
      </c>
      <c r="AX1" s="1" t="s">
        <v>1156</v>
      </c>
      <c r="AY1" s="2" t="s">
        <v>1157</v>
      </c>
      <c r="AZ1" s="3" t="s">
        <v>1158</v>
      </c>
      <c r="BA1" s="3" t="s">
        <v>1159</v>
      </c>
      <c r="BB1" s="3" t="s">
        <v>1160</v>
      </c>
      <c r="BC1" s="2" t="s">
        <v>1161</v>
      </c>
      <c r="BD1" s="2" t="s">
        <v>1162</v>
      </c>
      <c r="BE1" s="2" t="s">
        <v>1163</v>
      </c>
      <c r="BF1" s="2" t="s">
        <v>1164</v>
      </c>
      <c r="BG1" s="2" t="s">
        <v>1165</v>
      </c>
      <c r="BH1" s="3" t="s">
        <v>1166</v>
      </c>
      <c r="BI1" s="3" t="s">
        <v>1167</v>
      </c>
      <c r="BJ1" s="3" t="s">
        <v>1168</v>
      </c>
      <c r="BK1" s="2" t="s">
        <v>1172</v>
      </c>
      <c r="BL1" s="2" t="s">
        <v>1169</v>
      </c>
      <c r="BM1" s="2" t="s">
        <v>1170</v>
      </c>
      <c r="BN1" s="2" t="s">
        <v>1171</v>
      </c>
    </row>
    <row r="2" spans="1:66" hidden="1">
      <c r="A2" s="2" t="s">
        <v>616</v>
      </c>
      <c r="B2" s="2" t="s">
        <v>105</v>
      </c>
      <c r="C2" s="2" t="s">
        <v>163</v>
      </c>
      <c r="D2" s="2" t="s">
        <v>690</v>
      </c>
      <c r="E2" s="6" t="s">
        <v>3</v>
      </c>
      <c r="F2" s="2" t="s">
        <v>1436</v>
      </c>
      <c r="G2" s="2" t="s">
        <v>6</v>
      </c>
      <c r="H2" s="2" t="s">
        <v>1434</v>
      </c>
      <c r="I2" s="2">
        <v>28</v>
      </c>
      <c r="K2" s="2" t="str">
        <f t="shared" ref="K2:K65" si="0">IF(AND(N2&gt;0.08,O2&gt;0.2),"MINERIO","ESTERIL")</f>
        <v>MINERIO</v>
      </c>
      <c r="L2" s="2">
        <f t="shared" ref="L2:L65" si="1">N2*J2/100000</f>
        <v>0</v>
      </c>
      <c r="M2" s="2">
        <f t="shared" ref="M2:M65" si="2">O2*J2</f>
        <v>0</v>
      </c>
      <c r="N2" s="8">
        <v>2806.25</v>
      </c>
      <c r="O2" s="11">
        <v>0.26</v>
      </c>
      <c r="P2" s="11">
        <f>T2/(T2+U2)</f>
        <v>0</v>
      </c>
      <c r="Q2" s="11">
        <f>U2/(U2+V2)</f>
        <v>1</v>
      </c>
      <c r="R2" s="11">
        <f>(T2-U2)^2*P2</f>
        <v>0</v>
      </c>
      <c r="S2" s="11">
        <f>(T2-U2)^2*Q2</f>
        <v>189225</v>
      </c>
      <c r="T2" s="2">
        <v>0</v>
      </c>
      <c r="U2" s="2">
        <v>435</v>
      </c>
      <c r="V2" s="2">
        <f t="shared" ref="V2:V65" si="3">(T2/(T2+U2))</f>
        <v>0</v>
      </c>
      <c r="W2" s="2">
        <f t="shared" ref="W2:W65" si="4">(U2/(T2+U2))</f>
        <v>1</v>
      </c>
      <c r="X2" s="2">
        <v>0</v>
      </c>
      <c r="Y2" s="2">
        <v>207</v>
      </c>
      <c r="Z2" s="2">
        <v>0</v>
      </c>
      <c r="AA2" s="2">
        <v>3</v>
      </c>
      <c r="AB2" s="2">
        <v>145</v>
      </c>
      <c r="AC2" s="2">
        <v>158</v>
      </c>
      <c r="AD2" s="2">
        <v>1</v>
      </c>
      <c r="AE2" s="2">
        <v>3</v>
      </c>
      <c r="AF2" s="5">
        <f t="shared" ref="AF2:AF65" si="5">Z2/($Z2+$AA2+$AB2+$AC2)</f>
        <v>0</v>
      </c>
      <c r="AG2" s="5">
        <f t="shared" ref="AG2:AG65" si="6">AA2/($Z2+$AA2+$AB2+$AC2)</f>
        <v>9.8039215686274508E-3</v>
      </c>
      <c r="AH2" s="5">
        <f t="shared" ref="AH2:AH65" si="7">AB2/($Z2+$AA2+$AB2+$AC2)</f>
        <v>0.47385620915032678</v>
      </c>
      <c r="AI2" s="5">
        <f t="shared" ref="AI2:AI65" si="8">AC2/($Z2+$AA2+$AB2+$AC2)</f>
        <v>0.5163398692810458</v>
      </c>
      <c r="AJ2" s="2">
        <v>0</v>
      </c>
      <c r="AK2" s="3">
        <v>3</v>
      </c>
      <c r="AL2" s="3">
        <v>145</v>
      </c>
      <c r="AM2" s="3">
        <v>158</v>
      </c>
      <c r="AN2" s="3">
        <v>1</v>
      </c>
      <c r="AO2" s="3">
        <v>3</v>
      </c>
      <c r="AP2" s="1">
        <f t="shared" ref="AP2:AP65" si="9">AJ2/($AJ2+$AK2+$AL2+$AM2)</f>
        <v>0</v>
      </c>
      <c r="AQ2" s="1">
        <f t="shared" ref="AQ2:AQ65" si="10">AK2/($AJ2+$AK2+$AL2+$AM2)</f>
        <v>9.8039215686274508E-3</v>
      </c>
      <c r="AR2" s="1">
        <f t="shared" ref="AR2:AR65" si="11">AL2/($AJ2+$AK2+$AL2+$AM2)</f>
        <v>0.47385620915032678</v>
      </c>
      <c r="AS2" s="1">
        <f t="shared" ref="AS2:AS65" si="12">AM2/($AJ2+$AK2+$AL2+$AM2)</f>
        <v>0.5163398692810458</v>
      </c>
      <c r="AT2" s="5">
        <f t="shared" ref="AT2:AT65" si="13">Z2+AA2+AB2+AC2</f>
        <v>306</v>
      </c>
      <c r="AU2" s="3">
        <f>AJ2+AK2+AL2+AM2</f>
        <v>306</v>
      </c>
      <c r="AV2" s="2">
        <f t="shared" ref="AV2:AV65" si="14">T2+U2</f>
        <v>435</v>
      </c>
      <c r="AW2" s="1">
        <f>AV2/(AT2*5)</f>
        <v>0.28431372549019607</v>
      </c>
      <c r="AX2" s="1">
        <f>AV2/(5*AU2)</f>
        <v>0.28431372549019607</v>
      </c>
      <c r="AY2" s="1">
        <f>$AX2*AJ2</f>
        <v>0</v>
      </c>
      <c r="AZ2" s="1">
        <f t="shared" ref="AZ2:BB17" si="15">$AX2*AK2</f>
        <v>0.8529411764705882</v>
      </c>
      <c r="BA2" s="1">
        <f t="shared" si="15"/>
        <v>41.225490196078432</v>
      </c>
      <c r="BB2" s="1">
        <f t="shared" si="15"/>
        <v>44.921568627450981</v>
      </c>
      <c r="BC2" s="1">
        <f>$AW2*Z2</f>
        <v>0</v>
      </c>
      <c r="BD2" s="1">
        <f t="shared" ref="BD2:BF17" si="16">$AW2*AA2</f>
        <v>0.8529411764705882</v>
      </c>
      <c r="BE2" s="1">
        <f t="shared" si="16"/>
        <v>41.225490196078432</v>
      </c>
      <c r="BF2" s="1">
        <f t="shared" si="16"/>
        <v>44.921568627450981</v>
      </c>
      <c r="BG2" s="1">
        <f>AY2/($AY2+$AZ2+$BA2+$BB2)</f>
        <v>0</v>
      </c>
      <c r="BH2" s="1">
        <f t="shared" ref="BH2:BJ17" si="17">AZ2/($AY2+$AZ2+$BA2+$BB2)</f>
        <v>9.8039215686274508E-3</v>
      </c>
      <c r="BI2" s="1">
        <f t="shared" si="17"/>
        <v>0.47385620915032683</v>
      </c>
      <c r="BJ2" s="1">
        <f t="shared" si="17"/>
        <v>0.5163398692810458</v>
      </c>
      <c r="BK2" s="1">
        <f>BC2/($BC2+$BD2+$BE2+$BF2)</f>
        <v>0</v>
      </c>
      <c r="BL2" s="1">
        <f t="shared" ref="BL2:BN17" si="18">BD2/($BC2+$BD2+$BE2+$BF2)</f>
        <v>9.8039215686274508E-3</v>
      </c>
      <c r="BM2" s="1">
        <f t="shared" si="18"/>
        <v>0.47385620915032683</v>
      </c>
      <c r="BN2" s="1">
        <f t="shared" si="18"/>
        <v>0.5163398692810458</v>
      </c>
    </row>
    <row r="3" spans="1:66" hidden="1">
      <c r="A3" s="2" t="s">
        <v>616</v>
      </c>
      <c r="B3" s="2" t="s">
        <v>105</v>
      </c>
      <c r="C3" s="2" t="s">
        <v>162</v>
      </c>
      <c r="D3" s="2" t="s">
        <v>657</v>
      </c>
      <c r="E3" s="6" t="s">
        <v>10</v>
      </c>
      <c r="F3" s="2" t="s">
        <v>1436</v>
      </c>
      <c r="G3" s="2" t="s">
        <v>1433</v>
      </c>
      <c r="H3" s="2" t="s">
        <v>1434</v>
      </c>
      <c r="I3" s="2">
        <v>41</v>
      </c>
      <c r="K3" s="2" t="str">
        <f t="shared" si="0"/>
        <v>MINERIO</v>
      </c>
      <c r="L3" s="2">
        <f t="shared" si="1"/>
        <v>0</v>
      </c>
      <c r="M3" s="2">
        <f t="shared" si="2"/>
        <v>0</v>
      </c>
      <c r="N3" s="8">
        <v>751.66666666666663</v>
      </c>
      <c r="O3" s="11">
        <v>4.95</v>
      </c>
      <c r="P3" s="11">
        <f t="shared" ref="P3:P66" si="19">T3/(T3+U3)</f>
        <v>0.68214004720692367</v>
      </c>
      <c r="Q3" s="11">
        <f t="shared" ref="Q3:Q66" si="20">U3/(U3+V3)</f>
        <v>0.99831438064667899</v>
      </c>
      <c r="R3" s="11">
        <f t="shared" ref="R3:R66" si="21">(T3-U3)^2*P3</f>
        <v>146229.67977970102</v>
      </c>
      <c r="S3" s="11">
        <f t="shared" ref="S3:S66" si="22">(T3-U3)^2*Q3</f>
        <v>214007.65546484792</v>
      </c>
      <c r="T3" s="2">
        <v>867</v>
      </c>
      <c r="U3" s="2">
        <v>404</v>
      </c>
      <c r="V3" s="2">
        <f t="shared" si="3"/>
        <v>0.68214004720692367</v>
      </c>
      <c r="W3" s="2">
        <f t="shared" si="4"/>
        <v>0.31785995279307633</v>
      </c>
      <c r="X3" s="2">
        <v>0</v>
      </c>
      <c r="Y3" s="2">
        <v>341</v>
      </c>
      <c r="Z3" s="2">
        <v>0</v>
      </c>
      <c r="AA3" s="2">
        <v>307</v>
      </c>
      <c r="AB3" s="2">
        <v>266</v>
      </c>
      <c r="AC3" s="2">
        <v>53</v>
      </c>
      <c r="AD3" s="2">
        <v>219</v>
      </c>
      <c r="AE3" s="2">
        <v>26</v>
      </c>
      <c r="AF3" s="5">
        <f t="shared" si="5"/>
        <v>0</v>
      </c>
      <c r="AG3" s="5">
        <f t="shared" si="6"/>
        <v>0.49041533546325877</v>
      </c>
      <c r="AH3" s="5">
        <f t="shared" si="7"/>
        <v>0.42492012779552718</v>
      </c>
      <c r="AI3" s="5">
        <f t="shared" si="8"/>
        <v>8.4664536741214061E-2</v>
      </c>
      <c r="AJ3" s="2">
        <v>0</v>
      </c>
      <c r="AK3" s="3">
        <v>251</v>
      </c>
      <c r="AL3" s="3">
        <v>306</v>
      </c>
      <c r="AM3" s="3">
        <v>74</v>
      </c>
      <c r="AN3" s="3">
        <v>208</v>
      </c>
      <c r="AO3" s="3">
        <v>31</v>
      </c>
      <c r="AP3" s="1">
        <f t="shared" si="9"/>
        <v>0</v>
      </c>
      <c r="AQ3" s="1">
        <f t="shared" si="10"/>
        <v>0.3977812995245642</v>
      </c>
      <c r="AR3" s="1">
        <f t="shared" si="11"/>
        <v>0.48494453248811409</v>
      </c>
      <c r="AS3" s="1">
        <f t="shared" si="12"/>
        <v>0.11727416798732171</v>
      </c>
      <c r="AT3" s="5">
        <f t="shared" si="13"/>
        <v>626</v>
      </c>
      <c r="AU3" s="3">
        <f t="shared" ref="AU3:AU66" si="23">AJ3+AK3+AL3+AM3</f>
        <v>631</v>
      </c>
      <c r="AV3" s="2">
        <f t="shared" si="14"/>
        <v>1271</v>
      </c>
      <c r="AW3" s="1">
        <f t="shared" ref="AW3:AW66" si="24">AV3/(AT3*5)</f>
        <v>0.40607028753993613</v>
      </c>
      <c r="AX3" s="1">
        <f t="shared" ref="AX3:AX66" si="25">AV3/(5*AU3)</f>
        <v>0.40285261489698893</v>
      </c>
      <c r="AY3" s="1">
        <f t="shared" ref="AY3:BB66" si="26">$AX3*AJ3</f>
        <v>0</v>
      </c>
      <c r="AZ3" s="1">
        <f t="shared" si="15"/>
        <v>101.11600633914422</v>
      </c>
      <c r="BA3" s="1">
        <f t="shared" si="15"/>
        <v>123.27290015847861</v>
      </c>
      <c r="BB3" s="1">
        <f t="shared" si="15"/>
        <v>29.811093502377179</v>
      </c>
      <c r="BC3" s="1">
        <f t="shared" ref="BC3:BF66" si="27">$AW3*Z3</f>
        <v>0</v>
      </c>
      <c r="BD3" s="1">
        <f t="shared" si="16"/>
        <v>124.6635782747604</v>
      </c>
      <c r="BE3" s="1">
        <f t="shared" si="16"/>
        <v>108.01469648562301</v>
      </c>
      <c r="BF3" s="1">
        <f t="shared" si="16"/>
        <v>21.521725239616615</v>
      </c>
      <c r="BG3" s="1">
        <f t="shared" ref="BG3:BJ66" si="28">AY3/($AY3+$AZ3+$BA3+$BB3)</f>
        <v>0</v>
      </c>
      <c r="BH3" s="1">
        <f t="shared" si="17"/>
        <v>0.3977812995245642</v>
      </c>
      <c r="BI3" s="1">
        <f t="shared" si="17"/>
        <v>0.48494453248811409</v>
      </c>
      <c r="BJ3" s="1">
        <f t="shared" si="17"/>
        <v>0.11727416798732171</v>
      </c>
      <c r="BK3" s="1">
        <f t="shared" ref="BK3:BN66" si="29">BC3/($BC3+$BD3+$BE3+$BF3)</f>
        <v>0</v>
      </c>
      <c r="BL3" s="1">
        <f t="shared" si="18"/>
        <v>0.49041533546325883</v>
      </c>
      <c r="BM3" s="1">
        <f t="shared" si="18"/>
        <v>0.42492012779552712</v>
      </c>
      <c r="BN3" s="1">
        <f t="shared" si="18"/>
        <v>8.4664536741214061E-2</v>
      </c>
    </row>
    <row r="4" spans="1:66" hidden="1">
      <c r="A4" s="2" t="s">
        <v>616</v>
      </c>
      <c r="B4" s="2" t="s">
        <v>105</v>
      </c>
      <c r="C4" s="2" t="s">
        <v>162</v>
      </c>
      <c r="D4" s="2" t="s">
        <v>758</v>
      </c>
      <c r="E4" s="6" t="s">
        <v>12</v>
      </c>
      <c r="F4" s="2" t="s">
        <v>1436</v>
      </c>
      <c r="G4" s="2" t="s">
        <v>1433</v>
      </c>
      <c r="H4" s="2" t="s">
        <v>1141</v>
      </c>
      <c r="I4" s="2">
        <v>41</v>
      </c>
      <c r="J4" s="2">
        <v>35</v>
      </c>
      <c r="K4" s="2" t="str">
        <f t="shared" si="0"/>
        <v>MINERIO</v>
      </c>
      <c r="L4" s="2">
        <f t="shared" si="1"/>
        <v>8.4525000000000003E-2</v>
      </c>
      <c r="M4" s="2">
        <f t="shared" si="2"/>
        <v>242.54999999999998</v>
      </c>
      <c r="N4" s="9">
        <v>241.5</v>
      </c>
      <c r="O4" s="10">
        <v>6.93</v>
      </c>
      <c r="P4" s="11">
        <f t="shared" si="19"/>
        <v>0.68862973760932944</v>
      </c>
      <c r="Q4" s="11">
        <f t="shared" si="20"/>
        <v>0.998712092048886</v>
      </c>
      <c r="R4" s="11">
        <f t="shared" si="21"/>
        <v>288266.60583090381</v>
      </c>
      <c r="S4" s="11">
        <f t="shared" si="22"/>
        <v>418069.8701404921</v>
      </c>
      <c r="T4" s="2">
        <v>1181</v>
      </c>
      <c r="U4" s="2">
        <v>534</v>
      </c>
      <c r="V4" s="2">
        <f t="shared" si="3"/>
        <v>0.68862973760932944</v>
      </c>
      <c r="W4" s="2">
        <f t="shared" si="4"/>
        <v>0.31137026239067056</v>
      </c>
      <c r="X4" s="2">
        <v>0</v>
      </c>
      <c r="Y4" s="2">
        <v>415</v>
      </c>
      <c r="Z4" s="5">
        <v>27</v>
      </c>
      <c r="AA4" s="5">
        <v>502</v>
      </c>
      <c r="AB4" s="5">
        <v>234</v>
      </c>
      <c r="AC4" s="5">
        <v>55</v>
      </c>
      <c r="AD4" s="5">
        <v>307</v>
      </c>
      <c r="AE4" s="5">
        <v>37</v>
      </c>
      <c r="AF4" s="5">
        <f t="shared" si="5"/>
        <v>3.3007334963325183E-2</v>
      </c>
      <c r="AG4" s="5">
        <f t="shared" si="6"/>
        <v>0.61369193154034229</v>
      </c>
      <c r="AH4" s="5">
        <f t="shared" si="7"/>
        <v>0.28606356968215157</v>
      </c>
      <c r="AI4" s="5">
        <f t="shared" si="8"/>
        <v>6.7237163814180934E-2</v>
      </c>
      <c r="AJ4" s="5">
        <v>26</v>
      </c>
      <c r="AK4" s="3">
        <v>429</v>
      </c>
      <c r="AL4" s="3">
        <v>302</v>
      </c>
      <c r="AM4" s="3">
        <v>71</v>
      </c>
      <c r="AN4" s="3">
        <v>293</v>
      </c>
      <c r="AO4" s="3">
        <v>41</v>
      </c>
      <c r="AP4" s="1">
        <f t="shared" si="9"/>
        <v>3.140096618357488E-2</v>
      </c>
      <c r="AQ4" s="1">
        <f t="shared" si="10"/>
        <v>0.51811594202898548</v>
      </c>
      <c r="AR4" s="1">
        <f t="shared" si="11"/>
        <v>0.36473429951690822</v>
      </c>
      <c r="AS4" s="1">
        <f t="shared" si="12"/>
        <v>8.5748792270531407E-2</v>
      </c>
      <c r="AT4" s="5">
        <f t="shared" si="13"/>
        <v>818</v>
      </c>
      <c r="AU4" s="3">
        <f t="shared" si="23"/>
        <v>828</v>
      </c>
      <c r="AV4" s="2">
        <f t="shared" si="14"/>
        <v>1715</v>
      </c>
      <c r="AW4" s="1">
        <f t="shared" si="24"/>
        <v>0.4193154034229829</v>
      </c>
      <c r="AX4" s="1">
        <f t="shared" si="25"/>
        <v>0.41425120772946861</v>
      </c>
      <c r="AY4" s="1">
        <f t="shared" si="26"/>
        <v>10.770531400966183</v>
      </c>
      <c r="AZ4" s="1">
        <f t="shared" si="15"/>
        <v>177.71376811594203</v>
      </c>
      <c r="BA4" s="1">
        <f t="shared" si="15"/>
        <v>125.10386473429952</v>
      </c>
      <c r="BB4" s="1">
        <f t="shared" si="15"/>
        <v>29.411835748792271</v>
      </c>
      <c r="BC4" s="1">
        <f t="shared" si="27"/>
        <v>11.321515892420539</v>
      </c>
      <c r="BD4" s="1">
        <f t="shared" si="16"/>
        <v>210.49633251833743</v>
      </c>
      <c r="BE4" s="1">
        <f t="shared" si="16"/>
        <v>98.119804400977998</v>
      </c>
      <c r="BF4" s="1">
        <f t="shared" si="16"/>
        <v>23.062347188264059</v>
      </c>
      <c r="BG4" s="1">
        <f t="shared" si="28"/>
        <v>3.140096618357488E-2</v>
      </c>
      <c r="BH4" s="1">
        <f t="shared" si="17"/>
        <v>0.51811594202898548</v>
      </c>
      <c r="BI4" s="1">
        <f t="shared" si="17"/>
        <v>0.36473429951690822</v>
      </c>
      <c r="BJ4" s="1">
        <f t="shared" si="17"/>
        <v>8.5748792270531407E-2</v>
      </c>
      <c r="BK4" s="1">
        <f t="shared" si="29"/>
        <v>3.3007334963325183E-2</v>
      </c>
      <c r="BL4" s="1">
        <f t="shared" si="18"/>
        <v>0.61369193154034229</v>
      </c>
      <c r="BM4" s="1">
        <f t="shared" si="18"/>
        <v>0.28606356968215157</v>
      </c>
      <c r="BN4" s="1">
        <f t="shared" si="18"/>
        <v>6.723716381418092E-2</v>
      </c>
    </row>
    <row r="5" spans="1:66" hidden="1">
      <c r="A5" s="2" t="s">
        <v>1049</v>
      </c>
      <c r="B5" s="2" t="s">
        <v>105</v>
      </c>
      <c r="C5" s="2" t="s">
        <v>164</v>
      </c>
      <c r="E5" s="6" t="s">
        <v>146</v>
      </c>
      <c r="F5" s="2" t="s">
        <v>1436</v>
      </c>
      <c r="G5" s="2" t="s">
        <v>6</v>
      </c>
      <c r="H5" s="2" t="s">
        <v>1434</v>
      </c>
      <c r="I5" s="2">
        <v>235</v>
      </c>
      <c r="J5" s="2">
        <v>55</v>
      </c>
      <c r="K5" s="2" t="str">
        <f t="shared" si="0"/>
        <v>MINERIO</v>
      </c>
      <c r="L5" s="2">
        <f t="shared" si="1"/>
        <v>0.119174</v>
      </c>
      <c r="M5" s="2">
        <f t="shared" si="2"/>
        <v>222.75</v>
      </c>
      <c r="N5" s="8">
        <v>216.68</v>
      </c>
      <c r="O5" s="11">
        <v>4.05</v>
      </c>
      <c r="P5" s="11">
        <f t="shared" si="19"/>
        <v>0.20895522388059701</v>
      </c>
      <c r="Q5" s="11">
        <f t="shared" si="20"/>
        <v>0.99987681044647414</v>
      </c>
      <c r="R5" s="11">
        <f t="shared" si="21"/>
        <v>325448.59701492538</v>
      </c>
      <c r="S5" s="11">
        <f t="shared" si="22"/>
        <v>1557312.1317776253</v>
      </c>
      <c r="T5" s="2">
        <v>448</v>
      </c>
      <c r="U5" s="2">
        <v>1696</v>
      </c>
      <c r="V5" s="2">
        <f t="shared" si="3"/>
        <v>0.20895522388059701</v>
      </c>
      <c r="W5" s="2">
        <f t="shared" si="4"/>
        <v>0.79104477611940294</v>
      </c>
      <c r="X5" s="2">
        <v>0</v>
      </c>
      <c r="Y5" s="2">
        <v>476</v>
      </c>
      <c r="Z5" s="5">
        <v>0</v>
      </c>
      <c r="AA5" s="5">
        <v>16</v>
      </c>
      <c r="AB5" s="5">
        <v>770</v>
      </c>
      <c r="AC5" s="5">
        <v>612</v>
      </c>
      <c r="AD5" s="5">
        <v>15</v>
      </c>
      <c r="AE5" s="5">
        <v>26</v>
      </c>
      <c r="AF5" s="5">
        <f t="shared" si="5"/>
        <v>0</v>
      </c>
      <c r="AG5" s="5">
        <f t="shared" si="6"/>
        <v>1.1444921316165951E-2</v>
      </c>
      <c r="AH5" s="5">
        <f t="shared" si="7"/>
        <v>0.55078683834048636</v>
      </c>
      <c r="AI5" s="5">
        <f t="shared" si="8"/>
        <v>0.43776824034334766</v>
      </c>
      <c r="AJ5" s="5">
        <v>0</v>
      </c>
      <c r="AK5" s="3">
        <v>14</v>
      </c>
      <c r="AL5" s="3">
        <v>634</v>
      </c>
      <c r="AM5" s="3">
        <v>768</v>
      </c>
      <c r="AN5" s="3">
        <v>7</v>
      </c>
      <c r="AO5" s="3">
        <v>16</v>
      </c>
      <c r="AP5" s="1">
        <f t="shared" si="9"/>
        <v>0</v>
      </c>
      <c r="AQ5" s="1">
        <f t="shared" si="10"/>
        <v>9.887005649717515E-3</v>
      </c>
      <c r="AR5" s="1">
        <f t="shared" si="11"/>
        <v>0.44774011299435029</v>
      </c>
      <c r="AS5" s="1">
        <f t="shared" si="12"/>
        <v>0.5423728813559322</v>
      </c>
      <c r="AT5" s="5">
        <f t="shared" si="13"/>
        <v>1398</v>
      </c>
      <c r="AU5" s="3">
        <f t="shared" si="23"/>
        <v>1416</v>
      </c>
      <c r="AV5" s="2">
        <f t="shared" si="14"/>
        <v>2144</v>
      </c>
      <c r="AW5" s="1">
        <f t="shared" si="24"/>
        <v>0.30672389127324751</v>
      </c>
      <c r="AX5" s="1">
        <f t="shared" si="25"/>
        <v>0.30282485875706217</v>
      </c>
      <c r="AY5" s="1">
        <f t="shared" si="26"/>
        <v>0</v>
      </c>
      <c r="AZ5" s="1">
        <f t="shared" si="15"/>
        <v>4.2395480225988704</v>
      </c>
      <c r="BA5" s="1">
        <f t="shared" si="15"/>
        <v>191.9909604519774</v>
      </c>
      <c r="BB5" s="1">
        <f t="shared" si="15"/>
        <v>232.56949152542376</v>
      </c>
      <c r="BC5" s="1">
        <f t="shared" si="27"/>
        <v>0</v>
      </c>
      <c r="BD5" s="1">
        <f t="shared" si="16"/>
        <v>4.9075822603719601</v>
      </c>
      <c r="BE5" s="1">
        <f t="shared" si="16"/>
        <v>236.17739628040059</v>
      </c>
      <c r="BF5" s="1">
        <f t="shared" si="16"/>
        <v>187.71502145922747</v>
      </c>
      <c r="BG5" s="1">
        <f t="shared" si="28"/>
        <v>0</v>
      </c>
      <c r="BH5" s="1">
        <f t="shared" si="17"/>
        <v>9.8870056497175132E-3</v>
      </c>
      <c r="BI5" s="1">
        <f t="shared" si="17"/>
        <v>0.44774011299435024</v>
      </c>
      <c r="BJ5" s="1">
        <f t="shared" si="17"/>
        <v>0.5423728813559322</v>
      </c>
      <c r="BK5" s="1">
        <f t="shared" si="29"/>
        <v>0</v>
      </c>
      <c r="BL5" s="1">
        <f t="shared" si="18"/>
        <v>1.1444921316165951E-2</v>
      </c>
      <c r="BM5" s="1">
        <f t="shared" si="18"/>
        <v>0.55078683834048647</v>
      </c>
      <c r="BN5" s="1">
        <f t="shared" si="18"/>
        <v>0.43776824034334766</v>
      </c>
    </row>
    <row r="6" spans="1:66" hidden="1">
      <c r="A6" s="2" t="s">
        <v>616</v>
      </c>
      <c r="B6" s="2" t="s">
        <v>105</v>
      </c>
      <c r="C6" s="2" t="s">
        <v>162</v>
      </c>
      <c r="D6" s="2" t="s">
        <v>646</v>
      </c>
      <c r="E6" s="6" t="s">
        <v>9</v>
      </c>
      <c r="F6" s="2" t="s">
        <v>1436</v>
      </c>
      <c r="G6" s="2" t="s">
        <v>1433</v>
      </c>
      <c r="H6" s="2" t="s">
        <v>1141</v>
      </c>
      <c r="I6" s="2">
        <v>30</v>
      </c>
      <c r="K6" s="2" t="str">
        <f t="shared" si="0"/>
        <v>MINERIO</v>
      </c>
      <c r="L6" s="2">
        <f t="shared" si="1"/>
        <v>0</v>
      </c>
      <c r="M6" s="2">
        <f t="shared" si="2"/>
        <v>0</v>
      </c>
      <c r="N6" s="8">
        <v>179</v>
      </c>
      <c r="O6" s="11">
        <v>9.75</v>
      </c>
      <c r="P6" s="11">
        <f t="shared" si="19"/>
        <v>0.72499999999999998</v>
      </c>
      <c r="Q6" s="11">
        <f t="shared" si="20"/>
        <v>0.99886492622020429</v>
      </c>
      <c r="R6" s="11">
        <f t="shared" si="21"/>
        <v>790203.6</v>
      </c>
      <c r="S6" s="11">
        <f t="shared" si="22"/>
        <v>1088698.8422247446</v>
      </c>
      <c r="T6" s="2">
        <v>1682</v>
      </c>
      <c r="U6" s="2">
        <v>638</v>
      </c>
      <c r="V6" s="2">
        <f t="shared" si="3"/>
        <v>0.72499999999999998</v>
      </c>
      <c r="W6" s="2">
        <f t="shared" si="4"/>
        <v>0.27500000000000002</v>
      </c>
      <c r="X6" s="2">
        <v>0</v>
      </c>
      <c r="Y6" s="2">
        <v>480</v>
      </c>
      <c r="Z6" s="2">
        <v>601</v>
      </c>
      <c r="AA6" s="2">
        <v>306</v>
      </c>
      <c r="AB6" s="2">
        <v>229</v>
      </c>
      <c r="AC6" s="2">
        <v>77</v>
      </c>
      <c r="AD6" s="2">
        <v>324</v>
      </c>
      <c r="AE6" s="2">
        <v>27</v>
      </c>
      <c r="AF6" s="5">
        <f t="shared" si="5"/>
        <v>0.49546578730420443</v>
      </c>
      <c r="AG6" s="5">
        <f t="shared" si="6"/>
        <v>0.25226710634789778</v>
      </c>
      <c r="AH6" s="5">
        <f t="shared" si="7"/>
        <v>0.18878812860676009</v>
      </c>
      <c r="AI6" s="5">
        <f t="shared" si="8"/>
        <v>6.3478977741137671E-2</v>
      </c>
      <c r="AJ6" s="2">
        <v>599</v>
      </c>
      <c r="AK6" s="3">
        <v>252</v>
      </c>
      <c r="AL6" s="3">
        <v>266</v>
      </c>
      <c r="AM6" s="3">
        <v>88</v>
      </c>
      <c r="AN6" s="3">
        <v>321</v>
      </c>
      <c r="AO6" s="3">
        <v>38</v>
      </c>
      <c r="AP6" s="1">
        <f t="shared" si="9"/>
        <v>0.49709543568464731</v>
      </c>
      <c r="AQ6" s="1">
        <f t="shared" si="10"/>
        <v>0.2091286307053942</v>
      </c>
      <c r="AR6" s="1">
        <f t="shared" si="11"/>
        <v>0.22074688796680497</v>
      </c>
      <c r="AS6" s="1">
        <f t="shared" si="12"/>
        <v>7.3029045643153531E-2</v>
      </c>
      <c r="AT6" s="5">
        <f t="shared" si="13"/>
        <v>1213</v>
      </c>
      <c r="AU6" s="3">
        <f t="shared" si="23"/>
        <v>1205</v>
      </c>
      <c r="AV6" s="2">
        <f t="shared" si="14"/>
        <v>2320</v>
      </c>
      <c r="AW6" s="1">
        <f t="shared" si="24"/>
        <v>0.38252267106347898</v>
      </c>
      <c r="AX6" s="1">
        <f t="shared" si="25"/>
        <v>0.38506224066390043</v>
      </c>
      <c r="AY6" s="1">
        <f t="shared" si="26"/>
        <v>230.65228215767635</v>
      </c>
      <c r="AZ6" s="1">
        <f t="shared" si="15"/>
        <v>97.035684647302915</v>
      </c>
      <c r="BA6" s="1">
        <f t="shared" si="15"/>
        <v>102.42655601659752</v>
      </c>
      <c r="BB6" s="1">
        <f t="shared" si="15"/>
        <v>33.885477178423237</v>
      </c>
      <c r="BC6" s="1">
        <f t="shared" si="27"/>
        <v>229.89612530915088</v>
      </c>
      <c r="BD6" s="1">
        <f t="shared" si="16"/>
        <v>117.05193734542456</v>
      </c>
      <c r="BE6" s="1">
        <f t="shared" si="16"/>
        <v>87.597691673536687</v>
      </c>
      <c r="BF6" s="1">
        <f t="shared" si="16"/>
        <v>29.454245671887882</v>
      </c>
      <c r="BG6" s="1">
        <f t="shared" si="28"/>
        <v>0.49709543568464731</v>
      </c>
      <c r="BH6" s="1">
        <f t="shared" si="17"/>
        <v>0.20912863070539423</v>
      </c>
      <c r="BI6" s="1">
        <f t="shared" si="17"/>
        <v>0.220746887966805</v>
      </c>
      <c r="BJ6" s="1">
        <f t="shared" si="17"/>
        <v>7.3029045643153531E-2</v>
      </c>
      <c r="BK6" s="1">
        <f t="shared" si="29"/>
        <v>0.49546578730420449</v>
      </c>
      <c r="BL6" s="1">
        <f t="shared" si="18"/>
        <v>0.25226710634789778</v>
      </c>
      <c r="BM6" s="1">
        <f t="shared" si="18"/>
        <v>0.18878812860676011</v>
      </c>
      <c r="BN6" s="1">
        <f t="shared" si="18"/>
        <v>6.3478977741137671E-2</v>
      </c>
    </row>
    <row r="7" spans="1:66" hidden="1">
      <c r="A7" s="2" t="s">
        <v>616</v>
      </c>
      <c r="B7" s="2" t="s">
        <v>105</v>
      </c>
      <c r="C7" s="2" t="s">
        <v>162</v>
      </c>
      <c r="D7" s="2" t="s">
        <v>656</v>
      </c>
      <c r="E7" s="6" t="s">
        <v>10</v>
      </c>
      <c r="F7" s="2" t="s">
        <v>1436</v>
      </c>
      <c r="G7" s="2" t="s">
        <v>1433</v>
      </c>
      <c r="H7" s="2" t="s">
        <v>1434</v>
      </c>
      <c r="I7" s="2">
        <v>40</v>
      </c>
      <c r="K7" s="2" t="str">
        <f t="shared" si="0"/>
        <v>MINERIO</v>
      </c>
      <c r="L7" s="2">
        <f t="shared" si="1"/>
        <v>0</v>
      </c>
      <c r="M7" s="2">
        <f t="shared" si="2"/>
        <v>0</v>
      </c>
      <c r="N7" s="8">
        <v>136</v>
      </c>
      <c r="O7" s="11">
        <v>9.23</v>
      </c>
      <c r="P7" s="11">
        <f t="shared" si="19"/>
        <v>0.80419580419580416</v>
      </c>
      <c r="Q7" s="11">
        <f t="shared" si="20"/>
        <v>0.99831336256838221</v>
      </c>
      <c r="R7" s="11">
        <f t="shared" si="21"/>
        <v>1759130.8741258741</v>
      </c>
      <c r="S7" s="11">
        <f t="shared" si="22"/>
        <v>2183751.5801299447</v>
      </c>
      <c r="T7" s="2">
        <v>1955</v>
      </c>
      <c r="U7" s="2">
        <v>476</v>
      </c>
      <c r="V7" s="2">
        <f t="shared" si="3"/>
        <v>0.80419580419580416</v>
      </c>
      <c r="W7" s="2">
        <f t="shared" si="4"/>
        <v>0.19580419580419581</v>
      </c>
      <c r="X7" s="2">
        <v>0</v>
      </c>
      <c r="Y7" s="2">
        <v>539</v>
      </c>
      <c r="Z7" s="2">
        <v>1018</v>
      </c>
      <c r="AA7" s="2">
        <v>144</v>
      </c>
      <c r="AB7" s="2">
        <v>130</v>
      </c>
      <c r="AC7" s="2">
        <v>91</v>
      </c>
      <c r="AD7" s="2">
        <v>231</v>
      </c>
      <c r="AE7" s="2">
        <v>22</v>
      </c>
      <c r="AF7" s="5">
        <f t="shared" si="5"/>
        <v>0.73608098336948657</v>
      </c>
      <c r="AG7" s="5">
        <f t="shared" si="6"/>
        <v>0.10412147505422993</v>
      </c>
      <c r="AH7" s="5">
        <f t="shared" si="7"/>
        <v>9.3998553868402029E-2</v>
      </c>
      <c r="AI7" s="5">
        <f t="shared" si="8"/>
        <v>6.5798987707881423E-2</v>
      </c>
      <c r="AJ7" s="2">
        <v>1018</v>
      </c>
      <c r="AK7" s="3">
        <v>101</v>
      </c>
      <c r="AL7" s="3">
        <v>167</v>
      </c>
      <c r="AM7" s="3">
        <v>111</v>
      </c>
      <c r="AN7" s="3">
        <v>211</v>
      </c>
      <c r="AO7" s="3">
        <v>28</v>
      </c>
      <c r="AP7" s="1">
        <f t="shared" si="9"/>
        <v>0.7287043664996421</v>
      </c>
      <c r="AQ7" s="1">
        <f t="shared" si="10"/>
        <v>7.2297780959198282E-2</v>
      </c>
      <c r="AR7" s="1">
        <f t="shared" si="11"/>
        <v>0.11954187544738726</v>
      </c>
      <c r="AS7" s="1">
        <f t="shared" si="12"/>
        <v>7.9455977093772376E-2</v>
      </c>
      <c r="AT7" s="5">
        <f t="shared" si="13"/>
        <v>1383</v>
      </c>
      <c r="AU7" s="3">
        <f t="shared" si="23"/>
        <v>1397</v>
      </c>
      <c r="AV7" s="2">
        <f t="shared" si="14"/>
        <v>2431</v>
      </c>
      <c r="AW7" s="1">
        <f t="shared" si="24"/>
        <v>0.35155459146782359</v>
      </c>
      <c r="AX7" s="1">
        <f t="shared" si="25"/>
        <v>0.34803149606299211</v>
      </c>
      <c r="AY7" s="1">
        <f t="shared" si="26"/>
        <v>354.29606299212594</v>
      </c>
      <c r="AZ7" s="1">
        <f t="shared" si="15"/>
        <v>35.151181102362202</v>
      </c>
      <c r="BA7" s="1">
        <f t="shared" si="15"/>
        <v>58.121259842519684</v>
      </c>
      <c r="BB7" s="1">
        <f t="shared" si="15"/>
        <v>38.631496062992127</v>
      </c>
      <c r="BC7" s="1">
        <f t="shared" si="27"/>
        <v>357.88257411424439</v>
      </c>
      <c r="BD7" s="1">
        <f t="shared" si="16"/>
        <v>50.623861171366599</v>
      </c>
      <c r="BE7" s="1">
        <f t="shared" si="16"/>
        <v>45.702096890817067</v>
      </c>
      <c r="BF7" s="1">
        <f t="shared" si="16"/>
        <v>31.991467823571945</v>
      </c>
      <c r="BG7" s="1">
        <f t="shared" si="28"/>
        <v>0.72870436649964199</v>
      </c>
      <c r="BH7" s="1">
        <f t="shared" si="17"/>
        <v>7.2297780959198282E-2</v>
      </c>
      <c r="BI7" s="1">
        <f t="shared" si="17"/>
        <v>0.11954187544738726</v>
      </c>
      <c r="BJ7" s="1">
        <f t="shared" si="17"/>
        <v>7.9455977093772376E-2</v>
      </c>
      <c r="BK7" s="1">
        <f t="shared" si="29"/>
        <v>0.73608098336948657</v>
      </c>
      <c r="BL7" s="1">
        <f t="shared" si="18"/>
        <v>0.10412147505422993</v>
      </c>
      <c r="BM7" s="1">
        <f t="shared" si="18"/>
        <v>9.3998553868402016E-2</v>
      </c>
      <c r="BN7" s="1">
        <f t="shared" si="18"/>
        <v>6.5798987707881409E-2</v>
      </c>
    </row>
    <row r="8" spans="1:66" hidden="1">
      <c r="A8" s="2" t="s">
        <v>1049</v>
      </c>
      <c r="B8" s="2" t="s">
        <v>105</v>
      </c>
      <c r="C8" s="2" t="s">
        <v>164</v>
      </c>
      <c r="E8" s="6" t="s">
        <v>95</v>
      </c>
      <c r="F8" s="2" t="s">
        <v>1141</v>
      </c>
      <c r="G8" s="2" t="s">
        <v>1433</v>
      </c>
      <c r="H8" s="2" t="s">
        <v>1141</v>
      </c>
      <c r="I8" s="2">
        <v>233</v>
      </c>
      <c r="J8" s="2">
        <v>45</v>
      </c>
      <c r="K8" s="2" t="str">
        <f t="shared" si="0"/>
        <v>MINERIO</v>
      </c>
      <c r="L8" s="2">
        <f t="shared" si="1"/>
        <v>5.2168500000000007E-2</v>
      </c>
      <c r="M8" s="2">
        <f t="shared" si="2"/>
        <v>481.49999999999994</v>
      </c>
      <c r="N8" s="8">
        <v>115.93</v>
      </c>
      <c r="O8" s="11">
        <v>10.7</v>
      </c>
      <c r="P8" s="11">
        <f t="shared" si="19"/>
        <v>0.73405535499398311</v>
      </c>
      <c r="Q8" s="11">
        <f t="shared" si="20"/>
        <v>0.99834199482484942</v>
      </c>
      <c r="R8" s="11">
        <f t="shared" si="21"/>
        <v>444311.96149217809</v>
      </c>
      <c r="S8" s="11">
        <f t="shared" si="22"/>
        <v>604280.43599556421</v>
      </c>
      <c r="T8" s="2">
        <v>1220</v>
      </c>
      <c r="U8" s="2">
        <v>442</v>
      </c>
      <c r="V8" s="2">
        <f t="shared" si="3"/>
        <v>0.73405535499398311</v>
      </c>
      <c r="W8" s="2">
        <f t="shared" si="4"/>
        <v>0.26594464500601683</v>
      </c>
      <c r="X8" s="2">
        <v>0</v>
      </c>
      <c r="Y8" s="2">
        <v>420</v>
      </c>
      <c r="Z8" s="5">
        <v>223</v>
      </c>
      <c r="AA8" s="5">
        <v>311</v>
      </c>
      <c r="AB8" s="5">
        <v>196</v>
      </c>
      <c r="AC8" s="5">
        <v>58</v>
      </c>
      <c r="AD8" s="5">
        <v>334</v>
      </c>
      <c r="AE8" s="5">
        <v>21</v>
      </c>
      <c r="AF8" s="5">
        <f t="shared" si="5"/>
        <v>0.28299492385786801</v>
      </c>
      <c r="AG8" s="5">
        <f t="shared" si="6"/>
        <v>0.39467005076142131</v>
      </c>
      <c r="AH8" s="5">
        <f t="shared" si="7"/>
        <v>0.24873096446700507</v>
      </c>
      <c r="AI8" s="5">
        <f t="shared" si="8"/>
        <v>7.3604060913705582E-2</v>
      </c>
      <c r="AJ8" s="5">
        <v>220</v>
      </c>
      <c r="AK8" s="3">
        <v>238</v>
      </c>
      <c r="AL8" s="3">
        <v>267</v>
      </c>
      <c r="AM8" s="3">
        <v>67</v>
      </c>
      <c r="AN8" s="3">
        <v>315</v>
      </c>
      <c r="AO8" s="3">
        <v>35</v>
      </c>
      <c r="AP8" s="1">
        <f t="shared" si="9"/>
        <v>0.27777777777777779</v>
      </c>
      <c r="AQ8" s="1">
        <f t="shared" si="10"/>
        <v>0.3005050505050505</v>
      </c>
      <c r="AR8" s="1">
        <f t="shared" si="11"/>
        <v>0.3371212121212121</v>
      </c>
      <c r="AS8" s="1">
        <f t="shared" si="12"/>
        <v>8.4595959595959599E-2</v>
      </c>
      <c r="AT8" s="5">
        <f t="shared" si="13"/>
        <v>788</v>
      </c>
      <c r="AU8" s="3">
        <f t="shared" si="23"/>
        <v>792</v>
      </c>
      <c r="AV8" s="2">
        <f t="shared" si="14"/>
        <v>1662</v>
      </c>
      <c r="AW8" s="1">
        <f t="shared" si="24"/>
        <v>0.42182741116751271</v>
      </c>
      <c r="AX8" s="1">
        <f t="shared" si="25"/>
        <v>0.41969696969696968</v>
      </c>
      <c r="AY8" s="1">
        <f t="shared" si="26"/>
        <v>92.333333333333329</v>
      </c>
      <c r="AZ8" s="1">
        <f t="shared" si="15"/>
        <v>99.88787878787879</v>
      </c>
      <c r="BA8" s="1">
        <f t="shared" si="15"/>
        <v>112.0590909090909</v>
      </c>
      <c r="BB8" s="1">
        <f t="shared" si="15"/>
        <v>28.119696969696967</v>
      </c>
      <c r="BC8" s="1">
        <f t="shared" si="27"/>
        <v>94.067512690355329</v>
      </c>
      <c r="BD8" s="1">
        <f t="shared" si="16"/>
        <v>131.18832487309646</v>
      </c>
      <c r="BE8" s="1">
        <f t="shared" si="16"/>
        <v>82.678172588832496</v>
      </c>
      <c r="BF8" s="1">
        <f t="shared" si="16"/>
        <v>24.465989847715736</v>
      </c>
      <c r="BG8" s="1">
        <f t="shared" si="28"/>
        <v>0.27777777777777779</v>
      </c>
      <c r="BH8" s="1">
        <f t="shared" si="17"/>
        <v>0.30050505050505055</v>
      </c>
      <c r="BI8" s="1">
        <f t="shared" si="17"/>
        <v>0.3371212121212121</v>
      </c>
      <c r="BJ8" s="1">
        <f t="shared" si="17"/>
        <v>8.4595959595959599E-2</v>
      </c>
      <c r="BK8" s="1">
        <f t="shared" si="29"/>
        <v>0.28299492385786806</v>
      </c>
      <c r="BL8" s="1">
        <f t="shared" si="18"/>
        <v>0.39467005076142142</v>
      </c>
      <c r="BM8" s="1">
        <f t="shared" si="18"/>
        <v>0.24873096446700513</v>
      </c>
      <c r="BN8" s="1">
        <f t="shared" si="18"/>
        <v>7.3604060913705596E-2</v>
      </c>
    </row>
    <row r="9" spans="1:66" hidden="1">
      <c r="A9" s="2" t="s">
        <v>161</v>
      </c>
      <c r="B9" s="2" t="s">
        <v>105</v>
      </c>
      <c r="C9" s="2" t="s">
        <v>164</v>
      </c>
      <c r="D9" s="2" t="s">
        <v>416</v>
      </c>
      <c r="E9" s="6" t="s">
        <v>92</v>
      </c>
      <c r="F9" s="2" t="s">
        <v>1436</v>
      </c>
      <c r="G9" s="2" t="s">
        <v>1433</v>
      </c>
      <c r="H9" s="2" t="s">
        <v>1434</v>
      </c>
      <c r="I9" s="2">
        <v>253</v>
      </c>
      <c r="J9" s="2">
        <v>45</v>
      </c>
      <c r="K9" s="2" t="str">
        <f t="shared" si="0"/>
        <v>MINERIO</v>
      </c>
      <c r="L9" s="2">
        <f t="shared" si="1"/>
        <v>4.7898000000000003E-2</v>
      </c>
      <c r="M9" s="2">
        <f t="shared" si="2"/>
        <v>118.35</v>
      </c>
      <c r="N9" s="8">
        <v>106.44</v>
      </c>
      <c r="O9" s="11">
        <v>2.63</v>
      </c>
      <c r="P9" s="11">
        <f t="shared" si="19"/>
        <v>5.1309651955507712E-2</v>
      </c>
      <c r="Q9" s="11">
        <f t="shared" si="20"/>
        <v>0.99998059430550079</v>
      </c>
      <c r="R9" s="11">
        <f t="shared" si="21"/>
        <v>320941.92429135268</v>
      </c>
      <c r="S9" s="11">
        <f t="shared" si="22"/>
        <v>6254879.6173615018</v>
      </c>
      <c r="T9" s="2">
        <v>143</v>
      </c>
      <c r="U9" s="2">
        <v>2644</v>
      </c>
      <c r="V9" s="2">
        <f t="shared" si="3"/>
        <v>5.1309651955507712E-2</v>
      </c>
      <c r="W9" s="2">
        <f t="shared" si="4"/>
        <v>0.94869034804449226</v>
      </c>
      <c r="X9" s="2">
        <v>0</v>
      </c>
      <c r="Y9" s="2">
        <v>519</v>
      </c>
      <c r="Z9" s="5">
        <v>0</v>
      </c>
      <c r="AA9" s="5">
        <v>968</v>
      </c>
      <c r="AB9" s="5">
        <v>314</v>
      </c>
      <c r="AC9" s="5">
        <v>32</v>
      </c>
      <c r="AD9" s="5">
        <v>477</v>
      </c>
      <c r="AE9" s="5">
        <v>46</v>
      </c>
      <c r="AF9" s="5">
        <f t="shared" si="5"/>
        <v>0</v>
      </c>
      <c r="AG9" s="5">
        <f t="shared" si="6"/>
        <v>0.73668188736681883</v>
      </c>
      <c r="AH9" s="5">
        <f t="shared" si="7"/>
        <v>0.23896499238964991</v>
      </c>
      <c r="AI9" s="5">
        <f t="shared" si="8"/>
        <v>2.4353120243531201E-2</v>
      </c>
      <c r="AJ9" s="5">
        <v>0</v>
      </c>
      <c r="AK9" s="3">
        <v>787</v>
      </c>
      <c r="AL9" s="3">
        <v>468</v>
      </c>
      <c r="AM9" s="3">
        <v>59</v>
      </c>
      <c r="AN9" s="3">
        <v>445</v>
      </c>
      <c r="AO9" s="3">
        <v>75</v>
      </c>
      <c r="AP9" s="1">
        <f t="shared" si="9"/>
        <v>0</v>
      </c>
      <c r="AQ9" s="1">
        <f t="shared" si="10"/>
        <v>0.59893455098934556</v>
      </c>
      <c r="AR9" s="1">
        <f t="shared" si="11"/>
        <v>0.35616438356164382</v>
      </c>
      <c r="AS9" s="1">
        <f t="shared" si="12"/>
        <v>4.4901065449010652E-2</v>
      </c>
      <c r="AT9" s="5">
        <f t="shared" si="13"/>
        <v>1314</v>
      </c>
      <c r="AU9" s="3">
        <f t="shared" si="23"/>
        <v>1314</v>
      </c>
      <c r="AV9" s="2">
        <f t="shared" si="14"/>
        <v>2787</v>
      </c>
      <c r="AW9" s="1">
        <f t="shared" si="24"/>
        <v>0.42420091324200915</v>
      </c>
      <c r="AX9" s="1">
        <f t="shared" si="25"/>
        <v>0.42420091324200915</v>
      </c>
      <c r="AY9" s="1">
        <f t="shared" si="26"/>
        <v>0</v>
      </c>
      <c r="AZ9" s="1">
        <f t="shared" si="15"/>
        <v>333.84611872146121</v>
      </c>
      <c r="BA9" s="1">
        <f t="shared" si="15"/>
        <v>198.52602739726029</v>
      </c>
      <c r="BB9" s="1">
        <f t="shared" si="15"/>
        <v>25.027853881278538</v>
      </c>
      <c r="BC9" s="1">
        <f t="shared" si="27"/>
        <v>0</v>
      </c>
      <c r="BD9" s="1">
        <f t="shared" si="16"/>
        <v>410.62648401826488</v>
      </c>
      <c r="BE9" s="1">
        <f t="shared" si="16"/>
        <v>133.19908675799087</v>
      </c>
      <c r="BF9" s="1">
        <f t="shared" si="16"/>
        <v>13.574429223744293</v>
      </c>
      <c r="BG9" s="1">
        <f t="shared" si="28"/>
        <v>0</v>
      </c>
      <c r="BH9" s="1">
        <f t="shared" si="17"/>
        <v>0.59893455098934545</v>
      </c>
      <c r="BI9" s="1">
        <f t="shared" si="17"/>
        <v>0.35616438356164382</v>
      </c>
      <c r="BJ9" s="1">
        <f t="shared" si="17"/>
        <v>4.4901065449010645E-2</v>
      </c>
      <c r="BK9" s="1">
        <f t="shared" si="29"/>
        <v>0</v>
      </c>
      <c r="BL9" s="1">
        <f t="shared" si="18"/>
        <v>0.73668188736681883</v>
      </c>
      <c r="BM9" s="1">
        <f t="shared" si="18"/>
        <v>0.23896499238964988</v>
      </c>
      <c r="BN9" s="1">
        <f t="shared" si="18"/>
        <v>2.4353120243531198E-2</v>
      </c>
    </row>
    <row r="10" spans="1:66" hidden="1">
      <c r="A10" s="2" t="s">
        <v>161</v>
      </c>
      <c r="B10" s="2" t="s">
        <v>105</v>
      </c>
      <c r="C10" s="2" t="s">
        <v>164</v>
      </c>
      <c r="D10" s="2" t="s">
        <v>311</v>
      </c>
      <c r="E10" s="6" t="s">
        <v>83</v>
      </c>
      <c r="F10" s="2" t="s">
        <v>1436</v>
      </c>
      <c r="G10" s="2" t="s">
        <v>6</v>
      </c>
      <c r="H10" s="2" t="s">
        <v>1141</v>
      </c>
      <c r="I10" s="2">
        <v>148</v>
      </c>
      <c r="J10" s="2">
        <v>10</v>
      </c>
      <c r="K10" s="2" t="str">
        <f t="shared" si="0"/>
        <v>MINERIO</v>
      </c>
      <c r="L10" s="2">
        <f t="shared" si="1"/>
        <v>9.044E-3</v>
      </c>
      <c r="M10" s="2">
        <f t="shared" si="2"/>
        <v>3</v>
      </c>
      <c r="N10" s="8">
        <v>90.44</v>
      </c>
      <c r="O10" s="11">
        <v>0.3</v>
      </c>
      <c r="P10" s="11">
        <f t="shared" si="19"/>
        <v>0</v>
      </c>
      <c r="Q10" s="11">
        <f t="shared" si="20"/>
        <v>1</v>
      </c>
      <c r="R10" s="11">
        <f t="shared" si="21"/>
        <v>0</v>
      </c>
      <c r="S10" s="11">
        <f t="shared" si="22"/>
        <v>677329</v>
      </c>
      <c r="T10" s="2">
        <v>0</v>
      </c>
      <c r="U10" s="2">
        <v>823</v>
      </c>
      <c r="V10" s="2">
        <f t="shared" si="3"/>
        <v>0</v>
      </c>
      <c r="W10" s="2">
        <f t="shared" si="4"/>
        <v>1</v>
      </c>
      <c r="X10" s="2">
        <v>0</v>
      </c>
      <c r="Y10" s="2">
        <v>306</v>
      </c>
      <c r="Z10" s="5">
        <v>0</v>
      </c>
      <c r="AA10" s="5">
        <v>1</v>
      </c>
      <c r="AB10" s="5">
        <v>359</v>
      </c>
      <c r="AC10" s="5">
        <v>201</v>
      </c>
      <c r="AD10" s="5">
        <v>1</v>
      </c>
      <c r="AE10" s="5">
        <v>16</v>
      </c>
      <c r="AF10" s="5">
        <f t="shared" si="5"/>
        <v>0</v>
      </c>
      <c r="AG10" s="5">
        <f t="shared" si="6"/>
        <v>1.7825311942959001E-3</v>
      </c>
      <c r="AH10" s="5">
        <f t="shared" si="7"/>
        <v>0.63992869875222813</v>
      </c>
      <c r="AI10" s="5">
        <f t="shared" si="8"/>
        <v>0.35828877005347592</v>
      </c>
      <c r="AJ10" s="5">
        <v>0</v>
      </c>
      <c r="AK10" s="3">
        <v>0</v>
      </c>
      <c r="AL10" s="3">
        <v>313</v>
      </c>
      <c r="AM10" s="3">
        <v>254</v>
      </c>
      <c r="AN10" s="3">
        <v>0</v>
      </c>
      <c r="AO10" s="3">
        <v>11</v>
      </c>
      <c r="AP10" s="1">
        <f t="shared" si="9"/>
        <v>0</v>
      </c>
      <c r="AQ10" s="1">
        <f t="shared" si="10"/>
        <v>0</v>
      </c>
      <c r="AR10" s="1">
        <f t="shared" si="11"/>
        <v>0.55202821869488539</v>
      </c>
      <c r="AS10" s="1">
        <f t="shared" si="12"/>
        <v>0.44797178130511461</v>
      </c>
      <c r="AT10" s="5">
        <f t="shared" si="13"/>
        <v>561</v>
      </c>
      <c r="AU10" s="3">
        <f t="shared" si="23"/>
        <v>567</v>
      </c>
      <c r="AV10" s="2">
        <f t="shared" si="14"/>
        <v>823</v>
      </c>
      <c r="AW10" s="1">
        <f t="shared" si="24"/>
        <v>0.29340463458110516</v>
      </c>
      <c r="AX10" s="1">
        <f t="shared" si="25"/>
        <v>0.29029982363315698</v>
      </c>
      <c r="AY10" s="1">
        <f t="shared" si="26"/>
        <v>0</v>
      </c>
      <c r="AZ10" s="1">
        <f t="shared" si="15"/>
        <v>0</v>
      </c>
      <c r="BA10" s="1">
        <f t="shared" si="15"/>
        <v>90.863844797178132</v>
      </c>
      <c r="BB10" s="1">
        <f t="shared" si="15"/>
        <v>73.736155202821877</v>
      </c>
      <c r="BC10" s="1">
        <f t="shared" si="27"/>
        <v>0</v>
      </c>
      <c r="BD10" s="1">
        <f t="shared" si="16"/>
        <v>0.29340463458110516</v>
      </c>
      <c r="BE10" s="1">
        <f t="shared" si="16"/>
        <v>105.33226381461675</v>
      </c>
      <c r="BF10" s="1">
        <f t="shared" si="16"/>
        <v>58.974331550802134</v>
      </c>
      <c r="BG10" s="1">
        <f t="shared" si="28"/>
        <v>0</v>
      </c>
      <c r="BH10" s="1">
        <f t="shared" si="17"/>
        <v>0</v>
      </c>
      <c r="BI10" s="1">
        <f t="shared" si="17"/>
        <v>0.55202821869488528</v>
      </c>
      <c r="BJ10" s="1">
        <f t="shared" si="17"/>
        <v>0.44797178130511461</v>
      </c>
      <c r="BK10" s="1">
        <f t="shared" si="29"/>
        <v>0</v>
      </c>
      <c r="BL10" s="1">
        <f t="shared" si="18"/>
        <v>1.7825311942959003E-3</v>
      </c>
      <c r="BM10" s="1">
        <f t="shared" si="18"/>
        <v>0.63992869875222813</v>
      </c>
      <c r="BN10" s="1">
        <f t="shared" si="18"/>
        <v>0.35828877005347592</v>
      </c>
    </row>
    <row r="11" spans="1:66" hidden="1">
      <c r="A11" s="2" t="s">
        <v>1049</v>
      </c>
      <c r="B11" s="2" t="s">
        <v>105</v>
      </c>
      <c r="C11" s="2" t="s">
        <v>164</v>
      </c>
      <c r="E11" s="6" t="s">
        <v>138</v>
      </c>
      <c r="F11" s="2" t="s">
        <v>1436</v>
      </c>
      <c r="G11" s="2" t="s">
        <v>6</v>
      </c>
      <c r="H11" s="2" t="s">
        <v>1434</v>
      </c>
      <c r="I11" s="2">
        <v>152</v>
      </c>
      <c r="J11" s="2">
        <v>90</v>
      </c>
      <c r="K11" s="2" t="str">
        <f t="shared" si="0"/>
        <v>MINERIO</v>
      </c>
      <c r="L11" s="2">
        <f t="shared" si="1"/>
        <v>7.6967999999999995E-2</v>
      </c>
      <c r="M11" s="2">
        <f t="shared" si="2"/>
        <v>270.89999999999998</v>
      </c>
      <c r="N11" s="9">
        <v>85.52</v>
      </c>
      <c r="O11" s="10">
        <v>3.01</v>
      </c>
      <c r="P11" s="11">
        <f t="shared" si="19"/>
        <v>0.11707988980716254</v>
      </c>
      <c r="Q11" s="11">
        <f t="shared" si="20"/>
        <v>0.9999634709475852</v>
      </c>
      <c r="R11" s="11">
        <f t="shared" si="21"/>
        <v>904840.22038567497</v>
      </c>
      <c r="S11" s="11">
        <f t="shared" si="22"/>
        <v>7728117.6888713175</v>
      </c>
      <c r="T11" s="2">
        <v>425</v>
      </c>
      <c r="U11" s="2">
        <v>3205</v>
      </c>
      <c r="V11" s="2">
        <f t="shared" si="3"/>
        <v>0.11707988980716254</v>
      </c>
      <c r="W11" s="2">
        <f t="shared" si="4"/>
        <v>0.88292011019283745</v>
      </c>
      <c r="X11" s="2">
        <v>0</v>
      </c>
      <c r="Y11" s="2">
        <v>658</v>
      </c>
      <c r="Z11" s="5">
        <v>3</v>
      </c>
      <c r="AA11" s="5">
        <v>63</v>
      </c>
      <c r="AB11" s="5">
        <v>1136</v>
      </c>
      <c r="AC11" s="5">
        <v>1058</v>
      </c>
      <c r="AD11" s="5">
        <v>75</v>
      </c>
      <c r="AE11" s="5">
        <v>57</v>
      </c>
      <c r="AF11" s="5">
        <f t="shared" si="5"/>
        <v>1.3274336283185841E-3</v>
      </c>
      <c r="AG11" s="5">
        <f t="shared" si="6"/>
        <v>2.7876106194690265E-2</v>
      </c>
      <c r="AH11" s="5">
        <f t="shared" si="7"/>
        <v>0.50265486725663722</v>
      </c>
      <c r="AI11" s="5">
        <f t="shared" si="8"/>
        <v>0.46814159292035395</v>
      </c>
      <c r="AJ11" s="5">
        <v>3</v>
      </c>
      <c r="AK11" s="3">
        <v>49</v>
      </c>
      <c r="AL11" s="3">
        <v>991</v>
      </c>
      <c r="AM11" s="3">
        <v>1256</v>
      </c>
      <c r="AN11" s="3">
        <v>55</v>
      </c>
      <c r="AO11" s="3">
        <v>37</v>
      </c>
      <c r="AP11" s="1">
        <f t="shared" si="9"/>
        <v>1.3049151805132667E-3</v>
      </c>
      <c r="AQ11" s="1">
        <f t="shared" si="10"/>
        <v>2.1313614615050023E-2</v>
      </c>
      <c r="AR11" s="1">
        <f t="shared" si="11"/>
        <v>0.43105698129621572</v>
      </c>
      <c r="AS11" s="1">
        <f t="shared" si="12"/>
        <v>0.54632448890822094</v>
      </c>
      <c r="AT11" s="5">
        <f t="shared" si="13"/>
        <v>2260</v>
      </c>
      <c r="AU11" s="3">
        <f t="shared" si="23"/>
        <v>2299</v>
      </c>
      <c r="AV11" s="2">
        <f t="shared" si="14"/>
        <v>3630</v>
      </c>
      <c r="AW11" s="1">
        <f t="shared" si="24"/>
        <v>0.32123893805309733</v>
      </c>
      <c r="AX11" s="1">
        <f t="shared" si="25"/>
        <v>0.31578947368421051</v>
      </c>
      <c r="AY11" s="1">
        <f t="shared" si="26"/>
        <v>0.94736842105263153</v>
      </c>
      <c r="AZ11" s="1">
        <f t="shared" si="15"/>
        <v>15.473684210526315</v>
      </c>
      <c r="BA11" s="1">
        <f t="shared" si="15"/>
        <v>312.9473684210526</v>
      </c>
      <c r="BB11" s="1">
        <f t="shared" si="15"/>
        <v>396.63157894736838</v>
      </c>
      <c r="BC11" s="1">
        <f t="shared" si="27"/>
        <v>0.963716814159292</v>
      </c>
      <c r="BD11" s="1">
        <f t="shared" si="16"/>
        <v>20.238053097345134</v>
      </c>
      <c r="BE11" s="1">
        <f t="shared" si="16"/>
        <v>364.92743362831857</v>
      </c>
      <c r="BF11" s="1">
        <f t="shared" si="16"/>
        <v>339.87079646017696</v>
      </c>
      <c r="BG11" s="1">
        <f t="shared" si="28"/>
        <v>1.3049151805132665E-3</v>
      </c>
      <c r="BH11" s="1">
        <f t="shared" si="17"/>
        <v>2.1313614615050019E-2</v>
      </c>
      <c r="BI11" s="1">
        <f t="shared" si="17"/>
        <v>0.43105698129621572</v>
      </c>
      <c r="BJ11" s="1">
        <f t="shared" si="17"/>
        <v>0.54632448890822094</v>
      </c>
      <c r="BK11" s="1">
        <f t="shared" si="29"/>
        <v>1.3274336283185841E-3</v>
      </c>
      <c r="BL11" s="1">
        <f t="shared" si="18"/>
        <v>2.7876106194690265E-2</v>
      </c>
      <c r="BM11" s="1">
        <f t="shared" si="18"/>
        <v>0.50265486725663711</v>
      </c>
      <c r="BN11" s="1">
        <f t="shared" si="18"/>
        <v>0.46814159292035395</v>
      </c>
    </row>
    <row r="12" spans="1:66" hidden="1">
      <c r="A12" s="2" t="s">
        <v>616</v>
      </c>
      <c r="B12" s="2" t="s">
        <v>105</v>
      </c>
      <c r="C12" s="2" t="s">
        <v>162</v>
      </c>
      <c r="D12" s="2" t="s">
        <v>655</v>
      </c>
      <c r="E12" s="6" t="s">
        <v>10</v>
      </c>
      <c r="F12" s="2" t="s">
        <v>1436</v>
      </c>
      <c r="G12" s="2" t="s">
        <v>1433</v>
      </c>
      <c r="H12" s="2" t="s">
        <v>1434</v>
      </c>
      <c r="I12" s="2">
        <v>39</v>
      </c>
      <c r="K12" s="2" t="str">
        <f t="shared" si="0"/>
        <v>MINERIO</v>
      </c>
      <c r="L12" s="2">
        <f t="shared" si="1"/>
        <v>0</v>
      </c>
      <c r="M12" s="2">
        <f t="shared" si="2"/>
        <v>0</v>
      </c>
      <c r="N12" s="8">
        <v>84.25</v>
      </c>
      <c r="O12" s="11">
        <v>17.100000000000001</v>
      </c>
      <c r="P12" s="11">
        <f t="shared" si="19"/>
        <v>0.91157894736842104</v>
      </c>
      <c r="Q12" s="11">
        <f t="shared" si="20"/>
        <v>0.9892643740857362</v>
      </c>
      <c r="R12" s="11">
        <f t="shared" si="21"/>
        <v>557452.40421052626</v>
      </c>
      <c r="S12" s="11">
        <f t="shared" si="22"/>
        <v>604958.90709840576</v>
      </c>
      <c r="T12" s="2">
        <v>866</v>
      </c>
      <c r="U12" s="2">
        <v>84</v>
      </c>
      <c r="V12" s="2">
        <f t="shared" si="3"/>
        <v>0.91157894736842104</v>
      </c>
      <c r="W12" s="2">
        <f t="shared" si="4"/>
        <v>8.8421052631578942E-2</v>
      </c>
      <c r="X12" s="2">
        <v>0</v>
      </c>
      <c r="Y12" s="2">
        <v>341</v>
      </c>
      <c r="Z12" s="2">
        <v>376</v>
      </c>
      <c r="AA12" s="2">
        <v>112</v>
      </c>
      <c r="AB12" s="2">
        <v>20</v>
      </c>
      <c r="AC12" s="2">
        <v>27</v>
      </c>
      <c r="AD12" s="2">
        <v>120</v>
      </c>
      <c r="AE12" s="2">
        <v>6</v>
      </c>
      <c r="AF12" s="5">
        <f t="shared" si="5"/>
        <v>0.702803738317757</v>
      </c>
      <c r="AG12" s="5">
        <f t="shared" si="6"/>
        <v>0.20934579439252338</v>
      </c>
      <c r="AH12" s="5">
        <f t="shared" si="7"/>
        <v>3.7383177570093455E-2</v>
      </c>
      <c r="AI12" s="5">
        <f t="shared" si="8"/>
        <v>5.046728971962617E-2</v>
      </c>
      <c r="AJ12" s="2">
        <v>376</v>
      </c>
      <c r="AK12" s="3">
        <v>99</v>
      </c>
      <c r="AL12" s="3">
        <v>32</v>
      </c>
      <c r="AM12" s="3">
        <v>36</v>
      </c>
      <c r="AN12" s="3">
        <v>112</v>
      </c>
      <c r="AO12" s="3">
        <v>6</v>
      </c>
      <c r="AP12" s="1">
        <f t="shared" si="9"/>
        <v>0.69244935543278086</v>
      </c>
      <c r="AQ12" s="1">
        <f t="shared" si="10"/>
        <v>0.18232044198895028</v>
      </c>
      <c r="AR12" s="1">
        <f t="shared" si="11"/>
        <v>5.8931860036832415E-2</v>
      </c>
      <c r="AS12" s="1">
        <f t="shared" si="12"/>
        <v>6.6298342541436461E-2</v>
      </c>
      <c r="AT12" s="5">
        <f t="shared" si="13"/>
        <v>535</v>
      </c>
      <c r="AU12" s="3">
        <f t="shared" si="23"/>
        <v>543</v>
      </c>
      <c r="AV12" s="2">
        <f t="shared" si="14"/>
        <v>950</v>
      </c>
      <c r="AW12" s="1">
        <f t="shared" si="24"/>
        <v>0.35514018691588783</v>
      </c>
      <c r="AX12" s="1">
        <f t="shared" si="25"/>
        <v>0.34990791896869244</v>
      </c>
      <c r="AY12" s="1">
        <f t="shared" si="26"/>
        <v>131.56537753222835</v>
      </c>
      <c r="AZ12" s="1">
        <f t="shared" si="15"/>
        <v>34.64088397790055</v>
      </c>
      <c r="BA12" s="1">
        <f t="shared" si="15"/>
        <v>11.197053406998158</v>
      </c>
      <c r="BB12" s="1">
        <f t="shared" si="15"/>
        <v>12.596685082872927</v>
      </c>
      <c r="BC12" s="1">
        <f t="shared" si="27"/>
        <v>133.53271028037383</v>
      </c>
      <c r="BD12" s="1">
        <f t="shared" si="16"/>
        <v>39.77570093457944</v>
      </c>
      <c r="BE12" s="1">
        <f t="shared" si="16"/>
        <v>7.1028037383177569</v>
      </c>
      <c r="BF12" s="1">
        <f t="shared" si="16"/>
        <v>9.5887850467289724</v>
      </c>
      <c r="BG12" s="1">
        <f t="shared" si="28"/>
        <v>0.69244935543278086</v>
      </c>
      <c r="BH12" s="1">
        <f t="shared" si="17"/>
        <v>0.18232044198895025</v>
      </c>
      <c r="BI12" s="1">
        <f t="shared" si="17"/>
        <v>5.8931860036832415E-2</v>
      </c>
      <c r="BJ12" s="1">
        <f t="shared" si="17"/>
        <v>6.6298342541436461E-2</v>
      </c>
      <c r="BK12" s="1">
        <f t="shared" si="29"/>
        <v>0.702803738317757</v>
      </c>
      <c r="BL12" s="1">
        <f t="shared" si="18"/>
        <v>0.20934579439252338</v>
      </c>
      <c r="BM12" s="1">
        <f t="shared" si="18"/>
        <v>3.7383177570093455E-2</v>
      </c>
      <c r="BN12" s="1">
        <f t="shared" si="18"/>
        <v>5.046728971962617E-2</v>
      </c>
    </row>
    <row r="13" spans="1:66" hidden="1">
      <c r="A13" s="2" t="s">
        <v>616</v>
      </c>
      <c r="B13" s="2" t="s">
        <v>105</v>
      </c>
      <c r="C13" s="2" t="s">
        <v>162</v>
      </c>
      <c r="D13" s="2" t="s">
        <v>756</v>
      </c>
      <c r="E13" s="6" t="s">
        <v>12</v>
      </c>
      <c r="F13" s="2" t="s">
        <v>1436</v>
      </c>
      <c r="G13" s="2" t="s">
        <v>1433</v>
      </c>
      <c r="H13" s="2" t="s">
        <v>1141</v>
      </c>
      <c r="I13" s="2">
        <v>39</v>
      </c>
      <c r="J13" s="2">
        <v>80</v>
      </c>
      <c r="K13" s="2" t="str">
        <f t="shared" si="0"/>
        <v>MINERIO</v>
      </c>
      <c r="L13" s="2">
        <f t="shared" si="1"/>
        <v>6.5600000000000006E-2</v>
      </c>
      <c r="M13" s="2">
        <f t="shared" si="2"/>
        <v>230.39999999999998</v>
      </c>
      <c r="N13" s="9">
        <v>82</v>
      </c>
      <c r="O13" s="10">
        <v>2.88</v>
      </c>
      <c r="P13" s="11">
        <f t="shared" si="19"/>
        <v>0.8523753435414213</v>
      </c>
      <c r="Q13" s="11">
        <f t="shared" si="20"/>
        <v>0.9977381717635071</v>
      </c>
      <c r="R13" s="11">
        <f t="shared" si="21"/>
        <v>2746374.6662740479</v>
      </c>
      <c r="S13" s="11">
        <f t="shared" si="22"/>
        <v>3214737.3328763139</v>
      </c>
      <c r="T13" s="2">
        <v>2171</v>
      </c>
      <c r="U13" s="2">
        <v>376</v>
      </c>
      <c r="V13" s="2">
        <f t="shared" si="3"/>
        <v>0.8523753435414213</v>
      </c>
      <c r="W13" s="2">
        <f t="shared" si="4"/>
        <v>0.14762465645857872</v>
      </c>
      <c r="X13" s="2">
        <v>0</v>
      </c>
      <c r="Y13" s="2">
        <v>620</v>
      </c>
      <c r="Z13" s="5">
        <v>896</v>
      </c>
      <c r="AA13" s="5">
        <v>315</v>
      </c>
      <c r="AB13" s="5">
        <v>160</v>
      </c>
      <c r="AC13" s="5">
        <v>62</v>
      </c>
      <c r="AD13" s="5">
        <v>269</v>
      </c>
      <c r="AE13" s="5">
        <v>10</v>
      </c>
      <c r="AF13" s="5">
        <f t="shared" si="5"/>
        <v>0.62526168876482902</v>
      </c>
      <c r="AG13" s="5">
        <f t="shared" si="6"/>
        <v>0.2198185624563852</v>
      </c>
      <c r="AH13" s="5">
        <f t="shared" si="7"/>
        <v>0.11165387299371947</v>
      </c>
      <c r="AI13" s="5">
        <f t="shared" si="8"/>
        <v>4.3265875785066292E-2</v>
      </c>
      <c r="AJ13" s="5">
        <v>895</v>
      </c>
      <c r="AK13" s="3">
        <v>273</v>
      </c>
      <c r="AL13" s="3">
        <v>175</v>
      </c>
      <c r="AM13" s="3">
        <v>79</v>
      </c>
      <c r="AN13" s="3">
        <v>277</v>
      </c>
      <c r="AO13" s="3">
        <v>13</v>
      </c>
      <c r="AP13" s="1">
        <f t="shared" si="9"/>
        <v>0.62939521800281295</v>
      </c>
      <c r="AQ13" s="1">
        <f t="shared" si="10"/>
        <v>0.19198312236286919</v>
      </c>
      <c r="AR13" s="1">
        <f t="shared" si="11"/>
        <v>0.12306610407876231</v>
      </c>
      <c r="AS13" s="1">
        <f t="shared" si="12"/>
        <v>5.5555555555555552E-2</v>
      </c>
      <c r="AT13" s="5">
        <f t="shared" si="13"/>
        <v>1433</v>
      </c>
      <c r="AU13" s="3">
        <f t="shared" si="23"/>
        <v>1422</v>
      </c>
      <c r="AV13" s="2">
        <f t="shared" si="14"/>
        <v>2547</v>
      </c>
      <c r="AW13" s="1">
        <f t="shared" si="24"/>
        <v>0.35547801814375435</v>
      </c>
      <c r="AX13" s="1">
        <f t="shared" si="25"/>
        <v>0.35822784810126584</v>
      </c>
      <c r="AY13" s="1">
        <f t="shared" si="26"/>
        <v>320.61392405063293</v>
      </c>
      <c r="AZ13" s="1">
        <f t="shared" si="15"/>
        <v>97.796202531645577</v>
      </c>
      <c r="BA13" s="1">
        <f t="shared" si="15"/>
        <v>62.689873417721522</v>
      </c>
      <c r="BB13" s="1">
        <f t="shared" si="15"/>
        <v>28.3</v>
      </c>
      <c r="BC13" s="1">
        <f t="shared" si="27"/>
        <v>318.50830425680391</v>
      </c>
      <c r="BD13" s="1">
        <f t="shared" si="16"/>
        <v>111.97557571528262</v>
      </c>
      <c r="BE13" s="1">
        <f t="shared" si="16"/>
        <v>56.876482903000692</v>
      </c>
      <c r="BF13" s="1">
        <f t="shared" si="16"/>
        <v>22.039637124912769</v>
      </c>
      <c r="BG13" s="1">
        <f t="shared" si="28"/>
        <v>0.62939521800281295</v>
      </c>
      <c r="BH13" s="1">
        <f t="shared" si="17"/>
        <v>0.19198312236286919</v>
      </c>
      <c r="BI13" s="1">
        <f t="shared" si="17"/>
        <v>0.1230661040787623</v>
      </c>
      <c r="BJ13" s="1">
        <f t="shared" si="17"/>
        <v>5.5555555555555552E-2</v>
      </c>
      <c r="BK13" s="1">
        <f t="shared" si="29"/>
        <v>0.62526168876482902</v>
      </c>
      <c r="BL13" s="1">
        <f t="shared" si="18"/>
        <v>0.2198185624563852</v>
      </c>
      <c r="BM13" s="1">
        <f t="shared" si="18"/>
        <v>0.11165387299371947</v>
      </c>
      <c r="BN13" s="1">
        <f t="shared" si="18"/>
        <v>4.3265875785066292E-2</v>
      </c>
    </row>
    <row r="14" spans="1:66" hidden="1">
      <c r="A14" s="2" t="s">
        <v>616</v>
      </c>
      <c r="B14" s="2" t="s">
        <v>105</v>
      </c>
      <c r="C14" s="2" t="s">
        <v>163</v>
      </c>
      <c r="D14" s="2" t="s">
        <v>692</v>
      </c>
      <c r="E14" s="6" t="s">
        <v>4</v>
      </c>
      <c r="F14" s="2" t="s">
        <v>1436</v>
      </c>
      <c r="G14" s="2" t="s">
        <v>1433</v>
      </c>
      <c r="H14" s="2" t="s">
        <v>1434</v>
      </c>
      <c r="I14" s="2">
        <v>30</v>
      </c>
      <c r="K14" s="2" t="str">
        <f t="shared" si="0"/>
        <v>MINERIO</v>
      </c>
      <c r="L14" s="2">
        <f t="shared" si="1"/>
        <v>0</v>
      </c>
      <c r="M14" s="2">
        <f t="shared" si="2"/>
        <v>0</v>
      </c>
      <c r="N14" s="8">
        <v>81.75</v>
      </c>
      <c r="O14" s="11">
        <v>0.72</v>
      </c>
      <c r="P14" s="11">
        <f t="shared" si="19"/>
        <v>1.128526645768025E-2</v>
      </c>
      <c r="Q14" s="11">
        <f t="shared" si="20"/>
        <v>0.99999284388985477</v>
      </c>
      <c r="R14" s="11">
        <f t="shared" si="21"/>
        <v>27428.625705329152</v>
      </c>
      <c r="S14" s="11">
        <f t="shared" si="22"/>
        <v>2430463.607210258</v>
      </c>
      <c r="T14" s="2">
        <v>18</v>
      </c>
      <c r="U14" s="2">
        <v>1577</v>
      </c>
      <c r="V14" s="2">
        <f t="shared" si="3"/>
        <v>1.128526645768025E-2</v>
      </c>
      <c r="W14" s="2">
        <f t="shared" si="4"/>
        <v>0.98871473354231976</v>
      </c>
      <c r="X14" s="2">
        <v>0</v>
      </c>
      <c r="Y14" s="2">
        <v>371</v>
      </c>
      <c r="Z14" s="2">
        <v>0</v>
      </c>
      <c r="AA14" s="2">
        <v>19</v>
      </c>
      <c r="AB14" s="2">
        <v>665</v>
      </c>
      <c r="AC14" s="2">
        <v>332</v>
      </c>
      <c r="AD14" s="2">
        <v>20</v>
      </c>
      <c r="AE14" s="2">
        <v>32</v>
      </c>
      <c r="AF14" s="5">
        <f t="shared" si="5"/>
        <v>0</v>
      </c>
      <c r="AG14" s="5">
        <f t="shared" si="6"/>
        <v>1.8700787401574805E-2</v>
      </c>
      <c r="AH14" s="5">
        <f t="shared" si="7"/>
        <v>0.65452755905511806</v>
      </c>
      <c r="AI14" s="5">
        <f t="shared" si="8"/>
        <v>0.32677165354330706</v>
      </c>
      <c r="AJ14" s="2">
        <v>0</v>
      </c>
      <c r="AK14" s="3">
        <v>19</v>
      </c>
      <c r="AL14" s="3">
        <v>665</v>
      </c>
      <c r="AM14" s="3">
        <v>332</v>
      </c>
      <c r="AN14" s="3">
        <v>20</v>
      </c>
      <c r="AO14" s="3">
        <v>32</v>
      </c>
      <c r="AP14" s="1">
        <f t="shared" si="9"/>
        <v>0</v>
      </c>
      <c r="AQ14" s="1">
        <f t="shared" si="10"/>
        <v>1.8700787401574805E-2</v>
      </c>
      <c r="AR14" s="1">
        <f t="shared" si="11"/>
        <v>0.65452755905511806</v>
      </c>
      <c r="AS14" s="1">
        <f t="shared" si="12"/>
        <v>0.32677165354330706</v>
      </c>
      <c r="AT14" s="5">
        <f t="shared" si="13"/>
        <v>1016</v>
      </c>
      <c r="AU14" s="3">
        <f t="shared" si="23"/>
        <v>1016</v>
      </c>
      <c r="AV14" s="2">
        <f t="shared" si="14"/>
        <v>1595</v>
      </c>
      <c r="AW14" s="1">
        <f t="shared" si="24"/>
        <v>0.3139763779527559</v>
      </c>
      <c r="AX14" s="1">
        <f t="shared" si="25"/>
        <v>0.3139763779527559</v>
      </c>
      <c r="AY14" s="1">
        <f t="shared" si="26"/>
        <v>0</v>
      </c>
      <c r="AZ14" s="1">
        <f t="shared" si="15"/>
        <v>5.965551181102362</v>
      </c>
      <c r="BA14" s="1">
        <f t="shared" si="15"/>
        <v>208.79429133858267</v>
      </c>
      <c r="BB14" s="1">
        <f t="shared" si="15"/>
        <v>104.24015748031496</v>
      </c>
      <c r="BC14" s="1">
        <f t="shared" si="27"/>
        <v>0</v>
      </c>
      <c r="BD14" s="1">
        <f t="shared" si="16"/>
        <v>5.965551181102362</v>
      </c>
      <c r="BE14" s="1">
        <f t="shared" si="16"/>
        <v>208.79429133858267</v>
      </c>
      <c r="BF14" s="1">
        <f t="shared" si="16"/>
        <v>104.24015748031496</v>
      </c>
      <c r="BG14" s="1">
        <f t="shared" si="28"/>
        <v>0</v>
      </c>
      <c r="BH14" s="1">
        <f t="shared" si="17"/>
        <v>1.8700787401574801E-2</v>
      </c>
      <c r="BI14" s="1">
        <f t="shared" si="17"/>
        <v>0.65452755905511806</v>
      </c>
      <c r="BJ14" s="1">
        <f t="shared" si="17"/>
        <v>0.32677165354330712</v>
      </c>
      <c r="BK14" s="1">
        <f t="shared" si="29"/>
        <v>0</v>
      </c>
      <c r="BL14" s="1">
        <f t="shared" si="18"/>
        <v>1.8700787401574801E-2</v>
      </c>
      <c r="BM14" s="1">
        <f t="shared" si="18"/>
        <v>0.65452755905511806</v>
      </c>
      <c r="BN14" s="1">
        <f t="shared" si="18"/>
        <v>0.32677165354330712</v>
      </c>
    </row>
    <row r="15" spans="1:66" hidden="1">
      <c r="A15" s="2" t="s">
        <v>1049</v>
      </c>
      <c r="B15" s="2" t="s">
        <v>105</v>
      </c>
      <c r="C15" s="2" t="s">
        <v>164</v>
      </c>
      <c r="E15" s="6" t="s">
        <v>146</v>
      </c>
      <c r="F15" s="2" t="s">
        <v>1436</v>
      </c>
      <c r="G15" s="2" t="s">
        <v>6</v>
      </c>
      <c r="H15" s="2" t="s">
        <v>1434</v>
      </c>
      <c r="I15" s="2">
        <v>236</v>
      </c>
      <c r="J15" s="2">
        <v>25</v>
      </c>
      <c r="K15" s="2" t="str">
        <f t="shared" si="0"/>
        <v>MINERIO</v>
      </c>
      <c r="L15" s="2">
        <f t="shared" si="1"/>
        <v>1.8952500000000001E-2</v>
      </c>
      <c r="M15" s="2">
        <f t="shared" si="2"/>
        <v>49.75</v>
      </c>
      <c r="N15" s="8">
        <v>75.81</v>
      </c>
      <c r="O15" s="11">
        <v>1.99</v>
      </c>
      <c r="P15" s="11">
        <f t="shared" si="19"/>
        <v>0.14259086672879775</v>
      </c>
      <c r="Q15" s="11">
        <f t="shared" si="20"/>
        <v>0.9998450339456687</v>
      </c>
      <c r="R15" s="11">
        <f t="shared" si="21"/>
        <v>83884.638397017698</v>
      </c>
      <c r="S15" s="11">
        <f t="shared" si="22"/>
        <v>588197.83517486346</v>
      </c>
      <c r="T15" s="2">
        <v>153</v>
      </c>
      <c r="U15" s="2">
        <v>920</v>
      </c>
      <c r="V15" s="2">
        <f t="shared" si="3"/>
        <v>0.14259086672879775</v>
      </c>
      <c r="W15" s="2">
        <f t="shared" si="4"/>
        <v>0.85740913327120227</v>
      </c>
      <c r="X15" s="2">
        <v>0</v>
      </c>
      <c r="Y15" s="2">
        <v>361</v>
      </c>
      <c r="Z15" s="5">
        <v>0</v>
      </c>
      <c r="AA15" s="5">
        <v>61</v>
      </c>
      <c r="AB15" s="5">
        <v>306</v>
      </c>
      <c r="AC15" s="5">
        <v>342</v>
      </c>
      <c r="AD15" s="5">
        <v>49</v>
      </c>
      <c r="AE15" s="5">
        <v>11</v>
      </c>
      <c r="AF15" s="5">
        <f t="shared" si="5"/>
        <v>0</v>
      </c>
      <c r="AG15" s="5">
        <f t="shared" si="6"/>
        <v>8.6036671368124124E-2</v>
      </c>
      <c r="AH15" s="5">
        <f t="shared" si="7"/>
        <v>0.43159379407616361</v>
      </c>
      <c r="AI15" s="5">
        <f t="shared" si="8"/>
        <v>0.4823695345557123</v>
      </c>
      <c r="AJ15" s="5">
        <v>0</v>
      </c>
      <c r="AK15" s="3">
        <v>52</v>
      </c>
      <c r="AL15" s="3">
        <v>245</v>
      </c>
      <c r="AM15" s="3">
        <v>419</v>
      </c>
      <c r="AN15" s="3">
        <v>46</v>
      </c>
      <c r="AO15" s="3">
        <v>7</v>
      </c>
      <c r="AP15" s="1">
        <f t="shared" si="9"/>
        <v>0</v>
      </c>
      <c r="AQ15" s="1">
        <f t="shared" si="10"/>
        <v>7.2625698324022353E-2</v>
      </c>
      <c r="AR15" s="1">
        <f t="shared" si="11"/>
        <v>0.34217877094972066</v>
      </c>
      <c r="AS15" s="1">
        <f t="shared" si="12"/>
        <v>0.58519553072625696</v>
      </c>
      <c r="AT15" s="5">
        <f t="shared" si="13"/>
        <v>709</v>
      </c>
      <c r="AU15" s="3">
        <f t="shared" si="23"/>
        <v>716</v>
      </c>
      <c r="AV15" s="2">
        <f t="shared" si="14"/>
        <v>1073</v>
      </c>
      <c r="AW15" s="1">
        <f t="shared" si="24"/>
        <v>0.30267983074753174</v>
      </c>
      <c r="AX15" s="1">
        <f t="shared" si="25"/>
        <v>0.29972067039106143</v>
      </c>
      <c r="AY15" s="1">
        <f t="shared" si="26"/>
        <v>0</v>
      </c>
      <c r="AZ15" s="1">
        <f t="shared" si="15"/>
        <v>15.585474860335195</v>
      </c>
      <c r="BA15" s="1">
        <f t="shared" si="15"/>
        <v>73.431564245810051</v>
      </c>
      <c r="BB15" s="1">
        <f t="shared" si="15"/>
        <v>125.58296089385473</v>
      </c>
      <c r="BC15" s="1">
        <f t="shared" si="27"/>
        <v>0</v>
      </c>
      <c r="BD15" s="1">
        <f t="shared" si="16"/>
        <v>18.463469675599438</v>
      </c>
      <c r="BE15" s="1">
        <f t="shared" si="16"/>
        <v>92.620028208744714</v>
      </c>
      <c r="BF15" s="1">
        <f t="shared" si="16"/>
        <v>103.51650211565585</v>
      </c>
      <c r="BG15" s="1">
        <f t="shared" si="28"/>
        <v>0</v>
      </c>
      <c r="BH15" s="1">
        <f t="shared" si="17"/>
        <v>7.2625698324022353E-2</v>
      </c>
      <c r="BI15" s="1">
        <f t="shared" si="17"/>
        <v>0.34217877094972071</v>
      </c>
      <c r="BJ15" s="1">
        <f t="shared" si="17"/>
        <v>0.58519553072625696</v>
      </c>
      <c r="BK15" s="1">
        <f t="shared" si="29"/>
        <v>0</v>
      </c>
      <c r="BL15" s="1">
        <f t="shared" si="18"/>
        <v>8.6036671368124124E-2</v>
      </c>
      <c r="BM15" s="1">
        <f t="shared" si="18"/>
        <v>0.43159379407616355</v>
      </c>
      <c r="BN15" s="1">
        <f t="shared" si="18"/>
        <v>0.48236953455571224</v>
      </c>
    </row>
    <row r="16" spans="1:66" hidden="1">
      <c r="A16" s="2" t="s">
        <v>161</v>
      </c>
      <c r="B16" s="2" t="s">
        <v>105</v>
      </c>
      <c r="C16" s="2" t="s">
        <v>164</v>
      </c>
      <c r="D16" s="2" t="s">
        <v>197</v>
      </c>
      <c r="E16" s="6" t="s">
        <v>70</v>
      </c>
      <c r="F16" s="2" t="s">
        <v>1141</v>
      </c>
      <c r="G16" s="2" t="s">
        <v>1433</v>
      </c>
      <c r="H16" s="2" t="s">
        <v>1141</v>
      </c>
      <c r="I16" s="2">
        <v>33</v>
      </c>
      <c r="J16" s="2">
        <v>15</v>
      </c>
      <c r="K16" s="2" t="str">
        <f t="shared" si="0"/>
        <v>MINERIO</v>
      </c>
      <c r="L16" s="2">
        <f t="shared" si="1"/>
        <v>9.4755000000000013E-3</v>
      </c>
      <c r="M16" s="2">
        <f t="shared" si="2"/>
        <v>39.6</v>
      </c>
      <c r="N16" s="9">
        <v>63.17</v>
      </c>
      <c r="O16" s="10">
        <v>2.64</v>
      </c>
      <c r="P16" s="11">
        <f t="shared" si="19"/>
        <v>9.8814229249011856E-2</v>
      </c>
      <c r="Q16" s="11">
        <f t="shared" si="20"/>
        <v>0.99985555561975303</v>
      </c>
      <c r="R16" s="11">
        <f t="shared" si="21"/>
        <v>36648.320158102768</v>
      </c>
      <c r="S16" s="11">
        <f t="shared" si="22"/>
        <v>370827.42832380964</v>
      </c>
      <c r="T16" s="2">
        <v>75</v>
      </c>
      <c r="U16" s="2">
        <v>684</v>
      </c>
      <c r="V16" s="2">
        <f t="shared" si="3"/>
        <v>9.8814229249011856E-2</v>
      </c>
      <c r="W16" s="2">
        <f t="shared" si="4"/>
        <v>0.90118577075098816</v>
      </c>
      <c r="X16" s="2">
        <v>0</v>
      </c>
      <c r="Y16" s="2">
        <v>287</v>
      </c>
      <c r="Z16" s="5">
        <v>0</v>
      </c>
      <c r="AA16" s="5">
        <v>34</v>
      </c>
      <c r="AB16" s="5">
        <v>324</v>
      </c>
      <c r="AC16" s="5">
        <v>94</v>
      </c>
      <c r="AD16" s="5">
        <v>39</v>
      </c>
      <c r="AE16" s="5">
        <v>41</v>
      </c>
      <c r="AF16" s="5">
        <f t="shared" si="5"/>
        <v>0</v>
      </c>
      <c r="AG16" s="5">
        <f t="shared" si="6"/>
        <v>7.5221238938053103E-2</v>
      </c>
      <c r="AH16" s="5">
        <f t="shared" si="7"/>
        <v>0.7168141592920354</v>
      </c>
      <c r="AI16" s="5">
        <f t="shared" si="8"/>
        <v>0.20796460176991149</v>
      </c>
      <c r="AJ16" s="2">
        <v>0</v>
      </c>
      <c r="AK16" s="3">
        <v>25</v>
      </c>
      <c r="AL16" s="3">
        <v>320</v>
      </c>
      <c r="AM16" s="3">
        <v>129</v>
      </c>
      <c r="AN16" s="3">
        <v>26</v>
      </c>
      <c r="AO16" s="3">
        <v>32</v>
      </c>
      <c r="AP16" s="1">
        <f t="shared" si="9"/>
        <v>0</v>
      </c>
      <c r="AQ16" s="1">
        <f t="shared" si="10"/>
        <v>5.2742616033755275E-2</v>
      </c>
      <c r="AR16" s="1">
        <f t="shared" si="11"/>
        <v>0.67510548523206748</v>
      </c>
      <c r="AS16" s="1">
        <f t="shared" si="12"/>
        <v>0.27215189873417722</v>
      </c>
      <c r="AT16" s="5">
        <f t="shared" si="13"/>
        <v>452</v>
      </c>
      <c r="AU16" s="3">
        <f t="shared" si="23"/>
        <v>474</v>
      </c>
      <c r="AV16" s="2">
        <f t="shared" si="14"/>
        <v>759</v>
      </c>
      <c r="AW16" s="1">
        <f t="shared" si="24"/>
        <v>0.33584070796460175</v>
      </c>
      <c r="AX16" s="1">
        <f t="shared" si="25"/>
        <v>0.32025316455696201</v>
      </c>
      <c r="AY16" s="1">
        <f t="shared" si="26"/>
        <v>0</v>
      </c>
      <c r="AZ16" s="1">
        <f t="shared" si="15"/>
        <v>8.0063291139240498</v>
      </c>
      <c r="BA16" s="1">
        <f t="shared" si="15"/>
        <v>102.48101265822784</v>
      </c>
      <c r="BB16" s="1">
        <f t="shared" si="15"/>
        <v>41.312658227848097</v>
      </c>
      <c r="BC16" s="1">
        <f t="shared" si="27"/>
        <v>0</v>
      </c>
      <c r="BD16" s="1">
        <f t="shared" si="16"/>
        <v>11.418584070796459</v>
      </c>
      <c r="BE16" s="1">
        <f t="shared" si="16"/>
        <v>108.81238938053096</v>
      </c>
      <c r="BF16" s="1">
        <f t="shared" si="16"/>
        <v>31.569026548672564</v>
      </c>
      <c r="BG16" s="1">
        <f t="shared" si="28"/>
        <v>0</v>
      </c>
      <c r="BH16" s="1">
        <f t="shared" si="17"/>
        <v>5.2742616033755275E-2</v>
      </c>
      <c r="BI16" s="1">
        <f t="shared" si="17"/>
        <v>0.67510548523206748</v>
      </c>
      <c r="BJ16" s="1">
        <f t="shared" si="17"/>
        <v>0.27215189873417722</v>
      </c>
      <c r="BK16" s="1">
        <f t="shared" si="29"/>
        <v>0</v>
      </c>
      <c r="BL16" s="1">
        <f t="shared" si="18"/>
        <v>7.5221238938053103E-2</v>
      </c>
      <c r="BM16" s="1">
        <f t="shared" si="18"/>
        <v>0.7168141592920354</v>
      </c>
      <c r="BN16" s="1">
        <f t="shared" si="18"/>
        <v>0.20796460176991152</v>
      </c>
    </row>
    <row r="17" spans="1:66" hidden="1">
      <c r="A17" s="2" t="s">
        <v>1049</v>
      </c>
      <c r="B17" s="2" t="s">
        <v>105</v>
      </c>
      <c r="C17" s="2" t="s">
        <v>164</v>
      </c>
      <c r="E17" s="6" t="s">
        <v>153</v>
      </c>
      <c r="F17" s="2" t="s">
        <v>1436</v>
      </c>
      <c r="G17" s="2" t="s">
        <v>6</v>
      </c>
      <c r="H17" s="2" t="s">
        <v>1141</v>
      </c>
      <c r="I17" s="2">
        <v>300</v>
      </c>
      <c r="J17" s="2">
        <v>10</v>
      </c>
      <c r="K17" s="2" t="str">
        <f t="shared" si="0"/>
        <v>MINERIO</v>
      </c>
      <c r="L17" s="2">
        <f t="shared" si="1"/>
        <v>6.2170000000000003E-3</v>
      </c>
      <c r="M17" s="2">
        <f t="shared" si="2"/>
        <v>90.9</v>
      </c>
      <c r="N17" s="8">
        <v>62.17</v>
      </c>
      <c r="O17" s="11">
        <v>9.09</v>
      </c>
      <c r="P17" s="11">
        <f t="shared" si="19"/>
        <v>0.12520868113522537</v>
      </c>
      <c r="Q17" s="11">
        <f t="shared" si="20"/>
        <v>0.99976110921768058</v>
      </c>
      <c r="R17" s="11">
        <f t="shared" si="21"/>
        <v>25242.195325542572</v>
      </c>
      <c r="S17" s="11">
        <f t="shared" si="22"/>
        <v>201552.83937939361</v>
      </c>
      <c r="T17" s="2">
        <v>75</v>
      </c>
      <c r="U17" s="2">
        <v>524</v>
      </c>
      <c r="V17" s="2">
        <f t="shared" si="3"/>
        <v>0.12520868113522537</v>
      </c>
      <c r="W17" s="2">
        <f t="shared" si="4"/>
        <v>0.87479131886477457</v>
      </c>
      <c r="X17" s="2">
        <v>0</v>
      </c>
      <c r="Y17" s="2">
        <v>247</v>
      </c>
      <c r="Z17" s="5">
        <v>0</v>
      </c>
      <c r="AA17" s="5">
        <v>182</v>
      </c>
      <c r="AB17" s="5">
        <v>100</v>
      </c>
      <c r="AC17" s="5">
        <v>45</v>
      </c>
      <c r="AD17" s="5">
        <v>93</v>
      </c>
      <c r="AE17" s="5">
        <v>10</v>
      </c>
      <c r="AF17" s="5">
        <f t="shared" si="5"/>
        <v>0</v>
      </c>
      <c r="AG17" s="5">
        <f t="shared" si="6"/>
        <v>0.55657492354740057</v>
      </c>
      <c r="AH17" s="5">
        <f t="shared" si="7"/>
        <v>0.3058103975535168</v>
      </c>
      <c r="AI17" s="5">
        <f t="shared" si="8"/>
        <v>0.13761467889908258</v>
      </c>
      <c r="AJ17" s="5">
        <v>0</v>
      </c>
      <c r="AK17" s="3">
        <v>151</v>
      </c>
      <c r="AL17" s="3">
        <v>111</v>
      </c>
      <c r="AM17" s="3">
        <v>67</v>
      </c>
      <c r="AN17" s="3">
        <v>88</v>
      </c>
      <c r="AO17" s="3">
        <v>12</v>
      </c>
      <c r="AP17" s="1">
        <f t="shared" si="9"/>
        <v>0</v>
      </c>
      <c r="AQ17" s="1">
        <f t="shared" si="10"/>
        <v>0.45896656534954405</v>
      </c>
      <c r="AR17" s="1">
        <f t="shared" si="11"/>
        <v>0.33738601823708209</v>
      </c>
      <c r="AS17" s="1">
        <f t="shared" si="12"/>
        <v>0.20364741641337386</v>
      </c>
      <c r="AT17" s="5">
        <f t="shared" si="13"/>
        <v>327</v>
      </c>
      <c r="AU17" s="3">
        <f t="shared" si="23"/>
        <v>329</v>
      </c>
      <c r="AV17" s="2">
        <f t="shared" si="14"/>
        <v>599</v>
      </c>
      <c r="AW17" s="1">
        <f t="shared" si="24"/>
        <v>0.36636085626911313</v>
      </c>
      <c r="AX17" s="1">
        <f t="shared" si="25"/>
        <v>0.36413373860182369</v>
      </c>
      <c r="AY17" s="1">
        <f t="shared" si="26"/>
        <v>0</v>
      </c>
      <c r="AZ17" s="1">
        <f t="shared" si="15"/>
        <v>54.984194528875378</v>
      </c>
      <c r="BA17" s="1">
        <f t="shared" si="15"/>
        <v>40.418844984802426</v>
      </c>
      <c r="BB17" s="1">
        <f t="shared" si="15"/>
        <v>24.396960486322186</v>
      </c>
      <c r="BC17" s="1">
        <f t="shared" si="27"/>
        <v>0</v>
      </c>
      <c r="BD17" s="1">
        <f t="shared" si="16"/>
        <v>66.677675840978594</v>
      </c>
      <c r="BE17" s="1">
        <f t="shared" si="16"/>
        <v>36.63608562691131</v>
      </c>
      <c r="BF17" s="1">
        <f t="shared" si="16"/>
        <v>16.486238532110089</v>
      </c>
      <c r="BG17" s="1">
        <f t="shared" si="28"/>
        <v>0</v>
      </c>
      <c r="BH17" s="1">
        <f t="shared" si="17"/>
        <v>0.45896656534954405</v>
      </c>
      <c r="BI17" s="1">
        <f t="shared" si="17"/>
        <v>0.33738601823708203</v>
      </c>
      <c r="BJ17" s="1">
        <f t="shared" si="17"/>
        <v>0.20364741641337383</v>
      </c>
      <c r="BK17" s="1">
        <f t="shared" si="29"/>
        <v>0</v>
      </c>
      <c r="BL17" s="1">
        <f t="shared" si="18"/>
        <v>0.55657492354740068</v>
      </c>
      <c r="BM17" s="1">
        <f t="shared" si="18"/>
        <v>0.3058103975535168</v>
      </c>
      <c r="BN17" s="1">
        <f t="shared" si="18"/>
        <v>0.13761467889908255</v>
      </c>
    </row>
    <row r="18" spans="1:66" hidden="1">
      <c r="A18" s="2" t="s">
        <v>1049</v>
      </c>
      <c r="B18" s="2" t="s">
        <v>105</v>
      </c>
      <c r="C18" s="2" t="s">
        <v>164</v>
      </c>
      <c r="E18" s="6" t="s">
        <v>13</v>
      </c>
      <c r="F18" s="2" t="s">
        <v>1436</v>
      </c>
      <c r="G18" s="2" t="s">
        <v>1433</v>
      </c>
      <c r="H18" s="2" t="s">
        <v>1434</v>
      </c>
      <c r="I18" s="2">
        <v>24</v>
      </c>
      <c r="J18" s="2">
        <v>30</v>
      </c>
      <c r="K18" s="2" t="str">
        <f t="shared" si="0"/>
        <v>MINERIO</v>
      </c>
      <c r="L18" s="2">
        <f t="shared" si="1"/>
        <v>1.8585000000000001E-2</v>
      </c>
      <c r="M18" s="2">
        <f t="shared" si="2"/>
        <v>165.29999999999998</v>
      </c>
      <c r="N18" s="8">
        <v>61.95</v>
      </c>
      <c r="O18" s="11">
        <v>5.51</v>
      </c>
      <c r="P18" s="11">
        <f t="shared" si="19"/>
        <v>0</v>
      </c>
      <c r="Q18" s="11">
        <f t="shared" si="20"/>
        <v>1</v>
      </c>
      <c r="R18" s="11">
        <f t="shared" si="21"/>
        <v>0</v>
      </c>
      <c r="S18" s="11">
        <f t="shared" si="22"/>
        <v>4149369</v>
      </c>
      <c r="T18" s="2">
        <v>0</v>
      </c>
      <c r="U18" s="2">
        <v>2037</v>
      </c>
      <c r="V18" s="2">
        <f t="shared" si="3"/>
        <v>0</v>
      </c>
      <c r="W18" s="2">
        <f t="shared" si="4"/>
        <v>1</v>
      </c>
      <c r="X18" s="2">
        <v>0</v>
      </c>
      <c r="Y18" s="2">
        <v>460</v>
      </c>
      <c r="Z18" s="5">
        <v>0</v>
      </c>
      <c r="AA18" s="5">
        <v>435</v>
      </c>
      <c r="AB18" s="5">
        <v>468</v>
      </c>
      <c r="AC18" s="5">
        <v>74</v>
      </c>
      <c r="AD18" s="5">
        <v>328</v>
      </c>
      <c r="AE18" s="5">
        <v>64</v>
      </c>
      <c r="AF18" s="5">
        <f t="shared" si="5"/>
        <v>0</v>
      </c>
      <c r="AG18" s="5">
        <f t="shared" si="6"/>
        <v>0.4452405322415558</v>
      </c>
      <c r="AH18" s="5">
        <f t="shared" si="7"/>
        <v>0.47901740020470829</v>
      </c>
      <c r="AI18" s="5">
        <f t="shared" si="8"/>
        <v>7.5742067553735928E-2</v>
      </c>
      <c r="AJ18" s="5">
        <v>0</v>
      </c>
      <c r="AK18" s="3">
        <v>291</v>
      </c>
      <c r="AL18" s="3">
        <v>623</v>
      </c>
      <c r="AM18" s="3">
        <v>99</v>
      </c>
      <c r="AN18" s="3">
        <v>257</v>
      </c>
      <c r="AO18" s="3">
        <v>89</v>
      </c>
      <c r="AP18" s="1">
        <f t="shared" si="9"/>
        <v>0</v>
      </c>
      <c r="AQ18" s="1">
        <f t="shared" si="10"/>
        <v>0.28726554787759129</v>
      </c>
      <c r="AR18" s="1">
        <f t="shared" si="11"/>
        <v>0.61500493583415594</v>
      </c>
      <c r="AS18" s="1">
        <f t="shared" si="12"/>
        <v>9.7729516288252716E-2</v>
      </c>
      <c r="AT18" s="5">
        <f t="shared" si="13"/>
        <v>977</v>
      </c>
      <c r="AU18" s="3">
        <f t="shared" si="23"/>
        <v>1013</v>
      </c>
      <c r="AV18" s="2">
        <f t="shared" si="14"/>
        <v>2037</v>
      </c>
      <c r="AW18" s="1">
        <f t="shared" si="24"/>
        <v>0.41699078812691914</v>
      </c>
      <c r="AX18" s="1">
        <f t="shared" si="25"/>
        <v>0.40217176702862784</v>
      </c>
      <c r="AY18" s="1">
        <f t="shared" si="26"/>
        <v>0</v>
      </c>
      <c r="AZ18" s="1">
        <f t="shared" si="26"/>
        <v>117.0319842053307</v>
      </c>
      <c r="BA18" s="1">
        <f t="shared" si="26"/>
        <v>250.55301085883514</v>
      </c>
      <c r="BB18" s="1">
        <f t="shared" si="26"/>
        <v>39.815004935834153</v>
      </c>
      <c r="BC18" s="1">
        <f t="shared" si="27"/>
        <v>0</v>
      </c>
      <c r="BD18" s="1">
        <f t="shared" si="27"/>
        <v>181.39099283520983</v>
      </c>
      <c r="BE18" s="1">
        <f t="shared" si="27"/>
        <v>195.15168884339815</v>
      </c>
      <c r="BF18" s="1">
        <f t="shared" si="27"/>
        <v>30.857318321392018</v>
      </c>
      <c r="BG18" s="1">
        <f t="shared" si="28"/>
        <v>0</v>
      </c>
      <c r="BH18" s="1">
        <f t="shared" si="28"/>
        <v>0.28726554787759134</v>
      </c>
      <c r="BI18" s="1">
        <f t="shared" si="28"/>
        <v>0.61500493583415594</v>
      </c>
      <c r="BJ18" s="1">
        <f t="shared" si="28"/>
        <v>9.7729516288252716E-2</v>
      </c>
      <c r="BK18" s="1">
        <f t="shared" si="29"/>
        <v>0</v>
      </c>
      <c r="BL18" s="1">
        <f t="shared" si="29"/>
        <v>0.44524053224155574</v>
      </c>
      <c r="BM18" s="1">
        <f t="shared" si="29"/>
        <v>0.47901740020470823</v>
      </c>
      <c r="BN18" s="1">
        <f t="shared" si="29"/>
        <v>7.5742067553735928E-2</v>
      </c>
    </row>
    <row r="19" spans="1:66" hidden="1">
      <c r="A19" s="2" t="s">
        <v>1047</v>
      </c>
      <c r="B19" s="2" t="s">
        <v>105</v>
      </c>
      <c r="C19" s="2" t="s">
        <v>164</v>
      </c>
      <c r="D19" s="2">
        <v>12037</v>
      </c>
      <c r="E19" s="6" t="s">
        <v>113</v>
      </c>
      <c r="F19" s="2" t="s">
        <v>1141</v>
      </c>
      <c r="G19" s="2" t="s">
        <v>1433</v>
      </c>
      <c r="H19" s="2" t="s">
        <v>1141</v>
      </c>
      <c r="I19" s="2">
        <v>88</v>
      </c>
      <c r="J19" s="2">
        <v>45</v>
      </c>
      <c r="K19" s="2" t="str">
        <f t="shared" si="0"/>
        <v>MINERIO</v>
      </c>
      <c r="L19" s="2">
        <f t="shared" si="1"/>
        <v>2.5438499999999999E-2</v>
      </c>
      <c r="M19" s="2">
        <f t="shared" si="2"/>
        <v>94.5</v>
      </c>
      <c r="N19" s="8">
        <v>56.53</v>
      </c>
      <c r="O19" s="11">
        <v>2.1</v>
      </c>
      <c r="P19" s="11">
        <f t="shared" si="19"/>
        <v>6.1486864169927331E-2</v>
      </c>
      <c r="Q19" s="11">
        <f t="shared" si="20"/>
        <v>0.99996338021885978</v>
      </c>
      <c r="R19" s="11">
        <f t="shared" si="21"/>
        <v>151365.96422582449</v>
      </c>
      <c r="S19" s="11">
        <f t="shared" si="22"/>
        <v>2461670.8508509602</v>
      </c>
      <c r="T19" s="2">
        <v>110</v>
      </c>
      <c r="U19" s="2">
        <v>1679</v>
      </c>
      <c r="V19" s="2">
        <f t="shared" si="3"/>
        <v>6.1486864169927331E-2</v>
      </c>
      <c r="W19" s="2">
        <f t="shared" si="4"/>
        <v>0.93851313583007268</v>
      </c>
      <c r="X19" s="2">
        <v>0</v>
      </c>
      <c r="Y19" s="2">
        <v>457</v>
      </c>
      <c r="Z19" s="5">
        <v>0</v>
      </c>
      <c r="AA19" s="5">
        <v>242</v>
      </c>
      <c r="AB19" s="5">
        <v>617</v>
      </c>
      <c r="AC19" s="5">
        <v>58</v>
      </c>
      <c r="AD19" s="5">
        <v>223</v>
      </c>
      <c r="AE19" s="5">
        <v>74</v>
      </c>
      <c r="AF19" s="5">
        <f t="shared" si="5"/>
        <v>0</v>
      </c>
      <c r="AG19" s="5">
        <f t="shared" si="6"/>
        <v>0.2639040348964013</v>
      </c>
      <c r="AH19" s="5">
        <f t="shared" si="7"/>
        <v>0.67284623773173391</v>
      </c>
      <c r="AI19" s="5">
        <f t="shared" si="8"/>
        <v>6.3249727371864781E-2</v>
      </c>
      <c r="AJ19" s="5">
        <v>0</v>
      </c>
      <c r="AK19" s="3">
        <v>146</v>
      </c>
      <c r="AL19" s="3">
        <v>748</v>
      </c>
      <c r="AM19" s="3">
        <v>76</v>
      </c>
      <c r="AN19" s="3">
        <v>168</v>
      </c>
      <c r="AO19" s="3">
        <v>75</v>
      </c>
      <c r="AP19" s="1">
        <f t="shared" si="9"/>
        <v>0</v>
      </c>
      <c r="AQ19" s="1">
        <f t="shared" si="10"/>
        <v>0.15051546391752577</v>
      </c>
      <c r="AR19" s="1">
        <f t="shared" si="11"/>
        <v>0.77113402061855674</v>
      </c>
      <c r="AS19" s="1">
        <f t="shared" si="12"/>
        <v>7.8350515463917525E-2</v>
      </c>
      <c r="AT19" s="5">
        <f t="shared" si="13"/>
        <v>917</v>
      </c>
      <c r="AU19" s="3">
        <f t="shared" si="23"/>
        <v>970</v>
      </c>
      <c r="AV19" s="2">
        <f t="shared" si="14"/>
        <v>1789</v>
      </c>
      <c r="AW19" s="1">
        <f t="shared" si="24"/>
        <v>0.390185387131952</v>
      </c>
      <c r="AX19" s="1">
        <f t="shared" si="25"/>
        <v>0.36886597938144328</v>
      </c>
      <c r="AY19" s="1">
        <f t="shared" si="26"/>
        <v>0</v>
      </c>
      <c r="AZ19" s="1">
        <f t="shared" si="26"/>
        <v>53.854432989690721</v>
      </c>
      <c r="BA19" s="1">
        <f t="shared" si="26"/>
        <v>275.91175257731959</v>
      </c>
      <c r="BB19" s="1">
        <f t="shared" si="26"/>
        <v>28.03381443298969</v>
      </c>
      <c r="BC19" s="1">
        <f t="shared" si="27"/>
        <v>0</v>
      </c>
      <c r="BD19" s="1">
        <f t="shared" si="27"/>
        <v>94.42486368593238</v>
      </c>
      <c r="BE19" s="1">
        <f t="shared" si="27"/>
        <v>240.74438386041439</v>
      </c>
      <c r="BF19" s="1">
        <f t="shared" si="27"/>
        <v>22.630752453653216</v>
      </c>
      <c r="BG19" s="1">
        <f t="shared" si="28"/>
        <v>0</v>
      </c>
      <c r="BH19" s="1">
        <f t="shared" si="28"/>
        <v>0.15051546391752577</v>
      </c>
      <c r="BI19" s="1">
        <f t="shared" si="28"/>
        <v>0.77113402061855663</v>
      </c>
      <c r="BJ19" s="1">
        <f t="shared" si="28"/>
        <v>7.8350515463917525E-2</v>
      </c>
      <c r="BK19" s="1">
        <f t="shared" si="29"/>
        <v>0</v>
      </c>
      <c r="BL19" s="1">
        <f t="shared" si="29"/>
        <v>0.2639040348964013</v>
      </c>
      <c r="BM19" s="1">
        <f t="shared" si="29"/>
        <v>0.67284623773173402</v>
      </c>
      <c r="BN19" s="1">
        <f t="shared" si="29"/>
        <v>6.3249727371864781E-2</v>
      </c>
    </row>
    <row r="20" spans="1:66" hidden="1">
      <c r="A20" s="2" t="s">
        <v>1049</v>
      </c>
      <c r="B20" s="2" t="s">
        <v>105</v>
      </c>
      <c r="C20" s="2" t="s">
        <v>164</v>
      </c>
      <c r="E20" s="6" t="s">
        <v>131</v>
      </c>
      <c r="F20" s="2" t="s">
        <v>1436</v>
      </c>
      <c r="G20" s="2" t="s">
        <v>6</v>
      </c>
      <c r="H20" s="2" t="s">
        <v>1141</v>
      </c>
      <c r="I20" s="2">
        <v>34</v>
      </c>
      <c r="J20" s="2">
        <v>55</v>
      </c>
      <c r="K20" s="2" t="str">
        <f t="shared" si="0"/>
        <v>MINERIO</v>
      </c>
      <c r="L20" s="2">
        <f t="shared" si="1"/>
        <v>3.08165E-2</v>
      </c>
      <c r="M20" s="2">
        <f t="shared" si="2"/>
        <v>174.35</v>
      </c>
      <c r="N20" s="8">
        <v>56.03</v>
      </c>
      <c r="O20" s="11">
        <v>3.17</v>
      </c>
      <c r="P20" s="11">
        <f t="shared" si="19"/>
        <v>3.2146957520091848E-2</v>
      </c>
      <c r="Q20" s="11">
        <f t="shared" si="20"/>
        <v>0.99999046659221524</v>
      </c>
      <c r="R20" s="11">
        <f t="shared" si="21"/>
        <v>341645.00574052811</v>
      </c>
      <c r="S20" s="11">
        <f t="shared" si="22"/>
        <v>10627498.682755427</v>
      </c>
      <c r="T20" s="2">
        <v>112</v>
      </c>
      <c r="U20" s="2">
        <v>3372</v>
      </c>
      <c r="V20" s="2">
        <f t="shared" si="3"/>
        <v>3.2146957520091848E-2</v>
      </c>
      <c r="W20" s="2">
        <f t="shared" si="4"/>
        <v>0.96785304247990811</v>
      </c>
      <c r="X20" s="2">
        <v>0</v>
      </c>
      <c r="Y20" s="2">
        <v>598</v>
      </c>
      <c r="Z20" s="2">
        <v>0</v>
      </c>
      <c r="AA20" s="2">
        <v>11</v>
      </c>
      <c r="AB20" s="2">
        <v>1735</v>
      </c>
      <c r="AC20" s="2">
        <v>467</v>
      </c>
      <c r="AD20" s="2">
        <v>17</v>
      </c>
      <c r="AE20" s="2">
        <v>58</v>
      </c>
      <c r="AF20" s="5">
        <f t="shared" si="5"/>
        <v>0</v>
      </c>
      <c r="AG20" s="5">
        <f t="shared" si="6"/>
        <v>4.9706281066425667E-3</v>
      </c>
      <c r="AH20" s="5">
        <f t="shared" si="7"/>
        <v>0.78400361500225935</v>
      </c>
      <c r="AI20" s="5">
        <f t="shared" si="8"/>
        <v>0.21102575689109807</v>
      </c>
      <c r="AJ20" s="2">
        <v>0</v>
      </c>
      <c r="AK20" s="3">
        <v>0</v>
      </c>
      <c r="AL20" s="3">
        <v>1571</v>
      </c>
      <c r="AM20" s="3">
        <v>675</v>
      </c>
      <c r="AN20" s="3">
        <v>4</v>
      </c>
      <c r="AO20" s="3">
        <v>38</v>
      </c>
      <c r="AP20" s="1">
        <f t="shared" si="9"/>
        <v>0</v>
      </c>
      <c r="AQ20" s="1">
        <f t="shared" si="10"/>
        <v>0</v>
      </c>
      <c r="AR20" s="1">
        <f t="shared" si="11"/>
        <v>0.69946571682991987</v>
      </c>
      <c r="AS20" s="1">
        <f t="shared" si="12"/>
        <v>0.30053428317008013</v>
      </c>
      <c r="AT20" s="5">
        <f t="shared" si="13"/>
        <v>2213</v>
      </c>
      <c r="AU20" s="3">
        <f t="shared" si="23"/>
        <v>2246</v>
      </c>
      <c r="AV20" s="2">
        <f t="shared" si="14"/>
        <v>3484</v>
      </c>
      <c r="AW20" s="1">
        <f t="shared" si="24"/>
        <v>0.3148666967916855</v>
      </c>
      <c r="AX20" s="1">
        <f t="shared" si="25"/>
        <v>0.31024042742653607</v>
      </c>
      <c r="AY20" s="1">
        <f t="shared" si="26"/>
        <v>0</v>
      </c>
      <c r="AZ20" s="1">
        <f t="shared" si="26"/>
        <v>0</v>
      </c>
      <c r="BA20" s="1">
        <f t="shared" si="26"/>
        <v>487.38771148708815</v>
      </c>
      <c r="BB20" s="1">
        <f t="shared" si="26"/>
        <v>209.41228851291186</v>
      </c>
      <c r="BC20" s="1">
        <f t="shared" si="27"/>
        <v>0</v>
      </c>
      <c r="BD20" s="1">
        <f t="shared" si="27"/>
        <v>3.4635336647085406</v>
      </c>
      <c r="BE20" s="1">
        <f t="shared" si="27"/>
        <v>546.29371893357438</v>
      </c>
      <c r="BF20" s="1">
        <f t="shared" si="27"/>
        <v>147.04274740171712</v>
      </c>
      <c r="BG20" s="1">
        <f t="shared" si="28"/>
        <v>0</v>
      </c>
      <c r="BH20" s="1">
        <f t="shared" si="28"/>
        <v>0</v>
      </c>
      <c r="BI20" s="1">
        <f t="shared" si="28"/>
        <v>0.69946571682991987</v>
      </c>
      <c r="BJ20" s="1">
        <f t="shared" si="28"/>
        <v>0.30053428317008019</v>
      </c>
      <c r="BK20" s="1">
        <f t="shared" si="29"/>
        <v>0</v>
      </c>
      <c r="BL20" s="1">
        <f t="shared" si="29"/>
        <v>4.9706281066425675E-3</v>
      </c>
      <c r="BM20" s="1">
        <f t="shared" si="29"/>
        <v>0.78400361500225946</v>
      </c>
      <c r="BN20" s="1">
        <f t="shared" si="29"/>
        <v>0.21102575689109807</v>
      </c>
    </row>
    <row r="21" spans="1:66" hidden="1">
      <c r="A21" s="2" t="s">
        <v>1049</v>
      </c>
      <c r="B21" s="2" t="s">
        <v>105</v>
      </c>
      <c r="C21" s="2" t="s">
        <v>164</v>
      </c>
      <c r="E21" s="6" t="s">
        <v>146</v>
      </c>
      <c r="F21" s="2" t="s">
        <v>1436</v>
      </c>
      <c r="G21" s="2" t="s">
        <v>6</v>
      </c>
      <c r="H21" s="2" t="s">
        <v>1434</v>
      </c>
      <c r="I21" s="2">
        <v>237</v>
      </c>
      <c r="J21" s="2">
        <v>60</v>
      </c>
      <c r="K21" s="2" t="str">
        <f t="shared" si="0"/>
        <v>MINERIO</v>
      </c>
      <c r="L21" s="2">
        <f t="shared" si="1"/>
        <v>3.2927999999999999E-2</v>
      </c>
      <c r="M21" s="2">
        <f t="shared" si="2"/>
        <v>115.19999999999999</v>
      </c>
      <c r="N21" s="8">
        <v>54.88</v>
      </c>
      <c r="O21" s="11">
        <v>1.92</v>
      </c>
      <c r="P21" s="11">
        <f t="shared" si="19"/>
        <v>9.6252465483234712E-2</v>
      </c>
      <c r="Q21" s="11">
        <f t="shared" si="20"/>
        <v>0.99995798846714545</v>
      </c>
      <c r="R21" s="11">
        <f t="shared" si="21"/>
        <v>403317.94714003941</v>
      </c>
      <c r="S21" s="11">
        <f t="shared" si="22"/>
        <v>4190032.9628969291</v>
      </c>
      <c r="T21" s="2">
        <v>244</v>
      </c>
      <c r="U21" s="2">
        <v>2291</v>
      </c>
      <c r="V21" s="2">
        <f t="shared" si="3"/>
        <v>9.6252465483234712E-2</v>
      </c>
      <c r="W21" s="2">
        <f t="shared" si="4"/>
        <v>0.90374753451676526</v>
      </c>
      <c r="X21" s="2">
        <v>0</v>
      </c>
      <c r="Y21" s="2">
        <v>579</v>
      </c>
      <c r="Z21" s="5">
        <v>0</v>
      </c>
      <c r="AA21" s="5">
        <v>62</v>
      </c>
      <c r="AB21" s="5">
        <v>1158</v>
      </c>
      <c r="AC21" s="5">
        <v>304</v>
      </c>
      <c r="AD21" s="5">
        <v>67</v>
      </c>
      <c r="AE21" s="5">
        <v>85</v>
      </c>
      <c r="AF21" s="5">
        <f t="shared" si="5"/>
        <v>0</v>
      </c>
      <c r="AG21" s="5">
        <f t="shared" si="6"/>
        <v>4.0682414698162729E-2</v>
      </c>
      <c r="AH21" s="5">
        <f t="shared" si="7"/>
        <v>0.75984251968503935</v>
      </c>
      <c r="AI21" s="5">
        <f t="shared" si="8"/>
        <v>0.1994750656167979</v>
      </c>
      <c r="AJ21" s="5">
        <v>0</v>
      </c>
      <c r="AK21" s="3">
        <v>40</v>
      </c>
      <c r="AL21" s="3">
        <v>1124</v>
      </c>
      <c r="AM21" s="3">
        <v>406</v>
      </c>
      <c r="AN21" s="3">
        <v>45</v>
      </c>
      <c r="AO21" s="3">
        <v>61</v>
      </c>
      <c r="AP21" s="1">
        <f t="shared" si="9"/>
        <v>0</v>
      </c>
      <c r="AQ21" s="1">
        <f t="shared" si="10"/>
        <v>2.5477707006369428E-2</v>
      </c>
      <c r="AR21" s="1">
        <f t="shared" si="11"/>
        <v>0.71592356687898084</v>
      </c>
      <c r="AS21" s="1">
        <f t="shared" si="12"/>
        <v>0.25859872611464968</v>
      </c>
      <c r="AT21" s="5">
        <f t="shared" si="13"/>
        <v>1524</v>
      </c>
      <c r="AU21" s="3">
        <f t="shared" si="23"/>
        <v>1570</v>
      </c>
      <c r="AV21" s="2">
        <f t="shared" si="14"/>
        <v>2535</v>
      </c>
      <c r="AW21" s="1">
        <f t="shared" si="24"/>
        <v>0.33267716535433073</v>
      </c>
      <c r="AX21" s="1">
        <f t="shared" si="25"/>
        <v>0.32292993630573247</v>
      </c>
      <c r="AY21" s="1">
        <f t="shared" si="26"/>
        <v>0</v>
      </c>
      <c r="AZ21" s="1">
        <f t="shared" si="26"/>
        <v>12.917197452229299</v>
      </c>
      <c r="BA21" s="1">
        <f t="shared" si="26"/>
        <v>362.97324840764327</v>
      </c>
      <c r="BB21" s="1">
        <f t="shared" si="26"/>
        <v>131.10955414012739</v>
      </c>
      <c r="BC21" s="1">
        <f t="shared" si="27"/>
        <v>0</v>
      </c>
      <c r="BD21" s="1">
        <f t="shared" si="27"/>
        <v>20.625984251968504</v>
      </c>
      <c r="BE21" s="1">
        <f t="shared" si="27"/>
        <v>385.24015748031496</v>
      </c>
      <c r="BF21" s="1">
        <f t="shared" si="27"/>
        <v>101.13385826771655</v>
      </c>
      <c r="BG21" s="1">
        <f t="shared" si="28"/>
        <v>0</v>
      </c>
      <c r="BH21" s="1">
        <f t="shared" si="28"/>
        <v>2.5477707006369428E-2</v>
      </c>
      <c r="BI21" s="1">
        <f t="shared" si="28"/>
        <v>0.71592356687898084</v>
      </c>
      <c r="BJ21" s="1">
        <f t="shared" si="28"/>
        <v>0.25859872611464968</v>
      </c>
      <c r="BK21" s="1">
        <f t="shared" si="29"/>
        <v>0</v>
      </c>
      <c r="BL21" s="1">
        <f t="shared" si="29"/>
        <v>4.0682414698162722E-2</v>
      </c>
      <c r="BM21" s="1">
        <f t="shared" si="29"/>
        <v>0.75984251968503924</v>
      </c>
      <c r="BN21" s="1">
        <f t="shared" si="29"/>
        <v>0.1994750656167979</v>
      </c>
    </row>
    <row r="22" spans="1:66" hidden="1">
      <c r="A22" s="2" t="s">
        <v>616</v>
      </c>
      <c r="B22" s="2" t="s">
        <v>105</v>
      </c>
      <c r="C22" s="2" t="s">
        <v>162</v>
      </c>
      <c r="D22" s="2" t="s">
        <v>745</v>
      </c>
      <c r="E22" s="6" t="s">
        <v>11</v>
      </c>
      <c r="F22" s="2" t="s">
        <v>1141</v>
      </c>
      <c r="G22" s="2" t="s">
        <v>1433</v>
      </c>
      <c r="H22" s="2" t="s">
        <v>1141</v>
      </c>
      <c r="I22" s="2">
        <v>28</v>
      </c>
      <c r="J22" s="2">
        <v>25</v>
      </c>
      <c r="K22" s="2" t="str">
        <f t="shared" si="0"/>
        <v>MINERIO</v>
      </c>
      <c r="L22" s="2">
        <f t="shared" si="1"/>
        <v>1.3375E-2</v>
      </c>
      <c r="M22" s="2">
        <f t="shared" si="2"/>
        <v>64.5</v>
      </c>
      <c r="N22" s="9">
        <v>53.5</v>
      </c>
      <c r="O22" s="10">
        <v>2.58</v>
      </c>
      <c r="P22" s="11">
        <f t="shared" si="19"/>
        <v>8.0695220360024831E-3</v>
      </c>
      <c r="Q22" s="11">
        <f t="shared" si="20"/>
        <v>0.99999495026202312</v>
      </c>
      <c r="R22" s="11">
        <f t="shared" si="21"/>
        <v>20272.454996896337</v>
      </c>
      <c r="S22" s="11">
        <f t="shared" si="22"/>
        <v>2512212.3139220108</v>
      </c>
      <c r="T22" s="2">
        <v>13</v>
      </c>
      <c r="U22" s="2">
        <v>1598</v>
      </c>
      <c r="V22" s="2">
        <f t="shared" si="3"/>
        <v>8.0695220360024831E-3</v>
      </c>
      <c r="W22" s="2">
        <f t="shared" si="4"/>
        <v>0.99193047796399747</v>
      </c>
      <c r="X22" s="2">
        <v>0</v>
      </c>
      <c r="Y22" s="2">
        <v>405</v>
      </c>
      <c r="Z22" s="5">
        <v>0</v>
      </c>
      <c r="AA22" s="5">
        <v>296</v>
      </c>
      <c r="AB22" s="5">
        <v>418</v>
      </c>
      <c r="AC22" s="5">
        <v>39</v>
      </c>
      <c r="AD22" s="5">
        <v>270</v>
      </c>
      <c r="AE22" s="5">
        <v>62</v>
      </c>
      <c r="AF22" s="5">
        <f t="shared" si="5"/>
        <v>0</v>
      </c>
      <c r="AG22" s="5">
        <f t="shared" si="6"/>
        <v>0.39309428950863212</v>
      </c>
      <c r="AH22" s="5">
        <f t="shared" si="7"/>
        <v>0.55511288180610885</v>
      </c>
      <c r="AI22" s="5">
        <f t="shared" si="8"/>
        <v>5.1792828685258967E-2</v>
      </c>
      <c r="AJ22" s="2">
        <v>0</v>
      </c>
      <c r="AK22" s="3">
        <v>217</v>
      </c>
      <c r="AL22" s="3">
        <v>549</v>
      </c>
      <c r="AM22" s="3">
        <v>68</v>
      </c>
      <c r="AN22" s="3">
        <v>197</v>
      </c>
      <c r="AO22" s="3">
        <v>52</v>
      </c>
      <c r="AP22" s="1">
        <f t="shared" si="9"/>
        <v>0</v>
      </c>
      <c r="AQ22" s="1">
        <f t="shared" si="10"/>
        <v>0.26019184652278177</v>
      </c>
      <c r="AR22" s="1">
        <f t="shared" si="11"/>
        <v>0.65827338129496404</v>
      </c>
      <c r="AS22" s="1">
        <f t="shared" si="12"/>
        <v>8.1534772182254203E-2</v>
      </c>
      <c r="AT22" s="5">
        <f t="shared" si="13"/>
        <v>753</v>
      </c>
      <c r="AU22" s="3">
        <f t="shared" si="23"/>
        <v>834</v>
      </c>
      <c r="AV22" s="2">
        <f t="shared" si="14"/>
        <v>1611</v>
      </c>
      <c r="AW22" s="1">
        <f t="shared" si="24"/>
        <v>0.42788844621513944</v>
      </c>
      <c r="AX22" s="1">
        <f t="shared" si="25"/>
        <v>0.38633093525179857</v>
      </c>
      <c r="AY22" s="1">
        <f t="shared" si="26"/>
        <v>0</v>
      </c>
      <c r="AZ22" s="1">
        <f t="shared" si="26"/>
        <v>83.83381294964029</v>
      </c>
      <c r="BA22" s="1">
        <f t="shared" si="26"/>
        <v>212.09568345323743</v>
      </c>
      <c r="BB22" s="1">
        <f t="shared" si="26"/>
        <v>26.270503597122303</v>
      </c>
      <c r="BC22" s="1">
        <f t="shared" si="27"/>
        <v>0</v>
      </c>
      <c r="BD22" s="1">
        <f t="shared" si="27"/>
        <v>126.65498007968128</v>
      </c>
      <c r="BE22" s="1">
        <f t="shared" si="27"/>
        <v>178.85737051792827</v>
      </c>
      <c r="BF22" s="1">
        <f t="shared" si="27"/>
        <v>16.687649402390438</v>
      </c>
      <c r="BG22" s="1">
        <f t="shared" si="28"/>
        <v>0</v>
      </c>
      <c r="BH22" s="1">
        <f t="shared" si="28"/>
        <v>0.26019184652278177</v>
      </c>
      <c r="BI22" s="1">
        <f t="shared" si="28"/>
        <v>0.65827338129496415</v>
      </c>
      <c r="BJ22" s="1">
        <f t="shared" si="28"/>
        <v>8.1534772182254203E-2</v>
      </c>
      <c r="BK22" s="1">
        <f t="shared" si="29"/>
        <v>0</v>
      </c>
      <c r="BL22" s="1">
        <f t="shared" si="29"/>
        <v>0.39309428950863218</v>
      </c>
      <c r="BM22" s="1">
        <f t="shared" si="29"/>
        <v>0.55511288180610885</v>
      </c>
      <c r="BN22" s="1">
        <f t="shared" si="29"/>
        <v>5.1792828685258967E-2</v>
      </c>
    </row>
    <row r="23" spans="1:66" hidden="1">
      <c r="A23" s="2" t="s">
        <v>616</v>
      </c>
      <c r="B23" s="2" t="s">
        <v>105</v>
      </c>
      <c r="C23" s="2" t="s">
        <v>162</v>
      </c>
      <c r="D23" s="2" t="s">
        <v>658</v>
      </c>
      <c r="E23" s="6" t="s">
        <v>10</v>
      </c>
      <c r="F23" s="2" t="s">
        <v>1436</v>
      </c>
      <c r="G23" s="2" t="s">
        <v>1433</v>
      </c>
      <c r="H23" s="2" t="s">
        <v>1434</v>
      </c>
      <c r="I23" s="2">
        <v>42</v>
      </c>
      <c r="K23" s="2" t="str">
        <f t="shared" si="0"/>
        <v>MINERIO</v>
      </c>
      <c r="L23" s="2">
        <f t="shared" si="1"/>
        <v>0</v>
      </c>
      <c r="M23" s="2">
        <f t="shared" si="2"/>
        <v>0</v>
      </c>
      <c r="N23" s="8">
        <v>50.666666666666664</v>
      </c>
      <c r="O23" s="11">
        <v>11.9</v>
      </c>
      <c r="P23" s="11">
        <f t="shared" si="19"/>
        <v>0.80339647289353366</v>
      </c>
      <c r="Q23" s="11">
        <f t="shared" si="20"/>
        <v>0.99733801381202913</v>
      </c>
      <c r="R23" s="11">
        <f t="shared" si="21"/>
        <v>693364.0953625082</v>
      </c>
      <c r="S23" s="11">
        <f t="shared" si="22"/>
        <v>860743.59677834739</v>
      </c>
      <c r="T23" s="2">
        <v>1230</v>
      </c>
      <c r="U23" s="2">
        <v>301</v>
      </c>
      <c r="V23" s="2">
        <f t="shared" si="3"/>
        <v>0.80339647289353366</v>
      </c>
      <c r="W23" s="2">
        <f t="shared" si="4"/>
        <v>0.19660352710646636</v>
      </c>
      <c r="X23" s="2">
        <v>0</v>
      </c>
      <c r="Y23" s="2">
        <v>405</v>
      </c>
      <c r="Z23" s="2">
        <v>420</v>
      </c>
      <c r="AA23" s="2">
        <v>181</v>
      </c>
      <c r="AB23" s="2">
        <v>163</v>
      </c>
      <c r="AC23" s="2">
        <v>64</v>
      </c>
      <c r="AD23" s="2">
        <v>214</v>
      </c>
      <c r="AE23" s="2">
        <v>17</v>
      </c>
      <c r="AF23" s="5">
        <f t="shared" si="5"/>
        <v>0.50724637681159424</v>
      </c>
      <c r="AG23" s="5">
        <f t="shared" si="6"/>
        <v>0.21859903381642512</v>
      </c>
      <c r="AH23" s="5">
        <f t="shared" si="7"/>
        <v>0.19685990338164253</v>
      </c>
      <c r="AI23" s="5">
        <f t="shared" si="8"/>
        <v>7.7294685990338161E-2</v>
      </c>
      <c r="AJ23" s="2">
        <v>420</v>
      </c>
      <c r="AK23" s="3">
        <v>152</v>
      </c>
      <c r="AL23" s="3">
        <v>202</v>
      </c>
      <c r="AM23" s="3">
        <v>72</v>
      </c>
      <c r="AN23" s="3">
        <v>197</v>
      </c>
      <c r="AO23" s="3">
        <v>16</v>
      </c>
      <c r="AP23" s="1">
        <f t="shared" si="9"/>
        <v>0.49645390070921985</v>
      </c>
      <c r="AQ23" s="1">
        <f t="shared" si="10"/>
        <v>0.17966903073286053</v>
      </c>
      <c r="AR23" s="1">
        <f t="shared" si="11"/>
        <v>0.23877068557919623</v>
      </c>
      <c r="AS23" s="1">
        <f t="shared" si="12"/>
        <v>8.5106382978723402E-2</v>
      </c>
      <c r="AT23" s="5">
        <f t="shared" si="13"/>
        <v>828</v>
      </c>
      <c r="AU23" s="3">
        <f t="shared" si="23"/>
        <v>846</v>
      </c>
      <c r="AV23" s="2">
        <f t="shared" si="14"/>
        <v>1531</v>
      </c>
      <c r="AW23" s="1">
        <f t="shared" si="24"/>
        <v>0.36980676328502415</v>
      </c>
      <c r="AX23" s="1">
        <f t="shared" si="25"/>
        <v>0.36193853427895983</v>
      </c>
      <c r="AY23" s="1">
        <f t="shared" si="26"/>
        <v>152.01418439716312</v>
      </c>
      <c r="AZ23" s="1">
        <f t="shared" si="26"/>
        <v>55.014657210401893</v>
      </c>
      <c r="BA23" s="1">
        <f t="shared" si="26"/>
        <v>73.111583924349887</v>
      </c>
      <c r="BB23" s="1">
        <f t="shared" si="26"/>
        <v>26.05957446808511</v>
      </c>
      <c r="BC23" s="1">
        <f t="shared" si="27"/>
        <v>155.31884057971016</v>
      </c>
      <c r="BD23" s="1">
        <f t="shared" si="27"/>
        <v>66.935024154589371</v>
      </c>
      <c r="BE23" s="1">
        <f t="shared" si="27"/>
        <v>60.278502415458938</v>
      </c>
      <c r="BF23" s="1">
        <f t="shared" si="27"/>
        <v>23.667632850241546</v>
      </c>
      <c r="BG23" s="1">
        <f t="shared" si="28"/>
        <v>0.49645390070921985</v>
      </c>
      <c r="BH23" s="1">
        <f t="shared" si="28"/>
        <v>0.17966903073286053</v>
      </c>
      <c r="BI23" s="1">
        <f t="shared" si="28"/>
        <v>0.23877068557919623</v>
      </c>
      <c r="BJ23" s="1">
        <f t="shared" si="28"/>
        <v>8.5106382978723416E-2</v>
      </c>
      <c r="BK23" s="1">
        <f t="shared" si="29"/>
        <v>0.50724637681159424</v>
      </c>
      <c r="BL23" s="1">
        <f t="shared" si="29"/>
        <v>0.21859903381642512</v>
      </c>
      <c r="BM23" s="1">
        <f t="shared" si="29"/>
        <v>0.19685990338164253</v>
      </c>
      <c r="BN23" s="1">
        <f t="shared" si="29"/>
        <v>7.7294685990338161E-2</v>
      </c>
    </row>
    <row r="24" spans="1:66" hidden="1">
      <c r="A24" s="2" t="s">
        <v>161</v>
      </c>
      <c r="B24" s="2" t="s">
        <v>105</v>
      </c>
      <c r="C24" s="2" t="s">
        <v>164</v>
      </c>
      <c r="D24" s="2" t="s">
        <v>200</v>
      </c>
      <c r="E24" s="6" t="s">
        <v>70</v>
      </c>
      <c r="F24" s="2" t="s">
        <v>1141</v>
      </c>
      <c r="G24" s="2" t="s">
        <v>1433</v>
      </c>
      <c r="H24" s="2" t="s">
        <v>1141</v>
      </c>
      <c r="I24" s="2">
        <v>36</v>
      </c>
      <c r="J24" s="2">
        <v>20</v>
      </c>
      <c r="K24" s="2" t="str">
        <f t="shared" si="0"/>
        <v>MINERIO</v>
      </c>
      <c r="L24" s="2">
        <f t="shared" si="1"/>
        <v>1.0043999999999999E-2</v>
      </c>
      <c r="M24" s="2">
        <f t="shared" si="2"/>
        <v>44.6</v>
      </c>
      <c r="N24" s="9">
        <v>50.22</v>
      </c>
      <c r="O24" s="10">
        <v>2.23</v>
      </c>
      <c r="P24" s="11">
        <f t="shared" si="19"/>
        <v>3.2753326509723645E-2</v>
      </c>
      <c r="Q24" s="11">
        <f t="shared" si="20"/>
        <v>0.99996534159647443</v>
      </c>
      <c r="R24" s="11">
        <f t="shared" si="21"/>
        <v>27302.157625383828</v>
      </c>
      <c r="S24" s="11">
        <f t="shared" si="22"/>
        <v>833540.10982923163</v>
      </c>
      <c r="T24" s="2">
        <v>32</v>
      </c>
      <c r="U24" s="2">
        <v>945</v>
      </c>
      <c r="V24" s="2">
        <f t="shared" si="3"/>
        <v>3.2753326509723645E-2</v>
      </c>
      <c r="W24" s="2">
        <f t="shared" si="4"/>
        <v>0.96724667349027638</v>
      </c>
      <c r="X24" s="2">
        <v>0</v>
      </c>
      <c r="Y24" s="2">
        <v>326</v>
      </c>
      <c r="Z24" s="5">
        <v>0</v>
      </c>
      <c r="AA24" s="5">
        <v>67</v>
      </c>
      <c r="AB24" s="5">
        <v>321</v>
      </c>
      <c r="AC24" s="5">
        <v>202</v>
      </c>
      <c r="AD24" s="5">
        <v>65</v>
      </c>
      <c r="AE24" s="5">
        <v>22</v>
      </c>
      <c r="AF24" s="5">
        <f t="shared" si="5"/>
        <v>0</v>
      </c>
      <c r="AG24" s="5">
        <f t="shared" si="6"/>
        <v>0.11355932203389831</v>
      </c>
      <c r="AH24" s="5">
        <f t="shared" si="7"/>
        <v>0.54406779661016946</v>
      </c>
      <c r="AI24" s="5">
        <f t="shared" si="8"/>
        <v>0.34237288135593219</v>
      </c>
      <c r="AJ24" s="2">
        <v>0</v>
      </c>
      <c r="AK24" s="3">
        <v>42</v>
      </c>
      <c r="AL24" s="3">
        <v>301</v>
      </c>
      <c r="AM24" s="3">
        <v>257</v>
      </c>
      <c r="AN24" s="3">
        <v>45</v>
      </c>
      <c r="AO24" s="3">
        <v>28</v>
      </c>
      <c r="AP24" s="1">
        <f t="shared" si="9"/>
        <v>0</v>
      </c>
      <c r="AQ24" s="1">
        <f t="shared" si="10"/>
        <v>7.0000000000000007E-2</v>
      </c>
      <c r="AR24" s="1">
        <f t="shared" si="11"/>
        <v>0.50166666666666671</v>
      </c>
      <c r="AS24" s="1">
        <f t="shared" si="12"/>
        <v>0.42833333333333334</v>
      </c>
      <c r="AT24" s="5">
        <f t="shared" si="13"/>
        <v>590</v>
      </c>
      <c r="AU24" s="3">
        <f t="shared" si="23"/>
        <v>600</v>
      </c>
      <c r="AV24" s="2">
        <f t="shared" si="14"/>
        <v>977</v>
      </c>
      <c r="AW24" s="1">
        <f t="shared" si="24"/>
        <v>0.3311864406779661</v>
      </c>
      <c r="AX24" s="1">
        <f t="shared" si="25"/>
        <v>0.32566666666666666</v>
      </c>
      <c r="AY24" s="1">
        <f t="shared" si="26"/>
        <v>0</v>
      </c>
      <c r="AZ24" s="1">
        <f t="shared" si="26"/>
        <v>13.677999999999999</v>
      </c>
      <c r="BA24" s="1">
        <f t="shared" si="26"/>
        <v>98.025666666666666</v>
      </c>
      <c r="BB24" s="1">
        <f t="shared" si="26"/>
        <v>83.696333333333328</v>
      </c>
      <c r="BC24" s="1">
        <f t="shared" si="27"/>
        <v>0</v>
      </c>
      <c r="BD24" s="1">
        <f t="shared" si="27"/>
        <v>22.18949152542373</v>
      </c>
      <c r="BE24" s="1">
        <f t="shared" si="27"/>
        <v>106.31084745762712</v>
      </c>
      <c r="BF24" s="1">
        <f t="shared" si="27"/>
        <v>66.899661016949153</v>
      </c>
      <c r="BG24" s="1">
        <f t="shared" si="28"/>
        <v>0</v>
      </c>
      <c r="BH24" s="1">
        <f t="shared" si="28"/>
        <v>7.0000000000000007E-2</v>
      </c>
      <c r="BI24" s="1">
        <f t="shared" si="28"/>
        <v>0.50166666666666671</v>
      </c>
      <c r="BJ24" s="1">
        <f t="shared" si="28"/>
        <v>0.42833333333333334</v>
      </c>
      <c r="BK24" s="1">
        <f t="shared" si="29"/>
        <v>0</v>
      </c>
      <c r="BL24" s="1">
        <f t="shared" si="29"/>
        <v>0.11355932203389831</v>
      </c>
      <c r="BM24" s="1">
        <f t="shared" si="29"/>
        <v>0.54406779661016946</v>
      </c>
      <c r="BN24" s="1">
        <f t="shared" si="29"/>
        <v>0.34237288135593219</v>
      </c>
    </row>
    <row r="25" spans="1:66" hidden="1">
      <c r="A25" s="2" t="s">
        <v>1049</v>
      </c>
      <c r="B25" s="2" t="s">
        <v>105</v>
      </c>
      <c r="C25" s="2" t="s">
        <v>164</v>
      </c>
      <c r="E25" s="6" t="s">
        <v>142</v>
      </c>
      <c r="F25" s="2" t="s">
        <v>1436</v>
      </c>
      <c r="G25" s="2" t="s">
        <v>6</v>
      </c>
      <c r="H25" s="2" t="s">
        <v>1141</v>
      </c>
      <c r="I25" s="2">
        <v>184</v>
      </c>
      <c r="J25" s="2">
        <v>100</v>
      </c>
      <c r="K25" s="2" t="str">
        <f t="shared" si="0"/>
        <v>MINERIO</v>
      </c>
      <c r="L25" s="2">
        <f t="shared" si="1"/>
        <v>4.9540000000000001E-2</v>
      </c>
      <c r="M25" s="2">
        <f t="shared" si="2"/>
        <v>471</v>
      </c>
      <c r="N25" s="8">
        <v>49.54</v>
      </c>
      <c r="O25" s="11">
        <v>4.71</v>
      </c>
      <c r="P25" s="11">
        <f t="shared" si="19"/>
        <v>0.50332658374312989</v>
      </c>
      <c r="Q25" s="11">
        <f t="shared" si="20"/>
        <v>0.99970694287693507</v>
      </c>
      <c r="R25" s="11">
        <f t="shared" si="21"/>
        <v>266.25976280011571</v>
      </c>
      <c r="S25" s="11">
        <f t="shared" si="22"/>
        <v>528.8449727818986</v>
      </c>
      <c r="T25" s="2">
        <v>1740</v>
      </c>
      <c r="U25" s="2">
        <v>1717</v>
      </c>
      <c r="V25" s="2">
        <f t="shared" si="3"/>
        <v>0.50332658374312989</v>
      </c>
      <c r="W25" s="2">
        <f t="shared" si="4"/>
        <v>0.49667341625687011</v>
      </c>
      <c r="X25" s="2">
        <v>0</v>
      </c>
      <c r="Y25" s="2">
        <v>734</v>
      </c>
      <c r="Z25" s="5">
        <v>172</v>
      </c>
      <c r="AA25" s="5">
        <v>521</v>
      </c>
      <c r="AB25" s="5">
        <v>796</v>
      </c>
      <c r="AC25" s="5">
        <v>124</v>
      </c>
      <c r="AD25" s="5">
        <v>558</v>
      </c>
      <c r="AE25" s="5">
        <v>100</v>
      </c>
      <c r="AF25" s="5">
        <f t="shared" si="5"/>
        <v>0.10663360198388097</v>
      </c>
      <c r="AG25" s="5">
        <f t="shared" si="6"/>
        <v>0.32300061996280222</v>
      </c>
      <c r="AH25" s="5">
        <f t="shared" si="7"/>
        <v>0.49349039057656541</v>
      </c>
      <c r="AI25" s="5">
        <f t="shared" si="8"/>
        <v>7.6875387476751392E-2</v>
      </c>
      <c r="AJ25" s="5">
        <v>0</v>
      </c>
      <c r="AK25" s="3">
        <v>170</v>
      </c>
      <c r="AL25" s="3">
        <v>369</v>
      </c>
      <c r="AM25" s="3">
        <v>1040</v>
      </c>
      <c r="AN25" s="3">
        <v>151</v>
      </c>
      <c r="AO25" s="3">
        <v>433</v>
      </c>
      <c r="AP25" s="1">
        <f t="shared" si="9"/>
        <v>0</v>
      </c>
      <c r="AQ25" s="1">
        <f t="shared" si="10"/>
        <v>0.10766307789740343</v>
      </c>
      <c r="AR25" s="1">
        <f t="shared" si="11"/>
        <v>0.233692210259658</v>
      </c>
      <c r="AS25" s="1">
        <f t="shared" si="12"/>
        <v>0.6586447118429386</v>
      </c>
      <c r="AT25" s="5">
        <f t="shared" si="13"/>
        <v>1613</v>
      </c>
      <c r="AU25" s="3">
        <f t="shared" si="23"/>
        <v>1579</v>
      </c>
      <c r="AV25" s="2">
        <f t="shared" si="14"/>
        <v>3457</v>
      </c>
      <c r="AW25" s="1">
        <f t="shared" si="24"/>
        <v>0.42864228146311223</v>
      </c>
      <c r="AX25" s="1">
        <f t="shared" si="25"/>
        <v>0.43787207093096897</v>
      </c>
      <c r="AY25" s="1">
        <f t="shared" si="26"/>
        <v>0</v>
      </c>
      <c r="AZ25" s="1">
        <f t="shared" si="26"/>
        <v>74.438252058264723</v>
      </c>
      <c r="BA25" s="1">
        <f t="shared" si="26"/>
        <v>161.57479417352755</v>
      </c>
      <c r="BB25" s="1">
        <f t="shared" si="26"/>
        <v>455.38695376820772</v>
      </c>
      <c r="BC25" s="1">
        <f t="shared" si="27"/>
        <v>73.726472411655308</v>
      </c>
      <c r="BD25" s="1">
        <f t="shared" si="27"/>
        <v>223.32262864228147</v>
      </c>
      <c r="BE25" s="1">
        <f t="shared" si="27"/>
        <v>341.19925604463731</v>
      </c>
      <c r="BF25" s="1">
        <f t="shared" si="27"/>
        <v>53.151642901425916</v>
      </c>
      <c r="BG25" s="1">
        <f t="shared" si="28"/>
        <v>0</v>
      </c>
      <c r="BH25" s="1">
        <f t="shared" si="28"/>
        <v>0.10766307789740343</v>
      </c>
      <c r="BI25" s="1">
        <f t="shared" si="28"/>
        <v>0.23369221025965803</v>
      </c>
      <c r="BJ25" s="1">
        <f t="shared" si="28"/>
        <v>0.6586447118429386</v>
      </c>
      <c r="BK25" s="1">
        <f t="shared" si="29"/>
        <v>0.10663360198388096</v>
      </c>
      <c r="BL25" s="1">
        <f t="shared" si="29"/>
        <v>0.32300061996280222</v>
      </c>
      <c r="BM25" s="1">
        <f t="shared" si="29"/>
        <v>0.4934903905765653</v>
      </c>
      <c r="BN25" s="1">
        <f t="shared" si="29"/>
        <v>7.6875387476751392E-2</v>
      </c>
    </row>
    <row r="26" spans="1:66" hidden="1">
      <c r="A26" s="2" t="s">
        <v>616</v>
      </c>
      <c r="B26" s="2" t="s">
        <v>105</v>
      </c>
      <c r="C26" s="2" t="s">
        <v>163</v>
      </c>
      <c r="D26" s="2" t="s">
        <v>717</v>
      </c>
      <c r="E26" s="6" t="s">
        <v>9</v>
      </c>
      <c r="F26" s="2" t="s">
        <v>1436</v>
      </c>
      <c r="G26" s="2" t="s">
        <v>1433</v>
      </c>
      <c r="H26" s="2" t="s">
        <v>1141</v>
      </c>
      <c r="I26" s="2">
        <v>55</v>
      </c>
      <c r="K26" s="2" t="str">
        <f t="shared" si="0"/>
        <v>MINERIO</v>
      </c>
      <c r="L26" s="2">
        <f t="shared" si="1"/>
        <v>0</v>
      </c>
      <c r="M26" s="2">
        <f t="shared" si="2"/>
        <v>0</v>
      </c>
      <c r="N26" s="9">
        <v>48.2</v>
      </c>
      <c r="O26" s="10">
        <v>0.99</v>
      </c>
      <c r="P26" s="11">
        <f t="shared" si="19"/>
        <v>0</v>
      </c>
      <c r="Q26" s="11">
        <f t="shared" si="20"/>
        <v>1</v>
      </c>
      <c r="R26" s="11">
        <f t="shared" si="21"/>
        <v>0</v>
      </c>
      <c r="S26" s="11">
        <f t="shared" si="22"/>
        <v>499849</v>
      </c>
      <c r="T26" s="2">
        <v>0</v>
      </c>
      <c r="U26" s="2">
        <v>707</v>
      </c>
      <c r="V26" s="2">
        <f t="shared" si="3"/>
        <v>0</v>
      </c>
      <c r="W26" s="2">
        <f t="shared" si="4"/>
        <v>1</v>
      </c>
      <c r="X26" s="2">
        <v>0</v>
      </c>
      <c r="Y26" s="2">
        <v>292</v>
      </c>
      <c r="Z26" s="2">
        <v>0</v>
      </c>
      <c r="AA26" s="2">
        <v>36</v>
      </c>
      <c r="AB26" s="2">
        <v>280</v>
      </c>
      <c r="AC26" s="2">
        <v>85</v>
      </c>
      <c r="AD26" s="2">
        <v>51</v>
      </c>
      <c r="AE26" s="2">
        <v>37</v>
      </c>
      <c r="AF26" s="5">
        <f t="shared" si="5"/>
        <v>0</v>
      </c>
      <c r="AG26" s="5">
        <f t="shared" si="6"/>
        <v>8.9775561097256859E-2</v>
      </c>
      <c r="AH26" s="5">
        <f t="shared" si="7"/>
        <v>0.69825436408977559</v>
      </c>
      <c r="AI26" s="5">
        <f t="shared" si="8"/>
        <v>0.21197007481296759</v>
      </c>
      <c r="AJ26" s="2">
        <v>0</v>
      </c>
      <c r="AK26" s="3">
        <v>22</v>
      </c>
      <c r="AL26" s="3">
        <v>277</v>
      </c>
      <c r="AM26" s="3">
        <v>125</v>
      </c>
      <c r="AN26" s="3">
        <v>33</v>
      </c>
      <c r="AO26" s="3">
        <v>31</v>
      </c>
      <c r="AP26" s="1">
        <f t="shared" si="9"/>
        <v>0</v>
      </c>
      <c r="AQ26" s="1">
        <f t="shared" si="10"/>
        <v>5.1886792452830191E-2</v>
      </c>
      <c r="AR26" s="1">
        <f t="shared" si="11"/>
        <v>0.65330188679245282</v>
      </c>
      <c r="AS26" s="1">
        <f t="shared" si="12"/>
        <v>0.294811320754717</v>
      </c>
      <c r="AT26" s="5">
        <f t="shared" si="13"/>
        <v>401</v>
      </c>
      <c r="AU26" s="3">
        <f t="shared" si="23"/>
        <v>424</v>
      </c>
      <c r="AV26" s="2">
        <f t="shared" si="14"/>
        <v>707</v>
      </c>
      <c r="AW26" s="1">
        <f t="shared" si="24"/>
        <v>0.35261845386533663</v>
      </c>
      <c r="AX26" s="1">
        <f t="shared" si="25"/>
        <v>0.33349056603773586</v>
      </c>
      <c r="AY26" s="1">
        <f t="shared" si="26"/>
        <v>0</v>
      </c>
      <c r="AZ26" s="1">
        <f t="shared" si="26"/>
        <v>7.3367924528301884</v>
      </c>
      <c r="BA26" s="1">
        <f t="shared" si="26"/>
        <v>92.376886792452837</v>
      </c>
      <c r="BB26" s="1">
        <f t="shared" si="26"/>
        <v>41.686320754716981</v>
      </c>
      <c r="BC26" s="1">
        <f t="shared" si="27"/>
        <v>0</v>
      </c>
      <c r="BD26" s="1">
        <f t="shared" si="27"/>
        <v>12.694264339152118</v>
      </c>
      <c r="BE26" s="1">
        <f t="shared" si="27"/>
        <v>98.733167082294258</v>
      </c>
      <c r="BF26" s="1">
        <f t="shared" si="27"/>
        <v>29.972568578553613</v>
      </c>
      <c r="BG26" s="1">
        <f t="shared" si="28"/>
        <v>0</v>
      </c>
      <c r="BH26" s="1">
        <f t="shared" si="28"/>
        <v>5.1886792452830184E-2</v>
      </c>
      <c r="BI26" s="1">
        <f t="shared" si="28"/>
        <v>0.65330188679245282</v>
      </c>
      <c r="BJ26" s="1">
        <f t="shared" si="28"/>
        <v>0.29481132075471694</v>
      </c>
      <c r="BK26" s="1">
        <f t="shared" si="29"/>
        <v>0</v>
      </c>
      <c r="BL26" s="1">
        <f t="shared" si="29"/>
        <v>8.9775561097256859E-2</v>
      </c>
      <c r="BM26" s="1">
        <f t="shared" si="29"/>
        <v>0.69825436408977559</v>
      </c>
      <c r="BN26" s="1">
        <f t="shared" si="29"/>
        <v>0.21197007481296759</v>
      </c>
    </row>
    <row r="27" spans="1:66" hidden="1">
      <c r="A27" s="2" t="s">
        <v>1049</v>
      </c>
      <c r="B27" s="2" t="s">
        <v>105</v>
      </c>
      <c r="C27" s="2" t="s">
        <v>164</v>
      </c>
      <c r="E27" s="6" t="s">
        <v>142</v>
      </c>
      <c r="F27" s="2" t="s">
        <v>1436</v>
      </c>
      <c r="G27" s="2" t="s">
        <v>6</v>
      </c>
      <c r="H27" s="2" t="s">
        <v>1141</v>
      </c>
      <c r="I27" s="2">
        <v>180</v>
      </c>
      <c r="J27" s="2">
        <v>15</v>
      </c>
      <c r="K27" s="2" t="str">
        <f t="shared" si="0"/>
        <v>MINERIO</v>
      </c>
      <c r="L27" s="2">
        <f t="shared" si="1"/>
        <v>6.8490000000000001E-3</v>
      </c>
      <c r="M27" s="2">
        <f t="shared" si="2"/>
        <v>28.65</v>
      </c>
      <c r="N27" s="8">
        <v>45.66</v>
      </c>
      <c r="O27" s="11">
        <v>1.91</v>
      </c>
      <c r="P27" s="11">
        <f t="shared" si="19"/>
        <v>0.22969543147208121</v>
      </c>
      <c r="Q27" s="11">
        <f t="shared" si="20"/>
        <v>0.99962173221566686</v>
      </c>
      <c r="R27" s="11">
        <f t="shared" si="21"/>
        <v>41684.208121827411</v>
      </c>
      <c r="S27" s="11">
        <f t="shared" si="22"/>
        <v>181407.35347557036</v>
      </c>
      <c r="T27" s="2">
        <v>181</v>
      </c>
      <c r="U27" s="2">
        <v>607</v>
      </c>
      <c r="V27" s="2">
        <f t="shared" si="3"/>
        <v>0.22969543147208121</v>
      </c>
      <c r="W27" s="2">
        <f t="shared" si="4"/>
        <v>0.77030456852791873</v>
      </c>
      <c r="X27" s="2">
        <v>0</v>
      </c>
      <c r="Y27" s="2">
        <v>311</v>
      </c>
      <c r="Z27" s="5">
        <v>0</v>
      </c>
      <c r="AA27" s="5">
        <v>85</v>
      </c>
      <c r="AB27" s="5">
        <v>284</v>
      </c>
      <c r="AC27" s="5">
        <v>89</v>
      </c>
      <c r="AD27" s="5">
        <v>77</v>
      </c>
      <c r="AE27" s="5">
        <v>33</v>
      </c>
      <c r="AF27" s="5">
        <f t="shared" si="5"/>
        <v>0</v>
      </c>
      <c r="AG27" s="5">
        <f t="shared" si="6"/>
        <v>0.18558951965065501</v>
      </c>
      <c r="AH27" s="5">
        <f t="shared" si="7"/>
        <v>0.62008733624454149</v>
      </c>
      <c r="AI27" s="5">
        <f t="shared" si="8"/>
        <v>0.1943231441048035</v>
      </c>
      <c r="AJ27" s="5">
        <v>0</v>
      </c>
      <c r="AK27" s="3">
        <v>0</v>
      </c>
      <c r="AL27" s="3">
        <v>45</v>
      </c>
      <c r="AM27" s="3">
        <v>320</v>
      </c>
      <c r="AN27" s="3">
        <v>117</v>
      </c>
      <c r="AO27" s="3">
        <v>48</v>
      </c>
      <c r="AP27" s="1">
        <f t="shared" si="9"/>
        <v>0</v>
      </c>
      <c r="AQ27" s="1">
        <f t="shared" si="10"/>
        <v>0</v>
      </c>
      <c r="AR27" s="1">
        <f t="shared" si="11"/>
        <v>0.12328767123287671</v>
      </c>
      <c r="AS27" s="1">
        <f t="shared" si="12"/>
        <v>0.87671232876712324</v>
      </c>
      <c r="AT27" s="5">
        <f t="shared" si="13"/>
        <v>458</v>
      </c>
      <c r="AU27" s="3">
        <f t="shared" si="23"/>
        <v>365</v>
      </c>
      <c r="AV27" s="2">
        <f t="shared" si="14"/>
        <v>788</v>
      </c>
      <c r="AW27" s="1">
        <f t="shared" si="24"/>
        <v>0.3441048034934498</v>
      </c>
      <c r="AX27" s="1">
        <f t="shared" si="25"/>
        <v>0.4317808219178082</v>
      </c>
      <c r="AY27" s="1">
        <f t="shared" si="26"/>
        <v>0</v>
      </c>
      <c r="AZ27" s="1">
        <f t="shared" si="26"/>
        <v>0</v>
      </c>
      <c r="BA27" s="1">
        <f t="shared" si="26"/>
        <v>19.43013698630137</v>
      </c>
      <c r="BB27" s="1">
        <f t="shared" si="26"/>
        <v>138.16986301369863</v>
      </c>
      <c r="BC27" s="1">
        <f t="shared" si="27"/>
        <v>0</v>
      </c>
      <c r="BD27" s="1">
        <f t="shared" si="27"/>
        <v>29.248908296943231</v>
      </c>
      <c r="BE27" s="1">
        <f t="shared" si="27"/>
        <v>97.725764192139735</v>
      </c>
      <c r="BF27" s="1">
        <f t="shared" si="27"/>
        <v>30.625327510917032</v>
      </c>
      <c r="BG27" s="1">
        <f t="shared" si="28"/>
        <v>0</v>
      </c>
      <c r="BH27" s="1">
        <f t="shared" si="28"/>
        <v>0</v>
      </c>
      <c r="BI27" s="1">
        <f t="shared" si="28"/>
        <v>0.12328767123287672</v>
      </c>
      <c r="BJ27" s="1">
        <f t="shared" si="28"/>
        <v>0.87671232876712335</v>
      </c>
      <c r="BK27" s="1">
        <f t="shared" si="29"/>
        <v>0</v>
      </c>
      <c r="BL27" s="1">
        <f t="shared" si="29"/>
        <v>0.18558951965065504</v>
      </c>
      <c r="BM27" s="1">
        <f t="shared" si="29"/>
        <v>0.62008733624454149</v>
      </c>
      <c r="BN27" s="1">
        <f t="shared" si="29"/>
        <v>0.1943231441048035</v>
      </c>
    </row>
    <row r="28" spans="1:66" hidden="1">
      <c r="A28" s="2" t="s">
        <v>161</v>
      </c>
      <c r="B28" s="2" t="s">
        <v>105</v>
      </c>
      <c r="C28" s="2" t="s">
        <v>164</v>
      </c>
      <c r="D28" s="2" t="s">
        <v>228</v>
      </c>
      <c r="E28" s="6" t="s">
        <v>74</v>
      </c>
      <c r="F28" s="2" t="s">
        <v>1141</v>
      </c>
      <c r="G28" s="2" t="s">
        <v>1433</v>
      </c>
      <c r="H28" s="2" t="s">
        <v>1141</v>
      </c>
      <c r="I28" s="2">
        <v>64</v>
      </c>
      <c r="J28" s="2">
        <v>20</v>
      </c>
      <c r="K28" s="2" t="str">
        <f t="shared" si="0"/>
        <v>MINERIO</v>
      </c>
      <c r="L28" s="2">
        <f t="shared" si="1"/>
        <v>8.9220000000000011E-3</v>
      </c>
      <c r="M28" s="2">
        <f t="shared" si="2"/>
        <v>40</v>
      </c>
      <c r="N28" s="9">
        <v>44.61</v>
      </c>
      <c r="O28" s="10">
        <v>2</v>
      </c>
      <c r="P28" s="11">
        <f t="shared" si="19"/>
        <v>0</v>
      </c>
      <c r="Q28" s="11">
        <f t="shared" si="20"/>
        <v>1</v>
      </c>
      <c r="R28" s="11">
        <f t="shared" si="21"/>
        <v>0</v>
      </c>
      <c r="S28" s="11">
        <f t="shared" si="22"/>
        <v>1771561</v>
      </c>
      <c r="T28" s="2">
        <v>0</v>
      </c>
      <c r="U28" s="2">
        <v>1331</v>
      </c>
      <c r="V28" s="2">
        <f t="shared" si="3"/>
        <v>0</v>
      </c>
      <c r="W28" s="2">
        <f t="shared" si="4"/>
        <v>1</v>
      </c>
      <c r="X28" s="2">
        <v>0</v>
      </c>
      <c r="Y28" s="2">
        <v>381</v>
      </c>
      <c r="Z28" s="5">
        <v>0</v>
      </c>
      <c r="AA28" s="5">
        <v>102</v>
      </c>
      <c r="AB28" s="5">
        <v>496</v>
      </c>
      <c r="AC28" s="5">
        <v>159</v>
      </c>
      <c r="AD28" s="5">
        <v>97</v>
      </c>
      <c r="AE28" s="5">
        <v>40</v>
      </c>
      <c r="AF28" s="5">
        <f t="shared" si="5"/>
        <v>0</v>
      </c>
      <c r="AG28" s="5">
        <f t="shared" si="6"/>
        <v>0.13474240422721268</v>
      </c>
      <c r="AH28" s="5">
        <f t="shared" si="7"/>
        <v>0.65521796565389701</v>
      </c>
      <c r="AI28" s="5">
        <f t="shared" si="8"/>
        <v>0.21003963011889035</v>
      </c>
      <c r="AJ28" s="5">
        <v>0</v>
      </c>
      <c r="AK28" s="3">
        <v>78</v>
      </c>
      <c r="AL28" s="3">
        <v>495</v>
      </c>
      <c r="AM28" s="3">
        <v>215</v>
      </c>
      <c r="AN28" s="3">
        <v>77</v>
      </c>
      <c r="AO28" s="3">
        <v>28</v>
      </c>
      <c r="AP28" s="1">
        <f t="shared" si="9"/>
        <v>0</v>
      </c>
      <c r="AQ28" s="1">
        <f t="shared" si="10"/>
        <v>9.8984771573604066E-2</v>
      </c>
      <c r="AR28" s="1">
        <f t="shared" si="11"/>
        <v>0.62817258883248728</v>
      </c>
      <c r="AS28" s="1">
        <f t="shared" si="12"/>
        <v>0.27284263959390864</v>
      </c>
      <c r="AT28" s="5">
        <f t="shared" si="13"/>
        <v>757</v>
      </c>
      <c r="AU28" s="3">
        <f t="shared" si="23"/>
        <v>788</v>
      </c>
      <c r="AV28" s="2">
        <f t="shared" si="14"/>
        <v>1331</v>
      </c>
      <c r="AW28" s="1">
        <f t="shared" si="24"/>
        <v>0.35165125495376487</v>
      </c>
      <c r="AX28" s="1">
        <f t="shared" si="25"/>
        <v>0.33781725888324871</v>
      </c>
      <c r="AY28" s="1">
        <f t="shared" si="26"/>
        <v>0</v>
      </c>
      <c r="AZ28" s="1">
        <f t="shared" si="26"/>
        <v>26.349746192893399</v>
      </c>
      <c r="BA28" s="1">
        <f t="shared" si="26"/>
        <v>167.2195431472081</v>
      </c>
      <c r="BB28" s="1">
        <f t="shared" si="26"/>
        <v>72.630710659898469</v>
      </c>
      <c r="BC28" s="1">
        <f t="shared" si="27"/>
        <v>0</v>
      </c>
      <c r="BD28" s="1">
        <f t="shared" si="27"/>
        <v>35.868428005284017</v>
      </c>
      <c r="BE28" s="1">
        <f t="shared" si="27"/>
        <v>174.41902245706737</v>
      </c>
      <c r="BF28" s="1">
        <f t="shared" si="27"/>
        <v>55.912549537648616</v>
      </c>
      <c r="BG28" s="1">
        <f t="shared" si="28"/>
        <v>0</v>
      </c>
      <c r="BH28" s="1">
        <f t="shared" si="28"/>
        <v>9.8984771573604052E-2</v>
      </c>
      <c r="BI28" s="1">
        <f t="shared" si="28"/>
        <v>0.62817258883248728</v>
      </c>
      <c r="BJ28" s="1">
        <f t="shared" si="28"/>
        <v>0.27284263959390859</v>
      </c>
      <c r="BK28" s="1">
        <f t="shared" si="29"/>
        <v>0</v>
      </c>
      <c r="BL28" s="1">
        <f t="shared" si="29"/>
        <v>0.1347424042272127</v>
      </c>
      <c r="BM28" s="1">
        <f t="shared" si="29"/>
        <v>0.65521796565389701</v>
      </c>
      <c r="BN28" s="1">
        <f t="shared" si="29"/>
        <v>0.21003963011889037</v>
      </c>
    </row>
    <row r="29" spans="1:66" hidden="1">
      <c r="A29" s="2" t="s">
        <v>161</v>
      </c>
      <c r="B29" s="2" t="s">
        <v>105</v>
      </c>
      <c r="C29" s="2" t="s">
        <v>164</v>
      </c>
      <c r="D29" s="2" t="s">
        <v>189</v>
      </c>
      <c r="E29" s="6" t="s">
        <v>70</v>
      </c>
      <c r="F29" s="2" t="s">
        <v>1141</v>
      </c>
      <c r="G29" s="2" t="s">
        <v>1433</v>
      </c>
      <c r="H29" s="2" t="s">
        <v>1141</v>
      </c>
      <c r="I29" s="2">
        <v>25</v>
      </c>
      <c r="J29" s="2">
        <v>50</v>
      </c>
      <c r="K29" s="2" t="str">
        <f t="shared" si="0"/>
        <v>MINERIO</v>
      </c>
      <c r="L29" s="2">
        <f t="shared" si="1"/>
        <v>2.0140000000000002E-2</v>
      </c>
      <c r="M29" s="2">
        <f t="shared" si="2"/>
        <v>665</v>
      </c>
      <c r="N29" s="9">
        <v>40.28</v>
      </c>
      <c r="O29" s="10">
        <v>13.3</v>
      </c>
      <c r="P29" s="11">
        <f t="shared" si="19"/>
        <v>0.25732421875</v>
      </c>
      <c r="Q29" s="11">
        <f t="shared" si="20"/>
        <v>0.99983084767142727</v>
      </c>
      <c r="R29" s="11">
        <f t="shared" si="21"/>
        <v>254245.591796875</v>
      </c>
      <c r="S29" s="11">
        <f t="shared" si="22"/>
        <v>987868.87140988628</v>
      </c>
      <c r="T29" s="2">
        <v>527</v>
      </c>
      <c r="U29" s="2">
        <v>1521</v>
      </c>
      <c r="V29" s="2">
        <f t="shared" si="3"/>
        <v>0.25732421875</v>
      </c>
      <c r="W29" s="2">
        <f t="shared" si="4"/>
        <v>0.74267578125</v>
      </c>
      <c r="X29" s="2">
        <v>0</v>
      </c>
      <c r="Y29" s="2">
        <v>450</v>
      </c>
      <c r="Z29" s="5">
        <v>0</v>
      </c>
      <c r="AA29" s="5">
        <v>4</v>
      </c>
      <c r="AB29" s="5">
        <v>996</v>
      </c>
      <c r="AC29" s="5">
        <v>899</v>
      </c>
      <c r="AD29" s="5">
        <v>5</v>
      </c>
      <c r="AE29" s="5">
        <v>29</v>
      </c>
      <c r="AF29" s="5">
        <f t="shared" si="5"/>
        <v>0</v>
      </c>
      <c r="AG29" s="5">
        <f t="shared" si="6"/>
        <v>2.1063717746182199E-3</v>
      </c>
      <c r="AH29" s="5">
        <f t="shared" si="7"/>
        <v>0.52448657187993686</v>
      </c>
      <c r="AI29" s="5">
        <f t="shared" si="8"/>
        <v>0.473407056345445</v>
      </c>
      <c r="AJ29" s="2">
        <v>0</v>
      </c>
      <c r="AK29" s="3">
        <v>1</v>
      </c>
      <c r="AL29" s="3">
        <v>775</v>
      </c>
      <c r="AM29" s="3">
        <v>1136</v>
      </c>
      <c r="AN29" s="3">
        <v>2</v>
      </c>
      <c r="AO29" s="3">
        <v>19</v>
      </c>
      <c r="AP29" s="1">
        <f t="shared" si="9"/>
        <v>0</v>
      </c>
      <c r="AQ29" s="1">
        <f t="shared" si="10"/>
        <v>5.2301255230125519E-4</v>
      </c>
      <c r="AR29" s="1">
        <f t="shared" si="11"/>
        <v>0.40533472803347281</v>
      </c>
      <c r="AS29" s="1">
        <f t="shared" si="12"/>
        <v>0.59414225941422594</v>
      </c>
      <c r="AT29" s="5">
        <f t="shared" si="13"/>
        <v>1899</v>
      </c>
      <c r="AU29" s="3">
        <f t="shared" si="23"/>
        <v>1912</v>
      </c>
      <c r="AV29" s="2">
        <f t="shared" si="14"/>
        <v>2048</v>
      </c>
      <c r="AW29" s="1">
        <f t="shared" si="24"/>
        <v>0.21569246972090575</v>
      </c>
      <c r="AX29" s="1">
        <f t="shared" si="25"/>
        <v>0.21422594142259413</v>
      </c>
      <c r="AY29" s="1">
        <f t="shared" si="26"/>
        <v>0</v>
      </c>
      <c r="AZ29" s="1">
        <f t="shared" si="26"/>
        <v>0.21422594142259413</v>
      </c>
      <c r="BA29" s="1">
        <f t="shared" si="26"/>
        <v>166.02510460251045</v>
      </c>
      <c r="BB29" s="1">
        <f t="shared" si="26"/>
        <v>243.36066945606694</v>
      </c>
      <c r="BC29" s="1">
        <f t="shared" si="27"/>
        <v>0</v>
      </c>
      <c r="BD29" s="1">
        <f t="shared" si="27"/>
        <v>0.862769878883623</v>
      </c>
      <c r="BE29" s="1">
        <f t="shared" si="27"/>
        <v>214.82969984202214</v>
      </c>
      <c r="BF29" s="1">
        <f t="shared" si="27"/>
        <v>193.90753027909426</v>
      </c>
      <c r="BG29" s="1">
        <f t="shared" si="28"/>
        <v>0</v>
      </c>
      <c r="BH29" s="1">
        <f t="shared" si="28"/>
        <v>5.2301255230125519E-4</v>
      </c>
      <c r="BI29" s="1">
        <f t="shared" si="28"/>
        <v>0.40533472803347276</v>
      </c>
      <c r="BJ29" s="1">
        <f t="shared" si="28"/>
        <v>0.59414225941422594</v>
      </c>
      <c r="BK29" s="1">
        <f t="shared" si="29"/>
        <v>0</v>
      </c>
      <c r="BL29" s="1">
        <f t="shared" si="29"/>
        <v>2.1063717746182199E-3</v>
      </c>
      <c r="BM29" s="1">
        <f t="shared" si="29"/>
        <v>0.52448657187993686</v>
      </c>
      <c r="BN29" s="1">
        <f t="shared" si="29"/>
        <v>0.47340705634544494</v>
      </c>
    </row>
    <row r="30" spans="1:66" hidden="1">
      <c r="A30" s="2" t="s">
        <v>1049</v>
      </c>
      <c r="B30" s="2" t="s">
        <v>105</v>
      </c>
      <c r="C30" s="2" t="s">
        <v>164</v>
      </c>
      <c r="E30" s="6" t="s">
        <v>134</v>
      </c>
      <c r="F30" s="2" t="s">
        <v>1436</v>
      </c>
      <c r="G30" s="2" t="s">
        <v>6</v>
      </c>
      <c r="H30" s="2" t="s">
        <v>1434</v>
      </c>
      <c r="I30" s="2">
        <v>111</v>
      </c>
      <c r="J30" s="2">
        <v>40</v>
      </c>
      <c r="K30" s="2" t="str">
        <f t="shared" si="0"/>
        <v>MINERIO</v>
      </c>
      <c r="L30" s="2">
        <f t="shared" si="1"/>
        <v>1.4676E-2</v>
      </c>
      <c r="M30" s="2">
        <f t="shared" si="2"/>
        <v>773.19999999999993</v>
      </c>
      <c r="N30" s="9">
        <v>36.69</v>
      </c>
      <c r="O30" s="10">
        <v>19.329999999999998</v>
      </c>
      <c r="P30" s="11">
        <f t="shared" si="19"/>
        <v>0.43330638641875507</v>
      </c>
      <c r="Q30" s="11">
        <f t="shared" si="20"/>
        <v>0.99938225575764139</v>
      </c>
      <c r="R30" s="11">
        <f t="shared" si="21"/>
        <v>11796.766370250607</v>
      </c>
      <c r="S30" s="11">
        <f t="shared" si="22"/>
        <v>27208.181913001787</v>
      </c>
      <c r="T30" s="2">
        <v>536</v>
      </c>
      <c r="U30" s="2">
        <v>701</v>
      </c>
      <c r="V30" s="2">
        <f t="shared" si="3"/>
        <v>0.43330638641875507</v>
      </c>
      <c r="W30" s="2">
        <f t="shared" si="4"/>
        <v>0.56669361358124493</v>
      </c>
      <c r="X30" s="2">
        <v>0</v>
      </c>
      <c r="Y30" s="2">
        <v>410</v>
      </c>
      <c r="Z30" s="5">
        <v>31</v>
      </c>
      <c r="AA30" s="5">
        <v>315</v>
      </c>
      <c r="AB30" s="5">
        <v>250</v>
      </c>
      <c r="AC30" s="5">
        <v>31</v>
      </c>
      <c r="AD30" s="5">
        <v>243</v>
      </c>
      <c r="AE30" s="5">
        <v>26</v>
      </c>
      <c r="AF30" s="5">
        <f t="shared" si="5"/>
        <v>4.9441786283891544E-2</v>
      </c>
      <c r="AG30" s="5">
        <f t="shared" si="6"/>
        <v>0.50239234449760761</v>
      </c>
      <c r="AH30" s="5">
        <f t="shared" si="7"/>
        <v>0.39872408293460926</v>
      </c>
      <c r="AI30" s="5">
        <f t="shared" si="8"/>
        <v>4.9441786283891544E-2</v>
      </c>
      <c r="AJ30" s="2">
        <v>31</v>
      </c>
      <c r="AK30" s="3">
        <v>260</v>
      </c>
      <c r="AL30" s="3">
        <v>294</v>
      </c>
      <c r="AM30" s="3">
        <v>39</v>
      </c>
      <c r="AN30" s="3">
        <v>245</v>
      </c>
      <c r="AO30" s="3">
        <v>26</v>
      </c>
      <c r="AP30" s="1">
        <f t="shared" si="9"/>
        <v>4.9679487179487176E-2</v>
      </c>
      <c r="AQ30" s="1">
        <f t="shared" si="10"/>
        <v>0.41666666666666669</v>
      </c>
      <c r="AR30" s="1">
        <f t="shared" si="11"/>
        <v>0.47115384615384615</v>
      </c>
      <c r="AS30" s="1">
        <f t="shared" si="12"/>
        <v>6.25E-2</v>
      </c>
      <c r="AT30" s="5">
        <f t="shared" si="13"/>
        <v>627</v>
      </c>
      <c r="AU30" s="3">
        <f t="shared" si="23"/>
        <v>624</v>
      </c>
      <c r="AV30" s="2">
        <f t="shared" si="14"/>
        <v>1237</v>
      </c>
      <c r="AW30" s="1">
        <f t="shared" si="24"/>
        <v>0.3945773524720893</v>
      </c>
      <c r="AX30" s="1">
        <f t="shared" si="25"/>
        <v>0.39647435897435895</v>
      </c>
      <c r="AY30" s="1">
        <f t="shared" si="26"/>
        <v>12.290705128205127</v>
      </c>
      <c r="AZ30" s="1">
        <f t="shared" si="26"/>
        <v>103.08333333333333</v>
      </c>
      <c r="BA30" s="1">
        <f t="shared" si="26"/>
        <v>116.56346153846154</v>
      </c>
      <c r="BB30" s="1">
        <f t="shared" si="26"/>
        <v>15.462499999999999</v>
      </c>
      <c r="BC30" s="1">
        <f t="shared" si="27"/>
        <v>12.231897926634769</v>
      </c>
      <c r="BD30" s="1">
        <f t="shared" si="27"/>
        <v>124.29186602870813</v>
      </c>
      <c r="BE30" s="1">
        <f t="shared" si="27"/>
        <v>98.644338118022333</v>
      </c>
      <c r="BF30" s="1">
        <f t="shared" si="27"/>
        <v>12.231897926634769</v>
      </c>
      <c r="BG30" s="1">
        <f t="shared" si="28"/>
        <v>4.9679487179487176E-2</v>
      </c>
      <c r="BH30" s="1">
        <f t="shared" si="28"/>
        <v>0.41666666666666663</v>
      </c>
      <c r="BI30" s="1">
        <f t="shared" si="28"/>
        <v>0.47115384615384615</v>
      </c>
      <c r="BJ30" s="1">
        <f t="shared" si="28"/>
        <v>6.2499999999999993E-2</v>
      </c>
      <c r="BK30" s="1">
        <f t="shared" si="29"/>
        <v>4.9441786283891551E-2</v>
      </c>
      <c r="BL30" s="1">
        <f t="shared" si="29"/>
        <v>0.50239234449760772</v>
      </c>
      <c r="BM30" s="1">
        <f t="shared" si="29"/>
        <v>0.39872408293460931</v>
      </c>
      <c r="BN30" s="1">
        <f t="shared" si="29"/>
        <v>4.9441786283891551E-2</v>
      </c>
    </row>
    <row r="31" spans="1:66" hidden="1">
      <c r="A31" s="2" t="s">
        <v>161</v>
      </c>
      <c r="B31" s="2" t="s">
        <v>105</v>
      </c>
      <c r="C31" s="2" t="s">
        <v>164</v>
      </c>
      <c r="D31" s="2" t="s">
        <v>279</v>
      </c>
      <c r="E31" s="6" t="s">
        <v>79</v>
      </c>
      <c r="F31" s="2" t="s">
        <v>1141</v>
      </c>
      <c r="G31" s="2" t="s">
        <v>1433</v>
      </c>
      <c r="H31" s="2" t="s">
        <v>1141</v>
      </c>
      <c r="I31" s="2">
        <v>116</v>
      </c>
      <c r="J31" s="2">
        <v>85</v>
      </c>
      <c r="K31" s="2" t="str">
        <f t="shared" si="0"/>
        <v>MINERIO</v>
      </c>
      <c r="L31" s="2">
        <f t="shared" si="1"/>
        <v>3.0634000000000002E-2</v>
      </c>
      <c r="M31" s="2">
        <f t="shared" si="2"/>
        <v>140.25</v>
      </c>
      <c r="N31" s="8">
        <v>36.04</v>
      </c>
      <c r="O31" s="11">
        <v>1.65</v>
      </c>
      <c r="P31" s="11">
        <f t="shared" si="19"/>
        <v>7.7617328519855602E-2</v>
      </c>
      <c r="Q31" s="11">
        <f t="shared" si="20"/>
        <v>0.99997830146929334</v>
      </c>
      <c r="R31" s="11">
        <f t="shared" si="21"/>
        <v>833002.83032490977</v>
      </c>
      <c r="S31" s="11">
        <f t="shared" si="22"/>
        <v>10731943.127549514</v>
      </c>
      <c r="T31" s="2">
        <v>301</v>
      </c>
      <c r="U31" s="2">
        <v>3577</v>
      </c>
      <c r="V31" s="2">
        <f t="shared" si="3"/>
        <v>7.7617328519855602E-2</v>
      </c>
      <c r="W31" s="2">
        <f t="shared" si="4"/>
        <v>0.92238267148014441</v>
      </c>
      <c r="X31" s="2">
        <v>0</v>
      </c>
      <c r="Y31" s="2">
        <v>886</v>
      </c>
      <c r="Z31" s="5">
        <v>0</v>
      </c>
      <c r="AA31" s="5">
        <v>538</v>
      </c>
      <c r="AB31" s="5">
        <v>1255</v>
      </c>
      <c r="AC31" s="5">
        <v>106</v>
      </c>
      <c r="AD31" s="5">
        <v>525</v>
      </c>
      <c r="AE31" s="5">
        <v>164</v>
      </c>
      <c r="AF31" s="5">
        <f t="shared" si="5"/>
        <v>0</v>
      </c>
      <c r="AG31" s="5">
        <f t="shared" si="6"/>
        <v>0.28330700368615058</v>
      </c>
      <c r="AH31" s="5">
        <f t="shared" si="7"/>
        <v>0.66087414428646651</v>
      </c>
      <c r="AI31" s="5">
        <f t="shared" si="8"/>
        <v>5.5818852027382834E-2</v>
      </c>
      <c r="AJ31" s="5">
        <v>0</v>
      </c>
      <c r="AK31" s="3">
        <v>331</v>
      </c>
      <c r="AL31" s="3">
        <v>1555</v>
      </c>
      <c r="AM31" s="3">
        <v>172</v>
      </c>
      <c r="AN31" s="3">
        <v>350</v>
      </c>
      <c r="AO31" s="3">
        <v>177</v>
      </c>
      <c r="AP31" s="1">
        <f t="shared" si="9"/>
        <v>0</v>
      </c>
      <c r="AQ31" s="1">
        <f t="shared" si="10"/>
        <v>0.16083576287657919</v>
      </c>
      <c r="AR31" s="1">
        <f t="shared" si="11"/>
        <v>0.75558794946550045</v>
      </c>
      <c r="AS31" s="1">
        <f t="shared" si="12"/>
        <v>8.3576287657920315E-2</v>
      </c>
      <c r="AT31" s="5">
        <f t="shared" si="13"/>
        <v>1899</v>
      </c>
      <c r="AU31" s="3">
        <f t="shared" si="23"/>
        <v>2058</v>
      </c>
      <c r="AV31" s="2">
        <f t="shared" si="14"/>
        <v>3878</v>
      </c>
      <c r="AW31" s="1">
        <f t="shared" si="24"/>
        <v>0.40842548709847287</v>
      </c>
      <c r="AX31" s="1">
        <f t="shared" si="25"/>
        <v>0.37687074829931971</v>
      </c>
      <c r="AY31" s="1">
        <f t="shared" si="26"/>
        <v>0</v>
      </c>
      <c r="AZ31" s="1">
        <f t="shared" si="26"/>
        <v>124.74421768707482</v>
      </c>
      <c r="BA31" s="1">
        <f t="shared" si="26"/>
        <v>586.03401360544217</v>
      </c>
      <c r="BB31" s="1">
        <f t="shared" si="26"/>
        <v>64.821768707482988</v>
      </c>
      <c r="BC31" s="1">
        <f t="shared" si="27"/>
        <v>0</v>
      </c>
      <c r="BD31" s="1">
        <f t="shared" si="27"/>
        <v>219.7329120589784</v>
      </c>
      <c r="BE31" s="1">
        <f t="shared" si="27"/>
        <v>512.57398630858347</v>
      </c>
      <c r="BF31" s="1">
        <f t="shared" si="27"/>
        <v>43.293101632438123</v>
      </c>
      <c r="BG31" s="1">
        <f t="shared" si="28"/>
        <v>0</v>
      </c>
      <c r="BH31" s="1">
        <f t="shared" si="28"/>
        <v>0.16083576287657919</v>
      </c>
      <c r="BI31" s="1">
        <f t="shared" si="28"/>
        <v>0.75558794946550045</v>
      </c>
      <c r="BJ31" s="1">
        <f t="shared" si="28"/>
        <v>8.3576287657920301E-2</v>
      </c>
      <c r="BK31" s="1">
        <f t="shared" si="29"/>
        <v>0</v>
      </c>
      <c r="BL31" s="1">
        <f t="shared" si="29"/>
        <v>0.28330700368615058</v>
      </c>
      <c r="BM31" s="1">
        <f t="shared" si="29"/>
        <v>0.66087414428646651</v>
      </c>
      <c r="BN31" s="1">
        <f t="shared" si="29"/>
        <v>5.5818852027382827E-2</v>
      </c>
    </row>
    <row r="32" spans="1:66" hidden="1">
      <c r="A32" s="2" t="s">
        <v>1049</v>
      </c>
      <c r="B32" s="2" t="s">
        <v>105</v>
      </c>
      <c r="C32" s="2" t="s">
        <v>164</v>
      </c>
      <c r="E32" s="6" t="s">
        <v>145</v>
      </c>
      <c r="F32" s="2" t="s">
        <v>1436</v>
      </c>
      <c r="G32" s="2" t="s">
        <v>6</v>
      </c>
      <c r="H32" s="2" t="s">
        <v>1141</v>
      </c>
      <c r="I32" s="2">
        <v>208</v>
      </c>
      <c r="J32" s="2">
        <v>5</v>
      </c>
      <c r="K32" s="2" t="str">
        <f t="shared" si="0"/>
        <v>MINERIO</v>
      </c>
      <c r="L32" s="2">
        <f t="shared" si="1"/>
        <v>1.7920000000000002E-3</v>
      </c>
      <c r="M32" s="2">
        <f t="shared" si="2"/>
        <v>5.05</v>
      </c>
      <c r="N32" s="8">
        <v>35.840000000000003</v>
      </c>
      <c r="O32" s="11">
        <v>1.01</v>
      </c>
      <c r="P32" s="11">
        <f t="shared" si="19"/>
        <v>0</v>
      </c>
      <c r="Q32" s="11">
        <f t="shared" si="20"/>
        <v>1</v>
      </c>
      <c r="R32" s="11">
        <f t="shared" si="21"/>
        <v>0</v>
      </c>
      <c r="S32" s="11">
        <f t="shared" si="22"/>
        <v>235225</v>
      </c>
      <c r="T32" s="2">
        <v>0</v>
      </c>
      <c r="U32" s="2">
        <v>485</v>
      </c>
      <c r="V32" s="2">
        <f t="shared" si="3"/>
        <v>0</v>
      </c>
      <c r="W32" s="2">
        <f t="shared" si="4"/>
        <v>1</v>
      </c>
      <c r="X32" s="2">
        <v>0</v>
      </c>
      <c r="Y32" s="2">
        <v>227</v>
      </c>
      <c r="Z32" s="5">
        <v>0</v>
      </c>
      <c r="AA32" s="5">
        <v>2</v>
      </c>
      <c r="AB32" s="5">
        <v>240</v>
      </c>
      <c r="AC32" s="5">
        <v>83</v>
      </c>
      <c r="AD32" s="5">
        <v>5</v>
      </c>
      <c r="AE32" s="5">
        <v>17</v>
      </c>
      <c r="AF32" s="5">
        <f t="shared" si="5"/>
        <v>0</v>
      </c>
      <c r="AG32" s="5">
        <f t="shared" si="6"/>
        <v>6.1538461538461538E-3</v>
      </c>
      <c r="AH32" s="5">
        <f t="shared" si="7"/>
        <v>0.7384615384615385</v>
      </c>
      <c r="AI32" s="5">
        <f t="shared" si="8"/>
        <v>0.25538461538461538</v>
      </c>
      <c r="AJ32" s="5">
        <v>0</v>
      </c>
      <c r="AK32" s="3">
        <v>0</v>
      </c>
      <c r="AL32" s="3">
        <v>1</v>
      </c>
      <c r="AM32" s="3">
        <v>207</v>
      </c>
      <c r="AN32" s="3">
        <v>123</v>
      </c>
      <c r="AO32" s="3">
        <v>3</v>
      </c>
      <c r="AP32" s="1">
        <f t="shared" si="9"/>
        <v>0</v>
      </c>
      <c r="AQ32" s="1">
        <f t="shared" si="10"/>
        <v>0</v>
      </c>
      <c r="AR32" s="1">
        <f t="shared" si="11"/>
        <v>4.807692307692308E-3</v>
      </c>
      <c r="AS32" s="1">
        <f t="shared" si="12"/>
        <v>0.99519230769230771</v>
      </c>
      <c r="AT32" s="5">
        <f t="shared" si="13"/>
        <v>325</v>
      </c>
      <c r="AU32" s="3">
        <f t="shared" si="23"/>
        <v>208</v>
      </c>
      <c r="AV32" s="2">
        <f t="shared" si="14"/>
        <v>485</v>
      </c>
      <c r="AW32" s="1">
        <f t="shared" si="24"/>
        <v>0.29846153846153844</v>
      </c>
      <c r="AX32" s="1">
        <f t="shared" si="25"/>
        <v>0.46634615384615385</v>
      </c>
      <c r="AY32" s="1">
        <f t="shared" si="26"/>
        <v>0</v>
      </c>
      <c r="AZ32" s="1">
        <f t="shared" si="26"/>
        <v>0</v>
      </c>
      <c r="BA32" s="1">
        <f t="shared" si="26"/>
        <v>0.46634615384615385</v>
      </c>
      <c r="BB32" s="1">
        <f t="shared" si="26"/>
        <v>96.533653846153854</v>
      </c>
      <c r="BC32" s="1">
        <f t="shared" si="27"/>
        <v>0</v>
      </c>
      <c r="BD32" s="1">
        <f t="shared" si="27"/>
        <v>0.59692307692307689</v>
      </c>
      <c r="BE32" s="1">
        <f t="shared" si="27"/>
        <v>71.630769230769232</v>
      </c>
      <c r="BF32" s="1">
        <f t="shared" si="27"/>
        <v>24.772307692307692</v>
      </c>
      <c r="BG32" s="1">
        <f t="shared" si="28"/>
        <v>0</v>
      </c>
      <c r="BH32" s="1">
        <f t="shared" si="28"/>
        <v>0</v>
      </c>
      <c r="BI32" s="1">
        <f t="shared" si="28"/>
        <v>4.8076923076923071E-3</v>
      </c>
      <c r="BJ32" s="1">
        <f t="shared" si="28"/>
        <v>0.9951923076923076</v>
      </c>
      <c r="BK32" s="1">
        <f t="shared" si="29"/>
        <v>0</v>
      </c>
      <c r="BL32" s="1">
        <f t="shared" si="29"/>
        <v>6.1538461538461538E-3</v>
      </c>
      <c r="BM32" s="1">
        <f t="shared" si="29"/>
        <v>0.7384615384615385</v>
      </c>
      <c r="BN32" s="1">
        <f t="shared" si="29"/>
        <v>0.25538461538461538</v>
      </c>
    </row>
    <row r="33" spans="1:66" hidden="1">
      <c r="A33" s="2" t="s">
        <v>1049</v>
      </c>
      <c r="B33" s="2" t="s">
        <v>105</v>
      </c>
      <c r="C33" s="2" t="s">
        <v>164</v>
      </c>
      <c r="E33" s="6" t="s">
        <v>141</v>
      </c>
      <c r="F33" s="2" t="s">
        <v>1436</v>
      </c>
      <c r="G33" s="2" t="s">
        <v>6</v>
      </c>
      <c r="H33" s="2" t="s">
        <v>1434</v>
      </c>
      <c r="I33" s="2">
        <v>176</v>
      </c>
      <c r="J33" s="2">
        <v>40</v>
      </c>
      <c r="K33" s="2" t="str">
        <f t="shared" si="0"/>
        <v>MINERIO</v>
      </c>
      <c r="L33" s="2">
        <f t="shared" si="1"/>
        <v>1.374E-2</v>
      </c>
      <c r="M33" s="2">
        <f t="shared" si="2"/>
        <v>440</v>
      </c>
      <c r="N33" s="8">
        <v>34.35</v>
      </c>
      <c r="O33" s="11">
        <v>11</v>
      </c>
      <c r="P33" s="11">
        <f t="shared" si="19"/>
        <v>0.86579804560260587</v>
      </c>
      <c r="Q33" s="11">
        <f t="shared" si="20"/>
        <v>0.99581468732974532</v>
      </c>
      <c r="R33" s="11">
        <f t="shared" si="21"/>
        <v>1091883.0234527688</v>
      </c>
      <c r="S33" s="11">
        <f t="shared" si="22"/>
        <v>1255850.7808174745</v>
      </c>
      <c r="T33" s="2">
        <v>1329</v>
      </c>
      <c r="U33" s="2">
        <v>206</v>
      </c>
      <c r="V33" s="2">
        <f t="shared" si="3"/>
        <v>0.86579804560260587</v>
      </c>
      <c r="W33" s="2">
        <f t="shared" si="4"/>
        <v>0.13420195439739413</v>
      </c>
      <c r="X33" s="2">
        <v>0</v>
      </c>
      <c r="Y33" s="2">
        <v>445</v>
      </c>
      <c r="Z33" s="5">
        <v>437</v>
      </c>
      <c r="AA33" s="5">
        <v>212</v>
      </c>
      <c r="AB33" s="5">
        <v>86</v>
      </c>
      <c r="AC33" s="5">
        <v>49</v>
      </c>
      <c r="AD33" s="5">
        <v>265</v>
      </c>
      <c r="AE33" s="5">
        <v>18</v>
      </c>
      <c r="AF33" s="5">
        <f t="shared" si="5"/>
        <v>0.55739795918367352</v>
      </c>
      <c r="AG33" s="5">
        <f t="shared" si="6"/>
        <v>0.27040816326530615</v>
      </c>
      <c r="AH33" s="5">
        <f t="shared" si="7"/>
        <v>0.10969387755102041</v>
      </c>
      <c r="AI33" s="5">
        <f t="shared" si="8"/>
        <v>6.25E-2</v>
      </c>
      <c r="AJ33" s="5">
        <v>437</v>
      </c>
      <c r="AK33" s="3">
        <v>184</v>
      </c>
      <c r="AL33" s="3">
        <v>103</v>
      </c>
      <c r="AM33" s="3">
        <v>59</v>
      </c>
      <c r="AN33" s="3">
        <v>263</v>
      </c>
      <c r="AO33" s="3">
        <v>20</v>
      </c>
      <c r="AP33" s="1">
        <f t="shared" si="9"/>
        <v>0.55810983397190295</v>
      </c>
      <c r="AQ33" s="1">
        <f t="shared" si="10"/>
        <v>0.23499361430395913</v>
      </c>
      <c r="AR33" s="1">
        <f t="shared" si="11"/>
        <v>0.13154533844189017</v>
      </c>
      <c r="AS33" s="1">
        <f t="shared" si="12"/>
        <v>7.5351213282247767E-2</v>
      </c>
      <c r="AT33" s="5">
        <f t="shared" si="13"/>
        <v>784</v>
      </c>
      <c r="AU33" s="3">
        <f t="shared" si="23"/>
        <v>783</v>
      </c>
      <c r="AV33" s="2">
        <f t="shared" si="14"/>
        <v>1535</v>
      </c>
      <c r="AW33" s="1">
        <f t="shared" si="24"/>
        <v>0.39158163265306123</v>
      </c>
      <c r="AX33" s="1">
        <f t="shared" si="25"/>
        <v>0.39208173690932313</v>
      </c>
      <c r="AY33" s="1">
        <f t="shared" si="26"/>
        <v>171.33971902937421</v>
      </c>
      <c r="AZ33" s="1">
        <f t="shared" si="26"/>
        <v>72.143039591315457</v>
      </c>
      <c r="BA33" s="1">
        <f t="shared" si="26"/>
        <v>40.384418901660283</v>
      </c>
      <c r="BB33" s="1">
        <f t="shared" si="26"/>
        <v>23.132822477650066</v>
      </c>
      <c r="BC33" s="1">
        <f t="shared" si="27"/>
        <v>171.12117346938777</v>
      </c>
      <c r="BD33" s="1">
        <f t="shared" si="27"/>
        <v>83.015306122448976</v>
      </c>
      <c r="BE33" s="1">
        <f t="shared" si="27"/>
        <v>33.676020408163268</v>
      </c>
      <c r="BF33" s="1">
        <f t="shared" si="27"/>
        <v>19.1875</v>
      </c>
      <c r="BG33" s="1">
        <f t="shared" si="28"/>
        <v>0.55810983397190295</v>
      </c>
      <c r="BH33" s="1">
        <f t="shared" si="28"/>
        <v>0.23499361430395915</v>
      </c>
      <c r="BI33" s="1">
        <f t="shared" si="28"/>
        <v>0.13154533844189017</v>
      </c>
      <c r="BJ33" s="1">
        <f t="shared" si="28"/>
        <v>7.5351213282247767E-2</v>
      </c>
      <c r="BK33" s="1">
        <f t="shared" si="29"/>
        <v>0.55739795918367352</v>
      </c>
      <c r="BL33" s="1">
        <f t="shared" si="29"/>
        <v>0.27040816326530609</v>
      </c>
      <c r="BM33" s="1">
        <f t="shared" si="29"/>
        <v>0.10969387755102042</v>
      </c>
      <c r="BN33" s="1">
        <f t="shared" si="29"/>
        <v>6.25E-2</v>
      </c>
    </row>
    <row r="34" spans="1:66" hidden="1">
      <c r="A34" s="2" t="s">
        <v>616</v>
      </c>
      <c r="B34" s="2" t="s">
        <v>105</v>
      </c>
      <c r="C34" s="2" t="s">
        <v>162</v>
      </c>
      <c r="D34" s="2" t="s">
        <v>755</v>
      </c>
      <c r="E34" s="6" t="s">
        <v>12</v>
      </c>
      <c r="F34" s="2" t="s">
        <v>1436</v>
      </c>
      <c r="G34" s="2" t="s">
        <v>1433</v>
      </c>
      <c r="H34" s="2" t="s">
        <v>1141</v>
      </c>
      <c r="I34" s="2">
        <v>38</v>
      </c>
      <c r="J34" s="2">
        <v>50</v>
      </c>
      <c r="K34" s="2" t="str">
        <f t="shared" si="0"/>
        <v>MINERIO</v>
      </c>
      <c r="L34" s="2">
        <f t="shared" si="1"/>
        <v>1.5875E-2</v>
      </c>
      <c r="M34" s="2">
        <f t="shared" si="2"/>
        <v>149</v>
      </c>
      <c r="N34" s="9">
        <v>31.75</v>
      </c>
      <c r="O34" s="10">
        <v>2.98</v>
      </c>
      <c r="P34" s="11">
        <f t="shared" si="19"/>
        <v>0.2828507795100223</v>
      </c>
      <c r="Q34" s="11">
        <f t="shared" si="20"/>
        <v>0.9998243471453645</v>
      </c>
      <c r="R34" s="11">
        <f t="shared" si="21"/>
        <v>268885.02227171493</v>
      </c>
      <c r="S34" s="11">
        <f t="shared" si="22"/>
        <v>950458.02000506211</v>
      </c>
      <c r="T34" s="2">
        <v>635</v>
      </c>
      <c r="U34" s="2">
        <v>1610</v>
      </c>
      <c r="V34" s="2">
        <f t="shared" si="3"/>
        <v>0.2828507795100223</v>
      </c>
      <c r="W34" s="2">
        <f t="shared" si="4"/>
        <v>0.71714922048997776</v>
      </c>
      <c r="X34" s="2">
        <v>0</v>
      </c>
      <c r="Y34" s="2">
        <v>504</v>
      </c>
      <c r="Z34" s="5">
        <v>0</v>
      </c>
      <c r="AA34" s="5">
        <v>319</v>
      </c>
      <c r="AB34" s="5">
        <v>686</v>
      </c>
      <c r="AC34" s="5">
        <v>119</v>
      </c>
      <c r="AD34" s="5">
        <v>292</v>
      </c>
      <c r="AE34" s="5">
        <v>80</v>
      </c>
      <c r="AF34" s="5">
        <f t="shared" si="5"/>
        <v>0</v>
      </c>
      <c r="AG34" s="5">
        <f t="shared" si="6"/>
        <v>0.28380782918149466</v>
      </c>
      <c r="AH34" s="5">
        <f t="shared" si="7"/>
        <v>0.61032028469750887</v>
      </c>
      <c r="AI34" s="5">
        <f t="shared" si="8"/>
        <v>0.10587188612099645</v>
      </c>
      <c r="AJ34" s="5">
        <v>0</v>
      </c>
      <c r="AK34" s="3">
        <v>211</v>
      </c>
      <c r="AL34" s="3">
        <v>816</v>
      </c>
      <c r="AM34" s="3">
        <v>176</v>
      </c>
      <c r="AN34" s="3">
        <v>199</v>
      </c>
      <c r="AO34" s="3">
        <v>94</v>
      </c>
      <c r="AP34" s="1">
        <f t="shared" si="9"/>
        <v>0</v>
      </c>
      <c r="AQ34" s="1">
        <f t="shared" si="10"/>
        <v>0.17539484621778886</v>
      </c>
      <c r="AR34" s="1">
        <f t="shared" si="11"/>
        <v>0.67830423940149631</v>
      </c>
      <c r="AS34" s="1">
        <f t="shared" si="12"/>
        <v>0.14630091438071488</v>
      </c>
      <c r="AT34" s="5">
        <f t="shared" si="13"/>
        <v>1124</v>
      </c>
      <c r="AU34" s="3">
        <f t="shared" si="23"/>
        <v>1203</v>
      </c>
      <c r="AV34" s="2">
        <f t="shared" si="14"/>
        <v>2245</v>
      </c>
      <c r="AW34" s="1">
        <f t="shared" si="24"/>
        <v>0.39946619217081852</v>
      </c>
      <c r="AX34" s="1">
        <f t="shared" si="25"/>
        <v>0.37323358270989193</v>
      </c>
      <c r="AY34" s="1">
        <f t="shared" si="26"/>
        <v>0</v>
      </c>
      <c r="AZ34" s="1">
        <f t="shared" si="26"/>
        <v>78.752285951787201</v>
      </c>
      <c r="BA34" s="1">
        <f t="shared" si="26"/>
        <v>304.55860349127181</v>
      </c>
      <c r="BB34" s="1">
        <f t="shared" si="26"/>
        <v>65.689110556940975</v>
      </c>
      <c r="BC34" s="1">
        <f t="shared" si="27"/>
        <v>0</v>
      </c>
      <c r="BD34" s="1">
        <f t="shared" si="27"/>
        <v>127.4297153024911</v>
      </c>
      <c r="BE34" s="1">
        <f t="shared" si="27"/>
        <v>274.03380782918151</v>
      </c>
      <c r="BF34" s="1">
        <f t="shared" si="27"/>
        <v>47.536476868327405</v>
      </c>
      <c r="BG34" s="1">
        <f t="shared" si="28"/>
        <v>0</v>
      </c>
      <c r="BH34" s="1">
        <f t="shared" si="28"/>
        <v>0.17539484621778886</v>
      </c>
      <c r="BI34" s="1">
        <f t="shared" si="28"/>
        <v>0.6783042394014962</v>
      </c>
      <c r="BJ34" s="1">
        <f t="shared" si="28"/>
        <v>0.14630091438071485</v>
      </c>
      <c r="BK34" s="1">
        <f t="shared" si="29"/>
        <v>0</v>
      </c>
      <c r="BL34" s="1">
        <f t="shared" si="29"/>
        <v>0.28380782918149466</v>
      </c>
      <c r="BM34" s="1">
        <f t="shared" si="29"/>
        <v>0.61032028469750899</v>
      </c>
      <c r="BN34" s="1">
        <f t="shared" si="29"/>
        <v>0.10587188612099645</v>
      </c>
    </row>
    <row r="35" spans="1:66" hidden="1">
      <c r="A35" s="2" t="s">
        <v>1049</v>
      </c>
      <c r="B35" s="2" t="s">
        <v>105</v>
      </c>
      <c r="C35" s="2" t="s">
        <v>164</v>
      </c>
      <c r="E35" s="6" t="s">
        <v>134</v>
      </c>
      <c r="F35" s="2" t="s">
        <v>1436</v>
      </c>
      <c r="G35" s="2" t="s">
        <v>6</v>
      </c>
      <c r="H35" s="2" t="s">
        <v>1434</v>
      </c>
      <c r="I35" s="2">
        <v>110</v>
      </c>
      <c r="J35" s="2">
        <v>20</v>
      </c>
      <c r="K35" s="2" t="str">
        <f t="shared" si="0"/>
        <v>MINERIO</v>
      </c>
      <c r="L35" s="2">
        <f t="shared" si="1"/>
        <v>6.2760000000000003E-3</v>
      </c>
      <c r="M35" s="2">
        <f t="shared" si="2"/>
        <v>300</v>
      </c>
      <c r="N35" s="9">
        <v>31.38</v>
      </c>
      <c r="O35" s="10">
        <v>15</v>
      </c>
      <c r="P35" s="11">
        <f t="shared" si="19"/>
        <v>0.29411764705882354</v>
      </c>
      <c r="Q35" s="11">
        <f t="shared" si="20"/>
        <v>0.99957759567457971</v>
      </c>
      <c r="R35" s="11">
        <f t="shared" si="21"/>
        <v>48481.176470588238</v>
      </c>
      <c r="S35" s="11">
        <f t="shared" si="22"/>
        <v>164766.37256061501</v>
      </c>
      <c r="T35" s="2">
        <v>290</v>
      </c>
      <c r="U35" s="2">
        <v>696</v>
      </c>
      <c r="V35" s="2">
        <f t="shared" si="3"/>
        <v>0.29411764705882354</v>
      </c>
      <c r="W35" s="2">
        <f t="shared" si="4"/>
        <v>0.70588235294117652</v>
      </c>
      <c r="X35" s="2">
        <v>0</v>
      </c>
      <c r="Y35" s="2">
        <v>346</v>
      </c>
      <c r="Z35" s="5">
        <v>0</v>
      </c>
      <c r="AA35" s="5">
        <v>423</v>
      </c>
      <c r="AB35" s="5">
        <v>61</v>
      </c>
      <c r="AC35" s="5">
        <v>39</v>
      </c>
      <c r="AD35" s="5">
        <v>176</v>
      </c>
      <c r="AE35" s="5">
        <v>4</v>
      </c>
      <c r="AF35" s="5">
        <f t="shared" si="5"/>
        <v>0</v>
      </c>
      <c r="AG35" s="5">
        <f t="shared" si="6"/>
        <v>0.80879541108986619</v>
      </c>
      <c r="AH35" s="5">
        <f t="shared" si="7"/>
        <v>0.11663479923518165</v>
      </c>
      <c r="AI35" s="5">
        <f t="shared" si="8"/>
        <v>7.4569789674952203E-2</v>
      </c>
      <c r="AJ35" s="2">
        <v>0</v>
      </c>
      <c r="AK35" s="3">
        <v>375</v>
      </c>
      <c r="AL35" s="3">
        <v>73</v>
      </c>
      <c r="AM35" s="3">
        <v>55</v>
      </c>
      <c r="AN35" s="3">
        <v>195</v>
      </c>
      <c r="AO35" s="3">
        <v>5</v>
      </c>
      <c r="AP35" s="1">
        <f t="shared" si="9"/>
        <v>0</v>
      </c>
      <c r="AQ35" s="1">
        <f t="shared" si="10"/>
        <v>0.74552683896620275</v>
      </c>
      <c r="AR35" s="1">
        <f t="shared" si="11"/>
        <v>0.14512922465208747</v>
      </c>
      <c r="AS35" s="1">
        <f t="shared" si="12"/>
        <v>0.10934393638170974</v>
      </c>
      <c r="AT35" s="5">
        <f t="shared" si="13"/>
        <v>523</v>
      </c>
      <c r="AU35" s="3">
        <f t="shared" si="23"/>
        <v>503</v>
      </c>
      <c r="AV35" s="2">
        <f t="shared" si="14"/>
        <v>986</v>
      </c>
      <c r="AW35" s="1">
        <f t="shared" si="24"/>
        <v>0.37705544933078394</v>
      </c>
      <c r="AX35" s="1">
        <f t="shared" si="25"/>
        <v>0.39204771371769381</v>
      </c>
      <c r="AY35" s="1">
        <f t="shared" si="26"/>
        <v>0</v>
      </c>
      <c r="AZ35" s="1">
        <f t="shared" si="26"/>
        <v>147.01789264413517</v>
      </c>
      <c r="BA35" s="1">
        <f t="shared" si="26"/>
        <v>28.619483101391648</v>
      </c>
      <c r="BB35" s="1">
        <f t="shared" si="26"/>
        <v>21.56262425447316</v>
      </c>
      <c r="BC35" s="1">
        <f t="shared" si="27"/>
        <v>0</v>
      </c>
      <c r="BD35" s="1">
        <f t="shared" si="27"/>
        <v>159.4944550669216</v>
      </c>
      <c r="BE35" s="1">
        <f t="shared" si="27"/>
        <v>23.000382409177821</v>
      </c>
      <c r="BF35" s="1">
        <f t="shared" si="27"/>
        <v>14.705162523900574</v>
      </c>
      <c r="BG35" s="1">
        <f t="shared" si="28"/>
        <v>0</v>
      </c>
      <c r="BH35" s="1">
        <f t="shared" si="28"/>
        <v>0.74552683896620286</v>
      </c>
      <c r="BI35" s="1">
        <f t="shared" si="28"/>
        <v>0.1451292246520875</v>
      </c>
      <c r="BJ35" s="1">
        <f t="shared" si="28"/>
        <v>0.10934393638170976</v>
      </c>
      <c r="BK35" s="1">
        <f t="shared" si="29"/>
        <v>0</v>
      </c>
      <c r="BL35" s="1">
        <f t="shared" si="29"/>
        <v>0.80879541108986608</v>
      </c>
      <c r="BM35" s="1">
        <f t="shared" si="29"/>
        <v>0.11663479923518164</v>
      </c>
      <c r="BN35" s="1">
        <f t="shared" si="29"/>
        <v>7.4569789674952189E-2</v>
      </c>
    </row>
    <row r="36" spans="1:66" hidden="1">
      <c r="A36" s="2" t="s">
        <v>161</v>
      </c>
      <c r="B36" s="2" t="s">
        <v>105</v>
      </c>
      <c r="C36" s="2" t="s">
        <v>164</v>
      </c>
      <c r="D36" s="2" t="s">
        <v>288</v>
      </c>
      <c r="E36" s="6" t="s">
        <v>80</v>
      </c>
      <c r="F36" s="2" t="s">
        <v>1436</v>
      </c>
      <c r="G36" s="2" t="s">
        <v>6</v>
      </c>
      <c r="H36" s="2" t="s">
        <v>1141</v>
      </c>
      <c r="I36" s="2">
        <v>125</v>
      </c>
      <c r="J36" s="2">
        <v>40</v>
      </c>
      <c r="K36" s="2" t="str">
        <f t="shared" si="0"/>
        <v>MINERIO</v>
      </c>
      <c r="L36" s="2">
        <f t="shared" si="1"/>
        <v>1.2404E-2</v>
      </c>
      <c r="M36" s="2">
        <f t="shared" si="2"/>
        <v>32</v>
      </c>
      <c r="N36" s="8">
        <v>31.01</v>
      </c>
      <c r="O36" s="11">
        <v>0.8</v>
      </c>
      <c r="P36" s="11">
        <f t="shared" si="19"/>
        <v>8.6814621409921675E-2</v>
      </c>
      <c r="Q36" s="11">
        <f t="shared" si="20"/>
        <v>0.99993794908185629</v>
      </c>
      <c r="R36" s="11">
        <f t="shared" si="21"/>
        <v>139142.65535248042</v>
      </c>
      <c r="S36" s="11">
        <f t="shared" si="22"/>
        <v>1602656.5475186396</v>
      </c>
      <c r="T36" s="2">
        <v>133</v>
      </c>
      <c r="U36" s="2">
        <v>1399</v>
      </c>
      <c r="V36" s="2">
        <f t="shared" si="3"/>
        <v>8.6814621409921675E-2</v>
      </c>
      <c r="W36" s="2">
        <f t="shared" si="4"/>
        <v>0.91318537859007831</v>
      </c>
      <c r="X36" s="2">
        <v>0</v>
      </c>
      <c r="Y36" s="2">
        <v>415</v>
      </c>
      <c r="Z36" s="5">
        <v>0</v>
      </c>
      <c r="AA36" s="5">
        <v>53</v>
      </c>
      <c r="AB36" s="5">
        <v>695</v>
      </c>
      <c r="AC36" s="5">
        <v>211</v>
      </c>
      <c r="AD36" s="5">
        <v>46</v>
      </c>
      <c r="AE36" s="5">
        <v>31</v>
      </c>
      <c r="AF36" s="5">
        <f t="shared" si="5"/>
        <v>0</v>
      </c>
      <c r="AG36" s="5">
        <f t="shared" si="6"/>
        <v>5.526590198123045E-2</v>
      </c>
      <c r="AH36" s="5">
        <f t="shared" si="7"/>
        <v>0.72471324296141815</v>
      </c>
      <c r="AI36" s="5">
        <f t="shared" si="8"/>
        <v>0.22002085505735142</v>
      </c>
      <c r="AJ36" s="5">
        <v>0</v>
      </c>
      <c r="AK36" s="3">
        <v>27</v>
      </c>
      <c r="AL36" s="3">
        <v>664</v>
      </c>
      <c r="AM36" s="3">
        <v>284</v>
      </c>
      <c r="AN36" s="3">
        <v>29</v>
      </c>
      <c r="AO36" s="3">
        <v>32</v>
      </c>
      <c r="AP36" s="1">
        <f t="shared" si="9"/>
        <v>0</v>
      </c>
      <c r="AQ36" s="1">
        <f t="shared" si="10"/>
        <v>2.7692307692307693E-2</v>
      </c>
      <c r="AR36" s="1">
        <f t="shared" si="11"/>
        <v>0.681025641025641</v>
      </c>
      <c r="AS36" s="1">
        <f t="shared" si="12"/>
        <v>0.29128205128205126</v>
      </c>
      <c r="AT36" s="5">
        <f t="shared" si="13"/>
        <v>959</v>
      </c>
      <c r="AU36" s="3">
        <f t="shared" si="23"/>
        <v>975</v>
      </c>
      <c r="AV36" s="2">
        <f t="shared" si="14"/>
        <v>1532</v>
      </c>
      <c r="AW36" s="1">
        <f t="shared" si="24"/>
        <v>0.3194994786235662</v>
      </c>
      <c r="AX36" s="1">
        <f t="shared" si="25"/>
        <v>0.31425641025641027</v>
      </c>
      <c r="AY36" s="1">
        <f t="shared" si="26"/>
        <v>0</v>
      </c>
      <c r="AZ36" s="1">
        <f t="shared" si="26"/>
        <v>8.4849230769230779</v>
      </c>
      <c r="BA36" s="1">
        <f t="shared" si="26"/>
        <v>208.66625641025641</v>
      </c>
      <c r="BB36" s="1">
        <f t="shared" si="26"/>
        <v>89.248820512820515</v>
      </c>
      <c r="BC36" s="1">
        <f t="shared" si="27"/>
        <v>0</v>
      </c>
      <c r="BD36" s="1">
        <f t="shared" si="27"/>
        <v>16.93347236704901</v>
      </c>
      <c r="BE36" s="1">
        <f t="shared" si="27"/>
        <v>222.0521376433785</v>
      </c>
      <c r="BF36" s="1">
        <f t="shared" si="27"/>
        <v>67.41438998957247</v>
      </c>
      <c r="BG36" s="1">
        <f t="shared" si="28"/>
        <v>0</v>
      </c>
      <c r="BH36" s="1">
        <f t="shared" si="28"/>
        <v>2.7692307692307697E-2</v>
      </c>
      <c r="BI36" s="1">
        <f t="shared" si="28"/>
        <v>0.68102564102564112</v>
      </c>
      <c r="BJ36" s="1">
        <f t="shared" si="28"/>
        <v>0.29128205128205131</v>
      </c>
      <c r="BK36" s="1">
        <f t="shared" si="29"/>
        <v>0</v>
      </c>
      <c r="BL36" s="1">
        <f t="shared" si="29"/>
        <v>5.5265901981230457E-2</v>
      </c>
      <c r="BM36" s="1">
        <f t="shared" si="29"/>
        <v>0.72471324296141815</v>
      </c>
      <c r="BN36" s="1">
        <f t="shared" si="29"/>
        <v>0.22002085505735142</v>
      </c>
    </row>
    <row r="37" spans="1:66" hidden="1">
      <c r="A37" s="2" t="s">
        <v>1049</v>
      </c>
      <c r="B37" s="2" t="s">
        <v>105</v>
      </c>
      <c r="C37" s="2" t="s">
        <v>164</v>
      </c>
      <c r="E37" s="6" t="s">
        <v>131</v>
      </c>
      <c r="F37" s="2" t="s">
        <v>1436</v>
      </c>
      <c r="G37" s="2" t="s">
        <v>6</v>
      </c>
      <c r="H37" s="2" t="s">
        <v>1141</v>
      </c>
      <c r="I37" s="2">
        <v>40</v>
      </c>
      <c r="J37" s="2">
        <v>90</v>
      </c>
      <c r="K37" s="2" t="str">
        <f t="shared" si="0"/>
        <v>MINERIO</v>
      </c>
      <c r="L37" s="2">
        <f t="shared" si="1"/>
        <v>2.7845999999999999E-2</v>
      </c>
      <c r="M37" s="2">
        <f t="shared" si="2"/>
        <v>251.1</v>
      </c>
      <c r="N37" s="8">
        <v>30.94</v>
      </c>
      <c r="O37" s="11">
        <v>2.79</v>
      </c>
      <c r="P37" s="11">
        <f t="shared" si="19"/>
        <v>2.1318987846184499E-2</v>
      </c>
      <c r="Q37" s="11">
        <f t="shared" si="20"/>
        <v>0.99999565983401506</v>
      </c>
      <c r="R37" s="11">
        <f t="shared" si="21"/>
        <v>492213.32436740387</v>
      </c>
      <c r="S37" s="11">
        <f t="shared" si="22"/>
        <v>23087924.794139236</v>
      </c>
      <c r="T37" s="2">
        <v>107</v>
      </c>
      <c r="U37" s="2">
        <v>4912</v>
      </c>
      <c r="V37" s="2">
        <f t="shared" si="3"/>
        <v>2.1318987846184499E-2</v>
      </c>
      <c r="W37" s="2">
        <f t="shared" si="4"/>
        <v>0.97868101215381553</v>
      </c>
      <c r="X37" s="2">
        <v>0</v>
      </c>
      <c r="Y37" s="2">
        <v>866</v>
      </c>
      <c r="Z37" s="2">
        <v>0</v>
      </c>
      <c r="AA37" s="2">
        <v>193</v>
      </c>
      <c r="AB37" s="2">
        <v>2515</v>
      </c>
      <c r="AC37" s="2">
        <v>198</v>
      </c>
      <c r="AD37" s="2">
        <v>220</v>
      </c>
      <c r="AE37" s="2">
        <v>172</v>
      </c>
      <c r="AF37" s="5">
        <f t="shared" si="5"/>
        <v>0</v>
      </c>
      <c r="AG37" s="5">
        <f t="shared" si="6"/>
        <v>6.6414315209910535E-2</v>
      </c>
      <c r="AH37" s="5">
        <f t="shared" si="7"/>
        <v>0.86545079146593251</v>
      </c>
      <c r="AI37" s="5">
        <f t="shared" si="8"/>
        <v>6.8134893324156912E-2</v>
      </c>
      <c r="AJ37" s="2">
        <v>0</v>
      </c>
      <c r="AK37" s="3">
        <v>101</v>
      </c>
      <c r="AL37" s="3">
        <v>2648</v>
      </c>
      <c r="AM37" s="3">
        <v>292</v>
      </c>
      <c r="AN37" s="3">
        <v>118</v>
      </c>
      <c r="AO37" s="3">
        <v>138</v>
      </c>
      <c r="AP37" s="1">
        <f t="shared" si="9"/>
        <v>0</v>
      </c>
      <c r="AQ37" s="1">
        <f t="shared" si="10"/>
        <v>3.3212758960868137E-2</v>
      </c>
      <c r="AR37" s="1">
        <f t="shared" si="11"/>
        <v>0.87076619533048338</v>
      </c>
      <c r="AS37" s="1">
        <f t="shared" si="12"/>
        <v>9.6021045708648473E-2</v>
      </c>
      <c r="AT37" s="5">
        <f t="shared" si="13"/>
        <v>2906</v>
      </c>
      <c r="AU37" s="3">
        <f t="shared" si="23"/>
        <v>3041</v>
      </c>
      <c r="AV37" s="2">
        <f t="shared" si="14"/>
        <v>5019</v>
      </c>
      <c r="AW37" s="1">
        <f t="shared" si="24"/>
        <v>0.34542326221610459</v>
      </c>
      <c r="AX37" s="1">
        <f t="shared" si="25"/>
        <v>0.33008878658336072</v>
      </c>
      <c r="AY37" s="1">
        <f t="shared" si="26"/>
        <v>0</v>
      </c>
      <c r="AZ37" s="1">
        <f t="shared" si="26"/>
        <v>33.338967444919433</v>
      </c>
      <c r="BA37" s="1">
        <f t="shared" si="26"/>
        <v>874.07510687273918</v>
      </c>
      <c r="BB37" s="1">
        <f t="shared" si="26"/>
        <v>96.385925682341323</v>
      </c>
      <c r="BC37" s="1">
        <f t="shared" si="27"/>
        <v>0</v>
      </c>
      <c r="BD37" s="1">
        <f t="shared" si="27"/>
        <v>66.666689607708179</v>
      </c>
      <c r="BE37" s="1">
        <f t="shared" si="27"/>
        <v>868.73950447350308</v>
      </c>
      <c r="BF37" s="1">
        <f t="shared" si="27"/>
        <v>68.393805918788715</v>
      </c>
      <c r="BG37" s="1">
        <f t="shared" si="28"/>
        <v>0</v>
      </c>
      <c r="BH37" s="1">
        <f t="shared" si="28"/>
        <v>3.3212758960868137E-2</v>
      </c>
      <c r="BI37" s="1">
        <f t="shared" si="28"/>
        <v>0.87076619533048349</v>
      </c>
      <c r="BJ37" s="1">
        <f t="shared" si="28"/>
        <v>9.6021045708648473E-2</v>
      </c>
      <c r="BK37" s="1">
        <f t="shared" si="29"/>
        <v>0</v>
      </c>
      <c r="BL37" s="1">
        <f t="shared" si="29"/>
        <v>6.6414315209910521E-2</v>
      </c>
      <c r="BM37" s="1">
        <f t="shared" si="29"/>
        <v>0.86545079146593262</v>
      </c>
      <c r="BN37" s="1">
        <f t="shared" si="29"/>
        <v>6.8134893324156925E-2</v>
      </c>
    </row>
    <row r="38" spans="1:66" hidden="1">
      <c r="A38" s="2" t="s">
        <v>616</v>
      </c>
      <c r="B38" s="2" t="s">
        <v>105</v>
      </c>
      <c r="C38" s="2" t="s">
        <v>162</v>
      </c>
      <c r="D38" s="2" t="s">
        <v>661</v>
      </c>
      <c r="E38" s="6" t="s">
        <v>10</v>
      </c>
      <c r="F38" s="2" t="s">
        <v>1436</v>
      </c>
      <c r="G38" s="2" t="s">
        <v>1433</v>
      </c>
      <c r="H38" s="2" t="s">
        <v>1434</v>
      </c>
      <c r="I38" s="2">
        <v>45</v>
      </c>
      <c r="K38" s="2" t="str">
        <f t="shared" si="0"/>
        <v>MINERIO</v>
      </c>
      <c r="L38" s="2">
        <f t="shared" si="1"/>
        <v>0</v>
      </c>
      <c r="M38" s="2">
        <f t="shared" si="2"/>
        <v>0</v>
      </c>
      <c r="N38" s="8">
        <v>30.25</v>
      </c>
      <c r="O38" s="11">
        <v>9.85</v>
      </c>
      <c r="P38" s="11">
        <f t="shared" si="19"/>
        <v>0.76582278481012656</v>
      </c>
      <c r="Q38" s="11">
        <f t="shared" si="20"/>
        <v>0.99741943739469807</v>
      </c>
      <c r="R38" s="11">
        <f t="shared" si="21"/>
        <v>345833.31645569619</v>
      </c>
      <c r="S38" s="11">
        <f t="shared" si="22"/>
        <v>450418.65921644733</v>
      </c>
      <c r="T38" s="2">
        <v>968</v>
      </c>
      <c r="U38" s="2">
        <v>296</v>
      </c>
      <c r="V38" s="2">
        <f t="shared" si="3"/>
        <v>0.76582278481012656</v>
      </c>
      <c r="W38" s="2">
        <f t="shared" si="4"/>
        <v>0.23417721518987342</v>
      </c>
      <c r="X38" s="2">
        <v>0</v>
      </c>
      <c r="Y38" s="2">
        <v>377</v>
      </c>
      <c r="Z38" s="2">
        <v>312</v>
      </c>
      <c r="AA38" s="2">
        <v>125</v>
      </c>
      <c r="AB38" s="2">
        <v>200</v>
      </c>
      <c r="AC38" s="2">
        <v>65</v>
      </c>
      <c r="AD38" s="2">
        <v>155</v>
      </c>
      <c r="AE38" s="2">
        <v>22</v>
      </c>
      <c r="AF38" s="5">
        <f t="shared" si="5"/>
        <v>0.44444444444444442</v>
      </c>
      <c r="AG38" s="5">
        <f t="shared" si="6"/>
        <v>0.17806267806267806</v>
      </c>
      <c r="AH38" s="5">
        <f t="shared" si="7"/>
        <v>0.28490028490028491</v>
      </c>
      <c r="AI38" s="5">
        <f t="shared" si="8"/>
        <v>9.2592592592592587E-2</v>
      </c>
      <c r="AJ38" s="2">
        <v>311</v>
      </c>
      <c r="AK38" s="3">
        <v>92</v>
      </c>
      <c r="AL38" s="3">
        <v>242</v>
      </c>
      <c r="AM38" s="3">
        <v>73</v>
      </c>
      <c r="AN38" s="3">
        <v>136</v>
      </c>
      <c r="AO38" s="3">
        <v>24</v>
      </c>
      <c r="AP38" s="1">
        <f t="shared" si="9"/>
        <v>0.43314763231197773</v>
      </c>
      <c r="AQ38" s="1">
        <f t="shared" si="10"/>
        <v>0.12813370473537605</v>
      </c>
      <c r="AR38" s="1">
        <f t="shared" si="11"/>
        <v>0.3370473537604457</v>
      </c>
      <c r="AS38" s="1">
        <f t="shared" si="12"/>
        <v>0.10167130919220056</v>
      </c>
      <c r="AT38" s="5">
        <f t="shared" si="13"/>
        <v>702</v>
      </c>
      <c r="AU38" s="3">
        <f t="shared" si="23"/>
        <v>718</v>
      </c>
      <c r="AV38" s="2">
        <f t="shared" si="14"/>
        <v>1264</v>
      </c>
      <c r="AW38" s="1">
        <f t="shared" si="24"/>
        <v>0.36011396011396013</v>
      </c>
      <c r="AX38" s="1">
        <f t="shared" si="25"/>
        <v>0.3520891364902507</v>
      </c>
      <c r="AY38" s="1">
        <f t="shared" si="26"/>
        <v>109.49972144846797</v>
      </c>
      <c r="AZ38" s="1">
        <f t="shared" si="26"/>
        <v>32.392200557103067</v>
      </c>
      <c r="BA38" s="1">
        <f t="shared" si="26"/>
        <v>85.20557103064067</v>
      </c>
      <c r="BB38" s="1">
        <f t="shared" si="26"/>
        <v>25.702506963788302</v>
      </c>
      <c r="BC38" s="1">
        <f t="shared" si="27"/>
        <v>112.35555555555555</v>
      </c>
      <c r="BD38" s="1">
        <f t="shared" si="27"/>
        <v>45.014245014245013</v>
      </c>
      <c r="BE38" s="1">
        <f t="shared" si="27"/>
        <v>72.022792022792032</v>
      </c>
      <c r="BF38" s="1">
        <f t="shared" si="27"/>
        <v>23.407407407407408</v>
      </c>
      <c r="BG38" s="1">
        <f t="shared" si="28"/>
        <v>0.43314763231197773</v>
      </c>
      <c r="BH38" s="1">
        <f t="shared" si="28"/>
        <v>0.12813370473537605</v>
      </c>
      <c r="BI38" s="1">
        <f t="shared" si="28"/>
        <v>0.3370473537604457</v>
      </c>
      <c r="BJ38" s="1">
        <f t="shared" si="28"/>
        <v>0.10167130919220056</v>
      </c>
      <c r="BK38" s="1">
        <f t="shared" si="29"/>
        <v>0.44444444444444442</v>
      </c>
      <c r="BL38" s="1">
        <f t="shared" si="29"/>
        <v>0.17806267806267806</v>
      </c>
      <c r="BM38" s="1">
        <f t="shared" si="29"/>
        <v>0.28490028490028491</v>
      </c>
      <c r="BN38" s="1">
        <f t="shared" si="29"/>
        <v>9.2592592592592587E-2</v>
      </c>
    </row>
    <row r="39" spans="1:66" hidden="1">
      <c r="A39" s="2" t="s">
        <v>616</v>
      </c>
      <c r="B39" s="2" t="s">
        <v>105</v>
      </c>
      <c r="C39" s="2" t="s">
        <v>162</v>
      </c>
      <c r="D39" s="2" t="s">
        <v>750</v>
      </c>
      <c r="E39" s="6" t="s">
        <v>11</v>
      </c>
      <c r="F39" s="2" t="s">
        <v>1141</v>
      </c>
      <c r="G39" s="2" t="s">
        <v>1433</v>
      </c>
      <c r="H39" s="2" t="s">
        <v>1141</v>
      </c>
      <c r="I39" s="2">
        <v>33</v>
      </c>
      <c r="J39" s="2">
        <v>30</v>
      </c>
      <c r="K39" s="2" t="str">
        <f t="shared" si="0"/>
        <v>MINERIO</v>
      </c>
      <c r="L39" s="2">
        <f t="shared" si="1"/>
        <v>9.0375000000000004E-3</v>
      </c>
      <c r="M39" s="2">
        <f t="shared" si="2"/>
        <v>291.60000000000002</v>
      </c>
      <c r="N39" s="9">
        <v>30.125</v>
      </c>
      <c r="O39" s="10">
        <v>9.7200000000000006</v>
      </c>
      <c r="P39" s="11">
        <f t="shared" si="19"/>
        <v>0.17797179314976494</v>
      </c>
      <c r="Q39" s="11">
        <f t="shared" si="20"/>
        <v>0.99985461934681852</v>
      </c>
      <c r="R39" s="11">
        <f t="shared" si="21"/>
        <v>163677.27669576896</v>
      </c>
      <c r="S39" s="11">
        <f t="shared" si="22"/>
        <v>919547.29617550143</v>
      </c>
      <c r="T39" s="2">
        <v>265</v>
      </c>
      <c r="U39" s="2">
        <v>1224</v>
      </c>
      <c r="V39" s="2">
        <f t="shared" si="3"/>
        <v>0.17797179314976494</v>
      </c>
      <c r="W39" s="2">
        <f t="shared" si="4"/>
        <v>0.82202820685023503</v>
      </c>
      <c r="X39" s="2">
        <v>0</v>
      </c>
      <c r="Y39" s="2">
        <v>410</v>
      </c>
      <c r="Z39" s="5">
        <v>0</v>
      </c>
      <c r="AA39" s="5">
        <v>291</v>
      </c>
      <c r="AB39" s="5">
        <v>394</v>
      </c>
      <c r="AC39" s="5">
        <v>55</v>
      </c>
      <c r="AD39" s="5">
        <v>224</v>
      </c>
      <c r="AE39" s="5">
        <v>53</v>
      </c>
      <c r="AF39" s="5">
        <f t="shared" si="5"/>
        <v>0</v>
      </c>
      <c r="AG39" s="5">
        <f t="shared" si="6"/>
        <v>0.39324324324324322</v>
      </c>
      <c r="AH39" s="5">
        <f t="shared" si="7"/>
        <v>0.53243243243243243</v>
      </c>
      <c r="AI39" s="5">
        <f t="shared" si="8"/>
        <v>7.4324324324324328E-2</v>
      </c>
      <c r="AJ39" s="2">
        <v>0</v>
      </c>
      <c r="AK39" s="3">
        <v>225</v>
      </c>
      <c r="AL39" s="3">
        <v>464</v>
      </c>
      <c r="AM39" s="3">
        <v>77</v>
      </c>
      <c r="AN39" s="3">
        <v>192</v>
      </c>
      <c r="AO39" s="3">
        <v>57</v>
      </c>
      <c r="AP39" s="1">
        <f t="shared" si="9"/>
        <v>0</v>
      </c>
      <c r="AQ39" s="1">
        <f t="shared" si="10"/>
        <v>0.29373368146214102</v>
      </c>
      <c r="AR39" s="1">
        <f t="shared" si="11"/>
        <v>0.60574412532637079</v>
      </c>
      <c r="AS39" s="1">
        <f t="shared" si="12"/>
        <v>0.10052219321148825</v>
      </c>
      <c r="AT39" s="5">
        <f t="shared" si="13"/>
        <v>740</v>
      </c>
      <c r="AU39" s="3">
        <f t="shared" si="23"/>
        <v>766</v>
      </c>
      <c r="AV39" s="2">
        <f t="shared" si="14"/>
        <v>1489</v>
      </c>
      <c r="AW39" s="1">
        <f t="shared" si="24"/>
        <v>0.40243243243243243</v>
      </c>
      <c r="AX39" s="1">
        <f t="shared" si="25"/>
        <v>0.3887728459530026</v>
      </c>
      <c r="AY39" s="1">
        <f t="shared" si="26"/>
        <v>0</v>
      </c>
      <c r="AZ39" s="1">
        <f t="shared" si="26"/>
        <v>87.47389033942558</v>
      </c>
      <c r="BA39" s="1">
        <f t="shared" si="26"/>
        <v>180.39060052219321</v>
      </c>
      <c r="BB39" s="1">
        <f t="shared" si="26"/>
        <v>29.9355091383812</v>
      </c>
      <c r="BC39" s="1">
        <f t="shared" si="27"/>
        <v>0</v>
      </c>
      <c r="BD39" s="1">
        <f t="shared" si="27"/>
        <v>117.10783783783783</v>
      </c>
      <c r="BE39" s="1">
        <f t="shared" si="27"/>
        <v>158.55837837837836</v>
      </c>
      <c r="BF39" s="1">
        <f t="shared" si="27"/>
        <v>22.133783783783784</v>
      </c>
      <c r="BG39" s="1">
        <f t="shared" si="28"/>
        <v>0</v>
      </c>
      <c r="BH39" s="1">
        <f t="shared" si="28"/>
        <v>0.29373368146214102</v>
      </c>
      <c r="BI39" s="1">
        <f t="shared" si="28"/>
        <v>0.6057441253263709</v>
      </c>
      <c r="BJ39" s="1">
        <f t="shared" si="28"/>
        <v>0.10052219321148827</v>
      </c>
      <c r="BK39" s="1">
        <f t="shared" si="29"/>
        <v>0</v>
      </c>
      <c r="BL39" s="1">
        <f t="shared" si="29"/>
        <v>0.39324324324324328</v>
      </c>
      <c r="BM39" s="1">
        <f t="shared" si="29"/>
        <v>0.53243243243243243</v>
      </c>
      <c r="BN39" s="1">
        <f t="shared" si="29"/>
        <v>7.4324324324324342E-2</v>
      </c>
    </row>
    <row r="40" spans="1:66" hidden="1">
      <c r="A40" s="2" t="s">
        <v>161</v>
      </c>
      <c r="B40" s="2" t="s">
        <v>105</v>
      </c>
      <c r="C40" s="2" t="s">
        <v>164</v>
      </c>
      <c r="D40" s="2" t="s">
        <v>282</v>
      </c>
      <c r="E40" s="6" t="s">
        <v>79</v>
      </c>
      <c r="F40" s="2" t="s">
        <v>1141</v>
      </c>
      <c r="G40" s="2" t="s">
        <v>1433</v>
      </c>
      <c r="H40" s="2" t="s">
        <v>1141</v>
      </c>
      <c r="I40" s="2">
        <v>119</v>
      </c>
      <c r="J40" s="2">
        <v>55</v>
      </c>
      <c r="K40" s="2" t="str">
        <f t="shared" si="0"/>
        <v>MINERIO</v>
      </c>
      <c r="L40" s="2">
        <f t="shared" si="1"/>
        <v>1.63845E-2</v>
      </c>
      <c r="M40" s="2">
        <f t="shared" si="2"/>
        <v>89.100000000000009</v>
      </c>
      <c r="N40" s="8">
        <v>29.79</v>
      </c>
      <c r="O40" s="11">
        <v>1.62</v>
      </c>
      <c r="P40" s="11">
        <f t="shared" si="19"/>
        <v>9.1094147582697196E-2</v>
      </c>
      <c r="Q40" s="11">
        <f t="shared" si="20"/>
        <v>0.99994899803941628</v>
      </c>
      <c r="R40" s="11">
        <f t="shared" si="21"/>
        <v>235245.9903307888</v>
      </c>
      <c r="S40" s="11">
        <f t="shared" si="22"/>
        <v>2582317.2900378928</v>
      </c>
      <c r="T40" s="2">
        <v>179</v>
      </c>
      <c r="U40" s="2">
        <v>1786</v>
      </c>
      <c r="V40" s="2">
        <f t="shared" si="3"/>
        <v>9.1094147582697196E-2</v>
      </c>
      <c r="W40" s="2">
        <f t="shared" si="4"/>
        <v>0.90890585241730282</v>
      </c>
      <c r="X40" s="2">
        <v>0</v>
      </c>
      <c r="Y40" s="2">
        <v>575</v>
      </c>
      <c r="Z40" s="5">
        <v>0</v>
      </c>
      <c r="AA40" s="5">
        <v>57</v>
      </c>
      <c r="AB40" s="5">
        <v>944</v>
      </c>
      <c r="AC40" s="5">
        <v>141</v>
      </c>
      <c r="AD40" s="5">
        <v>98</v>
      </c>
      <c r="AE40" s="5">
        <v>81</v>
      </c>
      <c r="AF40" s="5">
        <f t="shared" si="5"/>
        <v>0</v>
      </c>
      <c r="AG40" s="5">
        <f t="shared" si="6"/>
        <v>4.9912434325744305E-2</v>
      </c>
      <c r="AH40" s="5">
        <f t="shared" si="7"/>
        <v>0.82661996497373025</v>
      </c>
      <c r="AI40" s="5">
        <f t="shared" si="8"/>
        <v>0.1234676007005254</v>
      </c>
      <c r="AJ40" s="5">
        <v>0</v>
      </c>
      <c r="AK40" s="3">
        <v>35</v>
      </c>
      <c r="AL40" s="3">
        <v>1015</v>
      </c>
      <c r="AM40" s="3">
        <v>186</v>
      </c>
      <c r="AN40" s="3">
        <v>39</v>
      </c>
      <c r="AO40" s="3">
        <v>46</v>
      </c>
      <c r="AP40" s="1">
        <f t="shared" si="9"/>
        <v>0</v>
      </c>
      <c r="AQ40" s="1">
        <f t="shared" si="10"/>
        <v>2.8317152103559871E-2</v>
      </c>
      <c r="AR40" s="1">
        <f t="shared" si="11"/>
        <v>0.82119741100323629</v>
      </c>
      <c r="AS40" s="1">
        <f t="shared" si="12"/>
        <v>0.15048543689320387</v>
      </c>
      <c r="AT40" s="5">
        <f t="shared" si="13"/>
        <v>1142</v>
      </c>
      <c r="AU40" s="3">
        <f t="shared" si="23"/>
        <v>1236</v>
      </c>
      <c r="AV40" s="2">
        <f t="shared" si="14"/>
        <v>1965</v>
      </c>
      <c r="AW40" s="1">
        <f t="shared" si="24"/>
        <v>0.34413309982486867</v>
      </c>
      <c r="AX40" s="1">
        <f t="shared" si="25"/>
        <v>0.31796116504854371</v>
      </c>
      <c r="AY40" s="1">
        <f t="shared" si="26"/>
        <v>0</v>
      </c>
      <c r="AZ40" s="1">
        <f t="shared" si="26"/>
        <v>11.128640776699029</v>
      </c>
      <c r="BA40" s="1">
        <f t="shared" si="26"/>
        <v>322.73058252427188</v>
      </c>
      <c r="BB40" s="1">
        <f t="shared" si="26"/>
        <v>59.140776699029132</v>
      </c>
      <c r="BC40" s="1">
        <f t="shared" si="27"/>
        <v>0</v>
      </c>
      <c r="BD40" s="1">
        <f t="shared" si="27"/>
        <v>19.615586690017516</v>
      </c>
      <c r="BE40" s="1">
        <f t="shared" si="27"/>
        <v>324.86164623467602</v>
      </c>
      <c r="BF40" s="1">
        <f t="shared" si="27"/>
        <v>48.522767075306483</v>
      </c>
      <c r="BG40" s="1">
        <f t="shared" si="28"/>
        <v>0</v>
      </c>
      <c r="BH40" s="1">
        <f t="shared" si="28"/>
        <v>2.8317152103559867E-2</v>
      </c>
      <c r="BI40" s="1">
        <f t="shared" si="28"/>
        <v>0.82119741100323618</v>
      </c>
      <c r="BJ40" s="1">
        <f t="shared" si="28"/>
        <v>0.15048543689320387</v>
      </c>
      <c r="BK40" s="1">
        <f t="shared" si="29"/>
        <v>0</v>
      </c>
      <c r="BL40" s="1">
        <f t="shared" si="29"/>
        <v>4.9912434325744312E-2</v>
      </c>
      <c r="BM40" s="1">
        <f t="shared" si="29"/>
        <v>0.82661996497373036</v>
      </c>
      <c r="BN40" s="1">
        <f t="shared" si="29"/>
        <v>0.1234676007005254</v>
      </c>
    </row>
    <row r="41" spans="1:66" hidden="1">
      <c r="A41" s="2" t="s">
        <v>161</v>
      </c>
      <c r="B41" s="2" t="s">
        <v>105</v>
      </c>
      <c r="C41" s="2" t="s">
        <v>164</v>
      </c>
      <c r="D41" s="2" t="s">
        <v>301</v>
      </c>
      <c r="E41" s="6" t="s">
        <v>82</v>
      </c>
      <c r="F41" s="2" t="s">
        <v>1141</v>
      </c>
      <c r="G41" s="2" t="s">
        <v>1433</v>
      </c>
      <c r="H41" s="2" t="s">
        <v>1141</v>
      </c>
      <c r="I41" s="2">
        <v>138</v>
      </c>
      <c r="J41" s="2">
        <v>60</v>
      </c>
      <c r="K41" s="2" t="str">
        <f t="shared" si="0"/>
        <v>MINERIO</v>
      </c>
      <c r="L41" s="2">
        <f t="shared" si="1"/>
        <v>1.7436E-2</v>
      </c>
      <c r="M41" s="2">
        <f t="shared" si="2"/>
        <v>41.4</v>
      </c>
      <c r="N41" s="8">
        <v>29.06</v>
      </c>
      <c r="O41" s="11">
        <v>0.69</v>
      </c>
      <c r="P41" s="11">
        <f t="shared" si="19"/>
        <v>8.0301129234629856E-3</v>
      </c>
      <c r="Q41" s="11">
        <f t="shared" si="20"/>
        <v>0.99999796860697931</v>
      </c>
      <c r="R41" s="11">
        <f t="shared" si="21"/>
        <v>123456.89134253449</v>
      </c>
      <c r="S41" s="11">
        <f t="shared" si="22"/>
        <v>15374209.768874135</v>
      </c>
      <c r="T41" s="2">
        <v>32</v>
      </c>
      <c r="U41" s="2">
        <v>3953</v>
      </c>
      <c r="V41" s="2">
        <f t="shared" si="3"/>
        <v>8.0301129234629856E-3</v>
      </c>
      <c r="W41" s="2">
        <f t="shared" si="4"/>
        <v>0.99196988707653699</v>
      </c>
      <c r="X41" s="2">
        <v>0</v>
      </c>
      <c r="Y41" s="2">
        <v>613</v>
      </c>
      <c r="Z41" s="5">
        <v>0</v>
      </c>
      <c r="AA41" s="5">
        <v>1</v>
      </c>
      <c r="AB41" s="5">
        <v>1781</v>
      </c>
      <c r="AC41" s="5">
        <v>769</v>
      </c>
      <c r="AD41" s="5">
        <v>1</v>
      </c>
      <c r="AE41" s="5">
        <v>23</v>
      </c>
      <c r="AF41" s="5">
        <f t="shared" si="5"/>
        <v>0</v>
      </c>
      <c r="AG41" s="5">
        <f t="shared" si="6"/>
        <v>3.920031360250882E-4</v>
      </c>
      <c r="AH41" s="5">
        <f t="shared" si="7"/>
        <v>0.69815758526068206</v>
      </c>
      <c r="AI41" s="5">
        <f t="shared" si="8"/>
        <v>0.30145041160329283</v>
      </c>
      <c r="AJ41" s="5">
        <v>0</v>
      </c>
      <c r="AK41" s="3">
        <v>0</v>
      </c>
      <c r="AL41" s="3">
        <v>1490</v>
      </c>
      <c r="AM41" s="3">
        <v>1074</v>
      </c>
      <c r="AN41" s="3">
        <v>0</v>
      </c>
      <c r="AO41" s="3">
        <v>11</v>
      </c>
      <c r="AP41" s="1">
        <f t="shared" si="9"/>
        <v>0</v>
      </c>
      <c r="AQ41" s="1">
        <f t="shared" si="10"/>
        <v>0</v>
      </c>
      <c r="AR41" s="1">
        <f t="shared" si="11"/>
        <v>0.58112324492979717</v>
      </c>
      <c r="AS41" s="1">
        <f t="shared" si="12"/>
        <v>0.41887675507020283</v>
      </c>
      <c r="AT41" s="5">
        <f t="shared" si="13"/>
        <v>2551</v>
      </c>
      <c r="AU41" s="3">
        <f t="shared" si="23"/>
        <v>2564</v>
      </c>
      <c r="AV41" s="2">
        <f t="shared" si="14"/>
        <v>3985</v>
      </c>
      <c r="AW41" s="1">
        <f t="shared" si="24"/>
        <v>0.3124264994119953</v>
      </c>
      <c r="AX41" s="1">
        <f t="shared" si="25"/>
        <v>0.31084243369734788</v>
      </c>
      <c r="AY41" s="1">
        <f t="shared" si="26"/>
        <v>0</v>
      </c>
      <c r="AZ41" s="1">
        <f t="shared" si="26"/>
        <v>0</v>
      </c>
      <c r="BA41" s="1">
        <f t="shared" si="26"/>
        <v>463.15522620904835</v>
      </c>
      <c r="BB41" s="1">
        <f t="shared" si="26"/>
        <v>333.84477379095159</v>
      </c>
      <c r="BC41" s="1">
        <f t="shared" si="27"/>
        <v>0</v>
      </c>
      <c r="BD41" s="1">
        <f t="shared" si="27"/>
        <v>0.3124264994119953</v>
      </c>
      <c r="BE41" s="1">
        <f t="shared" si="27"/>
        <v>556.43159545276364</v>
      </c>
      <c r="BF41" s="1">
        <f t="shared" si="27"/>
        <v>240.25597804782439</v>
      </c>
      <c r="BG41" s="1">
        <f t="shared" si="28"/>
        <v>0</v>
      </c>
      <c r="BH41" s="1">
        <f t="shared" si="28"/>
        <v>0</v>
      </c>
      <c r="BI41" s="1">
        <f t="shared" si="28"/>
        <v>0.58112324492979717</v>
      </c>
      <c r="BJ41" s="1">
        <f t="shared" si="28"/>
        <v>0.41887675507020278</v>
      </c>
      <c r="BK41" s="1">
        <f t="shared" si="29"/>
        <v>0</v>
      </c>
      <c r="BL41" s="1">
        <f t="shared" si="29"/>
        <v>3.920031360250882E-4</v>
      </c>
      <c r="BM41" s="1">
        <f t="shared" si="29"/>
        <v>0.69815758526068217</v>
      </c>
      <c r="BN41" s="1">
        <f t="shared" si="29"/>
        <v>0.30145041160329283</v>
      </c>
    </row>
    <row r="42" spans="1:66" hidden="1">
      <c r="A42" s="2" t="s">
        <v>161</v>
      </c>
      <c r="B42" s="2" t="s">
        <v>105</v>
      </c>
      <c r="C42" s="2" t="s">
        <v>164</v>
      </c>
      <c r="D42" s="2" t="s">
        <v>284</v>
      </c>
      <c r="E42" s="6" t="s">
        <v>79</v>
      </c>
      <c r="F42" s="2" t="s">
        <v>1141</v>
      </c>
      <c r="G42" s="2" t="s">
        <v>1433</v>
      </c>
      <c r="H42" s="2" t="s">
        <v>1141</v>
      </c>
      <c r="I42" s="2">
        <v>121</v>
      </c>
      <c r="J42" s="2">
        <v>30</v>
      </c>
      <c r="K42" s="2" t="str">
        <f t="shared" si="0"/>
        <v>MINERIO</v>
      </c>
      <c r="L42" s="2">
        <f t="shared" si="1"/>
        <v>8.5590000000000006E-3</v>
      </c>
      <c r="M42" s="2">
        <f t="shared" si="2"/>
        <v>45.6</v>
      </c>
      <c r="N42" s="8">
        <v>28.53</v>
      </c>
      <c r="O42" s="11">
        <v>1.52</v>
      </c>
      <c r="P42" s="11">
        <f t="shared" si="19"/>
        <v>2.6137463697967087E-2</v>
      </c>
      <c r="Q42" s="11">
        <f t="shared" si="20"/>
        <v>0.9999870093816321</v>
      </c>
      <c r="R42" s="11">
        <f t="shared" si="21"/>
        <v>100204.86737657309</v>
      </c>
      <c r="S42" s="11">
        <f t="shared" si="22"/>
        <v>3833714.1970349634</v>
      </c>
      <c r="T42" s="2">
        <v>54</v>
      </c>
      <c r="U42" s="2">
        <v>2012</v>
      </c>
      <c r="V42" s="2">
        <f t="shared" si="3"/>
        <v>2.6137463697967087E-2</v>
      </c>
      <c r="W42" s="2">
        <f t="shared" si="4"/>
        <v>0.9738625363020329</v>
      </c>
      <c r="X42" s="2">
        <v>0</v>
      </c>
      <c r="Y42" s="2">
        <v>470</v>
      </c>
      <c r="Z42" s="5">
        <v>0</v>
      </c>
      <c r="AA42" s="5">
        <v>185</v>
      </c>
      <c r="AB42" s="5">
        <v>815</v>
      </c>
      <c r="AC42" s="5">
        <v>134</v>
      </c>
      <c r="AD42" s="5">
        <v>180</v>
      </c>
      <c r="AE42" s="5">
        <v>73</v>
      </c>
      <c r="AF42" s="5">
        <f t="shared" si="5"/>
        <v>0</v>
      </c>
      <c r="AG42" s="5">
        <f t="shared" si="6"/>
        <v>0.16313932980599646</v>
      </c>
      <c r="AH42" s="5">
        <f t="shared" si="7"/>
        <v>0.71869488536155202</v>
      </c>
      <c r="AI42" s="5">
        <f t="shared" si="8"/>
        <v>0.11816578483245149</v>
      </c>
      <c r="AJ42" s="5">
        <v>0</v>
      </c>
      <c r="AK42" s="3">
        <v>92</v>
      </c>
      <c r="AL42" s="3">
        <v>917</v>
      </c>
      <c r="AM42" s="3">
        <v>195</v>
      </c>
      <c r="AN42" s="3">
        <v>110</v>
      </c>
      <c r="AO42" s="3">
        <v>72</v>
      </c>
      <c r="AP42" s="1">
        <f t="shared" si="9"/>
        <v>0</v>
      </c>
      <c r="AQ42" s="1">
        <f t="shared" si="10"/>
        <v>7.6411960132890366E-2</v>
      </c>
      <c r="AR42" s="1">
        <f t="shared" si="11"/>
        <v>0.76162790697674421</v>
      </c>
      <c r="AS42" s="1">
        <f t="shared" si="12"/>
        <v>0.16196013289036545</v>
      </c>
      <c r="AT42" s="5">
        <f t="shared" si="13"/>
        <v>1134</v>
      </c>
      <c r="AU42" s="3">
        <f t="shared" si="23"/>
        <v>1204</v>
      </c>
      <c r="AV42" s="2">
        <f t="shared" si="14"/>
        <v>2066</v>
      </c>
      <c r="AW42" s="1">
        <f t="shared" si="24"/>
        <v>0.36437389770723105</v>
      </c>
      <c r="AX42" s="1">
        <f t="shared" si="25"/>
        <v>0.34318936877076411</v>
      </c>
      <c r="AY42" s="1">
        <f t="shared" si="26"/>
        <v>0</v>
      </c>
      <c r="AZ42" s="1">
        <f t="shared" si="26"/>
        <v>31.573421926910299</v>
      </c>
      <c r="BA42" s="1">
        <f t="shared" si="26"/>
        <v>314.7046511627907</v>
      </c>
      <c r="BB42" s="1">
        <f t="shared" si="26"/>
        <v>66.921926910299007</v>
      </c>
      <c r="BC42" s="1">
        <f t="shared" si="27"/>
        <v>0</v>
      </c>
      <c r="BD42" s="1">
        <f t="shared" si="27"/>
        <v>67.409171075837747</v>
      </c>
      <c r="BE42" s="1">
        <f t="shared" si="27"/>
        <v>296.96472663139332</v>
      </c>
      <c r="BF42" s="1">
        <f t="shared" si="27"/>
        <v>48.826102292768958</v>
      </c>
      <c r="BG42" s="1">
        <f t="shared" si="28"/>
        <v>0</v>
      </c>
      <c r="BH42" s="1">
        <f t="shared" si="28"/>
        <v>7.6411960132890352E-2</v>
      </c>
      <c r="BI42" s="1">
        <f t="shared" si="28"/>
        <v>0.7616279069767441</v>
      </c>
      <c r="BJ42" s="1">
        <f t="shared" si="28"/>
        <v>0.16196013289036543</v>
      </c>
      <c r="BK42" s="1">
        <f t="shared" si="29"/>
        <v>0</v>
      </c>
      <c r="BL42" s="1">
        <f t="shared" si="29"/>
        <v>0.16313932980599646</v>
      </c>
      <c r="BM42" s="1">
        <f t="shared" si="29"/>
        <v>0.71869488536155202</v>
      </c>
      <c r="BN42" s="1">
        <f t="shared" si="29"/>
        <v>0.11816578483245148</v>
      </c>
    </row>
    <row r="43" spans="1:66" hidden="1">
      <c r="A43" s="2" t="s">
        <v>161</v>
      </c>
      <c r="B43" s="2" t="s">
        <v>105</v>
      </c>
      <c r="C43" s="2" t="s">
        <v>164</v>
      </c>
      <c r="D43" s="2" t="s">
        <v>304</v>
      </c>
      <c r="E43" s="6" t="s">
        <v>82</v>
      </c>
      <c r="F43" s="2" t="s">
        <v>1141</v>
      </c>
      <c r="G43" s="2" t="s">
        <v>1433</v>
      </c>
      <c r="H43" s="2" t="s">
        <v>1141</v>
      </c>
      <c r="I43" s="2">
        <v>141</v>
      </c>
      <c r="J43" s="2">
        <v>95</v>
      </c>
      <c r="K43" s="2" t="str">
        <f t="shared" si="0"/>
        <v>MINERIO</v>
      </c>
      <c r="L43" s="2">
        <f t="shared" si="1"/>
        <v>2.59635E-2</v>
      </c>
      <c r="M43" s="2">
        <f t="shared" si="2"/>
        <v>105.45</v>
      </c>
      <c r="N43" s="8">
        <v>27.33</v>
      </c>
      <c r="O43" s="11">
        <v>1.1100000000000001</v>
      </c>
      <c r="P43" s="11">
        <f t="shared" si="19"/>
        <v>0.04</v>
      </c>
      <c r="Q43" s="11">
        <f t="shared" si="20"/>
        <v>0.99998910687247422</v>
      </c>
      <c r="R43" s="11">
        <f t="shared" si="21"/>
        <v>495334.44</v>
      </c>
      <c r="S43" s="11">
        <f t="shared" si="22"/>
        <v>12383226.10646943</v>
      </c>
      <c r="T43" s="2">
        <v>153</v>
      </c>
      <c r="U43" s="2">
        <v>3672</v>
      </c>
      <c r="V43" s="2">
        <f t="shared" si="3"/>
        <v>0.04</v>
      </c>
      <c r="W43" s="2">
        <f t="shared" si="4"/>
        <v>0.96</v>
      </c>
      <c r="X43" s="2">
        <v>0</v>
      </c>
      <c r="Y43" s="2">
        <v>593</v>
      </c>
      <c r="Z43" s="5">
        <v>0</v>
      </c>
      <c r="AA43" s="5">
        <v>111</v>
      </c>
      <c r="AB43" s="5">
        <v>1783</v>
      </c>
      <c r="AC43" s="5">
        <v>365</v>
      </c>
      <c r="AD43" s="5">
        <v>132</v>
      </c>
      <c r="AE43" s="5">
        <v>81</v>
      </c>
      <c r="AF43" s="5">
        <f t="shared" si="5"/>
        <v>0</v>
      </c>
      <c r="AG43" s="5">
        <f t="shared" si="6"/>
        <v>4.9136786188579015E-2</v>
      </c>
      <c r="AH43" s="5">
        <f t="shared" si="7"/>
        <v>0.78928729526339092</v>
      </c>
      <c r="AI43" s="5">
        <f t="shared" si="8"/>
        <v>0.16157591854803011</v>
      </c>
      <c r="AJ43" s="5">
        <v>0</v>
      </c>
      <c r="AK43" s="3">
        <v>65</v>
      </c>
      <c r="AL43" s="3">
        <v>1693</v>
      </c>
      <c r="AM43" s="3">
        <v>551</v>
      </c>
      <c r="AN43" s="3">
        <v>94</v>
      </c>
      <c r="AO43" s="3">
        <v>69</v>
      </c>
      <c r="AP43" s="1">
        <f t="shared" si="9"/>
        <v>0</v>
      </c>
      <c r="AQ43" s="1">
        <f t="shared" si="10"/>
        <v>2.8150714595062798E-2</v>
      </c>
      <c r="AR43" s="1">
        <f t="shared" si="11"/>
        <v>0.73321784322217409</v>
      </c>
      <c r="AS43" s="1">
        <f t="shared" si="12"/>
        <v>0.23863144218276311</v>
      </c>
      <c r="AT43" s="5">
        <f t="shared" si="13"/>
        <v>2259</v>
      </c>
      <c r="AU43" s="3">
        <f t="shared" si="23"/>
        <v>2309</v>
      </c>
      <c r="AV43" s="2">
        <f t="shared" si="14"/>
        <v>3825</v>
      </c>
      <c r="AW43" s="1">
        <f t="shared" si="24"/>
        <v>0.3386454183266932</v>
      </c>
      <c r="AX43" s="1">
        <f t="shared" si="25"/>
        <v>0.33131225638804679</v>
      </c>
      <c r="AY43" s="1">
        <f t="shared" si="26"/>
        <v>0</v>
      </c>
      <c r="AZ43" s="1">
        <f t="shared" si="26"/>
        <v>21.53529666522304</v>
      </c>
      <c r="BA43" s="1">
        <f t="shared" si="26"/>
        <v>560.91165006496317</v>
      </c>
      <c r="BB43" s="1">
        <f t="shared" si="26"/>
        <v>182.55305326981377</v>
      </c>
      <c r="BC43" s="1">
        <f t="shared" si="27"/>
        <v>0</v>
      </c>
      <c r="BD43" s="1">
        <f t="shared" si="27"/>
        <v>37.589641434262944</v>
      </c>
      <c r="BE43" s="1">
        <f t="shared" si="27"/>
        <v>603.80478087649396</v>
      </c>
      <c r="BF43" s="1">
        <f t="shared" si="27"/>
        <v>123.60557768924302</v>
      </c>
      <c r="BG43" s="1">
        <f t="shared" si="28"/>
        <v>0</v>
      </c>
      <c r="BH43" s="1">
        <f t="shared" si="28"/>
        <v>2.8150714595062798E-2</v>
      </c>
      <c r="BI43" s="1">
        <f t="shared" si="28"/>
        <v>0.73321784322217409</v>
      </c>
      <c r="BJ43" s="1">
        <f t="shared" si="28"/>
        <v>0.23863144218276311</v>
      </c>
      <c r="BK43" s="1">
        <f t="shared" si="29"/>
        <v>0</v>
      </c>
      <c r="BL43" s="1">
        <f t="shared" si="29"/>
        <v>4.9136786188579022E-2</v>
      </c>
      <c r="BM43" s="1">
        <f t="shared" si="29"/>
        <v>0.78928729526339092</v>
      </c>
      <c r="BN43" s="1">
        <f t="shared" si="29"/>
        <v>0.16157591854803011</v>
      </c>
    </row>
    <row r="44" spans="1:66" hidden="1">
      <c r="A44" s="2" t="s">
        <v>161</v>
      </c>
      <c r="B44" s="2" t="s">
        <v>105</v>
      </c>
      <c r="C44" s="2" t="s">
        <v>164</v>
      </c>
      <c r="D44" s="2" t="s">
        <v>343</v>
      </c>
      <c r="E44" s="6" t="s">
        <v>86</v>
      </c>
      <c r="F44" s="2" t="s">
        <v>1141</v>
      </c>
      <c r="G44" s="2" t="s">
        <v>1433</v>
      </c>
      <c r="H44" s="2" t="s">
        <v>1141</v>
      </c>
      <c r="I44" s="2">
        <v>180</v>
      </c>
      <c r="J44" s="2">
        <v>60</v>
      </c>
      <c r="K44" s="2" t="str">
        <f t="shared" si="0"/>
        <v>MINERIO</v>
      </c>
      <c r="L44" s="2">
        <f t="shared" si="1"/>
        <v>1.6247999999999999E-2</v>
      </c>
      <c r="M44" s="2">
        <f t="shared" si="2"/>
        <v>82.8</v>
      </c>
      <c r="N44" s="8">
        <v>27.08</v>
      </c>
      <c r="O44" s="11">
        <v>1.38</v>
      </c>
      <c r="P44" s="11">
        <f t="shared" si="19"/>
        <v>0</v>
      </c>
      <c r="Q44" s="11">
        <f t="shared" si="20"/>
        <v>1</v>
      </c>
      <c r="R44" s="11">
        <f t="shared" si="21"/>
        <v>0</v>
      </c>
      <c r="S44" s="11">
        <f t="shared" si="22"/>
        <v>6522916</v>
      </c>
      <c r="T44" s="2">
        <v>0</v>
      </c>
      <c r="U44" s="2">
        <v>2554</v>
      </c>
      <c r="V44" s="2">
        <f t="shared" si="3"/>
        <v>0</v>
      </c>
      <c r="W44" s="2">
        <f t="shared" si="4"/>
        <v>1</v>
      </c>
      <c r="X44" s="2">
        <v>0</v>
      </c>
      <c r="Y44" s="2">
        <v>468</v>
      </c>
      <c r="Z44" s="5">
        <v>0</v>
      </c>
      <c r="AA44" s="5">
        <v>132</v>
      </c>
      <c r="AB44" s="5">
        <v>1203</v>
      </c>
      <c r="AC44" s="5">
        <v>146</v>
      </c>
      <c r="AD44" s="5">
        <v>157</v>
      </c>
      <c r="AE44" s="5">
        <v>87</v>
      </c>
      <c r="AF44" s="5">
        <f t="shared" si="5"/>
        <v>0</v>
      </c>
      <c r="AG44" s="5">
        <f t="shared" si="6"/>
        <v>8.9128966914247126E-2</v>
      </c>
      <c r="AH44" s="5">
        <f t="shared" si="7"/>
        <v>0.812288993923025</v>
      </c>
      <c r="AI44" s="5">
        <f t="shared" si="8"/>
        <v>9.8582039162727883E-2</v>
      </c>
      <c r="AJ44" s="5">
        <v>0</v>
      </c>
      <c r="AK44" s="3">
        <v>63</v>
      </c>
      <c r="AL44" s="3">
        <v>1276</v>
      </c>
      <c r="AM44" s="3">
        <v>222</v>
      </c>
      <c r="AN44" s="3">
        <v>89</v>
      </c>
      <c r="AO44" s="3">
        <v>74</v>
      </c>
      <c r="AP44" s="1">
        <f t="shared" si="9"/>
        <v>0</v>
      </c>
      <c r="AQ44" s="1">
        <f t="shared" si="10"/>
        <v>4.0358744394618833E-2</v>
      </c>
      <c r="AR44" s="1">
        <f t="shared" si="11"/>
        <v>0.81742472773862906</v>
      </c>
      <c r="AS44" s="1">
        <f t="shared" si="12"/>
        <v>0.14221652786675207</v>
      </c>
      <c r="AT44" s="5">
        <f t="shared" si="13"/>
        <v>1481</v>
      </c>
      <c r="AU44" s="3">
        <f t="shared" si="23"/>
        <v>1561</v>
      </c>
      <c r="AV44" s="2">
        <f t="shared" si="14"/>
        <v>2554</v>
      </c>
      <c r="AW44" s="1">
        <f t="shared" si="24"/>
        <v>0.34490209318028359</v>
      </c>
      <c r="AX44" s="1">
        <f t="shared" si="25"/>
        <v>0.32722613709160792</v>
      </c>
      <c r="AY44" s="1">
        <f t="shared" si="26"/>
        <v>0</v>
      </c>
      <c r="AZ44" s="1">
        <f t="shared" si="26"/>
        <v>20.6152466367713</v>
      </c>
      <c r="BA44" s="1">
        <f t="shared" si="26"/>
        <v>417.54055092889172</v>
      </c>
      <c r="BB44" s="1">
        <f t="shared" si="26"/>
        <v>72.644202434336961</v>
      </c>
      <c r="BC44" s="1">
        <f t="shared" si="27"/>
        <v>0</v>
      </c>
      <c r="BD44" s="1">
        <f t="shared" si="27"/>
        <v>45.527076299797436</v>
      </c>
      <c r="BE44" s="1">
        <f t="shared" si="27"/>
        <v>414.91721809588114</v>
      </c>
      <c r="BF44" s="1">
        <f t="shared" si="27"/>
        <v>50.3557056043214</v>
      </c>
      <c r="BG44" s="1">
        <f t="shared" si="28"/>
        <v>0</v>
      </c>
      <c r="BH44" s="1">
        <f t="shared" si="28"/>
        <v>4.035874439461884E-2</v>
      </c>
      <c r="BI44" s="1">
        <f t="shared" si="28"/>
        <v>0.81742472773862918</v>
      </c>
      <c r="BJ44" s="1">
        <f t="shared" si="28"/>
        <v>0.1422165278667521</v>
      </c>
      <c r="BK44" s="1">
        <f t="shared" si="29"/>
        <v>0</v>
      </c>
      <c r="BL44" s="1">
        <f t="shared" si="29"/>
        <v>8.912896691424714E-2</v>
      </c>
      <c r="BM44" s="1">
        <f t="shared" si="29"/>
        <v>0.812288993923025</v>
      </c>
      <c r="BN44" s="1">
        <f t="shared" si="29"/>
        <v>9.8582039162727883E-2</v>
      </c>
    </row>
    <row r="45" spans="1:66" hidden="1">
      <c r="A45" s="2" t="s">
        <v>1047</v>
      </c>
      <c r="B45" s="2" t="s">
        <v>105</v>
      </c>
      <c r="C45" s="2" t="s">
        <v>164</v>
      </c>
      <c r="D45" s="2">
        <v>12003</v>
      </c>
      <c r="E45" s="6" t="s">
        <v>29</v>
      </c>
      <c r="F45" s="2" t="s">
        <v>1141</v>
      </c>
      <c r="G45" s="2" t="s">
        <v>1433</v>
      </c>
      <c r="H45" s="2" t="s">
        <v>1141</v>
      </c>
      <c r="I45" s="2">
        <v>54</v>
      </c>
      <c r="J45" s="2">
        <v>25</v>
      </c>
      <c r="K45" s="2" t="str">
        <f t="shared" si="0"/>
        <v>MINERIO</v>
      </c>
      <c r="L45" s="2">
        <f t="shared" si="1"/>
        <v>6.7650000000000002E-3</v>
      </c>
      <c r="M45" s="2">
        <f t="shared" si="2"/>
        <v>12.25</v>
      </c>
      <c r="N45" s="8">
        <v>27.06</v>
      </c>
      <c r="O45" s="11">
        <v>0.49</v>
      </c>
      <c r="P45" s="11">
        <f t="shared" si="19"/>
        <v>5.0612244897959187E-2</v>
      </c>
      <c r="Q45" s="11">
        <f t="shared" si="20"/>
        <v>0.99995648319654773</v>
      </c>
      <c r="R45" s="11">
        <f t="shared" si="21"/>
        <v>61352.213877551025</v>
      </c>
      <c r="S45" s="11">
        <f t="shared" si="22"/>
        <v>1212148.2488873384</v>
      </c>
      <c r="T45" s="2">
        <v>62</v>
      </c>
      <c r="U45" s="2">
        <v>1163</v>
      </c>
      <c r="V45" s="2">
        <f t="shared" si="3"/>
        <v>5.0612244897959187E-2</v>
      </c>
      <c r="W45" s="2">
        <f t="shared" si="4"/>
        <v>0.94938775510204076</v>
      </c>
      <c r="X45" s="2">
        <v>0</v>
      </c>
      <c r="Y45" s="2">
        <v>425</v>
      </c>
      <c r="Z45" s="5">
        <v>0</v>
      </c>
      <c r="AA45" s="5">
        <v>53</v>
      </c>
      <c r="AB45" s="5">
        <v>591</v>
      </c>
      <c r="AC45" s="5">
        <v>100</v>
      </c>
      <c r="AD45" s="5">
        <v>68</v>
      </c>
      <c r="AE45" s="5">
        <v>44</v>
      </c>
      <c r="AF45" s="5">
        <f t="shared" si="5"/>
        <v>0</v>
      </c>
      <c r="AG45" s="5">
        <f t="shared" si="6"/>
        <v>7.1236559139784952E-2</v>
      </c>
      <c r="AH45" s="5">
        <f t="shared" si="7"/>
        <v>0.79435483870967738</v>
      </c>
      <c r="AI45" s="5">
        <f t="shared" si="8"/>
        <v>0.13440860215053763</v>
      </c>
      <c r="AJ45" s="5">
        <v>0</v>
      </c>
      <c r="AK45" s="3">
        <v>40</v>
      </c>
      <c r="AL45" s="3">
        <v>595</v>
      </c>
      <c r="AM45" s="3">
        <v>146</v>
      </c>
      <c r="AN45" s="3">
        <v>46</v>
      </c>
      <c r="AO45" s="3">
        <v>29</v>
      </c>
      <c r="AP45" s="1">
        <f t="shared" si="9"/>
        <v>0</v>
      </c>
      <c r="AQ45" s="1">
        <f t="shared" si="10"/>
        <v>5.1216389244558257E-2</v>
      </c>
      <c r="AR45" s="1">
        <f t="shared" si="11"/>
        <v>0.76184379001280411</v>
      </c>
      <c r="AS45" s="1">
        <f t="shared" si="12"/>
        <v>0.18693982074263765</v>
      </c>
      <c r="AT45" s="5">
        <f t="shared" si="13"/>
        <v>744</v>
      </c>
      <c r="AU45" s="3">
        <f t="shared" si="23"/>
        <v>781</v>
      </c>
      <c r="AV45" s="2">
        <f t="shared" si="14"/>
        <v>1225</v>
      </c>
      <c r="AW45" s="1">
        <f t="shared" si="24"/>
        <v>0.32930107526881719</v>
      </c>
      <c r="AX45" s="1">
        <f t="shared" si="25"/>
        <v>0.31370038412291934</v>
      </c>
      <c r="AY45" s="1">
        <f t="shared" si="26"/>
        <v>0</v>
      </c>
      <c r="AZ45" s="1">
        <f t="shared" si="26"/>
        <v>12.548015364916774</v>
      </c>
      <c r="BA45" s="1">
        <f t="shared" si="26"/>
        <v>186.65172855313702</v>
      </c>
      <c r="BB45" s="1">
        <f t="shared" si="26"/>
        <v>45.800256081946223</v>
      </c>
      <c r="BC45" s="1">
        <f t="shared" si="27"/>
        <v>0</v>
      </c>
      <c r="BD45" s="1">
        <f t="shared" si="27"/>
        <v>17.452956989247312</v>
      </c>
      <c r="BE45" s="1">
        <f t="shared" si="27"/>
        <v>194.61693548387095</v>
      </c>
      <c r="BF45" s="1">
        <f t="shared" si="27"/>
        <v>32.93010752688172</v>
      </c>
      <c r="BG45" s="1">
        <f t="shared" si="28"/>
        <v>0</v>
      </c>
      <c r="BH45" s="1">
        <f t="shared" si="28"/>
        <v>5.1216389244558257E-2</v>
      </c>
      <c r="BI45" s="1">
        <f t="shared" si="28"/>
        <v>0.76184379001280411</v>
      </c>
      <c r="BJ45" s="1">
        <f t="shared" si="28"/>
        <v>0.18693982074263762</v>
      </c>
      <c r="BK45" s="1">
        <f t="shared" si="29"/>
        <v>0</v>
      </c>
      <c r="BL45" s="1">
        <f t="shared" si="29"/>
        <v>7.1236559139784952E-2</v>
      </c>
      <c r="BM45" s="1">
        <f t="shared" si="29"/>
        <v>0.79435483870967738</v>
      </c>
      <c r="BN45" s="1">
        <f t="shared" si="29"/>
        <v>0.13440860215053763</v>
      </c>
    </row>
    <row r="46" spans="1:66" hidden="1">
      <c r="A46" s="2" t="s">
        <v>1049</v>
      </c>
      <c r="B46" s="2" t="s">
        <v>105</v>
      </c>
      <c r="C46" s="2" t="s">
        <v>164</v>
      </c>
      <c r="E46" s="6" t="s">
        <v>143</v>
      </c>
      <c r="F46" s="2" t="s">
        <v>1436</v>
      </c>
      <c r="G46" s="2" t="s">
        <v>6</v>
      </c>
      <c r="H46" s="2" t="s">
        <v>1434</v>
      </c>
      <c r="I46" s="2">
        <v>188</v>
      </c>
      <c r="J46" s="2">
        <v>80</v>
      </c>
      <c r="K46" s="2" t="str">
        <f t="shared" si="0"/>
        <v>ESTERIL</v>
      </c>
      <c r="L46" s="2">
        <f t="shared" si="1"/>
        <v>2.1584000000000002E-2</v>
      </c>
      <c r="M46" s="2">
        <f t="shared" si="2"/>
        <v>15.2</v>
      </c>
      <c r="N46" s="8">
        <v>26.98</v>
      </c>
      <c r="O46" s="11">
        <v>0.19</v>
      </c>
      <c r="P46" s="11">
        <f t="shared" si="19"/>
        <v>9.9724896836313623E-2</v>
      </c>
      <c r="Q46" s="11">
        <f t="shared" si="20"/>
        <v>0.99996190943534802</v>
      </c>
      <c r="R46" s="11">
        <f t="shared" si="21"/>
        <v>540467.45529573597</v>
      </c>
      <c r="S46" s="11">
        <f t="shared" si="22"/>
        <v>5419377.5649852613</v>
      </c>
      <c r="T46" s="2">
        <v>290</v>
      </c>
      <c r="U46" s="2">
        <v>2618</v>
      </c>
      <c r="V46" s="2">
        <f t="shared" si="3"/>
        <v>9.9724896836313623E-2</v>
      </c>
      <c r="W46" s="2">
        <f t="shared" si="4"/>
        <v>0.90027510316368642</v>
      </c>
      <c r="X46" s="2">
        <v>0</v>
      </c>
      <c r="Y46" s="2">
        <v>613</v>
      </c>
      <c r="Z46" s="5">
        <v>0</v>
      </c>
      <c r="AA46" s="5">
        <v>0</v>
      </c>
      <c r="AB46" s="5">
        <v>689</v>
      </c>
      <c r="AC46" s="5">
        <v>1222</v>
      </c>
      <c r="AD46" s="5">
        <v>0</v>
      </c>
      <c r="AE46" s="5">
        <v>24</v>
      </c>
      <c r="AF46" s="5">
        <f t="shared" si="5"/>
        <v>0</v>
      </c>
      <c r="AG46" s="5">
        <f t="shared" si="6"/>
        <v>0</v>
      </c>
      <c r="AH46" s="5">
        <f t="shared" si="7"/>
        <v>0.36054421768707484</v>
      </c>
      <c r="AI46" s="5">
        <f t="shared" si="8"/>
        <v>0.63945578231292521</v>
      </c>
      <c r="AJ46" s="5">
        <v>0</v>
      </c>
      <c r="AK46" s="3">
        <v>0</v>
      </c>
      <c r="AL46" s="3">
        <v>0</v>
      </c>
      <c r="AM46" s="3">
        <v>495</v>
      </c>
      <c r="AN46" s="3">
        <v>1424</v>
      </c>
      <c r="AO46" s="3">
        <v>0</v>
      </c>
      <c r="AP46" s="1">
        <f t="shared" si="9"/>
        <v>0</v>
      </c>
      <c r="AQ46" s="1">
        <f t="shared" si="10"/>
        <v>0</v>
      </c>
      <c r="AR46" s="1">
        <f t="shared" si="11"/>
        <v>0</v>
      </c>
      <c r="AS46" s="1">
        <f t="shared" si="12"/>
        <v>1</v>
      </c>
      <c r="AT46" s="5">
        <f t="shared" si="13"/>
        <v>1911</v>
      </c>
      <c r="AU46" s="3">
        <f t="shared" si="23"/>
        <v>495</v>
      </c>
      <c r="AV46" s="2">
        <f t="shared" si="14"/>
        <v>2908</v>
      </c>
      <c r="AW46" s="1">
        <f t="shared" si="24"/>
        <v>0.30434327577184722</v>
      </c>
      <c r="AX46" s="1">
        <f t="shared" si="25"/>
        <v>1.174949494949495</v>
      </c>
      <c r="AY46" s="1">
        <f t="shared" si="26"/>
        <v>0</v>
      </c>
      <c r="AZ46" s="1">
        <f t="shared" si="26"/>
        <v>0</v>
      </c>
      <c r="BA46" s="1">
        <f t="shared" si="26"/>
        <v>0</v>
      </c>
      <c r="BB46" s="1">
        <f t="shared" si="26"/>
        <v>581.6</v>
      </c>
      <c r="BC46" s="1">
        <f t="shared" si="27"/>
        <v>0</v>
      </c>
      <c r="BD46" s="1">
        <f t="shared" si="27"/>
        <v>0</v>
      </c>
      <c r="BE46" s="1">
        <f t="shared" si="27"/>
        <v>209.69251700680275</v>
      </c>
      <c r="BF46" s="1">
        <f t="shared" si="27"/>
        <v>371.90748299319728</v>
      </c>
      <c r="BG46" s="1">
        <f t="shared" si="28"/>
        <v>0</v>
      </c>
      <c r="BH46" s="1">
        <f t="shared" si="28"/>
        <v>0</v>
      </c>
      <c r="BI46" s="1">
        <f t="shared" si="28"/>
        <v>0</v>
      </c>
      <c r="BJ46" s="1">
        <f t="shared" si="28"/>
        <v>1</v>
      </c>
      <c r="BK46" s="1">
        <f t="shared" si="29"/>
        <v>0</v>
      </c>
      <c r="BL46" s="1">
        <f t="shared" si="29"/>
        <v>0</v>
      </c>
      <c r="BM46" s="1">
        <f t="shared" si="29"/>
        <v>0.36054421768707484</v>
      </c>
      <c r="BN46" s="1">
        <f t="shared" si="29"/>
        <v>0.6394557823129251</v>
      </c>
    </row>
    <row r="47" spans="1:66" hidden="1">
      <c r="A47" s="2" t="s">
        <v>1049</v>
      </c>
      <c r="B47" s="2" t="s">
        <v>105</v>
      </c>
      <c r="C47" s="2" t="s">
        <v>164</v>
      </c>
      <c r="E47" s="6" t="s">
        <v>14</v>
      </c>
      <c r="F47" s="2" t="s">
        <v>1436</v>
      </c>
      <c r="G47" s="2" t="s">
        <v>1433</v>
      </c>
      <c r="H47" s="2" t="s">
        <v>1434</v>
      </c>
      <c r="I47" s="2">
        <v>126</v>
      </c>
      <c r="J47" s="2">
        <v>85</v>
      </c>
      <c r="K47" s="2" t="str">
        <f t="shared" si="0"/>
        <v>MINERIO</v>
      </c>
      <c r="L47" s="2">
        <f t="shared" si="1"/>
        <v>2.1539000000000003E-2</v>
      </c>
      <c r="M47" s="2">
        <f t="shared" si="2"/>
        <v>344.25</v>
      </c>
      <c r="N47" s="9">
        <v>25.34</v>
      </c>
      <c r="O47" s="10">
        <v>4.05</v>
      </c>
      <c r="P47" s="11">
        <f t="shared" si="19"/>
        <v>0.29086697551290536</v>
      </c>
      <c r="Q47" s="11">
        <f t="shared" si="20"/>
        <v>0.99986428954651252</v>
      </c>
      <c r="R47" s="11">
        <f t="shared" si="21"/>
        <v>464717.00330906681</v>
      </c>
      <c r="S47" s="11">
        <f t="shared" si="22"/>
        <v>1597479.1759513048</v>
      </c>
      <c r="T47" s="2">
        <v>879</v>
      </c>
      <c r="U47" s="2">
        <v>2143</v>
      </c>
      <c r="V47" s="2">
        <f t="shared" si="3"/>
        <v>0.29086697551290536</v>
      </c>
      <c r="W47" s="2">
        <f t="shared" si="4"/>
        <v>0.70913302448709459</v>
      </c>
      <c r="X47" s="2">
        <v>0</v>
      </c>
      <c r="Y47" s="2">
        <v>559</v>
      </c>
      <c r="Z47" s="5">
        <v>0</v>
      </c>
      <c r="AA47" s="5">
        <v>696</v>
      </c>
      <c r="AB47" s="5">
        <v>527</v>
      </c>
      <c r="AC47" s="5">
        <v>69</v>
      </c>
      <c r="AD47" s="5">
        <v>638</v>
      </c>
      <c r="AE47" s="5">
        <v>83</v>
      </c>
      <c r="AF47" s="5">
        <f t="shared" si="5"/>
        <v>0</v>
      </c>
      <c r="AG47" s="5">
        <f t="shared" si="6"/>
        <v>0.53869969040247678</v>
      </c>
      <c r="AH47" s="5">
        <f t="shared" si="7"/>
        <v>0.40789473684210525</v>
      </c>
      <c r="AI47" s="5">
        <f t="shared" si="8"/>
        <v>5.3405572755417956E-2</v>
      </c>
      <c r="AJ47" s="2">
        <v>0</v>
      </c>
      <c r="AK47" s="3">
        <v>502</v>
      </c>
      <c r="AL47" s="3">
        <v>770</v>
      </c>
      <c r="AM47" s="3">
        <v>98</v>
      </c>
      <c r="AN47" s="3">
        <v>532</v>
      </c>
      <c r="AO47" s="3">
        <v>110</v>
      </c>
      <c r="AP47" s="1">
        <f t="shared" si="9"/>
        <v>0</v>
      </c>
      <c r="AQ47" s="1">
        <f t="shared" si="10"/>
        <v>0.36642335766423356</v>
      </c>
      <c r="AR47" s="1">
        <f t="shared" si="11"/>
        <v>0.56204379562043794</v>
      </c>
      <c r="AS47" s="1">
        <f t="shared" si="12"/>
        <v>7.153284671532846E-2</v>
      </c>
      <c r="AT47" s="5">
        <f t="shared" si="13"/>
        <v>1292</v>
      </c>
      <c r="AU47" s="3">
        <f t="shared" si="23"/>
        <v>1370</v>
      </c>
      <c r="AV47" s="2">
        <f t="shared" si="14"/>
        <v>3022</v>
      </c>
      <c r="AW47" s="1">
        <f t="shared" si="24"/>
        <v>0.46780185758513931</v>
      </c>
      <c r="AX47" s="1">
        <f t="shared" si="25"/>
        <v>0.44116788321167882</v>
      </c>
      <c r="AY47" s="1">
        <f t="shared" si="26"/>
        <v>0</v>
      </c>
      <c r="AZ47" s="1">
        <f t="shared" si="26"/>
        <v>221.46627737226277</v>
      </c>
      <c r="BA47" s="1">
        <f t="shared" si="26"/>
        <v>339.6992700729927</v>
      </c>
      <c r="BB47" s="1">
        <f t="shared" si="26"/>
        <v>43.234452554744522</v>
      </c>
      <c r="BC47" s="1">
        <f t="shared" si="27"/>
        <v>0</v>
      </c>
      <c r="BD47" s="1">
        <f t="shared" si="27"/>
        <v>325.59009287925699</v>
      </c>
      <c r="BE47" s="1">
        <f t="shared" si="27"/>
        <v>246.53157894736842</v>
      </c>
      <c r="BF47" s="1">
        <f t="shared" si="27"/>
        <v>32.278328173374611</v>
      </c>
      <c r="BG47" s="1">
        <f t="shared" si="28"/>
        <v>0</v>
      </c>
      <c r="BH47" s="1">
        <f t="shared" si="28"/>
        <v>0.36642335766423356</v>
      </c>
      <c r="BI47" s="1">
        <f t="shared" si="28"/>
        <v>0.56204379562043794</v>
      </c>
      <c r="BJ47" s="1">
        <f t="shared" si="28"/>
        <v>7.153284671532846E-2</v>
      </c>
      <c r="BK47" s="1">
        <f t="shared" si="29"/>
        <v>0</v>
      </c>
      <c r="BL47" s="1">
        <f t="shared" si="29"/>
        <v>0.53869969040247678</v>
      </c>
      <c r="BM47" s="1">
        <f t="shared" si="29"/>
        <v>0.40789473684210525</v>
      </c>
      <c r="BN47" s="1">
        <f t="shared" si="29"/>
        <v>5.3405572755417956E-2</v>
      </c>
    </row>
    <row r="48" spans="1:66" hidden="1">
      <c r="A48" s="2" t="s">
        <v>616</v>
      </c>
      <c r="B48" s="2" t="s">
        <v>105</v>
      </c>
      <c r="C48" s="2" t="s">
        <v>164</v>
      </c>
      <c r="D48" s="2" t="s">
        <v>837</v>
      </c>
      <c r="E48" s="6" t="s">
        <v>18</v>
      </c>
      <c r="F48" s="2" t="s">
        <v>1436</v>
      </c>
      <c r="G48" s="2" t="s">
        <v>6</v>
      </c>
      <c r="H48" s="2" t="s">
        <v>1141</v>
      </c>
      <c r="I48" s="2">
        <v>76</v>
      </c>
      <c r="J48" s="2">
        <v>30</v>
      </c>
      <c r="K48" s="2" t="str">
        <f t="shared" si="0"/>
        <v>MINERIO</v>
      </c>
      <c r="L48" s="2">
        <f t="shared" si="1"/>
        <v>7.5989999999999999E-3</v>
      </c>
      <c r="M48" s="2">
        <f t="shared" si="2"/>
        <v>136.5</v>
      </c>
      <c r="N48" s="8">
        <v>25.33</v>
      </c>
      <c r="O48" s="11">
        <v>4.55</v>
      </c>
      <c r="P48" s="11">
        <f t="shared" si="19"/>
        <v>0.13239780353874314</v>
      </c>
      <c r="Q48" s="11">
        <f t="shared" si="20"/>
        <v>0.99990690191451714</v>
      </c>
      <c r="R48" s="11">
        <f t="shared" si="21"/>
        <v>192244.92068334352</v>
      </c>
      <c r="S48" s="11">
        <f t="shared" si="22"/>
        <v>1451889.8192524267</v>
      </c>
      <c r="T48" s="2">
        <v>217</v>
      </c>
      <c r="U48" s="2">
        <v>1422</v>
      </c>
      <c r="V48" s="2">
        <f t="shared" si="3"/>
        <v>0.13239780353874314</v>
      </c>
      <c r="W48" s="2">
        <f t="shared" si="4"/>
        <v>0.86760219646125691</v>
      </c>
      <c r="X48" s="2">
        <v>0</v>
      </c>
      <c r="Y48" s="2">
        <v>509</v>
      </c>
      <c r="Z48" s="5">
        <v>0</v>
      </c>
      <c r="AA48" s="5">
        <v>208</v>
      </c>
      <c r="AB48" s="5">
        <v>559</v>
      </c>
      <c r="AC48" s="5">
        <v>100</v>
      </c>
      <c r="AD48" s="5">
        <v>204</v>
      </c>
      <c r="AE48" s="5">
        <v>58</v>
      </c>
      <c r="AF48" s="5">
        <f t="shared" si="5"/>
        <v>0</v>
      </c>
      <c r="AG48" s="5">
        <f t="shared" si="6"/>
        <v>0.23990772779700115</v>
      </c>
      <c r="AH48" s="5">
        <f t="shared" si="7"/>
        <v>0.64475201845444063</v>
      </c>
      <c r="AI48" s="5">
        <f t="shared" si="8"/>
        <v>0.11534025374855825</v>
      </c>
      <c r="AJ48" s="5">
        <v>0</v>
      </c>
      <c r="AK48" s="3">
        <v>147</v>
      </c>
      <c r="AL48" s="3">
        <v>613</v>
      </c>
      <c r="AM48" s="3">
        <v>160</v>
      </c>
      <c r="AN48" s="3">
        <v>147</v>
      </c>
      <c r="AO48" s="3">
        <v>59</v>
      </c>
      <c r="AP48" s="1">
        <f t="shared" si="9"/>
        <v>0</v>
      </c>
      <c r="AQ48" s="1">
        <f t="shared" si="10"/>
        <v>0.15978260869565217</v>
      </c>
      <c r="AR48" s="1">
        <f t="shared" si="11"/>
        <v>0.66630434782608694</v>
      </c>
      <c r="AS48" s="1">
        <f t="shared" si="12"/>
        <v>0.17391304347826086</v>
      </c>
      <c r="AT48" s="5">
        <f t="shared" si="13"/>
        <v>867</v>
      </c>
      <c r="AU48" s="3">
        <f t="shared" si="23"/>
        <v>920</v>
      </c>
      <c r="AV48" s="2">
        <f t="shared" si="14"/>
        <v>1639</v>
      </c>
      <c r="AW48" s="1">
        <f t="shared" si="24"/>
        <v>0.37808535178777392</v>
      </c>
      <c r="AX48" s="1">
        <f t="shared" si="25"/>
        <v>0.35630434782608694</v>
      </c>
      <c r="AY48" s="1">
        <f t="shared" si="26"/>
        <v>0</v>
      </c>
      <c r="AZ48" s="1">
        <f t="shared" si="26"/>
        <v>52.376739130434778</v>
      </c>
      <c r="BA48" s="1">
        <f t="shared" si="26"/>
        <v>218.4145652173913</v>
      </c>
      <c r="BB48" s="1">
        <f t="shared" si="26"/>
        <v>57.008695652173913</v>
      </c>
      <c r="BC48" s="1">
        <f t="shared" si="27"/>
        <v>0</v>
      </c>
      <c r="BD48" s="1">
        <f t="shared" si="27"/>
        <v>78.641753171856976</v>
      </c>
      <c r="BE48" s="1">
        <f t="shared" si="27"/>
        <v>211.34971164936562</v>
      </c>
      <c r="BF48" s="1">
        <f t="shared" si="27"/>
        <v>37.80853517877739</v>
      </c>
      <c r="BG48" s="1">
        <f t="shared" si="28"/>
        <v>0</v>
      </c>
      <c r="BH48" s="1">
        <f t="shared" si="28"/>
        <v>0.15978260869565217</v>
      </c>
      <c r="BI48" s="1">
        <f t="shared" si="28"/>
        <v>0.66630434782608694</v>
      </c>
      <c r="BJ48" s="1">
        <f t="shared" si="28"/>
        <v>0.17391304347826086</v>
      </c>
      <c r="BK48" s="1">
        <f t="shared" si="29"/>
        <v>0</v>
      </c>
      <c r="BL48" s="1">
        <f t="shared" si="29"/>
        <v>0.23990772779700115</v>
      </c>
      <c r="BM48" s="1">
        <f t="shared" si="29"/>
        <v>0.64475201845444052</v>
      </c>
      <c r="BN48" s="1">
        <f t="shared" si="29"/>
        <v>0.11534025374855823</v>
      </c>
    </row>
    <row r="49" spans="1:66" hidden="1">
      <c r="A49" s="2" t="s">
        <v>161</v>
      </c>
      <c r="B49" s="2" t="s">
        <v>105</v>
      </c>
      <c r="C49" s="2" t="s">
        <v>164</v>
      </c>
      <c r="D49" s="2" t="s">
        <v>186</v>
      </c>
      <c r="E49" s="6" t="s">
        <v>70</v>
      </c>
      <c r="F49" s="2" t="s">
        <v>1141</v>
      </c>
      <c r="G49" s="2" t="s">
        <v>1433</v>
      </c>
      <c r="H49" s="2" t="s">
        <v>1141</v>
      </c>
      <c r="I49" s="2">
        <v>22</v>
      </c>
      <c r="J49" s="2">
        <v>110</v>
      </c>
      <c r="K49" s="2" t="str">
        <f t="shared" si="0"/>
        <v>MINERIO</v>
      </c>
      <c r="L49" s="2">
        <f t="shared" si="1"/>
        <v>2.7213999999999995E-2</v>
      </c>
      <c r="M49" s="2">
        <f t="shared" si="2"/>
        <v>726</v>
      </c>
      <c r="N49" s="9">
        <v>24.74</v>
      </c>
      <c r="O49" s="10">
        <v>6.6</v>
      </c>
      <c r="P49" s="11">
        <f t="shared" si="19"/>
        <v>2.5688073394495414E-2</v>
      </c>
      <c r="Q49" s="11">
        <f t="shared" si="20"/>
        <v>0.99999308907832496</v>
      </c>
      <c r="R49" s="11">
        <f t="shared" si="21"/>
        <v>336440.83302752295</v>
      </c>
      <c r="S49" s="11">
        <f t="shared" si="22"/>
        <v>13097070.486546164</v>
      </c>
      <c r="T49" s="2">
        <v>98</v>
      </c>
      <c r="U49" s="2">
        <v>3717</v>
      </c>
      <c r="V49" s="2">
        <f t="shared" si="3"/>
        <v>2.5688073394495414E-2</v>
      </c>
      <c r="W49" s="2">
        <f t="shared" si="4"/>
        <v>0.97431192660550459</v>
      </c>
      <c r="X49" s="2">
        <v>0</v>
      </c>
      <c r="Y49" s="2">
        <v>663</v>
      </c>
      <c r="Z49" s="5">
        <v>0</v>
      </c>
      <c r="AA49" s="5">
        <v>49</v>
      </c>
      <c r="AB49" s="5">
        <v>1818</v>
      </c>
      <c r="AC49" s="5">
        <v>479</v>
      </c>
      <c r="AD49" s="5">
        <v>49</v>
      </c>
      <c r="AE49" s="5">
        <v>89</v>
      </c>
      <c r="AF49" s="5">
        <f t="shared" si="5"/>
        <v>0</v>
      </c>
      <c r="AG49" s="5">
        <f t="shared" si="6"/>
        <v>2.0886615515771527E-2</v>
      </c>
      <c r="AH49" s="5">
        <f t="shared" si="7"/>
        <v>0.77493606138107418</v>
      </c>
      <c r="AI49" s="5">
        <f t="shared" si="8"/>
        <v>0.20417732310315431</v>
      </c>
      <c r="AJ49" s="2">
        <v>0</v>
      </c>
      <c r="AK49" s="3">
        <v>22</v>
      </c>
      <c r="AL49" s="3">
        <v>1715</v>
      </c>
      <c r="AM49" s="3">
        <v>656</v>
      </c>
      <c r="AN49" s="3">
        <v>26</v>
      </c>
      <c r="AO49" s="3">
        <v>63</v>
      </c>
      <c r="AP49" s="1">
        <f t="shared" si="9"/>
        <v>0</v>
      </c>
      <c r="AQ49" s="1">
        <f t="shared" si="10"/>
        <v>9.1934809862097792E-3</v>
      </c>
      <c r="AR49" s="1">
        <f t="shared" si="11"/>
        <v>0.71667363142498952</v>
      </c>
      <c r="AS49" s="1">
        <f t="shared" si="12"/>
        <v>0.27413288758880067</v>
      </c>
      <c r="AT49" s="5">
        <f t="shared" si="13"/>
        <v>2346</v>
      </c>
      <c r="AU49" s="3">
        <f t="shared" si="23"/>
        <v>2393</v>
      </c>
      <c r="AV49" s="2">
        <f t="shared" si="14"/>
        <v>3815</v>
      </c>
      <c r="AW49" s="1">
        <f t="shared" si="24"/>
        <v>0.32523444160272807</v>
      </c>
      <c r="AX49" s="1">
        <f t="shared" si="25"/>
        <v>0.31884663602173002</v>
      </c>
      <c r="AY49" s="1">
        <f t="shared" si="26"/>
        <v>0</v>
      </c>
      <c r="AZ49" s="1">
        <f t="shared" si="26"/>
        <v>7.0146259924780603</v>
      </c>
      <c r="BA49" s="1">
        <f t="shared" si="26"/>
        <v>546.82198077726696</v>
      </c>
      <c r="BB49" s="1">
        <f t="shared" si="26"/>
        <v>209.16339323025488</v>
      </c>
      <c r="BC49" s="1">
        <f t="shared" si="27"/>
        <v>0</v>
      </c>
      <c r="BD49" s="1">
        <f t="shared" si="27"/>
        <v>15.936487638533675</v>
      </c>
      <c r="BE49" s="1">
        <f t="shared" si="27"/>
        <v>591.2762148337597</v>
      </c>
      <c r="BF49" s="1">
        <f t="shared" si="27"/>
        <v>155.78729752770676</v>
      </c>
      <c r="BG49" s="1">
        <f t="shared" si="28"/>
        <v>0</v>
      </c>
      <c r="BH49" s="1">
        <f t="shared" si="28"/>
        <v>9.1934809862097792E-3</v>
      </c>
      <c r="BI49" s="1">
        <f t="shared" si="28"/>
        <v>0.71667363142498952</v>
      </c>
      <c r="BJ49" s="1">
        <f t="shared" si="28"/>
        <v>0.27413288758880067</v>
      </c>
      <c r="BK49" s="1">
        <f t="shared" si="29"/>
        <v>0</v>
      </c>
      <c r="BL49" s="1">
        <f t="shared" si="29"/>
        <v>2.0886615515771523E-2</v>
      </c>
      <c r="BM49" s="1">
        <f t="shared" si="29"/>
        <v>0.77493606138107418</v>
      </c>
      <c r="BN49" s="1">
        <f t="shared" si="29"/>
        <v>0.20417732310315431</v>
      </c>
    </row>
    <row r="50" spans="1:66" hidden="1">
      <c r="A50" s="2" t="s">
        <v>616</v>
      </c>
      <c r="B50" s="2" t="s">
        <v>105</v>
      </c>
      <c r="C50" s="2" t="s">
        <v>162</v>
      </c>
      <c r="D50" s="2" t="s">
        <v>730</v>
      </c>
      <c r="E50" s="6" t="s">
        <v>107</v>
      </c>
      <c r="F50" s="2" t="s">
        <v>1436</v>
      </c>
      <c r="G50" s="2" t="s">
        <v>1433</v>
      </c>
      <c r="H50" s="2" t="s">
        <v>1434</v>
      </c>
      <c r="I50" s="2">
        <v>13</v>
      </c>
      <c r="J50" s="2">
        <v>65</v>
      </c>
      <c r="K50" s="2" t="str">
        <f t="shared" si="0"/>
        <v>MINERIO</v>
      </c>
      <c r="L50" s="2">
        <f t="shared" si="1"/>
        <v>1.5664999999999998E-2</v>
      </c>
      <c r="M50" s="2">
        <f t="shared" si="2"/>
        <v>53.3</v>
      </c>
      <c r="N50" s="9">
        <v>24.1</v>
      </c>
      <c r="O50" s="10">
        <v>0.82</v>
      </c>
      <c r="P50" s="11">
        <f t="shared" si="19"/>
        <v>0.13285641287685232</v>
      </c>
      <c r="Q50" s="11">
        <f t="shared" si="20"/>
        <v>0.9999217171405439</v>
      </c>
      <c r="R50" s="11">
        <f t="shared" si="21"/>
        <v>274344.37404190085</v>
      </c>
      <c r="S50" s="11">
        <f t="shared" si="22"/>
        <v>2064807.3483219917</v>
      </c>
      <c r="T50" s="2">
        <v>260</v>
      </c>
      <c r="U50" s="2">
        <v>1697</v>
      </c>
      <c r="V50" s="2">
        <f t="shared" si="3"/>
        <v>0.13285641287685232</v>
      </c>
      <c r="W50" s="2">
        <f t="shared" si="4"/>
        <v>0.86714358712314765</v>
      </c>
      <c r="X50" s="2">
        <v>0</v>
      </c>
      <c r="Y50" s="2">
        <v>440</v>
      </c>
      <c r="Z50" s="2">
        <v>0</v>
      </c>
      <c r="AA50" s="2">
        <v>8</v>
      </c>
      <c r="AB50" s="2">
        <v>1006</v>
      </c>
      <c r="AC50" s="2">
        <v>244</v>
      </c>
      <c r="AD50" s="2">
        <v>12</v>
      </c>
      <c r="AE50" s="2">
        <v>32</v>
      </c>
      <c r="AF50" s="5">
        <f t="shared" si="5"/>
        <v>0</v>
      </c>
      <c r="AG50" s="5">
        <f t="shared" si="6"/>
        <v>6.3593004769475362E-3</v>
      </c>
      <c r="AH50" s="5">
        <f t="shared" si="7"/>
        <v>0.79968203497615264</v>
      </c>
      <c r="AI50" s="5">
        <f t="shared" si="8"/>
        <v>0.19395866454689983</v>
      </c>
      <c r="AJ50" s="2">
        <v>0</v>
      </c>
      <c r="AK50" s="3">
        <v>4</v>
      </c>
      <c r="AL50" s="3">
        <v>945</v>
      </c>
      <c r="AM50" s="3">
        <v>326</v>
      </c>
      <c r="AN50" s="3">
        <v>7</v>
      </c>
      <c r="AO50" s="3">
        <v>20</v>
      </c>
      <c r="AP50" s="1">
        <f t="shared" si="9"/>
        <v>0</v>
      </c>
      <c r="AQ50" s="1">
        <f t="shared" si="10"/>
        <v>3.1372549019607842E-3</v>
      </c>
      <c r="AR50" s="1">
        <f t="shared" si="11"/>
        <v>0.74117647058823533</v>
      </c>
      <c r="AS50" s="1">
        <f t="shared" si="12"/>
        <v>0.25568627450980391</v>
      </c>
      <c r="AT50" s="5">
        <f t="shared" si="13"/>
        <v>1258</v>
      </c>
      <c r="AU50" s="3">
        <f t="shared" si="23"/>
        <v>1275</v>
      </c>
      <c r="AV50" s="2">
        <f t="shared" si="14"/>
        <v>1957</v>
      </c>
      <c r="AW50" s="1">
        <f t="shared" si="24"/>
        <v>0.3111287758346582</v>
      </c>
      <c r="AX50" s="1">
        <f t="shared" si="25"/>
        <v>0.30698039215686274</v>
      </c>
      <c r="AY50" s="1">
        <f t="shared" si="26"/>
        <v>0</v>
      </c>
      <c r="AZ50" s="1">
        <f t="shared" si="26"/>
        <v>1.2279215686274509</v>
      </c>
      <c r="BA50" s="1">
        <f t="shared" si="26"/>
        <v>290.09647058823526</v>
      </c>
      <c r="BB50" s="1">
        <f t="shared" si="26"/>
        <v>100.07560784313725</v>
      </c>
      <c r="BC50" s="1">
        <f t="shared" si="27"/>
        <v>0</v>
      </c>
      <c r="BD50" s="1">
        <f t="shared" si="27"/>
        <v>2.4890302066772656</v>
      </c>
      <c r="BE50" s="1">
        <f t="shared" si="27"/>
        <v>312.99554848966613</v>
      </c>
      <c r="BF50" s="1">
        <f t="shared" si="27"/>
        <v>75.915421303656601</v>
      </c>
      <c r="BG50" s="1">
        <f t="shared" si="28"/>
        <v>0</v>
      </c>
      <c r="BH50" s="1">
        <f t="shared" si="28"/>
        <v>3.1372549019607846E-3</v>
      </c>
      <c r="BI50" s="1">
        <f t="shared" si="28"/>
        <v>0.74117647058823521</v>
      </c>
      <c r="BJ50" s="1">
        <f t="shared" si="28"/>
        <v>0.25568627450980391</v>
      </c>
      <c r="BK50" s="1">
        <f t="shared" si="29"/>
        <v>0</v>
      </c>
      <c r="BL50" s="1">
        <f t="shared" si="29"/>
        <v>6.3593004769475353E-3</v>
      </c>
      <c r="BM50" s="1">
        <f t="shared" si="29"/>
        <v>0.79968203497615253</v>
      </c>
      <c r="BN50" s="1">
        <f t="shared" si="29"/>
        <v>0.19395866454689983</v>
      </c>
    </row>
    <row r="51" spans="1:66" hidden="1">
      <c r="A51" s="2" t="s">
        <v>161</v>
      </c>
      <c r="B51" s="2" t="s">
        <v>105</v>
      </c>
      <c r="C51" s="2" t="s">
        <v>164</v>
      </c>
      <c r="D51" s="2" t="s">
        <v>195</v>
      </c>
      <c r="E51" s="6" t="s">
        <v>70</v>
      </c>
      <c r="F51" s="2" t="s">
        <v>1141</v>
      </c>
      <c r="G51" s="2" t="s">
        <v>1433</v>
      </c>
      <c r="H51" s="2" t="s">
        <v>1141</v>
      </c>
      <c r="I51" s="2">
        <v>31</v>
      </c>
      <c r="J51" s="2">
        <v>60</v>
      </c>
      <c r="K51" s="2" t="str">
        <f t="shared" si="0"/>
        <v>MINERIO</v>
      </c>
      <c r="L51" s="2">
        <f t="shared" si="1"/>
        <v>1.4435999999999999E-2</v>
      </c>
      <c r="M51" s="2">
        <f t="shared" si="2"/>
        <v>47.400000000000006</v>
      </c>
      <c r="N51" s="9">
        <v>24.06</v>
      </c>
      <c r="O51" s="10">
        <v>0.79</v>
      </c>
      <c r="P51" s="11">
        <f t="shared" si="19"/>
        <v>1.8219461697722567E-2</v>
      </c>
      <c r="Q51" s="11">
        <f t="shared" si="20"/>
        <v>0.99999231576478487</v>
      </c>
      <c r="R51" s="11">
        <f t="shared" si="21"/>
        <v>98657.09151138716</v>
      </c>
      <c r="S51" s="11">
        <f t="shared" si="22"/>
        <v>5414887.390411891</v>
      </c>
      <c r="T51" s="2">
        <v>44</v>
      </c>
      <c r="U51" s="2">
        <v>2371</v>
      </c>
      <c r="V51" s="2">
        <f t="shared" si="3"/>
        <v>1.8219461697722567E-2</v>
      </c>
      <c r="W51" s="2">
        <f t="shared" si="4"/>
        <v>0.98178053830227741</v>
      </c>
      <c r="X51" s="2">
        <v>0</v>
      </c>
      <c r="Y51" s="2">
        <v>494</v>
      </c>
      <c r="Z51" s="5">
        <v>0</v>
      </c>
      <c r="AA51" s="5">
        <v>6</v>
      </c>
      <c r="AB51" s="5">
        <v>604</v>
      </c>
      <c r="AC51" s="5">
        <v>959</v>
      </c>
      <c r="AD51" s="5">
        <v>3</v>
      </c>
      <c r="AE51" s="5">
        <v>11</v>
      </c>
      <c r="AF51" s="5">
        <f t="shared" si="5"/>
        <v>0</v>
      </c>
      <c r="AG51" s="5">
        <f t="shared" si="6"/>
        <v>3.8240917782026767E-3</v>
      </c>
      <c r="AH51" s="5">
        <f t="shared" si="7"/>
        <v>0.38495857233906949</v>
      </c>
      <c r="AI51" s="5">
        <f t="shared" si="8"/>
        <v>0.61121733588272786</v>
      </c>
      <c r="AJ51" s="2">
        <v>0</v>
      </c>
      <c r="AK51" s="3">
        <v>3</v>
      </c>
      <c r="AL51" s="3">
        <v>452</v>
      </c>
      <c r="AM51" s="3">
        <v>1116</v>
      </c>
      <c r="AN51" s="3">
        <v>2</v>
      </c>
      <c r="AO51" s="3">
        <v>10</v>
      </c>
      <c r="AP51" s="1">
        <f t="shared" si="9"/>
        <v>0</v>
      </c>
      <c r="AQ51" s="1">
        <f t="shared" si="10"/>
        <v>1.9096117122851686E-3</v>
      </c>
      <c r="AR51" s="1">
        <f t="shared" si="11"/>
        <v>0.28771483131763209</v>
      </c>
      <c r="AS51" s="1">
        <f t="shared" si="12"/>
        <v>0.7103755569700827</v>
      </c>
      <c r="AT51" s="5">
        <f t="shared" si="13"/>
        <v>1569</v>
      </c>
      <c r="AU51" s="3">
        <f t="shared" si="23"/>
        <v>1571</v>
      </c>
      <c r="AV51" s="2">
        <f t="shared" si="14"/>
        <v>2415</v>
      </c>
      <c r="AW51" s="1">
        <f t="shared" si="24"/>
        <v>0.30783938814531547</v>
      </c>
      <c r="AX51" s="1">
        <f t="shared" si="25"/>
        <v>0.30744748567791214</v>
      </c>
      <c r="AY51" s="1">
        <f t="shared" si="26"/>
        <v>0</v>
      </c>
      <c r="AZ51" s="1">
        <f t="shared" si="26"/>
        <v>0.92234245703373641</v>
      </c>
      <c r="BA51" s="1">
        <f t="shared" si="26"/>
        <v>138.9662635264163</v>
      </c>
      <c r="BB51" s="1">
        <f t="shared" si="26"/>
        <v>343.11139401654992</v>
      </c>
      <c r="BC51" s="1">
        <f t="shared" si="27"/>
        <v>0</v>
      </c>
      <c r="BD51" s="1">
        <f t="shared" si="27"/>
        <v>1.847036328871893</v>
      </c>
      <c r="BE51" s="1">
        <f t="shared" si="27"/>
        <v>185.93499043977056</v>
      </c>
      <c r="BF51" s="1">
        <f t="shared" si="27"/>
        <v>295.21797323135752</v>
      </c>
      <c r="BG51" s="1">
        <f t="shared" si="28"/>
        <v>0</v>
      </c>
      <c r="BH51" s="1">
        <f t="shared" si="28"/>
        <v>1.9096117122851686E-3</v>
      </c>
      <c r="BI51" s="1">
        <f t="shared" si="28"/>
        <v>0.28771483131763209</v>
      </c>
      <c r="BJ51" s="1">
        <f t="shared" si="28"/>
        <v>0.7103755569700827</v>
      </c>
      <c r="BK51" s="1">
        <f t="shared" si="29"/>
        <v>0</v>
      </c>
      <c r="BL51" s="1">
        <f t="shared" si="29"/>
        <v>3.8240917782026767E-3</v>
      </c>
      <c r="BM51" s="1">
        <f t="shared" si="29"/>
        <v>0.38495857233906949</v>
      </c>
      <c r="BN51" s="1">
        <f t="shared" si="29"/>
        <v>0.61121733588272775</v>
      </c>
    </row>
    <row r="52" spans="1:66" hidden="1">
      <c r="A52" s="2" t="s">
        <v>161</v>
      </c>
      <c r="B52" s="2" t="s">
        <v>105</v>
      </c>
      <c r="C52" s="2" t="s">
        <v>164</v>
      </c>
      <c r="D52" s="2" t="s">
        <v>198</v>
      </c>
      <c r="E52" s="6" t="s">
        <v>70</v>
      </c>
      <c r="F52" s="2" t="s">
        <v>1141</v>
      </c>
      <c r="G52" s="2" t="s">
        <v>1433</v>
      </c>
      <c r="H52" s="2" t="s">
        <v>1141</v>
      </c>
      <c r="I52" s="2">
        <v>34</v>
      </c>
      <c r="J52" s="2">
        <v>20</v>
      </c>
      <c r="K52" s="2" t="str">
        <f t="shared" si="0"/>
        <v>MINERIO</v>
      </c>
      <c r="L52" s="2">
        <f t="shared" si="1"/>
        <v>4.7979999999999993E-3</v>
      </c>
      <c r="M52" s="2">
        <f t="shared" si="2"/>
        <v>30.4</v>
      </c>
      <c r="N52" s="9">
        <v>23.99</v>
      </c>
      <c r="O52" s="10">
        <v>1.52</v>
      </c>
      <c r="P52" s="11">
        <f t="shared" si="19"/>
        <v>1.1673151750972763E-2</v>
      </c>
      <c r="Q52" s="11">
        <f t="shared" si="20"/>
        <v>0.99998468113788508</v>
      </c>
      <c r="R52" s="11">
        <f t="shared" si="21"/>
        <v>6618.782101167315</v>
      </c>
      <c r="S52" s="11">
        <f t="shared" si="22"/>
        <v>567000.31406731112</v>
      </c>
      <c r="T52" s="2">
        <v>9</v>
      </c>
      <c r="U52" s="2">
        <v>762</v>
      </c>
      <c r="V52" s="2">
        <f t="shared" si="3"/>
        <v>1.1673151750972763E-2</v>
      </c>
      <c r="W52" s="2">
        <f t="shared" si="4"/>
        <v>0.98832684824902728</v>
      </c>
      <c r="X52" s="2">
        <v>0</v>
      </c>
      <c r="Y52" s="2">
        <v>292</v>
      </c>
      <c r="Z52" s="5">
        <v>0</v>
      </c>
      <c r="AA52" s="5">
        <v>5</v>
      </c>
      <c r="AB52" s="5">
        <v>234</v>
      </c>
      <c r="AC52" s="5">
        <v>287</v>
      </c>
      <c r="AD52" s="5">
        <v>5</v>
      </c>
      <c r="AE52" s="5">
        <v>9</v>
      </c>
      <c r="AF52" s="5">
        <f t="shared" si="5"/>
        <v>0</v>
      </c>
      <c r="AG52" s="5">
        <f t="shared" si="6"/>
        <v>9.5057034220532317E-3</v>
      </c>
      <c r="AH52" s="5">
        <f t="shared" si="7"/>
        <v>0.44486692015209123</v>
      </c>
      <c r="AI52" s="5">
        <f t="shared" si="8"/>
        <v>0.54562737642585546</v>
      </c>
      <c r="AJ52" s="2">
        <v>0</v>
      </c>
      <c r="AK52" s="3">
        <v>5</v>
      </c>
      <c r="AL52" s="3">
        <v>185</v>
      </c>
      <c r="AM52" s="3">
        <v>338</v>
      </c>
      <c r="AN52" s="3">
        <v>5</v>
      </c>
      <c r="AO52" s="3">
        <v>7</v>
      </c>
      <c r="AP52" s="1">
        <f t="shared" si="9"/>
        <v>0</v>
      </c>
      <c r="AQ52" s="1">
        <f t="shared" si="10"/>
        <v>9.46969696969697E-3</v>
      </c>
      <c r="AR52" s="1">
        <f t="shared" si="11"/>
        <v>0.3503787878787879</v>
      </c>
      <c r="AS52" s="1">
        <f t="shared" si="12"/>
        <v>0.64015151515151514</v>
      </c>
      <c r="AT52" s="5">
        <f t="shared" si="13"/>
        <v>526</v>
      </c>
      <c r="AU52" s="3">
        <f t="shared" si="23"/>
        <v>528</v>
      </c>
      <c r="AV52" s="2">
        <f t="shared" si="14"/>
        <v>771</v>
      </c>
      <c r="AW52" s="1">
        <f t="shared" si="24"/>
        <v>0.29315589353612165</v>
      </c>
      <c r="AX52" s="1">
        <f t="shared" si="25"/>
        <v>0.29204545454545455</v>
      </c>
      <c r="AY52" s="1">
        <f t="shared" si="26"/>
        <v>0</v>
      </c>
      <c r="AZ52" s="1">
        <f t="shared" si="26"/>
        <v>1.4602272727272727</v>
      </c>
      <c r="BA52" s="1">
        <f t="shared" si="26"/>
        <v>54.028409090909093</v>
      </c>
      <c r="BB52" s="1">
        <f t="shared" si="26"/>
        <v>98.711363636363643</v>
      </c>
      <c r="BC52" s="1">
        <f t="shared" si="27"/>
        <v>0</v>
      </c>
      <c r="BD52" s="1">
        <f t="shared" si="27"/>
        <v>1.4657794676806082</v>
      </c>
      <c r="BE52" s="1">
        <f t="shared" si="27"/>
        <v>68.598479087452461</v>
      </c>
      <c r="BF52" s="1">
        <f t="shared" si="27"/>
        <v>84.135741444866909</v>
      </c>
      <c r="BG52" s="1">
        <f t="shared" si="28"/>
        <v>0</v>
      </c>
      <c r="BH52" s="1">
        <f t="shared" si="28"/>
        <v>9.4696969696969682E-3</v>
      </c>
      <c r="BI52" s="1">
        <f t="shared" si="28"/>
        <v>0.35037878787878785</v>
      </c>
      <c r="BJ52" s="1">
        <f t="shared" si="28"/>
        <v>0.64015151515151514</v>
      </c>
      <c r="BK52" s="1">
        <f t="shared" si="29"/>
        <v>0</v>
      </c>
      <c r="BL52" s="1">
        <f t="shared" si="29"/>
        <v>9.5057034220532317E-3</v>
      </c>
      <c r="BM52" s="1">
        <f t="shared" si="29"/>
        <v>0.44486692015209123</v>
      </c>
      <c r="BN52" s="1">
        <f t="shared" si="29"/>
        <v>0.54562737642585546</v>
      </c>
    </row>
    <row r="53" spans="1:66" hidden="1">
      <c r="A53" s="2" t="s">
        <v>1049</v>
      </c>
      <c r="B53" s="2" t="s">
        <v>105</v>
      </c>
      <c r="C53" s="2" t="s">
        <v>164</v>
      </c>
      <c r="E53" s="6" t="s">
        <v>95</v>
      </c>
      <c r="F53" s="2" t="s">
        <v>1141</v>
      </c>
      <c r="G53" s="2" t="s">
        <v>1433</v>
      </c>
      <c r="H53" s="2" t="s">
        <v>1141</v>
      </c>
      <c r="I53" s="2">
        <v>234</v>
      </c>
      <c r="J53" s="2">
        <v>65</v>
      </c>
      <c r="K53" s="2" t="str">
        <f t="shared" si="0"/>
        <v>MINERIO</v>
      </c>
      <c r="L53" s="2">
        <f t="shared" si="1"/>
        <v>1.5203500000000002E-2</v>
      </c>
      <c r="M53" s="2">
        <f t="shared" si="2"/>
        <v>113.75</v>
      </c>
      <c r="N53" s="8">
        <v>23.39</v>
      </c>
      <c r="O53" s="11">
        <v>1.75</v>
      </c>
      <c r="P53" s="11">
        <f t="shared" si="19"/>
        <v>0.14368726888536715</v>
      </c>
      <c r="Q53" s="11">
        <f t="shared" si="20"/>
        <v>0.99991136672830816</v>
      </c>
      <c r="R53" s="11">
        <f t="shared" si="21"/>
        <v>261482.23560486003</v>
      </c>
      <c r="S53" s="11">
        <f t="shared" si="22"/>
        <v>1819639.7050835418</v>
      </c>
      <c r="T53" s="2">
        <v>272</v>
      </c>
      <c r="U53" s="2">
        <v>1621</v>
      </c>
      <c r="V53" s="2">
        <f t="shared" si="3"/>
        <v>0.14368726888536715</v>
      </c>
      <c r="W53" s="2">
        <f t="shared" si="4"/>
        <v>0.85631273111463291</v>
      </c>
      <c r="X53" s="2">
        <v>0</v>
      </c>
      <c r="Y53" s="2">
        <v>450</v>
      </c>
      <c r="Z53" s="5">
        <v>0</v>
      </c>
      <c r="AA53" s="5">
        <v>42</v>
      </c>
      <c r="AB53" s="5">
        <v>1010</v>
      </c>
      <c r="AC53" s="5">
        <v>170</v>
      </c>
      <c r="AD53" s="5">
        <v>33</v>
      </c>
      <c r="AE53" s="5">
        <v>33</v>
      </c>
      <c r="AF53" s="5">
        <f t="shared" si="5"/>
        <v>0</v>
      </c>
      <c r="AG53" s="5">
        <f t="shared" si="6"/>
        <v>3.4369885433715219E-2</v>
      </c>
      <c r="AH53" s="5">
        <f t="shared" si="7"/>
        <v>0.82651391162029464</v>
      </c>
      <c r="AI53" s="5">
        <f t="shared" si="8"/>
        <v>0.13911620294599017</v>
      </c>
      <c r="AJ53" s="5">
        <v>0</v>
      </c>
      <c r="AK53" s="3">
        <v>20</v>
      </c>
      <c r="AL53" s="3">
        <v>1011</v>
      </c>
      <c r="AM53" s="3">
        <v>210</v>
      </c>
      <c r="AN53" s="3">
        <v>17</v>
      </c>
      <c r="AO53" s="3">
        <v>30</v>
      </c>
      <c r="AP53" s="1">
        <f t="shared" si="9"/>
        <v>0</v>
      </c>
      <c r="AQ53" s="1">
        <f t="shared" si="10"/>
        <v>1.6116035455278E-2</v>
      </c>
      <c r="AR53" s="1">
        <f t="shared" si="11"/>
        <v>0.81466559226430302</v>
      </c>
      <c r="AS53" s="1">
        <f t="shared" si="12"/>
        <v>0.16921837228041903</v>
      </c>
      <c r="AT53" s="5">
        <f t="shared" si="13"/>
        <v>1222</v>
      </c>
      <c r="AU53" s="3">
        <f t="shared" si="23"/>
        <v>1241</v>
      </c>
      <c r="AV53" s="2">
        <f t="shared" si="14"/>
        <v>1893</v>
      </c>
      <c r="AW53" s="1">
        <f t="shared" si="24"/>
        <v>0.3098199672667758</v>
      </c>
      <c r="AX53" s="1">
        <f t="shared" si="25"/>
        <v>0.30507655116841259</v>
      </c>
      <c r="AY53" s="1">
        <f t="shared" si="26"/>
        <v>0</v>
      </c>
      <c r="AZ53" s="1">
        <f t="shared" si="26"/>
        <v>6.1015310233682518</v>
      </c>
      <c r="BA53" s="1">
        <f t="shared" si="26"/>
        <v>308.43239323126511</v>
      </c>
      <c r="BB53" s="1">
        <f t="shared" si="26"/>
        <v>64.066075745366646</v>
      </c>
      <c r="BC53" s="1">
        <f t="shared" si="27"/>
        <v>0</v>
      </c>
      <c r="BD53" s="1">
        <f t="shared" si="27"/>
        <v>13.012438625204583</v>
      </c>
      <c r="BE53" s="1">
        <f t="shared" si="27"/>
        <v>312.91816693944355</v>
      </c>
      <c r="BF53" s="1">
        <f t="shared" si="27"/>
        <v>52.669394435351883</v>
      </c>
      <c r="BG53" s="1">
        <f t="shared" si="28"/>
        <v>0</v>
      </c>
      <c r="BH53" s="1">
        <f t="shared" si="28"/>
        <v>1.6116035455278E-2</v>
      </c>
      <c r="BI53" s="1">
        <f t="shared" si="28"/>
        <v>0.81466559226430291</v>
      </c>
      <c r="BJ53" s="1">
        <f t="shared" si="28"/>
        <v>0.16921837228041903</v>
      </c>
      <c r="BK53" s="1">
        <f t="shared" si="29"/>
        <v>0</v>
      </c>
      <c r="BL53" s="1">
        <f t="shared" si="29"/>
        <v>3.4369885433715219E-2</v>
      </c>
      <c r="BM53" s="1">
        <f t="shared" si="29"/>
        <v>0.82651391162029464</v>
      </c>
      <c r="BN53" s="1">
        <f t="shared" si="29"/>
        <v>0.13911620294599017</v>
      </c>
    </row>
    <row r="54" spans="1:66" hidden="1">
      <c r="A54" s="2" t="s">
        <v>1049</v>
      </c>
      <c r="B54" s="2" t="s">
        <v>105</v>
      </c>
      <c r="C54" s="2" t="s">
        <v>164</v>
      </c>
      <c r="E54" s="6" t="s">
        <v>148</v>
      </c>
      <c r="F54" s="2" t="s">
        <v>1436</v>
      </c>
      <c r="G54" s="2" t="s">
        <v>6</v>
      </c>
      <c r="H54" s="2" t="s">
        <v>1141</v>
      </c>
      <c r="I54" s="2">
        <v>251</v>
      </c>
      <c r="J54" s="2">
        <v>55</v>
      </c>
      <c r="K54" s="2" t="str">
        <f t="shared" si="0"/>
        <v>MINERIO</v>
      </c>
      <c r="L54" s="2">
        <f t="shared" si="1"/>
        <v>1.2413499999999999E-2</v>
      </c>
      <c r="M54" s="2">
        <f t="shared" si="2"/>
        <v>116.05</v>
      </c>
      <c r="N54" s="8">
        <v>22.57</v>
      </c>
      <c r="O54" s="11">
        <v>2.11</v>
      </c>
      <c r="P54" s="11">
        <f t="shared" si="19"/>
        <v>8.6646884272997035E-2</v>
      </c>
      <c r="Q54" s="11">
        <f t="shared" si="20"/>
        <v>0.99994370240009001</v>
      </c>
      <c r="R54" s="11">
        <f t="shared" si="21"/>
        <v>168133.85994065282</v>
      </c>
      <c r="S54" s="11">
        <f t="shared" si="22"/>
        <v>1940339.7573785523</v>
      </c>
      <c r="T54" s="2">
        <v>146</v>
      </c>
      <c r="U54" s="2">
        <v>1539</v>
      </c>
      <c r="V54" s="2">
        <f t="shared" si="3"/>
        <v>8.6646884272997035E-2</v>
      </c>
      <c r="W54" s="2">
        <f t="shared" si="4"/>
        <v>0.91335311572700295</v>
      </c>
      <c r="X54" s="2">
        <v>0</v>
      </c>
      <c r="Y54" s="2">
        <v>465</v>
      </c>
      <c r="Z54" s="5">
        <v>0</v>
      </c>
      <c r="AA54" s="5">
        <v>58</v>
      </c>
      <c r="AB54" s="5">
        <v>859</v>
      </c>
      <c r="AC54" s="5">
        <v>129</v>
      </c>
      <c r="AD54" s="5">
        <v>66</v>
      </c>
      <c r="AE54" s="5">
        <v>43</v>
      </c>
      <c r="AF54" s="5">
        <f t="shared" si="5"/>
        <v>0</v>
      </c>
      <c r="AG54" s="5">
        <f t="shared" si="6"/>
        <v>5.5449330783938815E-2</v>
      </c>
      <c r="AH54" s="5">
        <f t="shared" si="7"/>
        <v>0.82122370936902489</v>
      </c>
      <c r="AI54" s="5">
        <f t="shared" si="8"/>
        <v>0.12332695984703633</v>
      </c>
      <c r="AJ54" s="5">
        <v>0</v>
      </c>
      <c r="AK54" s="3">
        <v>43</v>
      </c>
      <c r="AL54" s="3">
        <v>868</v>
      </c>
      <c r="AM54" s="3">
        <v>172</v>
      </c>
      <c r="AN54" s="3">
        <v>41</v>
      </c>
      <c r="AO54" s="3">
        <v>31</v>
      </c>
      <c r="AP54" s="1">
        <f t="shared" si="9"/>
        <v>0</v>
      </c>
      <c r="AQ54" s="1">
        <f t="shared" si="10"/>
        <v>3.9704524469067408E-2</v>
      </c>
      <c r="AR54" s="1">
        <f t="shared" si="11"/>
        <v>0.80147737765466298</v>
      </c>
      <c r="AS54" s="1">
        <f t="shared" si="12"/>
        <v>0.15881809787626963</v>
      </c>
      <c r="AT54" s="5">
        <f t="shared" si="13"/>
        <v>1046</v>
      </c>
      <c r="AU54" s="3">
        <f t="shared" si="23"/>
        <v>1083</v>
      </c>
      <c r="AV54" s="2">
        <f t="shared" si="14"/>
        <v>1685</v>
      </c>
      <c r="AW54" s="1">
        <f t="shared" si="24"/>
        <v>0.32217973231357555</v>
      </c>
      <c r="AX54" s="1">
        <f t="shared" si="25"/>
        <v>0.31117266851338876</v>
      </c>
      <c r="AY54" s="1">
        <f t="shared" si="26"/>
        <v>0</v>
      </c>
      <c r="AZ54" s="1">
        <f t="shared" si="26"/>
        <v>13.380424746075716</v>
      </c>
      <c r="BA54" s="1">
        <f t="shared" si="26"/>
        <v>270.09787626962145</v>
      </c>
      <c r="BB54" s="1">
        <f t="shared" si="26"/>
        <v>53.521698984302866</v>
      </c>
      <c r="BC54" s="1">
        <f t="shared" si="27"/>
        <v>0</v>
      </c>
      <c r="BD54" s="1">
        <f t="shared" si="27"/>
        <v>18.686424474187383</v>
      </c>
      <c r="BE54" s="1">
        <f t="shared" si="27"/>
        <v>276.75239005736142</v>
      </c>
      <c r="BF54" s="1">
        <f t="shared" si="27"/>
        <v>41.561185468451249</v>
      </c>
      <c r="BG54" s="1">
        <f t="shared" si="28"/>
        <v>0</v>
      </c>
      <c r="BH54" s="1">
        <f t="shared" si="28"/>
        <v>3.9704524469067401E-2</v>
      </c>
      <c r="BI54" s="1">
        <f t="shared" si="28"/>
        <v>0.80147737765466298</v>
      </c>
      <c r="BJ54" s="1">
        <f t="shared" si="28"/>
        <v>0.1588180978762696</v>
      </c>
      <c r="BK54" s="1">
        <f t="shared" si="29"/>
        <v>0</v>
      </c>
      <c r="BL54" s="1">
        <f t="shared" si="29"/>
        <v>5.5449330783938815E-2</v>
      </c>
      <c r="BM54" s="1">
        <f t="shared" si="29"/>
        <v>0.82122370936902489</v>
      </c>
      <c r="BN54" s="1">
        <f t="shared" si="29"/>
        <v>0.12332695984703633</v>
      </c>
    </row>
    <row r="55" spans="1:66" hidden="1">
      <c r="A55" s="2" t="s">
        <v>161</v>
      </c>
      <c r="B55" s="2" t="s">
        <v>105</v>
      </c>
      <c r="C55" s="2" t="s">
        <v>164</v>
      </c>
      <c r="D55" s="2" t="s">
        <v>210</v>
      </c>
      <c r="E55" s="6" t="s">
        <v>71</v>
      </c>
      <c r="F55" s="2" t="s">
        <v>1141</v>
      </c>
      <c r="G55" s="2" t="s">
        <v>1433</v>
      </c>
      <c r="H55" s="2" t="s">
        <v>1141</v>
      </c>
      <c r="I55" s="2">
        <v>46</v>
      </c>
      <c r="J55" s="2">
        <v>40</v>
      </c>
      <c r="K55" s="2" t="str">
        <f t="shared" si="0"/>
        <v>MINERIO</v>
      </c>
      <c r="L55" s="2">
        <f t="shared" si="1"/>
        <v>8.9480000000000011E-3</v>
      </c>
      <c r="M55" s="2">
        <f t="shared" si="2"/>
        <v>41.2</v>
      </c>
      <c r="N55" s="9">
        <v>22.37</v>
      </c>
      <c r="O55" s="10">
        <v>1.03</v>
      </c>
      <c r="P55" s="11">
        <f t="shared" si="19"/>
        <v>2.2265880812049769E-2</v>
      </c>
      <c r="Q55" s="11">
        <f t="shared" si="20"/>
        <v>0.99998508670545583</v>
      </c>
      <c r="R55" s="11">
        <f t="shared" si="21"/>
        <v>47396.957432874915</v>
      </c>
      <c r="S55" s="11">
        <f t="shared" si="22"/>
        <v>2128649.2543532564</v>
      </c>
      <c r="T55" s="2">
        <v>34</v>
      </c>
      <c r="U55" s="2">
        <v>1493</v>
      </c>
      <c r="V55" s="2">
        <f t="shared" si="3"/>
        <v>2.2265880812049769E-2</v>
      </c>
      <c r="W55" s="2">
        <f t="shared" si="4"/>
        <v>0.97773411918795028</v>
      </c>
      <c r="X55" s="2">
        <v>0</v>
      </c>
      <c r="Y55" s="2">
        <v>371</v>
      </c>
      <c r="Z55" s="5">
        <v>0</v>
      </c>
      <c r="AA55" s="5">
        <v>2</v>
      </c>
      <c r="AB55" s="5">
        <v>427</v>
      </c>
      <c r="AC55" s="5">
        <v>558</v>
      </c>
      <c r="AD55" s="5">
        <v>2</v>
      </c>
      <c r="AE55" s="5">
        <v>21</v>
      </c>
      <c r="AF55" s="5">
        <f t="shared" si="5"/>
        <v>0</v>
      </c>
      <c r="AG55" s="5">
        <f t="shared" si="6"/>
        <v>2.0263424518743669E-3</v>
      </c>
      <c r="AH55" s="5">
        <f t="shared" si="7"/>
        <v>0.43262411347517732</v>
      </c>
      <c r="AI55" s="5">
        <f t="shared" si="8"/>
        <v>0.56534954407294835</v>
      </c>
      <c r="AJ55" s="2">
        <v>0</v>
      </c>
      <c r="AK55" s="3">
        <v>0</v>
      </c>
      <c r="AL55" s="3">
        <v>338</v>
      </c>
      <c r="AM55" s="3">
        <v>657</v>
      </c>
      <c r="AN55" s="3">
        <v>0</v>
      </c>
      <c r="AO55" s="3">
        <v>15</v>
      </c>
      <c r="AP55" s="1">
        <f t="shared" si="9"/>
        <v>0</v>
      </c>
      <c r="AQ55" s="1">
        <f t="shared" si="10"/>
        <v>0</v>
      </c>
      <c r="AR55" s="1">
        <f t="shared" si="11"/>
        <v>0.33969849246231154</v>
      </c>
      <c r="AS55" s="1">
        <f t="shared" si="12"/>
        <v>0.66030150753768846</v>
      </c>
      <c r="AT55" s="5">
        <f t="shared" si="13"/>
        <v>987</v>
      </c>
      <c r="AU55" s="3">
        <f t="shared" si="23"/>
        <v>995</v>
      </c>
      <c r="AV55" s="2">
        <f t="shared" si="14"/>
        <v>1527</v>
      </c>
      <c r="AW55" s="1">
        <f t="shared" si="24"/>
        <v>0.30942249240121583</v>
      </c>
      <c r="AX55" s="1">
        <f t="shared" si="25"/>
        <v>0.30693467336683417</v>
      </c>
      <c r="AY55" s="1">
        <f t="shared" si="26"/>
        <v>0</v>
      </c>
      <c r="AZ55" s="1">
        <f t="shared" si="26"/>
        <v>0</v>
      </c>
      <c r="BA55" s="1">
        <f t="shared" si="26"/>
        <v>103.74391959798994</v>
      </c>
      <c r="BB55" s="1">
        <f t="shared" si="26"/>
        <v>201.65608040201005</v>
      </c>
      <c r="BC55" s="1">
        <f t="shared" si="27"/>
        <v>0</v>
      </c>
      <c r="BD55" s="1">
        <f t="shared" si="27"/>
        <v>0.61884498480243166</v>
      </c>
      <c r="BE55" s="1">
        <f t="shared" si="27"/>
        <v>132.12340425531917</v>
      </c>
      <c r="BF55" s="1">
        <f t="shared" si="27"/>
        <v>172.65775075987844</v>
      </c>
      <c r="BG55" s="1">
        <f t="shared" si="28"/>
        <v>0</v>
      </c>
      <c r="BH55" s="1">
        <f t="shared" si="28"/>
        <v>0</v>
      </c>
      <c r="BI55" s="1">
        <f t="shared" si="28"/>
        <v>0.33969849246231154</v>
      </c>
      <c r="BJ55" s="1">
        <f t="shared" si="28"/>
        <v>0.66030150753768846</v>
      </c>
      <c r="BK55" s="1">
        <f t="shared" si="29"/>
        <v>0</v>
      </c>
      <c r="BL55" s="1">
        <f t="shared" si="29"/>
        <v>2.0263424518743669E-3</v>
      </c>
      <c r="BM55" s="1">
        <f t="shared" si="29"/>
        <v>0.43262411347517732</v>
      </c>
      <c r="BN55" s="1">
        <f t="shared" si="29"/>
        <v>0.56534954407294835</v>
      </c>
    </row>
    <row r="56" spans="1:66" hidden="1">
      <c r="A56" s="2" t="s">
        <v>616</v>
      </c>
      <c r="B56" s="2" t="s">
        <v>105</v>
      </c>
      <c r="C56" s="2" t="s">
        <v>162</v>
      </c>
      <c r="D56" s="2" t="s">
        <v>660</v>
      </c>
      <c r="E56" s="6" t="s">
        <v>10</v>
      </c>
      <c r="F56" s="2" t="s">
        <v>1436</v>
      </c>
      <c r="G56" s="2" t="s">
        <v>1433</v>
      </c>
      <c r="H56" s="2" t="s">
        <v>1434</v>
      </c>
      <c r="I56" s="2">
        <v>44</v>
      </c>
      <c r="K56" s="2" t="str">
        <f t="shared" si="0"/>
        <v>MINERIO</v>
      </c>
      <c r="L56" s="2">
        <f t="shared" si="1"/>
        <v>0</v>
      </c>
      <c r="M56" s="2">
        <f t="shared" si="2"/>
        <v>0</v>
      </c>
      <c r="N56" s="8">
        <v>20.964285714285715</v>
      </c>
      <c r="O56" s="11">
        <v>5.16</v>
      </c>
      <c r="P56" s="11">
        <f t="shared" si="19"/>
        <v>0.53339474896361128</v>
      </c>
      <c r="Q56" s="11">
        <f t="shared" si="20"/>
        <v>0.99947372750446406</v>
      </c>
      <c r="R56" s="11">
        <f t="shared" si="21"/>
        <v>11214.624596959928</v>
      </c>
      <c r="S56" s="11">
        <f t="shared" si="22"/>
        <v>21013.935120781356</v>
      </c>
      <c r="T56" s="2">
        <v>1158</v>
      </c>
      <c r="U56" s="2">
        <v>1013</v>
      </c>
      <c r="V56" s="2">
        <f t="shared" si="3"/>
        <v>0.53339474896361128</v>
      </c>
      <c r="W56" s="2">
        <f t="shared" si="4"/>
        <v>0.46660525103638878</v>
      </c>
      <c r="X56" s="2">
        <v>0</v>
      </c>
      <c r="Y56" s="2">
        <v>485</v>
      </c>
      <c r="Z56" s="2">
        <v>29</v>
      </c>
      <c r="AA56" s="2">
        <v>322</v>
      </c>
      <c r="AB56" s="2">
        <v>579</v>
      </c>
      <c r="AC56" s="2">
        <v>99</v>
      </c>
      <c r="AD56" s="2">
        <v>344</v>
      </c>
      <c r="AE56" s="2">
        <v>93</v>
      </c>
      <c r="AF56" s="5">
        <f t="shared" si="5"/>
        <v>2.8182701652089408E-2</v>
      </c>
      <c r="AG56" s="5">
        <f t="shared" si="6"/>
        <v>0.31292517006802723</v>
      </c>
      <c r="AH56" s="5">
        <f t="shared" si="7"/>
        <v>0.56268221574344024</v>
      </c>
      <c r="AI56" s="5">
        <f t="shared" si="8"/>
        <v>9.6209912536443148E-2</v>
      </c>
      <c r="AJ56" s="2">
        <v>29</v>
      </c>
      <c r="AK56" s="3">
        <v>234</v>
      </c>
      <c r="AL56" s="3">
        <v>684</v>
      </c>
      <c r="AM56" s="3">
        <v>128</v>
      </c>
      <c r="AN56" s="3">
        <v>291</v>
      </c>
      <c r="AO56" s="3">
        <v>100</v>
      </c>
      <c r="AP56" s="1">
        <f t="shared" si="9"/>
        <v>2.6976744186046512E-2</v>
      </c>
      <c r="AQ56" s="1">
        <f t="shared" si="10"/>
        <v>0.21767441860465117</v>
      </c>
      <c r="AR56" s="1">
        <f t="shared" si="11"/>
        <v>0.63627906976744186</v>
      </c>
      <c r="AS56" s="1">
        <f t="shared" si="12"/>
        <v>0.11906976744186047</v>
      </c>
      <c r="AT56" s="5">
        <f t="shared" si="13"/>
        <v>1029</v>
      </c>
      <c r="AU56" s="3">
        <f t="shared" si="23"/>
        <v>1075</v>
      </c>
      <c r="AV56" s="2">
        <f t="shared" si="14"/>
        <v>2171</v>
      </c>
      <c r="AW56" s="1">
        <f t="shared" si="24"/>
        <v>0.42196307094266278</v>
      </c>
      <c r="AX56" s="1">
        <f t="shared" si="25"/>
        <v>0.40390697674418602</v>
      </c>
      <c r="AY56" s="1">
        <f t="shared" si="26"/>
        <v>11.713302325581395</v>
      </c>
      <c r="AZ56" s="1">
        <f t="shared" si="26"/>
        <v>94.514232558139526</v>
      </c>
      <c r="BA56" s="1">
        <f t="shared" si="26"/>
        <v>276.27237209302325</v>
      </c>
      <c r="BB56" s="1">
        <f t="shared" si="26"/>
        <v>51.70009302325581</v>
      </c>
      <c r="BC56" s="1">
        <f t="shared" si="27"/>
        <v>12.236929057337221</v>
      </c>
      <c r="BD56" s="1">
        <f t="shared" si="27"/>
        <v>135.8721088435374</v>
      </c>
      <c r="BE56" s="1">
        <f t="shared" si="27"/>
        <v>244.31661807580176</v>
      </c>
      <c r="BF56" s="1">
        <f t="shared" si="27"/>
        <v>41.774344023323614</v>
      </c>
      <c r="BG56" s="1">
        <f t="shared" si="28"/>
        <v>2.6976744186046512E-2</v>
      </c>
      <c r="BH56" s="1">
        <f t="shared" si="28"/>
        <v>0.21767441860465114</v>
      </c>
      <c r="BI56" s="1">
        <f t="shared" si="28"/>
        <v>0.63627906976744186</v>
      </c>
      <c r="BJ56" s="1">
        <f t="shared" si="28"/>
        <v>0.11906976744186046</v>
      </c>
      <c r="BK56" s="1">
        <f t="shared" si="29"/>
        <v>2.8182701652089408E-2</v>
      </c>
      <c r="BL56" s="1">
        <f t="shared" si="29"/>
        <v>0.31292517006802717</v>
      </c>
      <c r="BM56" s="1">
        <f t="shared" si="29"/>
        <v>0.56268221574344024</v>
      </c>
      <c r="BN56" s="1">
        <f t="shared" si="29"/>
        <v>9.6209912536443148E-2</v>
      </c>
    </row>
    <row r="57" spans="1:66" hidden="1">
      <c r="A57" s="2" t="s">
        <v>1049</v>
      </c>
      <c r="B57" s="2" t="s">
        <v>105</v>
      </c>
      <c r="C57" s="2" t="s">
        <v>164</v>
      </c>
      <c r="E57" s="6" t="s">
        <v>150</v>
      </c>
      <c r="F57" s="2" t="s">
        <v>1436</v>
      </c>
      <c r="G57" s="2" t="s">
        <v>6</v>
      </c>
      <c r="H57" s="2" t="s">
        <v>1141</v>
      </c>
      <c r="I57" s="2">
        <v>268</v>
      </c>
      <c r="J57" s="2">
        <v>10</v>
      </c>
      <c r="K57" s="2" t="str">
        <f t="shared" si="0"/>
        <v>MINERIO</v>
      </c>
      <c r="L57" s="2">
        <f t="shared" si="1"/>
        <v>2.085E-3</v>
      </c>
      <c r="M57" s="2">
        <f t="shared" si="2"/>
        <v>17.2</v>
      </c>
      <c r="N57" s="8">
        <v>20.85</v>
      </c>
      <c r="O57" s="11">
        <v>1.72</v>
      </c>
      <c r="P57" s="11">
        <f t="shared" si="19"/>
        <v>8.3333333333333332E-3</v>
      </c>
      <c r="Q57" s="11">
        <f t="shared" si="20"/>
        <v>0.99998832880101773</v>
      </c>
      <c r="R57" s="11">
        <f t="shared" si="21"/>
        <v>4177.2</v>
      </c>
      <c r="S57" s="11">
        <f t="shared" si="22"/>
        <v>501258.14964811335</v>
      </c>
      <c r="T57" s="2">
        <v>6</v>
      </c>
      <c r="U57" s="2">
        <v>714</v>
      </c>
      <c r="V57" s="2">
        <f t="shared" si="3"/>
        <v>8.3333333333333332E-3</v>
      </c>
      <c r="W57" s="2">
        <f t="shared" si="4"/>
        <v>0.9916666666666667</v>
      </c>
      <c r="X57" s="2">
        <v>0</v>
      </c>
      <c r="Y57" s="2">
        <v>277</v>
      </c>
      <c r="Z57" s="5">
        <v>0</v>
      </c>
      <c r="AA57" s="5">
        <v>13</v>
      </c>
      <c r="AB57" s="5">
        <v>261</v>
      </c>
      <c r="AC57" s="5">
        <v>193</v>
      </c>
      <c r="AD57" s="5">
        <v>8</v>
      </c>
      <c r="AE57" s="5">
        <v>17</v>
      </c>
      <c r="AF57" s="5">
        <f t="shared" si="5"/>
        <v>0</v>
      </c>
      <c r="AG57" s="5">
        <f t="shared" si="6"/>
        <v>2.7837259100642397E-2</v>
      </c>
      <c r="AH57" s="5">
        <f t="shared" si="7"/>
        <v>0.5588865096359743</v>
      </c>
      <c r="AI57" s="5">
        <f t="shared" si="8"/>
        <v>0.41327623126338331</v>
      </c>
      <c r="AJ57" s="5">
        <v>0</v>
      </c>
      <c r="AK57" s="3">
        <v>10</v>
      </c>
      <c r="AL57" s="3">
        <v>233</v>
      </c>
      <c r="AM57" s="3">
        <v>229</v>
      </c>
      <c r="AN57" s="3">
        <v>6</v>
      </c>
      <c r="AO57" s="3">
        <v>14</v>
      </c>
      <c r="AP57" s="1">
        <f t="shared" si="9"/>
        <v>0</v>
      </c>
      <c r="AQ57" s="1">
        <f t="shared" si="10"/>
        <v>2.1186440677966101E-2</v>
      </c>
      <c r="AR57" s="1">
        <f t="shared" si="11"/>
        <v>0.49364406779661019</v>
      </c>
      <c r="AS57" s="1">
        <f t="shared" si="12"/>
        <v>0.48516949152542371</v>
      </c>
      <c r="AT57" s="5">
        <f t="shared" si="13"/>
        <v>467</v>
      </c>
      <c r="AU57" s="3">
        <f t="shared" si="23"/>
        <v>472</v>
      </c>
      <c r="AV57" s="2">
        <f t="shared" si="14"/>
        <v>720</v>
      </c>
      <c r="AW57" s="1">
        <f t="shared" si="24"/>
        <v>0.30835117773019272</v>
      </c>
      <c r="AX57" s="1">
        <f t="shared" si="25"/>
        <v>0.30508474576271188</v>
      </c>
      <c r="AY57" s="1">
        <f t="shared" si="26"/>
        <v>0</v>
      </c>
      <c r="AZ57" s="1">
        <f t="shared" si="26"/>
        <v>3.050847457627119</v>
      </c>
      <c r="BA57" s="1">
        <f t="shared" si="26"/>
        <v>71.084745762711876</v>
      </c>
      <c r="BB57" s="1">
        <f t="shared" si="26"/>
        <v>69.864406779661024</v>
      </c>
      <c r="BC57" s="1">
        <f t="shared" si="27"/>
        <v>0</v>
      </c>
      <c r="BD57" s="1">
        <f t="shared" si="27"/>
        <v>4.0085653104925054</v>
      </c>
      <c r="BE57" s="1">
        <f t="shared" si="27"/>
        <v>80.479657387580303</v>
      </c>
      <c r="BF57" s="1">
        <f t="shared" si="27"/>
        <v>59.511777301927197</v>
      </c>
      <c r="BG57" s="1">
        <f t="shared" si="28"/>
        <v>0</v>
      </c>
      <c r="BH57" s="1">
        <f t="shared" si="28"/>
        <v>2.1186440677966104E-2</v>
      </c>
      <c r="BI57" s="1">
        <f t="shared" si="28"/>
        <v>0.49364406779661024</v>
      </c>
      <c r="BJ57" s="1">
        <f t="shared" si="28"/>
        <v>0.48516949152542377</v>
      </c>
      <c r="BK57" s="1">
        <f t="shared" si="29"/>
        <v>0</v>
      </c>
      <c r="BL57" s="1">
        <f t="shared" si="29"/>
        <v>2.78372591006424E-2</v>
      </c>
      <c r="BM57" s="1">
        <f t="shared" si="29"/>
        <v>0.5588865096359743</v>
      </c>
      <c r="BN57" s="1">
        <f t="shared" si="29"/>
        <v>0.41327623126338331</v>
      </c>
    </row>
    <row r="58" spans="1:66" hidden="1">
      <c r="A58" s="2" t="s">
        <v>616</v>
      </c>
      <c r="B58" s="2" t="s">
        <v>105</v>
      </c>
      <c r="C58" s="2" t="s">
        <v>162</v>
      </c>
      <c r="D58" s="2" t="s">
        <v>644</v>
      </c>
      <c r="E58" s="6" t="s">
        <v>9</v>
      </c>
      <c r="F58" s="2" t="s">
        <v>1436</v>
      </c>
      <c r="G58" s="2" t="s">
        <v>1433</v>
      </c>
      <c r="H58" s="2" t="s">
        <v>1141</v>
      </c>
      <c r="I58" s="2">
        <v>28</v>
      </c>
      <c r="K58" s="2" t="str">
        <f t="shared" si="0"/>
        <v>MINERIO</v>
      </c>
      <c r="L58" s="2">
        <f t="shared" si="1"/>
        <v>0</v>
      </c>
      <c r="M58" s="2">
        <f t="shared" si="2"/>
        <v>0</v>
      </c>
      <c r="N58" s="8">
        <v>20.666666666666668</v>
      </c>
      <c r="O58" s="11">
        <v>2.17</v>
      </c>
      <c r="P58" s="11">
        <f t="shared" si="19"/>
        <v>1.4775725593667546E-2</v>
      </c>
      <c r="Q58" s="11">
        <f t="shared" si="20"/>
        <v>0.99999208590859279</v>
      </c>
      <c r="R58" s="11">
        <f t="shared" si="21"/>
        <v>49970.336675461738</v>
      </c>
      <c r="S58" s="11">
        <f t="shared" si="22"/>
        <v>3381894.2351680743</v>
      </c>
      <c r="T58" s="2">
        <v>28</v>
      </c>
      <c r="U58" s="2">
        <v>1867</v>
      </c>
      <c r="V58" s="2">
        <f t="shared" si="3"/>
        <v>1.4775725593667546E-2</v>
      </c>
      <c r="W58" s="2">
        <f t="shared" si="4"/>
        <v>0.98522427440633242</v>
      </c>
      <c r="X58" s="2">
        <v>0</v>
      </c>
      <c r="Y58" s="2">
        <v>440</v>
      </c>
      <c r="Z58" s="2">
        <v>0</v>
      </c>
      <c r="AA58" s="2">
        <v>19</v>
      </c>
      <c r="AB58" s="2">
        <v>970</v>
      </c>
      <c r="AC58" s="2">
        <v>200</v>
      </c>
      <c r="AD58" s="2">
        <v>20</v>
      </c>
      <c r="AE58" s="2">
        <v>56</v>
      </c>
      <c r="AF58" s="5">
        <f t="shared" si="5"/>
        <v>0</v>
      </c>
      <c r="AG58" s="5">
        <f t="shared" si="6"/>
        <v>1.59798149705635E-2</v>
      </c>
      <c r="AH58" s="5">
        <f t="shared" si="7"/>
        <v>0.81581160639192596</v>
      </c>
      <c r="AI58" s="5">
        <f t="shared" si="8"/>
        <v>0.16820857863751051</v>
      </c>
      <c r="AJ58" s="2">
        <v>0</v>
      </c>
      <c r="AK58" s="3">
        <v>13</v>
      </c>
      <c r="AL58" s="3">
        <v>904</v>
      </c>
      <c r="AM58" s="3">
        <v>297</v>
      </c>
      <c r="AN58" s="3">
        <v>12</v>
      </c>
      <c r="AO58" s="3">
        <v>39</v>
      </c>
      <c r="AP58" s="1">
        <f t="shared" si="9"/>
        <v>0</v>
      </c>
      <c r="AQ58" s="1">
        <f t="shared" si="10"/>
        <v>1.070840197693575E-2</v>
      </c>
      <c r="AR58" s="1">
        <f t="shared" si="11"/>
        <v>0.74464579901153216</v>
      </c>
      <c r="AS58" s="1">
        <f t="shared" si="12"/>
        <v>0.24464579901153213</v>
      </c>
      <c r="AT58" s="5">
        <f t="shared" si="13"/>
        <v>1189</v>
      </c>
      <c r="AU58" s="3">
        <f t="shared" si="23"/>
        <v>1214</v>
      </c>
      <c r="AV58" s="2">
        <f t="shared" si="14"/>
        <v>1895</v>
      </c>
      <c r="AW58" s="1">
        <f t="shared" si="24"/>
        <v>0.3187552565180824</v>
      </c>
      <c r="AX58" s="1">
        <f t="shared" si="25"/>
        <v>0.31219110378912684</v>
      </c>
      <c r="AY58" s="1">
        <f t="shared" si="26"/>
        <v>0</v>
      </c>
      <c r="AZ58" s="1">
        <f t="shared" si="26"/>
        <v>4.0584843492586486</v>
      </c>
      <c r="BA58" s="1">
        <f t="shared" si="26"/>
        <v>282.22075782537064</v>
      </c>
      <c r="BB58" s="1">
        <f t="shared" si="26"/>
        <v>92.720757825370669</v>
      </c>
      <c r="BC58" s="1">
        <f t="shared" si="27"/>
        <v>0</v>
      </c>
      <c r="BD58" s="1">
        <f t="shared" si="27"/>
        <v>6.0563498738435655</v>
      </c>
      <c r="BE58" s="1">
        <f t="shared" si="27"/>
        <v>309.19259882253994</v>
      </c>
      <c r="BF58" s="1">
        <f t="shared" si="27"/>
        <v>63.751051303616478</v>
      </c>
      <c r="BG58" s="1">
        <f t="shared" si="28"/>
        <v>0</v>
      </c>
      <c r="BH58" s="1">
        <f t="shared" si="28"/>
        <v>1.0708401976935749E-2</v>
      </c>
      <c r="BI58" s="1">
        <f t="shared" si="28"/>
        <v>0.74464579901153205</v>
      </c>
      <c r="BJ58" s="1">
        <f t="shared" si="28"/>
        <v>0.24464579901153211</v>
      </c>
      <c r="BK58" s="1">
        <f t="shared" si="29"/>
        <v>0</v>
      </c>
      <c r="BL58" s="1">
        <f t="shared" si="29"/>
        <v>1.59798149705635E-2</v>
      </c>
      <c r="BM58" s="1">
        <f t="shared" si="29"/>
        <v>0.81581160639192607</v>
      </c>
      <c r="BN58" s="1">
        <f t="shared" si="29"/>
        <v>0.16820857863751051</v>
      </c>
    </row>
    <row r="59" spans="1:66" hidden="1">
      <c r="A59" s="2" t="s">
        <v>161</v>
      </c>
      <c r="B59" s="2" t="s">
        <v>105</v>
      </c>
      <c r="C59" s="2" t="s">
        <v>164</v>
      </c>
      <c r="D59" s="2" t="s">
        <v>215</v>
      </c>
      <c r="E59" s="6" t="s">
        <v>71</v>
      </c>
      <c r="F59" s="2" t="s">
        <v>1141</v>
      </c>
      <c r="G59" s="2" t="s">
        <v>1433</v>
      </c>
      <c r="H59" s="2" t="s">
        <v>1141</v>
      </c>
      <c r="I59" s="2">
        <v>51</v>
      </c>
      <c r="J59" s="2">
        <v>15</v>
      </c>
      <c r="K59" s="2" t="str">
        <f t="shared" si="0"/>
        <v>MINERIO</v>
      </c>
      <c r="L59" s="2">
        <f t="shared" si="1"/>
        <v>2.9970000000000001E-3</v>
      </c>
      <c r="M59" s="2">
        <f t="shared" si="2"/>
        <v>16.95</v>
      </c>
      <c r="N59" s="9">
        <v>19.98</v>
      </c>
      <c r="O59" s="10">
        <v>1.1299999999999999</v>
      </c>
      <c r="P59" s="11">
        <f t="shared" si="19"/>
        <v>2.1739130434782608E-2</v>
      </c>
      <c r="Q59" s="11">
        <f t="shared" si="20"/>
        <v>0.99996549463441575</v>
      </c>
      <c r="R59" s="11">
        <f t="shared" si="21"/>
        <v>8249.04347826087</v>
      </c>
      <c r="S59" s="11">
        <f t="shared" si="22"/>
        <v>379442.90673199686</v>
      </c>
      <c r="T59" s="2">
        <v>14</v>
      </c>
      <c r="U59" s="2">
        <v>630</v>
      </c>
      <c r="V59" s="2">
        <f t="shared" si="3"/>
        <v>2.1739130434782608E-2</v>
      </c>
      <c r="W59" s="2">
        <f t="shared" si="4"/>
        <v>0.97826086956521741</v>
      </c>
      <c r="X59" s="2">
        <v>0</v>
      </c>
      <c r="Y59" s="2">
        <v>282</v>
      </c>
      <c r="Z59" s="5">
        <v>0</v>
      </c>
      <c r="AA59" s="5">
        <v>0</v>
      </c>
      <c r="AB59" s="5">
        <v>173</v>
      </c>
      <c r="AC59" s="5">
        <v>286</v>
      </c>
      <c r="AD59" s="5">
        <v>1</v>
      </c>
      <c r="AE59" s="5">
        <v>5</v>
      </c>
      <c r="AF59" s="5">
        <f t="shared" si="5"/>
        <v>0</v>
      </c>
      <c r="AG59" s="5">
        <f t="shared" si="6"/>
        <v>0</v>
      </c>
      <c r="AH59" s="5">
        <f t="shared" si="7"/>
        <v>0.37690631808278868</v>
      </c>
      <c r="AI59" s="5">
        <f t="shared" si="8"/>
        <v>0.62309368191721137</v>
      </c>
      <c r="AJ59" s="2">
        <v>0</v>
      </c>
      <c r="AK59" s="3">
        <v>0</v>
      </c>
      <c r="AL59" s="3">
        <v>132</v>
      </c>
      <c r="AM59" s="3">
        <v>327</v>
      </c>
      <c r="AN59" s="3">
        <v>1</v>
      </c>
      <c r="AO59" s="3">
        <v>5</v>
      </c>
      <c r="AP59" s="1">
        <f t="shared" si="9"/>
        <v>0</v>
      </c>
      <c r="AQ59" s="1">
        <f t="shared" si="10"/>
        <v>0</v>
      </c>
      <c r="AR59" s="1">
        <f t="shared" si="11"/>
        <v>0.28758169934640521</v>
      </c>
      <c r="AS59" s="1">
        <f t="shared" si="12"/>
        <v>0.71241830065359479</v>
      </c>
      <c r="AT59" s="5">
        <f t="shared" si="13"/>
        <v>459</v>
      </c>
      <c r="AU59" s="3">
        <f t="shared" si="23"/>
        <v>459</v>
      </c>
      <c r="AV59" s="2">
        <f t="shared" si="14"/>
        <v>644</v>
      </c>
      <c r="AW59" s="1">
        <f t="shared" si="24"/>
        <v>0.28061002178649236</v>
      </c>
      <c r="AX59" s="1">
        <f t="shared" si="25"/>
        <v>0.28061002178649236</v>
      </c>
      <c r="AY59" s="1">
        <f t="shared" si="26"/>
        <v>0</v>
      </c>
      <c r="AZ59" s="1">
        <f t="shared" si="26"/>
        <v>0</v>
      </c>
      <c r="BA59" s="1">
        <f t="shared" si="26"/>
        <v>37.04052287581699</v>
      </c>
      <c r="BB59" s="1">
        <f t="shared" si="26"/>
        <v>91.759477124183007</v>
      </c>
      <c r="BC59" s="1">
        <f t="shared" si="27"/>
        <v>0</v>
      </c>
      <c r="BD59" s="1">
        <f t="shared" si="27"/>
        <v>0</v>
      </c>
      <c r="BE59" s="1">
        <f t="shared" si="27"/>
        <v>48.545533769063177</v>
      </c>
      <c r="BF59" s="1">
        <f t="shared" si="27"/>
        <v>80.254466230936814</v>
      </c>
      <c r="BG59" s="1">
        <f t="shared" si="28"/>
        <v>0</v>
      </c>
      <c r="BH59" s="1">
        <f t="shared" si="28"/>
        <v>0</v>
      </c>
      <c r="BI59" s="1">
        <f t="shared" si="28"/>
        <v>0.28758169934640515</v>
      </c>
      <c r="BJ59" s="1">
        <f t="shared" si="28"/>
        <v>0.71241830065359468</v>
      </c>
      <c r="BK59" s="1">
        <f t="shared" si="29"/>
        <v>0</v>
      </c>
      <c r="BL59" s="1">
        <f t="shared" si="29"/>
        <v>0</v>
      </c>
      <c r="BM59" s="1">
        <f t="shared" si="29"/>
        <v>0.37690631808278868</v>
      </c>
      <c r="BN59" s="1">
        <f t="shared" si="29"/>
        <v>0.62309368191721137</v>
      </c>
    </row>
    <row r="60" spans="1:66" hidden="1">
      <c r="A60" s="2" t="s">
        <v>616</v>
      </c>
      <c r="B60" s="2" t="s">
        <v>105</v>
      </c>
      <c r="C60" s="2" t="s">
        <v>162</v>
      </c>
      <c r="D60" s="2" t="s">
        <v>647</v>
      </c>
      <c r="E60" s="6" t="s">
        <v>9</v>
      </c>
      <c r="F60" s="2" t="s">
        <v>1436</v>
      </c>
      <c r="G60" s="2" t="s">
        <v>1433</v>
      </c>
      <c r="H60" s="2" t="s">
        <v>1141</v>
      </c>
      <c r="I60" s="2">
        <v>31</v>
      </c>
      <c r="K60" s="2" t="str">
        <f t="shared" si="0"/>
        <v>MINERIO</v>
      </c>
      <c r="L60" s="2">
        <f t="shared" si="1"/>
        <v>0</v>
      </c>
      <c r="M60" s="2">
        <f t="shared" si="2"/>
        <v>0</v>
      </c>
      <c r="N60" s="8">
        <v>19.8</v>
      </c>
      <c r="O60" s="11">
        <v>2.17</v>
      </c>
      <c r="P60" s="11">
        <f t="shared" si="19"/>
        <v>6.9889899473432271E-2</v>
      </c>
      <c r="Q60" s="11">
        <f t="shared" si="20"/>
        <v>0.99996403119628541</v>
      </c>
      <c r="R60" s="11">
        <f t="shared" si="21"/>
        <v>225689.09238870276</v>
      </c>
      <c r="S60" s="11">
        <f t="shared" si="22"/>
        <v>3229092.8492153254</v>
      </c>
      <c r="T60" s="2">
        <v>146</v>
      </c>
      <c r="U60" s="2">
        <v>1943</v>
      </c>
      <c r="V60" s="2">
        <f t="shared" si="3"/>
        <v>6.9889899473432271E-2</v>
      </c>
      <c r="W60" s="2">
        <f t="shared" si="4"/>
        <v>0.93011010052656773</v>
      </c>
      <c r="X60" s="2">
        <v>0</v>
      </c>
      <c r="Y60" s="2">
        <v>490</v>
      </c>
      <c r="Z60" s="2">
        <v>0</v>
      </c>
      <c r="AA60" s="2">
        <v>37</v>
      </c>
      <c r="AB60" s="2">
        <v>1014</v>
      </c>
      <c r="AC60" s="2">
        <v>271</v>
      </c>
      <c r="AD60" s="2">
        <v>37</v>
      </c>
      <c r="AE60" s="2">
        <v>54</v>
      </c>
      <c r="AF60" s="5">
        <f t="shared" si="5"/>
        <v>0</v>
      </c>
      <c r="AG60" s="5">
        <f t="shared" si="6"/>
        <v>2.7987897125567322E-2</v>
      </c>
      <c r="AH60" s="5">
        <f t="shared" si="7"/>
        <v>0.76701966717095316</v>
      </c>
      <c r="AI60" s="5">
        <f t="shared" si="8"/>
        <v>0.20499243570347958</v>
      </c>
      <c r="AJ60" s="2">
        <v>0</v>
      </c>
      <c r="AK60" s="3">
        <v>21</v>
      </c>
      <c r="AL60" s="3">
        <v>936</v>
      </c>
      <c r="AM60" s="3">
        <v>387</v>
      </c>
      <c r="AN60" s="3">
        <v>22</v>
      </c>
      <c r="AO60" s="3">
        <v>46</v>
      </c>
      <c r="AP60" s="1">
        <f t="shared" si="9"/>
        <v>0</v>
      </c>
      <c r="AQ60" s="1">
        <f t="shared" si="10"/>
        <v>1.5625E-2</v>
      </c>
      <c r="AR60" s="1">
        <f t="shared" si="11"/>
        <v>0.6964285714285714</v>
      </c>
      <c r="AS60" s="1">
        <f t="shared" si="12"/>
        <v>0.28794642857142855</v>
      </c>
      <c r="AT60" s="5">
        <f t="shared" si="13"/>
        <v>1322</v>
      </c>
      <c r="AU60" s="3">
        <f t="shared" si="23"/>
        <v>1344</v>
      </c>
      <c r="AV60" s="2">
        <f t="shared" si="14"/>
        <v>2089</v>
      </c>
      <c r="AW60" s="1">
        <f t="shared" si="24"/>
        <v>0.31603630862329801</v>
      </c>
      <c r="AX60" s="1">
        <f t="shared" si="25"/>
        <v>0.31086309523809524</v>
      </c>
      <c r="AY60" s="1">
        <f t="shared" si="26"/>
        <v>0</v>
      </c>
      <c r="AZ60" s="1">
        <f t="shared" si="26"/>
        <v>6.5281250000000002</v>
      </c>
      <c r="BA60" s="1">
        <f t="shared" si="26"/>
        <v>290.96785714285716</v>
      </c>
      <c r="BB60" s="1">
        <f t="shared" si="26"/>
        <v>120.30401785714285</v>
      </c>
      <c r="BC60" s="1">
        <f t="shared" si="27"/>
        <v>0</v>
      </c>
      <c r="BD60" s="1">
        <f t="shared" si="27"/>
        <v>11.693343419062026</v>
      </c>
      <c r="BE60" s="1">
        <f t="shared" si="27"/>
        <v>320.4608169440242</v>
      </c>
      <c r="BF60" s="1">
        <f t="shared" si="27"/>
        <v>85.645839636913763</v>
      </c>
      <c r="BG60" s="1">
        <f t="shared" si="28"/>
        <v>0</v>
      </c>
      <c r="BH60" s="1">
        <f t="shared" si="28"/>
        <v>1.5625E-2</v>
      </c>
      <c r="BI60" s="1">
        <f t="shared" si="28"/>
        <v>0.6964285714285714</v>
      </c>
      <c r="BJ60" s="1">
        <f t="shared" si="28"/>
        <v>0.28794642857142855</v>
      </c>
      <c r="BK60" s="1">
        <f t="shared" si="29"/>
        <v>0</v>
      </c>
      <c r="BL60" s="1">
        <f t="shared" si="29"/>
        <v>2.7987897125567318E-2</v>
      </c>
      <c r="BM60" s="1">
        <f t="shared" si="29"/>
        <v>0.76701966717095305</v>
      </c>
      <c r="BN60" s="1">
        <f t="shared" si="29"/>
        <v>0.20499243570347955</v>
      </c>
    </row>
    <row r="61" spans="1:66" hidden="1">
      <c r="A61" s="2" t="s">
        <v>161</v>
      </c>
      <c r="B61" s="2" t="s">
        <v>105</v>
      </c>
      <c r="C61" s="2" t="s">
        <v>164</v>
      </c>
      <c r="D61" s="2" t="s">
        <v>342</v>
      </c>
      <c r="E61" s="6" t="s">
        <v>86</v>
      </c>
      <c r="F61" s="2" t="s">
        <v>1141</v>
      </c>
      <c r="G61" s="2" t="s">
        <v>1433</v>
      </c>
      <c r="H61" s="2" t="s">
        <v>1141</v>
      </c>
      <c r="I61" s="2">
        <v>179</v>
      </c>
      <c r="J61" s="2">
        <v>50</v>
      </c>
      <c r="K61" s="2" t="str">
        <f t="shared" si="0"/>
        <v>MINERIO</v>
      </c>
      <c r="L61" s="2">
        <f t="shared" si="1"/>
        <v>9.7100000000000016E-3</v>
      </c>
      <c r="M61" s="2">
        <f t="shared" si="2"/>
        <v>16</v>
      </c>
      <c r="N61" s="8">
        <v>19.420000000000002</v>
      </c>
      <c r="O61" s="11">
        <v>0.32</v>
      </c>
      <c r="P61" s="11">
        <f t="shared" si="19"/>
        <v>0</v>
      </c>
      <c r="Q61" s="11">
        <f t="shared" si="20"/>
        <v>1</v>
      </c>
      <c r="R61" s="11">
        <f t="shared" si="21"/>
        <v>0</v>
      </c>
      <c r="S61" s="11">
        <f t="shared" si="22"/>
        <v>4778596</v>
      </c>
      <c r="T61" s="2">
        <v>0</v>
      </c>
      <c r="U61" s="2">
        <v>2186</v>
      </c>
      <c r="V61" s="2">
        <f t="shared" si="3"/>
        <v>0</v>
      </c>
      <c r="W61" s="2">
        <f t="shared" si="4"/>
        <v>1</v>
      </c>
      <c r="X61" s="2">
        <v>0</v>
      </c>
      <c r="Y61" s="2">
        <v>490</v>
      </c>
      <c r="Z61" s="5">
        <v>0</v>
      </c>
      <c r="AA61" s="5">
        <v>17</v>
      </c>
      <c r="AB61" s="5">
        <v>1038</v>
      </c>
      <c r="AC61" s="5">
        <v>404</v>
      </c>
      <c r="AD61" s="5">
        <v>27</v>
      </c>
      <c r="AE61" s="5">
        <v>41</v>
      </c>
      <c r="AF61" s="5">
        <f t="shared" si="5"/>
        <v>0</v>
      </c>
      <c r="AG61" s="5">
        <f t="shared" si="6"/>
        <v>1.1651816312542838E-2</v>
      </c>
      <c r="AH61" s="5">
        <f t="shared" si="7"/>
        <v>0.7114461960246744</v>
      </c>
      <c r="AI61" s="5">
        <f t="shared" si="8"/>
        <v>0.27690198766278273</v>
      </c>
      <c r="AJ61" s="5">
        <v>0</v>
      </c>
      <c r="AK61" s="3">
        <v>4</v>
      </c>
      <c r="AL61" s="3">
        <v>925</v>
      </c>
      <c r="AM61" s="3">
        <v>557</v>
      </c>
      <c r="AN61" s="3">
        <v>8</v>
      </c>
      <c r="AO61" s="3">
        <v>30</v>
      </c>
      <c r="AP61" s="1">
        <f t="shared" si="9"/>
        <v>0</v>
      </c>
      <c r="AQ61" s="1">
        <f t="shared" si="10"/>
        <v>2.6917900403768506E-3</v>
      </c>
      <c r="AR61" s="1">
        <f t="shared" si="11"/>
        <v>0.62247644683714676</v>
      </c>
      <c r="AS61" s="1">
        <f t="shared" si="12"/>
        <v>0.37483176312247646</v>
      </c>
      <c r="AT61" s="5">
        <f t="shared" si="13"/>
        <v>1459</v>
      </c>
      <c r="AU61" s="3">
        <f t="shared" si="23"/>
        <v>1486</v>
      </c>
      <c r="AV61" s="2">
        <f t="shared" si="14"/>
        <v>2186</v>
      </c>
      <c r="AW61" s="1">
        <f t="shared" si="24"/>
        <v>0.29965729952021936</v>
      </c>
      <c r="AX61" s="1">
        <f t="shared" si="25"/>
        <v>0.29421265141318975</v>
      </c>
      <c r="AY61" s="1">
        <f t="shared" si="26"/>
        <v>0</v>
      </c>
      <c r="AZ61" s="1">
        <f t="shared" si="26"/>
        <v>1.176850605652759</v>
      </c>
      <c r="BA61" s="1">
        <f t="shared" si="26"/>
        <v>272.14670255720051</v>
      </c>
      <c r="BB61" s="1">
        <f t="shared" si="26"/>
        <v>163.87644683714669</v>
      </c>
      <c r="BC61" s="1">
        <f t="shared" si="27"/>
        <v>0</v>
      </c>
      <c r="BD61" s="1">
        <f t="shared" si="27"/>
        <v>5.0941740918437288</v>
      </c>
      <c r="BE61" s="1">
        <f t="shared" si="27"/>
        <v>311.0442769019877</v>
      </c>
      <c r="BF61" s="1">
        <f t="shared" si="27"/>
        <v>121.06154900616862</v>
      </c>
      <c r="BG61" s="1">
        <f t="shared" si="28"/>
        <v>0</v>
      </c>
      <c r="BH61" s="1">
        <f t="shared" si="28"/>
        <v>2.6917900403768511E-3</v>
      </c>
      <c r="BI61" s="1">
        <f t="shared" si="28"/>
        <v>0.62247644683714676</v>
      </c>
      <c r="BJ61" s="1">
        <f t="shared" si="28"/>
        <v>0.37483176312247646</v>
      </c>
      <c r="BK61" s="1">
        <f t="shared" si="29"/>
        <v>0</v>
      </c>
      <c r="BL61" s="1">
        <f t="shared" si="29"/>
        <v>1.1651816312542838E-2</v>
      </c>
      <c r="BM61" s="1">
        <f t="shared" si="29"/>
        <v>0.7114461960246744</v>
      </c>
      <c r="BN61" s="1">
        <f t="shared" si="29"/>
        <v>0.27690198766278273</v>
      </c>
    </row>
    <row r="62" spans="1:66" hidden="1">
      <c r="A62" s="2" t="s">
        <v>1049</v>
      </c>
      <c r="B62" s="2" t="s">
        <v>105</v>
      </c>
      <c r="C62" s="2" t="s">
        <v>164</v>
      </c>
      <c r="E62" s="6" t="s">
        <v>133</v>
      </c>
      <c r="F62" s="2" t="s">
        <v>1436</v>
      </c>
      <c r="G62" s="2" t="s">
        <v>6</v>
      </c>
      <c r="H62" s="2" t="s">
        <v>1434</v>
      </c>
      <c r="I62" s="2">
        <v>98</v>
      </c>
      <c r="J62" s="2">
        <v>55</v>
      </c>
      <c r="K62" s="2" t="str">
        <f t="shared" si="0"/>
        <v>MINERIO</v>
      </c>
      <c r="L62" s="2">
        <f t="shared" si="1"/>
        <v>1.03125E-2</v>
      </c>
      <c r="M62" s="2">
        <f t="shared" si="2"/>
        <v>116.60000000000001</v>
      </c>
      <c r="N62" s="9">
        <v>18.75</v>
      </c>
      <c r="O62" s="10">
        <v>2.12</v>
      </c>
      <c r="P62" s="11">
        <f t="shared" si="19"/>
        <v>7.1561916614810202E-3</v>
      </c>
      <c r="Q62" s="11">
        <f t="shared" si="20"/>
        <v>0.99999775738777408</v>
      </c>
      <c r="R62" s="11">
        <f t="shared" si="21"/>
        <v>71821.142501555689</v>
      </c>
      <c r="S62" s="11">
        <f t="shared" si="22"/>
        <v>10036201.492641356</v>
      </c>
      <c r="T62" s="2">
        <v>23</v>
      </c>
      <c r="U62" s="2">
        <v>3191</v>
      </c>
      <c r="V62" s="2">
        <f t="shared" si="3"/>
        <v>7.1561916614810202E-3</v>
      </c>
      <c r="W62" s="2">
        <f t="shared" si="4"/>
        <v>0.99284380833851893</v>
      </c>
      <c r="X62" s="2">
        <v>0</v>
      </c>
      <c r="Y62" s="2">
        <v>544</v>
      </c>
      <c r="Z62" s="5">
        <v>0</v>
      </c>
      <c r="AA62" s="5">
        <v>144</v>
      </c>
      <c r="AB62" s="5">
        <v>1445</v>
      </c>
      <c r="AC62" s="5">
        <v>152</v>
      </c>
      <c r="AD62" s="5">
        <v>189</v>
      </c>
      <c r="AE62" s="5">
        <v>160</v>
      </c>
      <c r="AF62" s="5">
        <f t="shared" si="5"/>
        <v>0</v>
      </c>
      <c r="AG62" s="5">
        <f t="shared" si="6"/>
        <v>8.2711085582998278E-2</v>
      </c>
      <c r="AH62" s="5">
        <f t="shared" si="7"/>
        <v>0.8299827685238369</v>
      </c>
      <c r="AI62" s="5">
        <f t="shared" si="8"/>
        <v>8.7306145893164849E-2</v>
      </c>
      <c r="AJ62" s="2">
        <v>0</v>
      </c>
      <c r="AK62" s="3">
        <v>55</v>
      </c>
      <c r="AL62" s="3">
        <v>1584</v>
      </c>
      <c r="AM62" s="3">
        <v>252</v>
      </c>
      <c r="AN62" s="3">
        <v>73</v>
      </c>
      <c r="AO62" s="3">
        <v>125</v>
      </c>
      <c r="AP62" s="1">
        <f t="shared" si="9"/>
        <v>0</v>
      </c>
      <c r="AQ62" s="1">
        <f t="shared" si="10"/>
        <v>2.9085140137493391E-2</v>
      </c>
      <c r="AR62" s="1">
        <f t="shared" si="11"/>
        <v>0.83765203595980964</v>
      </c>
      <c r="AS62" s="1">
        <f t="shared" si="12"/>
        <v>0.13326282390269698</v>
      </c>
      <c r="AT62" s="5">
        <f t="shared" si="13"/>
        <v>1741</v>
      </c>
      <c r="AU62" s="3">
        <f t="shared" si="23"/>
        <v>1891</v>
      </c>
      <c r="AV62" s="2">
        <f t="shared" si="14"/>
        <v>3214</v>
      </c>
      <c r="AW62" s="1">
        <f t="shared" si="24"/>
        <v>0.36921309592188395</v>
      </c>
      <c r="AX62" s="1">
        <f t="shared" si="25"/>
        <v>0.33992596509783185</v>
      </c>
      <c r="AY62" s="1">
        <f t="shared" si="26"/>
        <v>0</v>
      </c>
      <c r="AZ62" s="1">
        <f t="shared" si="26"/>
        <v>18.695928080380753</v>
      </c>
      <c r="BA62" s="1">
        <f t="shared" si="26"/>
        <v>538.4427287149656</v>
      </c>
      <c r="BB62" s="1">
        <f t="shared" si="26"/>
        <v>85.661343204653633</v>
      </c>
      <c r="BC62" s="1">
        <f t="shared" si="27"/>
        <v>0</v>
      </c>
      <c r="BD62" s="1">
        <f t="shared" si="27"/>
        <v>53.16668581275129</v>
      </c>
      <c r="BE62" s="1">
        <f t="shared" si="27"/>
        <v>533.51292360712227</v>
      </c>
      <c r="BF62" s="1">
        <f t="shared" si="27"/>
        <v>56.120390580126362</v>
      </c>
      <c r="BG62" s="1">
        <f t="shared" si="28"/>
        <v>0</v>
      </c>
      <c r="BH62" s="1">
        <f t="shared" si="28"/>
        <v>2.9085140137493394E-2</v>
      </c>
      <c r="BI62" s="1">
        <f t="shared" si="28"/>
        <v>0.83765203595980964</v>
      </c>
      <c r="BJ62" s="1">
        <f t="shared" si="28"/>
        <v>0.133262823902697</v>
      </c>
      <c r="BK62" s="1">
        <f t="shared" si="29"/>
        <v>0</v>
      </c>
      <c r="BL62" s="1">
        <f t="shared" si="29"/>
        <v>8.2711085582998278E-2</v>
      </c>
      <c r="BM62" s="1">
        <f t="shared" si="29"/>
        <v>0.82998276852383679</v>
      </c>
      <c r="BN62" s="1">
        <f t="shared" si="29"/>
        <v>8.7306145893164849E-2</v>
      </c>
    </row>
    <row r="63" spans="1:66" hidden="1">
      <c r="A63" s="2" t="s">
        <v>161</v>
      </c>
      <c r="B63" s="2" t="s">
        <v>105</v>
      </c>
      <c r="C63" s="2" t="s">
        <v>164</v>
      </c>
      <c r="D63" s="2" t="s">
        <v>281</v>
      </c>
      <c r="E63" s="6" t="s">
        <v>79</v>
      </c>
      <c r="F63" s="2" t="s">
        <v>1141</v>
      </c>
      <c r="G63" s="2" t="s">
        <v>1433</v>
      </c>
      <c r="H63" s="2" t="s">
        <v>1141</v>
      </c>
      <c r="I63" s="2">
        <v>118</v>
      </c>
      <c r="J63" s="2">
        <v>60</v>
      </c>
      <c r="K63" s="2" t="str">
        <f t="shared" si="0"/>
        <v>MINERIO</v>
      </c>
      <c r="L63" s="2">
        <f t="shared" si="1"/>
        <v>1.047E-2</v>
      </c>
      <c r="M63" s="2">
        <f t="shared" si="2"/>
        <v>62.400000000000006</v>
      </c>
      <c r="N63" s="8">
        <v>17.45</v>
      </c>
      <c r="O63" s="11">
        <v>1.04</v>
      </c>
      <c r="P63" s="11">
        <f t="shared" si="19"/>
        <v>8.6327345309381243E-2</v>
      </c>
      <c r="Q63" s="11">
        <f t="shared" si="20"/>
        <v>0.99995285457380123</v>
      </c>
      <c r="R63" s="11">
        <f t="shared" si="21"/>
        <v>237310.76447105789</v>
      </c>
      <c r="S63" s="11">
        <f t="shared" si="22"/>
        <v>2748834.3989206147</v>
      </c>
      <c r="T63" s="2">
        <v>173</v>
      </c>
      <c r="U63" s="2">
        <v>1831</v>
      </c>
      <c r="V63" s="2">
        <f t="shared" si="3"/>
        <v>8.6327345309381243E-2</v>
      </c>
      <c r="W63" s="2">
        <f t="shared" si="4"/>
        <v>0.91367265469061876</v>
      </c>
      <c r="X63" s="2">
        <v>0</v>
      </c>
      <c r="Y63" s="2">
        <v>494</v>
      </c>
      <c r="Z63" s="5">
        <v>0</v>
      </c>
      <c r="AA63" s="5">
        <v>62</v>
      </c>
      <c r="AB63" s="5">
        <v>1006</v>
      </c>
      <c r="AC63" s="5">
        <v>128</v>
      </c>
      <c r="AD63" s="5">
        <v>78</v>
      </c>
      <c r="AE63" s="5">
        <v>88</v>
      </c>
      <c r="AF63" s="5">
        <f t="shared" si="5"/>
        <v>0</v>
      </c>
      <c r="AG63" s="5">
        <f t="shared" si="6"/>
        <v>5.1839464882943144E-2</v>
      </c>
      <c r="AH63" s="5">
        <f t="shared" si="7"/>
        <v>0.84113712374581939</v>
      </c>
      <c r="AI63" s="5">
        <f t="shared" si="8"/>
        <v>0.10702341137123746</v>
      </c>
      <c r="AJ63" s="5">
        <v>0</v>
      </c>
      <c r="AK63" s="3">
        <v>33</v>
      </c>
      <c r="AL63" s="3">
        <v>1041</v>
      </c>
      <c r="AM63" s="3">
        <v>182</v>
      </c>
      <c r="AN63" s="3">
        <v>42</v>
      </c>
      <c r="AO63" s="3">
        <v>64</v>
      </c>
      <c r="AP63" s="1">
        <f t="shared" si="9"/>
        <v>0</v>
      </c>
      <c r="AQ63" s="1">
        <f t="shared" si="10"/>
        <v>2.6273885350318472E-2</v>
      </c>
      <c r="AR63" s="1">
        <f t="shared" si="11"/>
        <v>0.82882165605095537</v>
      </c>
      <c r="AS63" s="1">
        <f t="shared" si="12"/>
        <v>0.14490445859872611</v>
      </c>
      <c r="AT63" s="5">
        <f t="shared" si="13"/>
        <v>1196</v>
      </c>
      <c r="AU63" s="3">
        <f t="shared" si="23"/>
        <v>1256</v>
      </c>
      <c r="AV63" s="2">
        <f t="shared" si="14"/>
        <v>2004</v>
      </c>
      <c r="AW63" s="1">
        <f t="shared" si="24"/>
        <v>0.33511705685618731</v>
      </c>
      <c r="AX63" s="1">
        <f t="shared" si="25"/>
        <v>0.31910828025477705</v>
      </c>
      <c r="AY63" s="1">
        <f t="shared" si="26"/>
        <v>0</v>
      </c>
      <c r="AZ63" s="1">
        <f t="shared" si="26"/>
        <v>10.530573248407643</v>
      </c>
      <c r="BA63" s="1">
        <f t="shared" si="26"/>
        <v>332.19171974522294</v>
      </c>
      <c r="BB63" s="1">
        <f t="shared" si="26"/>
        <v>58.077707006369423</v>
      </c>
      <c r="BC63" s="1">
        <f t="shared" si="27"/>
        <v>0</v>
      </c>
      <c r="BD63" s="1">
        <f t="shared" si="27"/>
        <v>20.777257525083613</v>
      </c>
      <c r="BE63" s="1">
        <f t="shared" si="27"/>
        <v>337.12775919732445</v>
      </c>
      <c r="BF63" s="1">
        <f t="shared" si="27"/>
        <v>42.894983277591976</v>
      </c>
      <c r="BG63" s="1">
        <f t="shared" si="28"/>
        <v>0</v>
      </c>
      <c r="BH63" s="1">
        <f t="shared" si="28"/>
        <v>2.6273885350318476E-2</v>
      </c>
      <c r="BI63" s="1">
        <f t="shared" si="28"/>
        <v>0.82882165605095548</v>
      </c>
      <c r="BJ63" s="1">
        <f t="shared" si="28"/>
        <v>0.14490445859872611</v>
      </c>
      <c r="BK63" s="1">
        <f t="shared" si="29"/>
        <v>0</v>
      </c>
      <c r="BL63" s="1">
        <f t="shared" si="29"/>
        <v>5.1839464882943144E-2</v>
      </c>
      <c r="BM63" s="1">
        <f t="shared" si="29"/>
        <v>0.8411371237458195</v>
      </c>
      <c r="BN63" s="1">
        <f t="shared" si="29"/>
        <v>0.10702341137123746</v>
      </c>
    </row>
    <row r="64" spans="1:66" hidden="1">
      <c r="A64" s="2" t="s">
        <v>616</v>
      </c>
      <c r="B64" s="2" t="s">
        <v>105</v>
      </c>
      <c r="C64" s="2" t="s">
        <v>163</v>
      </c>
      <c r="D64" s="2" t="s">
        <v>709</v>
      </c>
      <c r="E64" s="6" t="s">
        <v>9</v>
      </c>
      <c r="F64" s="2" t="s">
        <v>1436</v>
      </c>
      <c r="G64" s="2" t="s">
        <v>1433</v>
      </c>
      <c r="H64" s="2" t="s">
        <v>1141</v>
      </c>
      <c r="I64" s="2">
        <v>47</v>
      </c>
      <c r="K64" s="2" t="str">
        <f t="shared" si="0"/>
        <v>MINERIO</v>
      </c>
      <c r="L64" s="2">
        <f t="shared" si="1"/>
        <v>0</v>
      </c>
      <c r="M64" s="2">
        <f t="shared" si="2"/>
        <v>0</v>
      </c>
      <c r="N64" s="9">
        <v>16.966666666666665</v>
      </c>
      <c r="O64" s="10">
        <v>1.1399999999999999</v>
      </c>
      <c r="P64" s="11">
        <f t="shared" si="19"/>
        <v>6.0874089490114462E-2</v>
      </c>
      <c r="Q64" s="11">
        <f t="shared" si="20"/>
        <v>0.9999662758800193</v>
      </c>
      <c r="R64" s="11">
        <f t="shared" si="21"/>
        <v>173451.2216441207</v>
      </c>
      <c r="S64" s="11">
        <f t="shared" si="22"/>
        <v>2849247.9083810779</v>
      </c>
      <c r="T64" s="2">
        <v>117</v>
      </c>
      <c r="U64" s="2">
        <v>1805</v>
      </c>
      <c r="V64" s="2">
        <f t="shared" si="3"/>
        <v>6.0874089490114462E-2</v>
      </c>
      <c r="W64" s="2">
        <f t="shared" si="4"/>
        <v>0.93912591050988559</v>
      </c>
      <c r="X64" s="2">
        <v>0</v>
      </c>
      <c r="Y64" s="2">
        <v>440</v>
      </c>
      <c r="Z64" s="2">
        <v>0</v>
      </c>
      <c r="AA64" s="2">
        <v>66</v>
      </c>
      <c r="AB64" s="2">
        <v>921</v>
      </c>
      <c r="AC64" s="2">
        <v>171</v>
      </c>
      <c r="AD64" s="2">
        <v>70</v>
      </c>
      <c r="AE64" s="2">
        <v>58</v>
      </c>
      <c r="AF64" s="5">
        <f t="shared" si="5"/>
        <v>0</v>
      </c>
      <c r="AG64" s="5">
        <f t="shared" si="6"/>
        <v>5.6994818652849742E-2</v>
      </c>
      <c r="AH64" s="5">
        <f t="shared" si="7"/>
        <v>0.79533678756476689</v>
      </c>
      <c r="AI64" s="5">
        <f t="shared" si="8"/>
        <v>0.14766839378238342</v>
      </c>
      <c r="AJ64" s="2">
        <v>0</v>
      </c>
      <c r="AK64" s="3">
        <v>35</v>
      </c>
      <c r="AL64" s="3">
        <v>890</v>
      </c>
      <c r="AM64" s="3">
        <v>276</v>
      </c>
      <c r="AN64" s="3">
        <v>44</v>
      </c>
      <c r="AO64" s="3">
        <v>41</v>
      </c>
      <c r="AP64" s="1">
        <f t="shared" si="9"/>
        <v>0</v>
      </c>
      <c r="AQ64" s="1">
        <f t="shared" si="10"/>
        <v>2.9142381348875937E-2</v>
      </c>
      <c r="AR64" s="1">
        <f t="shared" si="11"/>
        <v>0.74104912572855952</v>
      </c>
      <c r="AS64" s="1">
        <f t="shared" si="12"/>
        <v>0.22980849292256453</v>
      </c>
      <c r="AT64" s="5">
        <f t="shared" si="13"/>
        <v>1158</v>
      </c>
      <c r="AU64" s="3">
        <f t="shared" si="23"/>
        <v>1201</v>
      </c>
      <c r="AV64" s="2">
        <f t="shared" si="14"/>
        <v>1922</v>
      </c>
      <c r="AW64" s="1">
        <f t="shared" si="24"/>
        <v>0.33195164075993089</v>
      </c>
      <c r="AX64" s="1">
        <f t="shared" si="25"/>
        <v>0.32006661115736884</v>
      </c>
      <c r="AY64" s="1">
        <f t="shared" si="26"/>
        <v>0</v>
      </c>
      <c r="AZ64" s="1">
        <f t="shared" si="26"/>
        <v>11.20233139050791</v>
      </c>
      <c r="BA64" s="1">
        <f t="shared" si="26"/>
        <v>284.85928393005827</v>
      </c>
      <c r="BB64" s="1">
        <f t="shared" si="26"/>
        <v>88.338384679433801</v>
      </c>
      <c r="BC64" s="1">
        <f t="shared" si="27"/>
        <v>0</v>
      </c>
      <c r="BD64" s="1">
        <f t="shared" si="27"/>
        <v>21.908808290155438</v>
      </c>
      <c r="BE64" s="1">
        <f t="shared" si="27"/>
        <v>305.72746113989632</v>
      </c>
      <c r="BF64" s="1">
        <f t="shared" si="27"/>
        <v>56.76373056994818</v>
      </c>
      <c r="BG64" s="1">
        <f t="shared" si="28"/>
        <v>0</v>
      </c>
      <c r="BH64" s="1">
        <f t="shared" si="28"/>
        <v>2.9142381348875937E-2</v>
      </c>
      <c r="BI64" s="1">
        <f t="shared" si="28"/>
        <v>0.74104912572855952</v>
      </c>
      <c r="BJ64" s="1">
        <f t="shared" si="28"/>
        <v>0.22980849292256453</v>
      </c>
      <c r="BK64" s="1">
        <f t="shared" si="29"/>
        <v>0</v>
      </c>
      <c r="BL64" s="1">
        <f t="shared" si="29"/>
        <v>5.6994818652849749E-2</v>
      </c>
      <c r="BM64" s="1">
        <f t="shared" si="29"/>
        <v>0.79533678756476689</v>
      </c>
      <c r="BN64" s="1">
        <f t="shared" si="29"/>
        <v>0.14766839378238344</v>
      </c>
    </row>
    <row r="65" spans="1:66" hidden="1">
      <c r="A65" s="2" t="s">
        <v>1049</v>
      </c>
      <c r="B65" s="2" t="s">
        <v>105</v>
      </c>
      <c r="C65" s="2" t="s">
        <v>164</v>
      </c>
      <c r="E65" s="6" t="s">
        <v>131</v>
      </c>
      <c r="F65" s="2" t="s">
        <v>1436</v>
      </c>
      <c r="G65" s="2" t="s">
        <v>6</v>
      </c>
      <c r="H65" s="2" t="s">
        <v>1141</v>
      </c>
      <c r="I65" s="2">
        <v>49</v>
      </c>
      <c r="J65" s="2">
        <v>25</v>
      </c>
      <c r="K65" s="2" t="str">
        <f t="shared" si="0"/>
        <v>MINERIO</v>
      </c>
      <c r="L65" s="2">
        <f t="shared" si="1"/>
        <v>4.2325000000000002E-3</v>
      </c>
      <c r="M65" s="2">
        <f t="shared" si="2"/>
        <v>23</v>
      </c>
      <c r="N65" s="8">
        <v>16.93</v>
      </c>
      <c r="O65" s="11">
        <v>0.92</v>
      </c>
      <c r="P65" s="11">
        <f t="shared" si="19"/>
        <v>3.6998972250770812E-2</v>
      </c>
      <c r="Q65" s="11">
        <f t="shared" si="20"/>
        <v>0.99998025707482241</v>
      </c>
      <c r="R65" s="11">
        <f t="shared" si="21"/>
        <v>120143.21068859198</v>
      </c>
      <c r="S65" s="11">
        <f t="shared" si="22"/>
        <v>3247139.8906943914</v>
      </c>
      <c r="T65" s="2">
        <v>72</v>
      </c>
      <c r="U65" s="2">
        <v>1874</v>
      </c>
      <c r="V65" s="2">
        <f t="shared" si="3"/>
        <v>3.6998972250770812E-2</v>
      </c>
      <c r="W65" s="2">
        <f t="shared" si="4"/>
        <v>0.96300102774922913</v>
      </c>
      <c r="X65" s="2">
        <v>0</v>
      </c>
      <c r="Y65" s="2">
        <v>509</v>
      </c>
      <c r="Z65" s="2">
        <v>0</v>
      </c>
      <c r="AA65" s="2">
        <v>11</v>
      </c>
      <c r="AB65" s="2">
        <v>945</v>
      </c>
      <c r="AC65" s="2">
        <v>293</v>
      </c>
      <c r="AD65" s="2">
        <v>21</v>
      </c>
      <c r="AE65" s="2">
        <v>47</v>
      </c>
      <c r="AF65" s="5">
        <f t="shared" si="5"/>
        <v>0</v>
      </c>
      <c r="AG65" s="5">
        <f t="shared" si="6"/>
        <v>8.8070456365092076E-3</v>
      </c>
      <c r="AH65" s="5">
        <f t="shared" si="7"/>
        <v>0.75660528422738194</v>
      </c>
      <c r="AI65" s="5">
        <f t="shared" si="8"/>
        <v>0.2345876701361089</v>
      </c>
      <c r="AJ65" s="2">
        <v>0</v>
      </c>
      <c r="AK65" s="3">
        <v>1</v>
      </c>
      <c r="AL65" s="3">
        <v>852</v>
      </c>
      <c r="AM65" s="3">
        <v>430</v>
      </c>
      <c r="AN65" s="3">
        <v>5</v>
      </c>
      <c r="AO65" s="3">
        <v>29</v>
      </c>
      <c r="AP65" s="1">
        <f t="shared" si="9"/>
        <v>0</v>
      </c>
      <c r="AQ65" s="1">
        <f t="shared" si="10"/>
        <v>7.7942322681215901E-4</v>
      </c>
      <c r="AR65" s="1">
        <f t="shared" si="11"/>
        <v>0.66406858924395951</v>
      </c>
      <c r="AS65" s="1">
        <f t="shared" si="12"/>
        <v>0.33515198752922837</v>
      </c>
      <c r="AT65" s="5">
        <f t="shared" si="13"/>
        <v>1249</v>
      </c>
      <c r="AU65" s="3">
        <f t="shared" si="23"/>
        <v>1283</v>
      </c>
      <c r="AV65" s="2">
        <f t="shared" si="14"/>
        <v>1946</v>
      </c>
      <c r="AW65" s="1">
        <f t="shared" si="24"/>
        <v>0.31160928742994398</v>
      </c>
      <c r="AX65" s="1">
        <f t="shared" si="25"/>
        <v>0.3033515198752923</v>
      </c>
      <c r="AY65" s="1">
        <f t="shared" si="26"/>
        <v>0</v>
      </c>
      <c r="AZ65" s="1">
        <f t="shared" si="26"/>
        <v>0.3033515198752923</v>
      </c>
      <c r="BA65" s="1">
        <f t="shared" si="26"/>
        <v>258.45549493374904</v>
      </c>
      <c r="BB65" s="1">
        <f t="shared" si="26"/>
        <v>130.44115354637569</v>
      </c>
      <c r="BC65" s="1">
        <f t="shared" si="27"/>
        <v>0</v>
      </c>
      <c r="BD65" s="1">
        <f t="shared" si="27"/>
        <v>3.4277021617293837</v>
      </c>
      <c r="BE65" s="1">
        <f t="shared" si="27"/>
        <v>294.47077662129709</v>
      </c>
      <c r="BF65" s="1">
        <f t="shared" si="27"/>
        <v>91.301521216973583</v>
      </c>
      <c r="BG65" s="1">
        <f t="shared" si="28"/>
        <v>0</v>
      </c>
      <c r="BH65" s="1">
        <f t="shared" si="28"/>
        <v>7.7942322681215901E-4</v>
      </c>
      <c r="BI65" s="1">
        <f t="shared" si="28"/>
        <v>0.66406858924395951</v>
      </c>
      <c r="BJ65" s="1">
        <f t="shared" si="28"/>
        <v>0.33515198752922837</v>
      </c>
      <c r="BK65" s="1">
        <f t="shared" si="29"/>
        <v>0</v>
      </c>
      <c r="BL65" s="1">
        <f t="shared" si="29"/>
        <v>8.8070456365092076E-3</v>
      </c>
      <c r="BM65" s="1">
        <f t="shared" si="29"/>
        <v>0.75660528422738194</v>
      </c>
      <c r="BN65" s="1">
        <f t="shared" si="29"/>
        <v>0.23458767013610887</v>
      </c>
    </row>
    <row r="66" spans="1:66" hidden="1">
      <c r="A66" s="2" t="s">
        <v>1049</v>
      </c>
      <c r="B66" s="2" t="s">
        <v>105</v>
      </c>
      <c r="C66" s="2" t="s">
        <v>164</v>
      </c>
      <c r="E66" s="6" t="s">
        <v>148</v>
      </c>
      <c r="F66" s="2" t="s">
        <v>1436</v>
      </c>
      <c r="G66" s="2" t="s">
        <v>6</v>
      </c>
      <c r="H66" s="2" t="s">
        <v>1141</v>
      </c>
      <c r="I66" s="2">
        <v>255</v>
      </c>
      <c r="J66" s="2">
        <v>30</v>
      </c>
      <c r="K66" s="2" t="str">
        <f t="shared" ref="K66:K129" si="30">IF(AND(N66&gt;0.08,O66&gt;0.2),"MINERIO","ESTERIL")</f>
        <v>MINERIO</v>
      </c>
      <c r="L66" s="2">
        <f t="shared" ref="L66:L129" si="31">N66*J66/100000</f>
        <v>5.0520000000000001E-3</v>
      </c>
      <c r="M66" s="2">
        <f t="shared" ref="M66:M129" si="32">O66*J66</f>
        <v>60.6</v>
      </c>
      <c r="N66" s="8">
        <v>16.84</v>
      </c>
      <c r="O66" s="11">
        <v>2.02</v>
      </c>
      <c r="P66" s="11">
        <f t="shared" si="19"/>
        <v>3.4671532846715328E-2</v>
      </c>
      <c r="Q66" s="11">
        <f t="shared" si="20"/>
        <v>0.99997815326062589</v>
      </c>
      <c r="R66" s="11">
        <f t="shared" si="21"/>
        <v>81162.591240875918</v>
      </c>
      <c r="S66" s="11">
        <f t="shared" si="22"/>
        <v>2340848.8589677992</v>
      </c>
      <c r="T66" s="2">
        <v>57</v>
      </c>
      <c r="U66" s="2">
        <v>1587</v>
      </c>
      <c r="V66" s="2">
        <f t="shared" ref="V66:V129" si="33">(T66/(T66+U66))</f>
        <v>3.4671532846715328E-2</v>
      </c>
      <c r="W66" s="2">
        <f t="shared" ref="W66:W129" si="34">(U66/(T66+U66))</f>
        <v>0.96532846715328469</v>
      </c>
      <c r="X66" s="2">
        <v>0</v>
      </c>
      <c r="Y66" s="2">
        <v>420</v>
      </c>
      <c r="Z66" s="5">
        <v>0</v>
      </c>
      <c r="AA66" s="5">
        <v>78</v>
      </c>
      <c r="AB66" s="5">
        <v>583</v>
      </c>
      <c r="AC66" s="5">
        <v>370</v>
      </c>
      <c r="AD66" s="5">
        <v>62</v>
      </c>
      <c r="AE66" s="5">
        <v>34</v>
      </c>
      <c r="AF66" s="5">
        <f t="shared" ref="AF66:AF129" si="35">Z66/($Z66+$AA66+$AB66+$AC66)</f>
        <v>0</v>
      </c>
      <c r="AG66" s="5">
        <f t="shared" ref="AG66:AG129" si="36">AA66/($Z66+$AA66+$AB66+$AC66)</f>
        <v>7.5654704170708048E-2</v>
      </c>
      <c r="AH66" s="5">
        <f t="shared" ref="AH66:AH129" si="37">AB66/($Z66+$AA66+$AB66+$AC66)</f>
        <v>0.56547041707080503</v>
      </c>
      <c r="AI66" s="5">
        <f t="shared" ref="AI66:AI129" si="38">AC66/($Z66+$AA66+$AB66+$AC66)</f>
        <v>0.35887487875848689</v>
      </c>
      <c r="AJ66" s="5">
        <v>0</v>
      </c>
      <c r="AK66" s="3">
        <v>41</v>
      </c>
      <c r="AL66" s="3">
        <v>563</v>
      </c>
      <c r="AM66" s="3">
        <v>445</v>
      </c>
      <c r="AN66" s="3">
        <v>37</v>
      </c>
      <c r="AO66" s="3">
        <v>34</v>
      </c>
      <c r="AP66" s="1">
        <f t="shared" ref="AP66:AP129" si="39">AJ66/($AJ66+$AK66+$AL66+$AM66)</f>
        <v>0</v>
      </c>
      <c r="AQ66" s="1">
        <f t="shared" ref="AQ66:AQ129" si="40">AK66/($AJ66+$AK66+$AL66+$AM66)</f>
        <v>3.9084842707340327E-2</v>
      </c>
      <c r="AR66" s="1">
        <f t="shared" ref="AR66:AR129" si="41">AL66/($AJ66+$AK66+$AL66+$AM66)</f>
        <v>0.5367016205910391</v>
      </c>
      <c r="AS66" s="1">
        <f t="shared" ref="AS66:AS129" si="42">AM66/($AJ66+$AK66+$AL66+$AM66)</f>
        <v>0.4242135367016206</v>
      </c>
      <c r="AT66" s="5">
        <f t="shared" ref="AT66:AT129" si="43">Z66+AA66+AB66+AC66</f>
        <v>1031</v>
      </c>
      <c r="AU66" s="3">
        <f t="shared" si="23"/>
        <v>1049</v>
      </c>
      <c r="AV66" s="2">
        <f t="shared" ref="AV66:AV129" si="44">T66+U66</f>
        <v>1644</v>
      </c>
      <c r="AW66" s="1">
        <f t="shared" si="24"/>
        <v>0.31891367604267701</v>
      </c>
      <c r="AX66" s="1">
        <f t="shared" si="25"/>
        <v>0.31344137273593897</v>
      </c>
      <c r="AY66" s="1">
        <f t="shared" si="26"/>
        <v>0</v>
      </c>
      <c r="AZ66" s="1">
        <f t="shared" si="26"/>
        <v>12.851096282173497</v>
      </c>
      <c r="BA66" s="1">
        <f t="shared" si="26"/>
        <v>176.46749285033363</v>
      </c>
      <c r="BB66" s="1">
        <f t="shared" si="26"/>
        <v>139.48141086749285</v>
      </c>
      <c r="BC66" s="1">
        <f t="shared" si="27"/>
        <v>0</v>
      </c>
      <c r="BD66" s="1">
        <f t="shared" si="27"/>
        <v>24.875266731328807</v>
      </c>
      <c r="BE66" s="1">
        <f t="shared" si="27"/>
        <v>185.92667313288069</v>
      </c>
      <c r="BF66" s="1">
        <f t="shared" si="27"/>
        <v>117.9980601357905</v>
      </c>
      <c r="BG66" s="1">
        <f t="shared" si="28"/>
        <v>0</v>
      </c>
      <c r="BH66" s="1">
        <f t="shared" si="28"/>
        <v>3.9084842707340327E-2</v>
      </c>
      <c r="BI66" s="1">
        <f t="shared" si="28"/>
        <v>0.5367016205910391</v>
      </c>
      <c r="BJ66" s="1">
        <f t="shared" si="28"/>
        <v>0.42421353670162065</v>
      </c>
      <c r="BK66" s="1">
        <f t="shared" si="29"/>
        <v>0</v>
      </c>
      <c r="BL66" s="1">
        <f t="shared" si="29"/>
        <v>7.5654704170708062E-2</v>
      </c>
      <c r="BM66" s="1">
        <f t="shared" si="29"/>
        <v>0.56547041707080514</v>
      </c>
      <c r="BN66" s="1">
        <f t="shared" si="29"/>
        <v>0.35887487875848695</v>
      </c>
    </row>
    <row r="67" spans="1:66" hidden="1">
      <c r="A67" s="2" t="s">
        <v>616</v>
      </c>
      <c r="B67" s="2" t="s">
        <v>105</v>
      </c>
      <c r="C67" s="2" t="s">
        <v>162</v>
      </c>
      <c r="D67" s="2" t="s">
        <v>649</v>
      </c>
      <c r="E67" s="6" t="s">
        <v>9</v>
      </c>
      <c r="F67" s="2" t="s">
        <v>1436</v>
      </c>
      <c r="G67" s="2" t="s">
        <v>1433</v>
      </c>
      <c r="H67" s="2" t="s">
        <v>1141</v>
      </c>
      <c r="I67" s="2">
        <v>33</v>
      </c>
      <c r="K67" s="2" t="str">
        <f t="shared" si="30"/>
        <v>MINERIO</v>
      </c>
      <c r="L67" s="2">
        <f t="shared" si="31"/>
        <v>0</v>
      </c>
      <c r="M67" s="2">
        <f t="shared" si="32"/>
        <v>0</v>
      </c>
      <c r="N67" s="8">
        <v>16.8</v>
      </c>
      <c r="O67" s="11">
        <v>2.2999999999999998</v>
      </c>
      <c r="P67" s="11">
        <f t="shared" ref="P67:P130" si="45">T67/(T67+U67)</f>
        <v>1.3074842200180343E-2</v>
      </c>
      <c r="Q67" s="11">
        <f t="shared" ref="Q67:Q130" si="46">U67/(U67+V67)</f>
        <v>0.99999402706071039</v>
      </c>
      <c r="R67" s="11">
        <f t="shared" ref="R67:R130" si="47">(T67-U67)^2*P67</f>
        <v>61001.983769161408</v>
      </c>
      <c r="S67" s="11">
        <f t="shared" ref="S67:S130" si="48">(T67-U67)^2*Q67</f>
        <v>4665572.1326544508</v>
      </c>
      <c r="T67" s="2">
        <v>29</v>
      </c>
      <c r="U67" s="2">
        <v>2189</v>
      </c>
      <c r="V67" s="2">
        <f t="shared" si="33"/>
        <v>1.3074842200180343E-2</v>
      </c>
      <c r="W67" s="2">
        <f t="shared" si="34"/>
        <v>0.98692515779981971</v>
      </c>
      <c r="X67" s="2">
        <v>0</v>
      </c>
      <c r="Y67" s="2">
        <v>490</v>
      </c>
      <c r="Z67" s="2">
        <v>0</v>
      </c>
      <c r="AA67" s="2">
        <v>212</v>
      </c>
      <c r="AB67" s="2">
        <v>775</v>
      </c>
      <c r="AC67" s="2">
        <v>168</v>
      </c>
      <c r="AD67" s="2">
        <v>228</v>
      </c>
      <c r="AE67" s="2">
        <v>74</v>
      </c>
      <c r="AF67" s="5">
        <f t="shared" si="35"/>
        <v>0</v>
      </c>
      <c r="AG67" s="5">
        <f t="shared" si="36"/>
        <v>0.18354978354978355</v>
      </c>
      <c r="AH67" s="5">
        <f t="shared" si="37"/>
        <v>0.67099567099567103</v>
      </c>
      <c r="AI67" s="5">
        <f t="shared" si="38"/>
        <v>0.14545454545454545</v>
      </c>
      <c r="AJ67" s="2">
        <v>0</v>
      </c>
      <c r="AK67" s="3">
        <v>134</v>
      </c>
      <c r="AL67" s="3">
        <v>836</v>
      </c>
      <c r="AM67" s="3">
        <v>266</v>
      </c>
      <c r="AN67" s="3">
        <v>157</v>
      </c>
      <c r="AO67" s="3">
        <v>64</v>
      </c>
      <c r="AP67" s="1">
        <f t="shared" si="39"/>
        <v>0</v>
      </c>
      <c r="AQ67" s="1">
        <f t="shared" si="40"/>
        <v>0.10841423948220065</v>
      </c>
      <c r="AR67" s="1">
        <f t="shared" si="41"/>
        <v>0.6763754045307443</v>
      </c>
      <c r="AS67" s="1">
        <f t="shared" si="42"/>
        <v>0.21521035598705501</v>
      </c>
      <c r="AT67" s="5">
        <f t="shared" si="43"/>
        <v>1155</v>
      </c>
      <c r="AU67" s="3">
        <f t="shared" ref="AU67:AU130" si="49">AJ67+AK67+AL67+AM67</f>
        <v>1236</v>
      </c>
      <c r="AV67" s="2">
        <f t="shared" si="44"/>
        <v>2218</v>
      </c>
      <c r="AW67" s="1">
        <f t="shared" ref="AW67:AW130" si="50">AV67/(AT67*5)</f>
        <v>0.38406926406926406</v>
      </c>
      <c r="AX67" s="1">
        <f t="shared" ref="AX67:AX130" si="51">AV67/(5*AU67)</f>
        <v>0.35889967637540454</v>
      </c>
      <c r="AY67" s="1">
        <f t="shared" ref="AY67:BB130" si="52">$AX67*AJ67</f>
        <v>0</v>
      </c>
      <c r="AZ67" s="1">
        <f t="shared" si="52"/>
        <v>48.092556634304209</v>
      </c>
      <c r="BA67" s="1">
        <f t="shared" si="52"/>
        <v>300.04012944983822</v>
      </c>
      <c r="BB67" s="1">
        <f t="shared" si="52"/>
        <v>95.467313915857602</v>
      </c>
      <c r="BC67" s="1">
        <f t="shared" ref="BC67:BF130" si="53">$AW67*Z67</f>
        <v>0</v>
      </c>
      <c r="BD67" s="1">
        <f t="shared" si="53"/>
        <v>81.422683982683978</v>
      </c>
      <c r="BE67" s="1">
        <f t="shared" si="53"/>
        <v>297.65367965367966</v>
      </c>
      <c r="BF67" s="1">
        <f t="shared" si="53"/>
        <v>64.523636363636356</v>
      </c>
      <c r="BG67" s="1">
        <f t="shared" ref="BG67:BJ130" si="54">AY67/($AY67+$AZ67+$BA67+$BB67)</f>
        <v>0</v>
      </c>
      <c r="BH67" s="1">
        <f t="shared" si="54"/>
        <v>0.10841423948220065</v>
      </c>
      <c r="BI67" s="1">
        <f t="shared" si="54"/>
        <v>0.67637540453074441</v>
      </c>
      <c r="BJ67" s="1">
        <f t="shared" si="54"/>
        <v>0.21521035598705499</v>
      </c>
      <c r="BK67" s="1">
        <f t="shared" ref="BK67:BN130" si="55">BC67/($BC67+$BD67+$BE67+$BF67)</f>
        <v>0</v>
      </c>
      <c r="BL67" s="1">
        <f t="shared" si="55"/>
        <v>0.18354978354978355</v>
      </c>
      <c r="BM67" s="1">
        <f t="shared" si="55"/>
        <v>0.67099567099567103</v>
      </c>
      <c r="BN67" s="1">
        <f t="shared" si="55"/>
        <v>0.14545454545454545</v>
      </c>
    </row>
    <row r="68" spans="1:66" hidden="1">
      <c r="A68" s="2" t="s">
        <v>161</v>
      </c>
      <c r="B68" s="2" t="s">
        <v>105</v>
      </c>
      <c r="C68" s="2" t="s">
        <v>164</v>
      </c>
      <c r="D68" s="2" t="s">
        <v>249</v>
      </c>
      <c r="E68" s="6" t="s">
        <v>75</v>
      </c>
      <c r="F68" s="2" t="s">
        <v>1141</v>
      </c>
      <c r="G68" s="2" t="s">
        <v>1433</v>
      </c>
      <c r="H68" s="2" t="s">
        <v>1141</v>
      </c>
      <c r="I68" s="2">
        <v>86</v>
      </c>
      <c r="J68" s="2">
        <v>90</v>
      </c>
      <c r="K68" s="2" t="str">
        <f t="shared" si="30"/>
        <v>MINERIO</v>
      </c>
      <c r="L68" s="2">
        <f t="shared" si="31"/>
        <v>1.4895E-2</v>
      </c>
      <c r="M68" s="2">
        <f t="shared" si="32"/>
        <v>179.1</v>
      </c>
      <c r="N68" s="9">
        <v>16.55</v>
      </c>
      <c r="O68" s="10">
        <v>1.99</v>
      </c>
      <c r="P68" s="11">
        <f t="shared" si="45"/>
        <v>0.22991071428571427</v>
      </c>
      <c r="Q68" s="11">
        <f t="shared" si="46"/>
        <v>0.99991670595503901</v>
      </c>
      <c r="R68" s="11">
        <f t="shared" si="47"/>
        <v>861727.42857142852</v>
      </c>
      <c r="S68" s="11">
        <f t="shared" si="48"/>
        <v>3747783.805923258</v>
      </c>
      <c r="T68" s="2">
        <v>824</v>
      </c>
      <c r="U68" s="2">
        <v>2760</v>
      </c>
      <c r="V68" s="2">
        <f t="shared" si="33"/>
        <v>0.22991071428571427</v>
      </c>
      <c r="W68" s="2">
        <f t="shared" si="34"/>
        <v>0.7700892857142857</v>
      </c>
      <c r="X68" s="2">
        <v>0</v>
      </c>
      <c r="Y68" s="2">
        <v>692</v>
      </c>
      <c r="Z68" s="5">
        <v>0</v>
      </c>
      <c r="AA68" s="5">
        <v>90</v>
      </c>
      <c r="AB68" s="5">
        <v>1541</v>
      </c>
      <c r="AC68" s="5">
        <v>453</v>
      </c>
      <c r="AD68" s="5">
        <v>116</v>
      </c>
      <c r="AE68" s="5">
        <v>136</v>
      </c>
      <c r="AF68" s="5">
        <f t="shared" si="35"/>
        <v>0</v>
      </c>
      <c r="AG68" s="5">
        <f t="shared" si="36"/>
        <v>4.3186180422264873E-2</v>
      </c>
      <c r="AH68" s="5">
        <f t="shared" si="37"/>
        <v>0.73944337811900196</v>
      </c>
      <c r="AI68" s="5">
        <f t="shared" si="38"/>
        <v>0.21737044145873322</v>
      </c>
      <c r="AJ68" s="5">
        <v>0</v>
      </c>
      <c r="AK68" s="3">
        <v>60</v>
      </c>
      <c r="AL68" s="3">
        <v>1500</v>
      </c>
      <c r="AM68" s="3">
        <v>614</v>
      </c>
      <c r="AN68" s="3">
        <v>63</v>
      </c>
      <c r="AO68" s="3">
        <v>99</v>
      </c>
      <c r="AP68" s="1">
        <f t="shared" si="39"/>
        <v>0</v>
      </c>
      <c r="AQ68" s="1">
        <f t="shared" si="40"/>
        <v>2.7598896044158234E-2</v>
      </c>
      <c r="AR68" s="1">
        <f t="shared" si="41"/>
        <v>0.68997240110395586</v>
      </c>
      <c r="AS68" s="1">
        <f t="shared" si="42"/>
        <v>0.28242870285188593</v>
      </c>
      <c r="AT68" s="5">
        <f t="shared" si="43"/>
        <v>2084</v>
      </c>
      <c r="AU68" s="3">
        <f t="shared" si="49"/>
        <v>2174</v>
      </c>
      <c r="AV68" s="2">
        <f t="shared" si="44"/>
        <v>3584</v>
      </c>
      <c r="AW68" s="1">
        <f t="shared" si="50"/>
        <v>0.34395393474088293</v>
      </c>
      <c r="AX68" s="1">
        <f t="shared" si="51"/>
        <v>0.32971481140754372</v>
      </c>
      <c r="AY68" s="1">
        <f t="shared" si="52"/>
        <v>0</v>
      </c>
      <c r="AZ68" s="1">
        <f t="shared" si="52"/>
        <v>19.782888684452622</v>
      </c>
      <c r="BA68" s="1">
        <f t="shared" si="52"/>
        <v>494.57221711131558</v>
      </c>
      <c r="BB68" s="1">
        <f t="shared" si="52"/>
        <v>202.44489420423184</v>
      </c>
      <c r="BC68" s="1">
        <f t="shared" si="53"/>
        <v>0</v>
      </c>
      <c r="BD68" s="1">
        <f t="shared" si="53"/>
        <v>30.955854126679462</v>
      </c>
      <c r="BE68" s="1">
        <f t="shared" si="53"/>
        <v>530.03301343570058</v>
      </c>
      <c r="BF68" s="1">
        <f t="shared" si="53"/>
        <v>155.81113243761996</v>
      </c>
      <c r="BG68" s="1">
        <f t="shared" si="54"/>
        <v>0</v>
      </c>
      <c r="BH68" s="1">
        <f t="shared" si="54"/>
        <v>2.7598896044158237E-2</v>
      </c>
      <c r="BI68" s="1">
        <f t="shared" si="54"/>
        <v>0.68997240110395597</v>
      </c>
      <c r="BJ68" s="1">
        <f t="shared" si="54"/>
        <v>0.28242870285188598</v>
      </c>
      <c r="BK68" s="1">
        <f t="shared" si="55"/>
        <v>0</v>
      </c>
      <c r="BL68" s="1">
        <f t="shared" si="55"/>
        <v>4.318618042226488E-2</v>
      </c>
      <c r="BM68" s="1">
        <f t="shared" si="55"/>
        <v>0.73944337811900196</v>
      </c>
      <c r="BN68" s="1">
        <f t="shared" si="55"/>
        <v>0.21737044145873322</v>
      </c>
    </row>
    <row r="69" spans="1:66" hidden="1">
      <c r="A69" s="2" t="s">
        <v>616</v>
      </c>
      <c r="B69" s="2" t="s">
        <v>105</v>
      </c>
      <c r="C69" s="2" t="s">
        <v>162</v>
      </c>
      <c r="D69" s="2" t="s">
        <v>652</v>
      </c>
      <c r="E69" s="6" t="s">
        <v>9</v>
      </c>
      <c r="F69" s="2" t="s">
        <v>1436</v>
      </c>
      <c r="G69" s="2" t="s">
        <v>1433</v>
      </c>
      <c r="H69" s="2" t="s">
        <v>1141</v>
      </c>
      <c r="I69" s="2">
        <v>36</v>
      </c>
      <c r="K69" s="2" t="str">
        <f t="shared" si="30"/>
        <v>MINERIO</v>
      </c>
      <c r="L69" s="2">
        <f t="shared" si="31"/>
        <v>0</v>
      </c>
      <c r="M69" s="2">
        <f t="shared" si="32"/>
        <v>0</v>
      </c>
      <c r="N69" s="8">
        <v>16.466666666666669</v>
      </c>
      <c r="O69" s="11">
        <v>1.53</v>
      </c>
      <c r="P69" s="11">
        <f t="shared" si="45"/>
        <v>2.6120358514724711E-2</v>
      </c>
      <c r="Q69" s="11">
        <f t="shared" si="46"/>
        <v>0.99999313169100401</v>
      </c>
      <c r="R69" s="11">
        <f t="shared" si="47"/>
        <v>357781.02483994875</v>
      </c>
      <c r="S69" s="11">
        <f t="shared" si="48"/>
        <v>13697306.92201749</v>
      </c>
      <c r="T69" s="2">
        <v>102</v>
      </c>
      <c r="U69" s="2">
        <v>3803</v>
      </c>
      <c r="V69" s="2">
        <f t="shared" si="33"/>
        <v>2.6120358514724711E-2</v>
      </c>
      <c r="W69" s="2">
        <f t="shared" si="34"/>
        <v>0.97387964148527528</v>
      </c>
      <c r="X69" s="2">
        <v>0</v>
      </c>
      <c r="Y69" s="2">
        <v>618</v>
      </c>
      <c r="Z69" s="2">
        <v>0</v>
      </c>
      <c r="AA69" s="2">
        <v>172</v>
      </c>
      <c r="AB69" s="2">
        <v>1519</v>
      </c>
      <c r="AC69" s="2">
        <v>519</v>
      </c>
      <c r="AD69" s="2">
        <v>206</v>
      </c>
      <c r="AE69" s="2">
        <v>117</v>
      </c>
      <c r="AF69" s="5">
        <f t="shared" si="35"/>
        <v>0</v>
      </c>
      <c r="AG69" s="5">
        <f t="shared" si="36"/>
        <v>7.7828054298642535E-2</v>
      </c>
      <c r="AH69" s="5">
        <f t="shared" si="37"/>
        <v>0.68733031674208145</v>
      </c>
      <c r="AI69" s="5">
        <f t="shared" si="38"/>
        <v>0.23484162895927602</v>
      </c>
      <c r="AJ69" s="2">
        <v>0</v>
      </c>
      <c r="AK69" s="3">
        <v>115</v>
      </c>
      <c r="AL69" s="3">
        <v>1489</v>
      </c>
      <c r="AM69" s="3">
        <v>694</v>
      </c>
      <c r="AN69" s="3">
        <v>136</v>
      </c>
      <c r="AO69" s="3">
        <v>99</v>
      </c>
      <c r="AP69" s="1">
        <f t="shared" si="39"/>
        <v>0</v>
      </c>
      <c r="AQ69" s="1">
        <f t="shared" si="40"/>
        <v>5.0043516100957357E-2</v>
      </c>
      <c r="AR69" s="1">
        <f t="shared" si="41"/>
        <v>0.64795474325500435</v>
      </c>
      <c r="AS69" s="1">
        <f t="shared" si="42"/>
        <v>0.30200174064403829</v>
      </c>
      <c r="AT69" s="5">
        <f t="shared" si="43"/>
        <v>2210</v>
      </c>
      <c r="AU69" s="3">
        <f t="shared" si="49"/>
        <v>2298</v>
      </c>
      <c r="AV69" s="2">
        <f t="shared" si="44"/>
        <v>3905</v>
      </c>
      <c r="AW69" s="1">
        <f t="shared" si="50"/>
        <v>0.35339366515837106</v>
      </c>
      <c r="AX69" s="1">
        <f t="shared" si="51"/>
        <v>0.33986074847693648</v>
      </c>
      <c r="AY69" s="1">
        <f t="shared" si="52"/>
        <v>0</v>
      </c>
      <c r="AZ69" s="1">
        <f t="shared" si="52"/>
        <v>39.083986074847694</v>
      </c>
      <c r="BA69" s="1">
        <f t="shared" si="52"/>
        <v>506.0526544821584</v>
      </c>
      <c r="BB69" s="1">
        <f t="shared" si="52"/>
        <v>235.86335944299393</v>
      </c>
      <c r="BC69" s="1">
        <f t="shared" si="53"/>
        <v>0</v>
      </c>
      <c r="BD69" s="1">
        <f t="shared" si="53"/>
        <v>60.783710407239823</v>
      </c>
      <c r="BE69" s="1">
        <f t="shared" si="53"/>
        <v>536.80497737556561</v>
      </c>
      <c r="BF69" s="1">
        <f t="shared" si="53"/>
        <v>183.41131221719459</v>
      </c>
      <c r="BG69" s="1">
        <f t="shared" si="54"/>
        <v>0</v>
      </c>
      <c r="BH69" s="1">
        <f t="shared" si="54"/>
        <v>5.0043516100957357E-2</v>
      </c>
      <c r="BI69" s="1">
        <f t="shared" si="54"/>
        <v>0.64795474325500435</v>
      </c>
      <c r="BJ69" s="1">
        <f t="shared" si="54"/>
        <v>0.30200174064403834</v>
      </c>
      <c r="BK69" s="1">
        <f t="shared" si="55"/>
        <v>0</v>
      </c>
      <c r="BL69" s="1">
        <f t="shared" si="55"/>
        <v>7.7828054298642535E-2</v>
      </c>
      <c r="BM69" s="1">
        <f t="shared" si="55"/>
        <v>0.68733031674208145</v>
      </c>
      <c r="BN69" s="1">
        <f t="shared" si="55"/>
        <v>0.23484162895927604</v>
      </c>
    </row>
    <row r="70" spans="1:66" hidden="1">
      <c r="A70" s="2" t="s">
        <v>1049</v>
      </c>
      <c r="B70" s="2" t="s">
        <v>105</v>
      </c>
      <c r="C70" s="2" t="s">
        <v>164</v>
      </c>
      <c r="E70" s="6" t="s">
        <v>139</v>
      </c>
      <c r="F70" s="2" t="s">
        <v>1436</v>
      </c>
      <c r="G70" s="2" t="s">
        <v>6</v>
      </c>
      <c r="H70" s="2" t="s">
        <v>1434</v>
      </c>
      <c r="I70" s="2">
        <v>163</v>
      </c>
      <c r="J70" s="2">
        <v>65</v>
      </c>
      <c r="K70" s="2" t="str">
        <f t="shared" si="30"/>
        <v>MINERIO</v>
      </c>
      <c r="L70" s="2">
        <f t="shared" si="31"/>
        <v>1.0282999999999999E-2</v>
      </c>
      <c r="M70" s="2">
        <f t="shared" si="32"/>
        <v>20.149999999999999</v>
      </c>
      <c r="N70" s="9">
        <v>15.82</v>
      </c>
      <c r="O70" s="10">
        <v>0.31</v>
      </c>
      <c r="P70" s="11">
        <f t="shared" si="45"/>
        <v>0</v>
      </c>
      <c r="Q70" s="11">
        <f t="shared" si="46"/>
        <v>1</v>
      </c>
      <c r="R70" s="11">
        <f t="shared" si="47"/>
        <v>0</v>
      </c>
      <c r="S70" s="11">
        <f t="shared" si="48"/>
        <v>9357481</v>
      </c>
      <c r="T70" s="2">
        <v>0</v>
      </c>
      <c r="U70" s="2">
        <v>3059</v>
      </c>
      <c r="V70" s="2">
        <f t="shared" si="33"/>
        <v>0</v>
      </c>
      <c r="W70" s="2">
        <f t="shared" si="34"/>
        <v>1</v>
      </c>
      <c r="X70" s="2">
        <v>0</v>
      </c>
      <c r="Y70" s="2">
        <v>560</v>
      </c>
      <c r="Z70" s="5">
        <v>0</v>
      </c>
      <c r="AA70" s="5">
        <v>43</v>
      </c>
      <c r="AB70" s="5">
        <v>1452</v>
      </c>
      <c r="AC70" s="5">
        <v>355</v>
      </c>
      <c r="AD70" s="5">
        <v>64</v>
      </c>
      <c r="AE70" s="5">
        <v>76</v>
      </c>
      <c r="AF70" s="5">
        <f t="shared" si="35"/>
        <v>0</v>
      </c>
      <c r="AG70" s="5">
        <f t="shared" si="36"/>
        <v>2.3243243243243242E-2</v>
      </c>
      <c r="AH70" s="5">
        <f t="shared" si="37"/>
        <v>0.78486486486486484</v>
      </c>
      <c r="AI70" s="5">
        <f t="shared" si="38"/>
        <v>0.1918918918918919</v>
      </c>
      <c r="AJ70" s="5">
        <v>0</v>
      </c>
      <c r="AK70" s="3">
        <v>14</v>
      </c>
      <c r="AL70" s="3">
        <v>1377</v>
      </c>
      <c r="AM70" s="3">
        <v>516</v>
      </c>
      <c r="AN70" s="3">
        <v>25</v>
      </c>
      <c r="AO70" s="3">
        <v>56</v>
      </c>
      <c r="AP70" s="1">
        <f t="shared" si="39"/>
        <v>0</v>
      </c>
      <c r="AQ70" s="1">
        <f t="shared" si="40"/>
        <v>7.341373885684321E-3</v>
      </c>
      <c r="AR70" s="1">
        <f t="shared" si="41"/>
        <v>0.72207656004195075</v>
      </c>
      <c r="AS70" s="1">
        <f t="shared" si="42"/>
        <v>0.27058206607236496</v>
      </c>
      <c r="AT70" s="5">
        <f t="shared" si="43"/>
        <v>1850</v>
      </c>
      <c r="AU70" s="3">
        <f t="shared" si="49"/>
        <v>1907</v>
      </c>
      <c r="AV70" s="2">
        <f t="shared" si="44"/>
        <v>3059</v>
      </c>
      <c r="AW70" s="1">
        <f t="shared" si="50"/>
        <v>0.33070270270270269</v>
      </c>
      <c r="AX70" s="1">
        <f t="shared" si="51"/>
        <v>0.32081803880440485</v>
      </c>
      <c r="AY70" s="1">
        <f t="shared" si="52"/>
        <v>0</v>
      </c>
      <c r="AZ70" s="1">
        <f t="shared" si="52"/>
        <v>4.4914525432616674</v>
      </c>
      <c r="BA70" s="1">
        <f t="shared" si="52"/>
        <v>441.76643943366548</v>
      </c>
      <c r="BB70" s="1">
        <f t="shared" si="52"/>
        <v>165.5421080230729</v>
      </c>
      <c r="BC70" s="1">
        <f t="shared" si="53"/>
        <v>0</v>
      </c>
      <c r="BD70" s="1">
        <f t="shared" si="53"/>
        <v>14.220216216216215</v>
      </c>
      <c r="BE70" s="1">
        <f t="shared" si="53"/>
        <v>480.18032432432432</v>
      </c>
      <c r="BF70" s="1">
        <f t="shared" si="53"/>
        <v>117.39945945945945</v>
      </c>
      <c r="BG70" s="1">
        <f t="shared" si="54"/>
        <v>0</v>
      </c>
      <c r="BH70" s="1">
        <f t="shared" si="54"/>
        <v>7.3413738856843202E-3</v>
      </c>
      <c r="BI70" s="1">
        <f t="shared" si="54"/>
        <v>0.72207656004195064</v>
      </c>
      <c r="BJ70" s="1">
        <f t="shared" si="54"/>
        <v>0.27058206607236496</v>
      </c>
      <c r="BK70" s="1">
        <f t="shared" si="55"/>
        <v>0</v>
      </c>
      <c r="BL70" s="1">
        <f t="shared" si="55"/>
        <v>2.3243243243243245E-2</v>
      </c>
      <c r="BM70" s="1">
        <f t="shared" si="55"/>
        <v>0.78486486486486495</v>
      </c>
      <c r="BN70" s="1">
        <f t="shared" si="55"/>
        <v>0.1918918918918919</v>
      </c>
    </row>
    <row r="71" spans="1:66" hidden="1">
      <c r="A71" s="2" t="s">
        <v>1049</v>
      </c>
      <c r="B71" s="2" t="s">
        <v>105</v>
      </c>
      <c r="C71" s="2" t="s">
        <v>164</v>
      </c>
      <c r="E71" s="6" t="s">
        <v>153</v>
      </c>
      <c r="F71" s="2" t="s">
        <v>1436</v>
      </c>
      <c r="G71" s="2" t="s">
        <v>6</v>
      </c>
      <c r="H71" s="2" t="s">
        <v>1141</v>
      </c>
      <c r="I71" s="2">
        <v>296</v>
      </c>
      <c r="J71" s="2">
        <v>20</v>
      </c>
      <c r="K71" s="2" t="str">
        <f t="shared" si="30"/>
        <v>MINERIO</v>
      </c>
      <c r="L71" s="2">
        <f t="shared" si="31"/>
        <v>3.1219999999999998E-3</v>
      </c>
      <c r="M71" s="2">
        <f t="shared" si="32"/>
        <v>146</v>
      </c>
      <c r="N71" s="8">
        <v>15.61</v>
      </c>
      <c r="O71" s="11">
        <v>7.3</v>
      </c>
      <c r="P71" s="11">
        <f t="shared" si="45"/>
        <v>0.11594202898550725</v>
      </c>
      <c r="Q71" s="11">
        <f t="shared" si="46"/>
        <v>0.99987330345406455</v>
      </c>
      <c r="R71" s="11">
        <f t="shared" si="47"/>
        <v>73278.260869565216</v>
      </c>
      <c r="S71" s="11">
        <f t="shared" si="48"/>
        <v>631944.92461555509</v>
      </c>
      <c r="T71" s="2">
        <v>120</v>
      </c>
      <c r="U71" s="2">
        <v>915</v>
      </c>
      <c r="V71" s="2">
        <f t="shared" si="33"/>
        <v>0.11594202898550725</v>
      </c>
      <c r="W71" s="2">
        <f t="shared" si="34"/>
        <v>0.88405797101449279</v>
      </c>
      <c r="X71" s="2">
        <v>0</v>
      </c>
      <c r="Y71" s="2">
        <v>346</v>
      </c>
      <c r="Z71" s="5">
        <v>0</v>
      </c>
      <c r="AA71" s="5">
        <v>276</v>
      </c>
      <c r="AB71" s="5">
        <v>243</v>
      </c>
      <c r="AC71" s="5">
        <v>39</v>
      </c>
      <c r="AD71" s="5">
        <v>161</v>
      </c>
      <c r="AE71" s="5">
        <v>21</v>
      </c>
      <c r="AF71" s="5">
        <f t="shared" si="35"/>
        <v>0</v>
      </c>
      <c r="AG71" s="5">
        <f t="shared" si="36"/>
        <v>0.4946236559139785</v>
      </c>
      <c r="AH71" s="5">
        <f t="shared" si="37"/>
        <v>0.43548387096774194</v>
      </c>
      <c r="AI71" s="5">
        <f t="shared" si="38"/>
        <v>6.9892473118279563E-2</v>
      </c>
      <c r="AJ71" s="5">
        <v>0</v>
      </c>
      <c r="AK71" s="3">
        <v>209</v>
      </c>
      <c r="AL71" s="3">
        <v>291</v>
      </c>
      <c r="AM71" s="3">
        <v>51</v>
      </c>
      <c r="AN71" s="3">
        <v>162</v>
      </c>
      <c r="AO71" s="3">
        <v>26</v>
      </c>
      <c r="AP71" s="1">
        <f t="shared" si="39"/>
        <v>0</v>
      </c>
      <c r="AQ71" s="1">
        <f t="shared" si="40"/>
        <v>0.37931034482758619</v>
      </c>
      <c r="AR71" s="1">
        <f t="shared" si="41"/>
        <v>0.52813067150635207</v>
      </c>
      <c r="AS71" s="1">
        <f t="shared" si="42"/>
        <v>9.2558983666061703E-2</v>
      </c>
      <c r="AT71" s="5">
        <f t="shared" si="43"/>
        <v>558</v>
      </c>
      <c r="AU71" s="3">
        <f t="shared" si="49"/>
        <v>551</v>
      </c>
      <c r="AV71" s="2">
        <f t="shared" si="44"/>
        <v>1035</v>
      </c>
      <c r="AW71" s="1">
        <f t="shared" si="50"/>
        <v>0.37096774193548387</v>
      </c>
      <c r="AX71" s="1">
        <f t="shared" si="51"/>
        <v>0.37568058076225047</v>
      </c>
      <c r="AY71" s="1">
        <f t="shared" si="52"/>
        <v>0</v>
      </c>
      <c r="AZ71" s="1">
        <f t="shared" si="52"/>
        <v>78.517241379310349</v>
      </c>
      <c r="BA71" s="1">
        <f t="shared" si="52"/>
        <v>109.32304900181489</v>
      </c>
      <c r="BB71" s="1">
        <f t="shared" si="52"/>
        <v>19.159709618874775</v>
      </c>
      <c r="BC71" s="1">
        <f t="shared" si="53"/>
        <v>0</v>
      </c>
      <c r="BD71" s="1">
        <f t="shared" si="53"/>
        <v>102.38709677419355</v>
      </c>
      <c r="BE71" s="1">
        <f t="shared" si="53"/>
        <v>90.145161290322577</v>
      </c>
      <c r="BF71" s="1">
        <f t="shared" si="53"/>
        <v>14.467741935483872</v>
      </c>
      <c r="BG71" s="1">
        <f t="shared" si="54"/>
        <v>0</v>
      </c>
      <c r="BH71" s="1">
        <f t="shared" si="54"/>
        <v>0.37931034482758619</v>
      </c>
      <c r="BI71" s="1">
        <f t="shared" si="54"/>
        <v>0.52813067150635207</v>
      </c>
      <c r="BJ71" s="1">
        <f t="shared" si="54"/>
        <v>9.2558983666061703E-2</v>
      </c>
      <c r="BK71" s="1">
        <f t="shared" si="55"/>
        <v>0</v>
      </c>
      <c r="BL71" s="1">
        <f t="shared" si="55"/>
        <v>0.4946236559139785</v>
      </c>
      <c r="BM71" s="1">
        <f t="shared" si="55"/>
        <v>0.43548387096774194</v>
      </c>
      <c r="BN71" s="1">
        <f t="shared" si="55"/>
        <v>6.9892473118279577E-2</v>
      </c>
    </row>
    <row r="72" spans="1:66" hidden="1">
      <c r="A72" s="2" t="s">
        <v>1049</v>
      </c>
      <c r="B72" s="2" t="s">
        <v>105</v>
      </c>
      <c r="C72" s="2" t="s">
        <v>164</v>
      </c>
      <c r="E72" s="6" t="s">
        <v>153</v>
      </c>
      <c r="F72" s="2" t="s">
        <v>1436</v>
      </c>
      <c r="G72" s="2" t="s">
        <v>6</v>
      </c>
      <c r="H72" s="2" t="s">
        <v>1141</v>
      </c>
      <c r="I72" s="2">
        <v>298</v>
      </c>
      <c r="J72" s="2">
        <v>60</v>
      </c>
      <c r="K72" s="2" t="str">
        <f t="shared" si="30"/>
        <v>MINERIO</v>
      </c>
      <c r="L72" s="2">
        <f t="shared" si="31"/>
        <v>9.3299999999999998E-3</v>
      </c>
      <c r="M72" s="2">
        <f t="shared" si="32"/>
        <v>1062</v>
      </c>
      <c r="N72" s="8">
        <v>15.55</v>
      </c>
      <c r="O72" s="11">
        <v>17.7</v>
      </c>
      <c r="P72" s="11">
        <f t="shared" si="45"/>
        <v>0.30558539205155749</v>
      </c>
      <c r="Q72" s="11">
        <f t="shared" si="46"/>
        <v>0.99976371756566795</v>
      </c>
      <c r="R72" s="11">
        <f t="shared" si="47"/>
        <v>160180.5284640172</v>
      </c>
      <c r="S72" s="11">
        <f t="shared" si="48"/>
        <v>524052.14641870157</v>
      </c>
      <c r="T72" s="2">
        <v>569</v>
      </c>
      <c r="U72" s="2">
        <v>1293</v>
      </c>
      <c r="V72" s="2">
        <f t="shared" si="33"/>
        <v>0.30558539205155749</v>
      </c>
      <c r="W72" s="2">
        <f t="shared" si="34"/>
        <v>0.69441460794844256</v>
      </c>
      <c r="X72" s="2">
        <v>0</v>
      </c>
      <c r="Y72" s="2">
        <v>471</v>
      </c>
      <c r="Z72" s="5">
        <v>1</v>
      </c>
      <c r="AA72" s="5">
        <v>485</v>
      </c>
      <c r="AB72" s="5">
        <v>386</v>
      </c>
      <c r="AC72" s="5">
        <v>40</v>
      </c>
      <c r="AD72" s="5">
        <v>323</v>
      </c>
      <c r="AE72" s="5">
        <v>35</v>
      </c>
      <c r="AF72" s="5">
        <f t="shared" si="35"/>
        <v>1.0964912280701754E-3</v>
      </c>
      <c r="AG72" s="5">
        <f t="shared" si="36"/>
        <v>0.5317982456140351</v>
      </c>
      <c r="AH72" s="5">
        <f t="shared" si="37"/>
        <v>0.4232456140350877</v>
      </c>
      <c r="AI72" s="5">
        <f t="shared" si="38"/>
        <v>4.3859649122807015E-2</v>
      </c>
      <c r="AJ72" s="5">
        <v>0</v>
      </c>
      <c r="AK72" s="3">
        <v>391</v>
      </c>
      <c r="AL72" s="3">
        <v>486</v>
      </c>
      <c r="AM72" s="3">
        <v>48</v>
      </c>
      <c r="AN72" s="3">
        <v>300</v>
      </c>
      <c r="AO72" s="3">
        <v>43</v>
      </c>
      <c r="AP72" s="1">
        <f t="shared" si="39"/>
        <v>0</v>
      </c>
      <c r="AQ72" s="1">
        <f t="shared" si="40"/>
        <v>0.42270270270270272</v>
      </c>
      <c r="AR72" s="1">
        <f t="shared" si="41"/>
        <v>0.52540540540540537</v>
      </c>
      <c r="AS72" s="1">
        <f t="shared" si="42"/>
        <v>5.1891891891891889E-2</v>
      </c>
      <c r="AT72" s="5">
        <f t="shared" si="43"/>
        <v>912</v>
      </c>
      <c r="AU72" s="3">
        <f t="shared" si="49"/>
        <v>925</v>
      </c>
      <c r="AV72" s="2">
        <f t="shared" si="44"/>
        <v>1862</v>
      </c>
      <c r="AW72" s="1">
        <f t="shared" si="50"/>
        <v>0.40833333333333333</v>
      </c>
      <c r="AX72" s="1">
        <f t="shared" si="51"/>
        <v>0.40259459459459457</v>
      </c>
      <c r="AY72" s="1">
        <f t="shared" si="52"/>
        <v>0</v>
      </c>
      <c r="AZ72" s="1">
        <f t="shared" si="52"/>
        <v>157.41448648648648</v>
      </c>
      <c r="BA72" s="1">
        <f t="shared" si="52"/>
        <v>195.66097297297296</v>
      </c>
      <c r="BB72" s="1">
        <f t="shared" si="52"/>
        <v>19.324540540540539</v>
      </c>
      <c r="BC72" s="1">
        <f t="shared" si="53"/>
        <v>0.40833333333333333</v>
      </c>
      <c r="BD72" s="1">
        <f t="shared" si="53"/>
        <v>198.04166666666666</v>
      </c>
      <c r="BE72" s="1">
        <f t="shared" si="53"/>
        <v>157.61666666666667</v>
      </c>
      <c r="BF72" s="1">
        <f t="shared" si="53"/>
        <v>16.333333333333332</v>
      </c>
      <c r="BG72" s="1">
        <f t="shared" si="54"/>
        <v>0</v>
      </c>
      <c r="BH72" s="1">
        <f t="shared" si="54"/>
        <v>0.42270270270270272</v>
      </c>
      <c r="BI72" s="1">
        <f t="shared" si="54"/>
        <v>0.52540540540540537</v>
      </c>
      <c r="BJ72" s="1">
        <f t="shared" si="54"/>
        <v>5.1891891891891889E-2</v>
      </c>
      <c r="BK72" s="1">
        <f t="shared" si="55"/>
        <v>1.0964912280701754E-3</v>
      </c>
      <c r="BL72" s="1">
        <f t="shared" si="55"/>
        <v>0.5317982456140351</v>
      </c>
      <c r="BM72" s="1">
        <f t="shared" si="55"/>
        <v>0.42324561403508776</v>
      </c>
      <c r="BN72" s="1">
        <f t="shared" si="55"/>
        <v>4.3859649122807015E-2</v>
      </c>
    </row>
    <row r="73" spans="1:66" hidden="1">
      <c r="A73" s="2" t="s">
        <v>1049</v>
      </c>
      <c r="B73" s="2" t="s">
        <v>105</v>
      </c>
      <c r="C73" s="2" t="s">
        <v>164</v>
      </c>
      <c r="E73" s="6" t="s">
        <v>131</v>
      </c>
      <c r="F73" s="2" t="s">
        <v>1436</v>
      </c>
      <c r="G73" s="2" t="s">
        <v>6</v>
      </c>
      <c r="H73" s="2" t="s">
        <v>1141</v>
      </c>
      <c r="I73" s="2">
        <v>47</v>
      </c>
      <c r="J73" s="2">
        <v>30</v>
      </c>
      <c r="K73" s="2" t="str">
        <f t="shared" si="30"/>
        <v>MINERIO</v>
      </c>
      <c r="L73" s="2">
        <f t="shared" si="31"/>
        <v>4.6350000000000002E-3</v>
      </c>
      <c r="M73" s="2">
        <f t="shared" si="32"/>
        <v>40.200000000000003</v>
      </c>
      <c r="N73" s="8">
        <v>15.45</v>
      </c>
      <c r="O73" s="11">
        <v>1.34</v>
      </c>
      <c r="P73" s="11">
        <f t="shared" si="45"/>
        <v>2.9190207156308851E-2</v>
      </c>
      <c r="Q73" s="11">
        <f t="shared" si="46"/>
        <v>0.99997168828251082</v>
      </c>
      <c r="R73" s="11">
        <f t="shared" si="47"/>
        <v>29190.20715630885</v>
      </c>
      <c r="S73" s="11">
        <f t="shared" si="48"/>
        <v>999971.68828251085</v>
      </c>
      <c r="T73" s="2">
        <v>31</v>
      </c>
      <c r="U73" s="2">
        <v>1031</v>
      </c>
      <c r="V73" s="2">
        <f t="shared" si="33"/>
        <v>2.9190207156308851E-2</v>
      </c>
      <c r="W73" s="2">
        <f t="shared" si="34"/>
        <v>0.97080979284369118</v>
      </c>
      <c r="X73" s="2">
        <v>0</v>
      </c>
      <c r="Y73" s="2">
        <v>311</v>
      </c>
      <c r="Z73" s="2">
        <v>0</v>
      </c>
      <c r="AA73" s="2">
        <v>4</v>
      </c>
      <c r="AB73" s="2">
        <v>489</v>
      </c>
      <c r="AC73" s="2">
        <v>196</v>
      </c>
      <c r="AD73" s="2">
        <v>6</v>
      </c>
      <c r="AE73" s="2">
        <v>33</v>
      </c>
      <c r="AF73" s="5">
        <f t="shared" si="35"/>
        <v>0</v>
      </c>
      <c r="AG73" s="5">
        <f t="shared" si="36"/>
        <v>5.8055152394775036E-3</v>
      </c>
      <c r="AH73" s="5">
        <f t="shared" si="37"/>
        <v>0.70972423802612483</v>
      </c>
      <c r="AI73" s="5">
        <f t="shared" si="38"/>
        <v>0.28447024673439769</v>
      </c>
      <c r="AJ73" s="2">
        <v>0</v>
      </c>
      <c r="AK73" s="3">
        <v>4</v>
      </c>
      <c r="AL73" s="3">
        <v>427</v>
      </c>
      <c r="AM73" s="3">
        <v>270</v>
      </c>
      <c r="AN73" s="3">
        <v>5</v>
      </c>
      <c r="AO73" s="3">
        <v>22</v>
      </c>
      <c r="AP73" s="1">
        <f t="shared" si="39"/>
        <v>0</v>
      </c>
      <c r="AQ73" s="1">
        <f t="shared" si="40"/>
        <v>5.7061340941512127E-3</v>
      </c>
      <c r="AR73" s="1">
        <f t="shared" si="41"/>
        <v>0.60912981455064197</v>
      </c>
      <c r="AS73" s="1">
        <f t="shared" si="42"/>
        <v>0.38516405135520687</v>
      </c>
      <c r="AT73" s="5">
        <f t="shared" si="43"/>
        <v>689</v>
      </c>
      <c r="AU73" s="3">
        <f t="shared" si="49"/>
        <v>701</v>
      </c>
      <c r="AV73" s="2">
        <f t="shared" si="44"/>
        <v>1062</v>
      </c>
      <c r="AW73" s="1">
        <f t="shared" si="50"/>
        <v>0.30827285921625547</v>
      </c>
      <c r="AX73" s="1">
        <f t="shared" si="51"/>
        <v>0.3029957203994294</v>
      </c>
      <c r="AY73" s="1">
        <f t="shared" si="52"/>
        <v>0</v>
      </c>
      <c r="AZ73" s="1">
        <f t="shared" si="52"/>
        <v>1.2119828815977176</v>
      </c>
      <c r="BA73" s="1">
        <f t="shared" si="52"/>
        <v>129.37917261055637</v>
      </c>
      <c r="BB73" s="1">
        <f t="shared" si="52"/>
        <v>81.808844507845933</v>
      </c>
      <c r="BC73" s="1">
        <f t="shared" si="53"/>
        <v>0</v>
      </c>
      <c r="BD73" s="1">
        <f t="shared" si="53"/>
        <v>1.2330914368650219</v>
      </c>
      <c r="BE73" s="1">
        <f t="shared" si="53"/>
        <v>150.74542815674891</v>
      </c>
      <c r="BF73" s="1">
        <f t="shared" si="53"/>
        <v>60.421480406386074</v>
      </c>
      <c r="BG73" s="1">
        <f t="shared" si="54"/>
        <v>0</v>
      </c>
      <c r="BH73" s="1">
        <f t="shared" si="54"/>
        <v>5.7061340941512119E-3</v>
      </c>
      <c r="BI73" s="1">
        <f t="shared" si="54"/>
        <v>0.60912981455064197</v>
      </c>
      <c r="BJ73" s="1">
        <f t="shared" si="54"/>
        <v>0.38516405135520676</v>
      </c>
      <c r="BK73" s="1">
        <f t="shared" si="55"/>
        <v>0</v>
      </c>
      <c r="BL73" s="1">
        <f t="shared" si="55"/>
        <v>5.8055152394775036E-3</v>
      </c>
      <c r="BM73" s="1">
        <f t="shared" si="55"/>
        <v>0.70972423802612483</v>
      </c>
      <c r="BN73" s="1">
        <f t="shared" si="55"/>
        <v>0.28447024673439769</v>
      </c>
    </row>
    <row r="74" spans="1:66" hidden="1">
      <c r="A74" s="2" t="s">
        <v>1049</v>
      </c>
      <c r="B74" s="2" t="s">
        <v>105</v>
      </c>
      <c r="C74" s="2" t="s">
        <v>164</v>
      </c>
      <c r="E74" s="6" t="s">
        <v>21</v>
      </c>
      <c r="F74" s="2" t="s">
        <v>1141</v>
      </c>
      <c r="G74" s="2" t="s">
        <v>1433</v>
      </c>
      <c r="H74" s="2" t="s">
        <v>1141</v>
      </c>
      <c r="I74" s="2">
        <v>27</v>
      </c>
      <c r="J74" s="2">
        <v>30</v>
      </c>
      <c r="K74" s="2" t="str">
        <f t="shared" si="30"/>
        <v>MINERIO</v>
      </c>
      <c r="L74" s="2">
        <f t="shared" si="31"/>
        <v>4.4999999999999997E-3</v>
      </c>
      <c r="M74" s="2">
        <f t="shared" si="32"/>
        <v>22.8</v>
      </c>
      <c r="N74" s="8">
        <v>15</v>
      </c>
      <c r="O74" s="11">
        <v>0.76</v>
      </c>
      <c r="P74" s="11">
        <f t="shared" si="45"/>
        <v>0</v>
      </c>
      <c r="Q74" s="11">
        <f t="shared" si="46"/>
        <v>1</v>
      </c>
      <c r="R74" s="11">
        <f t="shared" si="47"/>
        <v>0</v>
      </c>
      <c r="S74" s="11">
        <f t="shared" si="48"/>
        <v>5588496</v>
      </c>
      <c r="T74" s="2">
        <v>0</v>
      </c>
      <c r="U74" s="2">
        <v>2364</v>
      </c>
      <c r="V74" s="2">
        <f t="shared" si="33"/>
        <v>0</v>
      </c>
      <c r="W74" s="2">
        <f t="shared" si="34"/>
        <v>1</v>
      </c>
      <c r="X74" s="2">
        <v>0</v>
      </c>
      <c r="Y74" s="2">
        <v>499</v>
      </c>
      <c r="Z74" s="5">
        <v>0</v>
      </c>
      <c r="AA74" s="5">
        <v>111</v>
      </c>
      <c r="AB74" s="5">
        <v>1097</v>
      </c>
      <c r="AC74" s="5">
        <v>104</v>
      </c>
      <c r="AD74" s="5">
        <v>136</v>
      </c>
      <c r="AE74" s="5">
        <v>108</v>
      </c>
      <c r="AF74" s="5">
        <f t="shared" si="35"/>
        <v>0</v>
      </c>
      <c r="AG74" s="5">
        <f t="shared" si="36"/>
        <v>8.4603658536585372E-2</v>
      </c>
      <c r="AH74" s="5">
        <f t="shared" si="37"/>
        <v>0.83612804878048785</v>
      </c>
      <c r="AI74" s="5">
        <f t="shared" si="38"/>
        <v>7.926829268292683E-2</v>
      </c>
      <c r="AJ74" s="5">
        <v>0</v>
      </c>
      <c r="AK74" s="3">
        <v>39</v>
      </c>
      <c r="AL74" s="3">
        <v>1187</v>
      </c>
      <c r="AM74" s="3">
        <v>187</v>
      </c>
      <c r="AN74" s="3">
        <v>52</v>
      </c>
      <c r="AO74" s="3">
        <v>91</v>
      </c>
      <c r="AP74" s="1">
        <f t="shared" si="39"/>
        <v>0</v>
      </c>
      <c r="AQ74" s="1">
        <f t="shared" si="40"/>
        <v>2.7600849256900213E-2</v>
      </c>
      <c r="AR74" s="1">
        <f t="shared" si="41"/>
        <v>0.84005661712668078</v>
      </c>
      <c r="AS74" s="1">
        <f t="shared" si="42"/>
        <v>0.13234253361641896</v>
      </c>
      <c r="AT74" s="5">
        <f t="shared" si="43"/>
        <v>1312</v>
      </c>
      <c r="AU74" s="3">
        <f t="shared" si="49"/>
        <v>1413</v>
      </c>
      <c r="AV74" s="2">
        <f t="shared" si="44"/>
        <v>2364</v>
      </c>
      <c r="AW74" s="1">
        <f t="shared" si="50"/>
        <v>0.36036585365853657</v>
      </c>
      <c r="AX74" s="1">
        <f t="shared" si="51"/>
        <v>0.33460721868365179</v>
      </c>
      <c r="AY74" s="1">
        <f t="shared" si="52"/>
        <v>0</v>
      </c>
      <c r="AZ74" s="1">
        <f t="shared" si="52"/>
        <v>13.04968152866242</v>
      </c>
      <c r="BA74" s="1">
        <f t="shared" si="52"/>
        <v>397.17876857749468</v>
      </c>
      <c r="BB74" s="1">
        <f t="shared" si="52"/>
        <v>62.571549893842885</v>
      </c>
      <c r="BC74" s="1">
        <f t="shared" si="53"/>
        <v>0</v>
      </c>
      <c r="BD74" s="1">
        <f t="shared" si="53"/>
        <v>40.00060975609756</v>
      </c>
      <c r="BE74" s="1">
        <f t="shared" si="53"/>
        <v>395.32134146341463</v>
      </c>
      <c r="BF74" s="1">
        <f t="shared" si="53"/>
        <v>37.478048780487804</v>
      </c>
      <c r="BG74" s="1">
        <f t="shared" si="54"/>
        <v>0</v>
      </c>
      <c r="BH74" s="1">
        <f t="shared" si="54"/>
        <v>2.7600849256900213E-2</v>
      </c>
      <c r="BI74" s="1">
        <f t="shared" si="54"/>
        <v>0.84005661712668089</v>
      </c>
      <c r="BJ74" s="1">
        <f t="shared" si="54"/>
        <v>0.13234253361641898</v>
      </c>
      <c r="BK74" s="1">
        <f t="shared" si="55"/>
        <v>0</v>
      </c>
      <c r="BL74" s="1">
        <f t="shared" si="55"/>
        <v>8.4603658536585358E-2</v>
      </c>
      <c r="BM74" s="1">
        <f t="shared" si="55"/>
        <v>0.83612804878048774</v>
      </c>
      <c r="BN74" s="1">
        <f t="shared" si="55"/>
        <v>7.926829268292683E-2</v>
      </c>
    </row>
    <row r="75" spans="1:66" hidden="1">
      <c r="A75" s="2" t="s">
        <v>1047</v>
      </c>
      <c r="B75" s="2" t="s">
        <v>105</v>
      </c>
      <c r="C75" s="2" t="s">
        <v>1048</v>
      </c>
      <c r="D75" s="2">
        <v>16192</v>
      </c>
      <c r="E75" s="6" t="s">
        <v>63</v>
      </c>
      <c r="F75" s="2" t="s">
        <v>1141</v>
      </c>
      <c r="G75" s="2" t="s">
        <v>1433</v>
      </c>
      <c r="H75" s="2" t="s">
        <v>1141</v>
      </c>
      <c r="I75" s="2">
        <v>48</v>
      </c>
      <c r="J75" s="2">
        <v>70</v>
      </c>
      <c r="K75" s="2" t="str">
        <f t="shared" si="30"/>
        <v>MINERIO</v>
      </c>
      <c r="L75" s="2">
        <f t="shared" si="31"/>
        <v>1.0437E-2</v>
      </c>
      <c r="M75" s="2">
        <f t="shared" si="32"/>
        <v>470.4</v>
      </c>
      <c r="N75" s="8">
        <v>14.91</v>
      </c>
      <c r="O75" s="11">
        <v>6.72</v>
      </c>
      <c r="P75" s="11">
        <f t="shared" si="45"/>
        <v>1.9044990339497653E-2</v>
      </c>
      <c r="Q75" s="11">
        <f t="shared" si="46"/>
        <v>0.99999464128073079</v>
      </c>
      <c r="R75" s="11">
        <f t="shared" si="47"/>
        <v>231305.6927960254</v>
      </c>
      <c r="S75" s="11">
        <f t="shared" si="48"/>
        <v>12145159.917148763</v>
      </c>
      <c r="T75" s="2">
        <v>69</v>
      </c>
      <c r="U75" s="2">
        <v>3554</v>
      </c>
      <c r="V75" s="2">
        <f t="shared" si="33"/>
        <v>1.9044990339497653E-2</v>
      </c>
      <c r="W75" s="2">
        <f t="shared" si="34"/>
        <v>0.98095500966050231</v>
      </c>
      <c r="X75" s="2">
        <v>0</v>
      </c>
      <c r="Y75" s="2">
        <v>712</v>
      </c>
      <c r="Z75" s="5">
        <v>0</v>
      </c>
      <c r="AA75" s="5">
        <v>171</v>
      </c>
      <c r="AB75" s="5">
        <v>1575</v>
      </c>
      <c r="AC75" s="5">
        <v>322</v>
      </c>
      <c r="AD75" s="5">
        <v>183</v>
      </c>
      <c r="AE75" s="5">
        <v>135</v>
      </c>
      <c r="AF75" s="5">
        <f t="shared" si="35"/>
        <v>0</v>
      </c>
      <c r="AG75" s="5">
        <f t="shared" si="36"/>
        <v>8.2688588007736943E-2</v>
      </c>
      <c r="AH75" s="5">
        <f t="shared" si="37"/>
        <v>0.76160541586073505</v>
      </c>
      <c r="AI75" s="5">
        <f t="shared" si="38"/>
        <v>0.15570599613152805</v>
      </c>
      <c r="AJ75" s="5">
        <v>0</v>
      </c>
      <c r="AK75" s="3">
        <v>95</v>
      </c>
      <c r="AL75" s="3">
        <v>1611</v>
      </c>
      <c r="AM75" s="3">
        <v>451</v>
      </c>
      <c r="AN75" s="3">
        <v>116</v>
      </c>
      <c r="AO75" s="3">
        <v>113</v>
      </c>
      <c r="AP75" s="1">
        <f t="shared" si="39"/>
        <v>0</v>
      </c>
      <c r="AQ75" s="1">
        <f t="shared" si="40"/>
        <v>4.4042651831247101E-2</v>
      </c>
      <c r="AR75" s="1">
        <f t="shared" si="41"/>
        <v>0.74687065368567451</v>
      </c>
      <c r="AS75" s="1">
        <f t="shared" si="42"/>
        <v>0.20908669448307834</v>
      </c>
      <c r="AT75" s="5">
        <f t="shared" si="43"/>
        <v>2068</v>
      </c>
      <c r="AU75" s="3">
        <f t="shared" si="49"/>
        <v>2157</v>
      </c>
      <c r="AV75" s="2">
        <f t="shared" si="44"/>
        <v>3623</v>
      </c>
      <c r="AW75" s="1">
        <f t="shared" si="50"/>
        <v>0.35038684719535784</v>
      </c>
      <c r="AX75" s="1">
        <f t="shared" si="51"/>
        <v>0.33592953175707002</v>
      </c>
      <c r="AY75" s="1">
        <f t="shared" si="52"/>
        <v>0</v>
      </c>
      <c r="AZ75" s="1">
        <f t="shared" si="52"/>
        <v>31.913305516921653</v>
      </c>
      <c r="BA75" s="1">
        <f t="shared" si="52"/>
        <v>541.18247566063985</v>
      </c>
      <c r="BB75" s="1">
        <f t="shared" si="52"/>
        <v>151.50421882243859</v>
      </c>
      <c r="BC75" s="1">
        <f t="shared" si="53"/>
        <v>0</v>
      </c>
      <c r="BD75" s="1">
        <f t="shared" si="53"/>
        <v>59.916150870406192</v>
      </c>
      <c r="BE75" s="1">
        <f t="shared" si="53"/>
        <v>551.85928433268862</v>
      </c>
      <c r="BF75" s="1">
        <f t="shared" si="53"/>
        <v>112.82456479690522</v>
      </c>
      <c r="BG75" s="1">
        <f t="shared" si="54"/>
        <v>0</v>
      </c>
      <c r="BH75" s="1">
        <f t="shared" si="54"/>
        <v>4.4042651831247101E-2</v>
      </c>
      <c r="BI75" s="1">
        <f t="shared" si="54"/>
        <v>0.74687065368567451</v>
      </c>
      <c r="BJ75" s="1">
        <f t="shared" si="54"/>
        <v>0.20908669448307834</v>
      </c>
      <c r="BK75" s="1">
        <f t="shared" si="55"/>
        <v>0</v>
      </c>
      <c r="BL75" s="1">
        <f t="shared" si="55"/>
        <v>8.2688588007736943E-2</v>
      </c>
      <c r="BM75" s="1">
        <f t="shared" si="55"/>
        <v>0.76160541586073505</v>
      </c>
      <c r="BN75" s="1">
        <f t="shared" si="55"/>
        <v>0.15570599613152805</v>
      </c>
    </row>
    <row r="76" spans="1:66" hidden="1">
      <c r="A76" s="2" t="s">
        <v>161</v>
      </c>
      <c r="B76" s="2" t="s">
        <v>105</v>
      </c>
      <c r="C76" s="2" t="s">
        <v>164</v>
      </c>
      <c r="D76" s="2" t="s">
        <v>211</v>
      </c>
      <c r="E76" s="6" t="s">
        <v>71</v>
      </c>
      <c r="F76" s="2" t="s">
        <v>1141</v>
      </c>
      <c r="G76" s="2" t="s">
        <v>1433</v>
      </c>
      <c r="H76" s="2" t="s">
        <v>1141</v>
      </c>
      <c r="I76" s="2">
        <v>47</v>
      </c>
      <c r="J76" s="2">
        <v>30</v>
      </c>
      <c r="K76" s="2" t="str">
        <f t="shared" si="30"/>
        <v>MINERIO</v>
      </c>
      <c r="L76" s="2">
        <f t="shared" si="31"/>
        <v>4.248E-3</v>
      </c>
      <c r="M76" s="2">
        <f t="shared" si="32"/>
        <v>22.8</v>
      </c>
      <c r="N76" s="9">
        <v>14.16</v>
      </c>
      <c r="O76" s="10">
        <v>0.76</v>
      </c>
      <c r="P76" s="11">
        <f t="shared" si="45"/>
        <v>1.5187849720223821E-2</v>
      </c>
      <c r="Q76" s="11">
        <f t="shared" si="46"/>
        <v>0.99998767235187525</v>
      </c>
      <c r="R76" s="11">
        <f t="shared" si="47"/>
        <v>22346.931254996005</v>
      </c>
      <c r="S76" s="11">
        <f t="shared" si="48"/>
        <v>1471350.8614807064</v>
      </c>
      <c r="T76" s="2">
        <v>19</v>
      </c>
      <c r="U76" s="2">
        <v>1232</v>
      </c>
      <c r="V76" s="2">
        <f t="shared" si="33"/>
        <v>1.5187849720223821E-2</v>
      </c>
      <c r="W76" s="2">
        <f t="shared" si="34"/>
        <v>0.9848121502797762</v>
      </c>
      <c r="X76" s="2">
        <v>0</v>
      </c>
      <c r="Y76" s="2">
        <v>366</v>
      </c>
      <c r="Z76" s="5">
        <v>0</v>
      </c>
      <c r="AA76" s="5">
        <v>12</v>
      </c>
      <c r="AB76" s="5">
        <v>490</v>
      </c>
      <c r="AC76" s="5">
        <v>284</v>
      </c>
      <c r="AD76" s="5">
        <v>23</v>
      </c>
      <c r="AE76" s="5">
        <v>29</v>
      </c>
      <c r="AF76" s="5">
        <f t="shared" si="35"/>
        <v>0</v>
      </c>
      <c r="AG76" s="5">
        <f t="shared" si="36"/>
        <v>1.5267175572519083E-2</v>
      </c>
      <c r="AH76" s="5">
        <f t="shared" si="37"/>
        <v>0.62340966921119589</v>
      </c>
      <c r="AI76" s="5">
        <f t="shared" si="38"/>
        <v>0.361323155216285</v>
      </c>
      <c r="AJ76" s="2">
        <v>0</v>
      </c>
      <c r="AK76" s="3">
        <v>3</v>
      </c>
      <c r="AL76" s="3">
        <v>454</v>
      </c>
      <c r="AM76" s="3">
        <v>356</v>
      </c>
      <c r="AN76" s="3">
        <v>6</v>
      </c>
      <c r="AO76" s="3">
        <v>19</v>
      </c>
      <c r="AP76" s="1">
        <f t="shared" si="39"/>
        <v>0</v>
      </c>
      <c r="AQ76" s="1">
        <f t="shared" si="40"/>
        <v>3.6900369003690036E-3</v>
      </c>
      <c r="AR76" s="1">
        <f t="shared" si="41"/>
        <v>0.55842558425584254</v>
      </c>
      <c r="AS76" s="1">
        <f t="shared" si="42"/>
        <v>0.43788437884378845</v>
      </c>
      <c r="AT76" s="5">
        <f t="shared" si="43"/>
        <v>786</v>
      </c>
      <c r="AU76" s="3">
        <f t="shared" si="49"/>
        <v>813</v>
      </c>
      <c r="AV76" s="2">
        <f t="shared" si="44"/>
        <v>1251</v>
      </c>
      <c r="AW76" s="1">
        <f t="shared" si="50"/>
        <v>0.31832061068702289</v>
      </c>
      <c r="AX76" s="1">
        <f t="shared" si="51"/>
        <v>0.3077490774907749</v>
      </c>
      <c r="AY76" s="1">
        <f t="shared" si="52"/>
        <v>0</v>
      </c>
      <c r="AZ76" s="1">
        <f t="shared" si="52"/>
        <v>0.92324723247232465</v>
      </c>
      <c r="BA76" s="1">
        <f t="shared" si="52"/>
        <v>139.71808118081179</v>
      </c>
      <c r="BB76" s="1">
        <f t="shared" si="52"/>
        <v>109.55867158671586</v>
      </c>
      <c r="BC76" s="1">
        <f t="shared" si="53"/>
        <v>0</v>
      </c>
      <c r="BD76" s="1">
        <f t="shared" si="53"/>
        <v>3.8198473282442746</v>
      </c>
      <c r="BE76" s="1">
        <f t="shared" si="53"/>
        <v>155.97709923664121</v>
      </c>
      <c r="BF76" s="1">
        <f t="shared" si="53"/>
        <v>90.403053435114501</v>
      </c>
      <c r="BG76" s="1">
        <f t="shared" si="54"/>
        <v>0</v>
      </c>
      <c r="BH76" s="1">
        <f t="shared" si="54"/>
        <v>3.6900369003690036E-3</v>
      </c>
      <c r="BI76" s="1">
        <f t="shared" si="54"/>
        <v>0.55842558425584254</v>
      </c>
      <c r="BJ76" s="1">
        <f t="shared" si="54"/>
        <v>0.43788437884378845</v>
      </c>
      <c r="BK76" s="1">
        <f t="shared" si="55"/>
        <v>0</v>
      </c>
      <c r="BL76" s="1">
        <f t="shared" si="55"/>
        <v>1.5267175572519083E-2</v>
      </c>
      <c r="BM76" s="1">
        <f t="shared" si="55"/>
        <v>0.62340966921119589</v>
      </c>
      <c r="BN76" s="1">
        <f t="shared" si="55"/>
        <v>0.361323155216285</v>
      </c>
    </row>
    <row r="77" spans="1:66" hidden="1">
      <c r="A77" s="2" t="s">
        <v>161</v>
      </c>
      <c r="B77" s="2" t="s">
        <v>105</v>
      </c>
      <c r="C77" s="2" t="s">
        <v>164</v>
      </c>
      <c r="D77" s="2" t="s">
        <v>232</v>
      </c>
      <c r="E77" s="6" t="s">
        <v>74</v>
      </c>
      <c r="F77" s="2" t="s">
        <v>1141</v>
      </c>
      <c r="G77" s="2" t="s">
        <v>1433</v>
      </c>
      <c r="H77" s="2" t="s">
        <v>1141</v>
      </c>
      <c r="I77" s="2">
        <v>69</v>
      </c>
      <c r="J77" s="2">
        <v>10</v>
      </c>
      <c r="K77" s="2" t="str">
        <f t="shared" si="30"/>
        <v>MINERIO</v>
      </c>
      <c r="L77" s="2">
        <f t="shared" si="31"/>
        <v>1.4109999999999999E-3</v>
      </c>
      <c r="M77" s="2">
        <f t="shared" si="32"/>
        <v>77.5</v>
      </c>
      <c r="N77" s="9">
        <v>14.11</v>
      </c>
      <c r="O77" s="10">
        <v>7.75</v>
      </c>
      <c r="P77" s="11">
        <f t="shared" si="45"/>
        <v>0</v>
      </c>
      <c r="Q77" s="11">
        <f t="shared" si="46"/>
        <v>1</v>
      </c>
      <c r="R77" s="11">
        <f t="shared" si="47"/>
        <v>0</v>
      </c>
      <c r="S77" s="11">
        <f t="shared" si="48"/>
        <v>440896</v>
      </c>
      <c r="T77" s="2">
        <v>0</v>
      </c>
      <c r="U77" s="2">
        <v>664</v>
      </c>
      <c r="V77" s="2">
        <f t="shared" si="33"/>
        <v>0</v>
      </c>
      <c r="W77" s="2">
        <f t="shared" si="34"/>
        <v>1</v>
      </c>
      <c r="X77" s="2">
        <v>0</v>
      </c>
      <c r="Y77" s="2">
        <v>277</v>
      </c>
      <c r="Z77" s="5">
        <v>0</v>
      </c>
      <c r="AA77" s="5">
        <v>98</v>
      </c>
      <c r="AB77" s="5">
        <v>214</v>
      </c>
      <c r="AC77" s="5">
        <v>42</v>
      </c>
      <c r="AD77" s="5">
        <v>88</v>
      </c>
      <c r="AE77" s="5">
        <v>30</v>
      </c>
      <c r="AF77" s="5">
        <f t="shared" si="35"/>
        <v>0</v>
      </c>
      <c r="AG77" s="5">
        <f t="shared" si="36"/>
        <v>0.2768361581920904</v>
      </c>
      <c r="AH77" s="5">
        <f t="shared" si="37"/>
        <v>0.60451977401129942</v>
      </c>
      <c r="AI77" s="5">
        <f t="shared" si="38"/>
        <v>0.11864406779661017</v>
      </c>
      <c r="AJ77" s="5">
        <v>0</v>
      </c>
      <c r="AK77" s="3">
        <v>64</v>
      </c>
      <c r="AL77" s="3">
        <v>240</v>
      </c>
      <c r="AM77" s="3">
        <v>70</v>
      </c>
      <c r="AN77" s="3">
        <v>62</v>
      </c>
      <c r="AO77" s="3">
        <v>31</v>
      </c>
      <c r="AP77" s="1">
        <f t="shared" si="39"/>
        <v>0</v>
      </c>
      <c r="AQ77" s="1">
        <f t="shared" si="40"/>
        <v>0.17112299465240641</v>
      </c>
      <c r="AR77" s="1">
        <f t="shared" si="41"/>
        <v>0.64171122994652408</v>
      </c>
      <c r="AS77" s="1">
        <f t="shared" si="42"/>
        <v>0.18716577540106952</v>
      </c>
      <c r="AT77" s="5">
        <f t="shared" si="43"/>
        <v>354</v>
      </c>
      <c r="AU77" s="3">
        <f t="shared" si="49"/>
        <v>374</v>
      </c>
      <c r="AV77" s="2">
        <f t="shared" si="44"/>
        <v>664</v>
      </c>
      <c r="AW77" s="1">
        <f t="shared" si="50"/>
        <v>0.37514124293785311</v>
      </c>
      <c r="AX77" s="1">
        <f t="shared" si="51"/>
        <v>0.35508021390374334</v>
      </c>
      <c r="AY77" s="1">
        <f t="shared" si="52"/>
        <v>0</v>
      </c>
      <c r="AZ77" s="1">
        <f t="shared" si="52"/>
        <v>22.725133689839573</v>
      </c>
      <c r="BA77" s="1">
        <f t="shared" si="52"/>
        <v>85.219251336898395</v>
      </c>
      <c r="BB77" s="1">
        <f t="shared" si="52"/>
        <v>24.855614973262032</v>
      </c>
      <c r="BC77" s="1">
        <f t="shared" si="53"/>
        <v>0</v>
      </c>
      <c r="BD77" s="1">
        <f t="shared" si="53"/>
        <v>36.763841807909607</v>
      </c>
      <c r="BE77" s="1">
        <f t="shared" si="53"/>
        <v>80.280225988700565</v>
      </c>
      <c r="BF77" s="1">
        <f t="shared" si="53"/>
        <v>15.755932203389831</v>
      </c>
      <c r="BG77" s="1">
        <f t="shared" si="54"/>
        <v>0</v>
      </c>
      <c r="BH77" s="1">
        <f t="shared" si="54"/>
        <v>0.17112299465240646</v>
      </c>
      <c r="BI77" s="1">
        <f t="shared" si="54"/>
        <v>0.64171122994652419</v>
      </c>
      <c r="BJ77" s="1">
        <f t="shared" si="54"/>
        <v>0.18716577540106955</v>
      </c>
      <c r="BK77" s="1">
        <f t="shared" si="55"/>
        <v>0</v>
      </c>
      <c r="BL77" s="1">
        <f t="shared" si="55"/>
        <v>0.27683615819209045</v>
      </c>
      <c r="BM77" s="1">
        <f t="shared" si="55"/>
        <v>0.60451977401129953</v>
      </c>
      <c r="BN77" s="1">
        <f t="shared" si="55"/>
        <v>0.11864406779661019</v>
      </c>
    </row>
    <row r="78" spans="1:66" hidden="1">
      <c r="A78" s="2" t="s">
        <v>616</v>
      </c>
      <c r="B78" s="2" t="s">
        <v>105</v>
      </c>
      <c r="C78" s="2" t="s">
        <v>162</v>
      </c>
      <c r="D78" s="2" t="s">
        <v>751</v>
      </c>
      <c r="E78" s="6" t="s">
        <v>11</v>
      </c>
      <c r="F78" s="2" t="s">
        <v>1141</v>
      </c>
      <c r="G78" s="2" t="s">
        <v>1433</v>
      </c>
      <c r="H78" s="2" t="s">
        <v>1141</v>
      </c>
      <c r="I78" s="2">
        <v>34</v>
      </c>
      <c r="J78" s="2">
        <v>120</v>
      </c>
      <c r="K78" s="2" t="str">
        <f t="shared" si="30"/>
        <v>MINERIO</v>
      </c>
      <c r="L78" s="2">
        <f t="shared" si="31"/>
        <v>1.6679999999999997E-2</v>
      </c>
      <c r="M78" s="2">
        <f t="shared" si="32"/>
        <v>127.2</v>
      </c>
      <c r="N78" s="9">
        <v>13.899999999999999</v>
      </c>
      <c r="O78" s="10">
        <v>1.06</v>
      </c>
      <c r="P78" s="11">
        <f t="shared" si="45"/>
        <v>6.9990412272291469E-2</v>
      </c>
      <c r="Q78" s="11">
        <f t="shared" si="46"/>
        <v>0.99998196155934171</v>
      </c>
      <c r="R78" s="11">
        <f t="shared" si="47"/>
        <v>901038.65004793869</v>
      </c>
      <c r="S78" s="11">
        <f t="shared" si="48"/>
        <v>12873511.777732806</v>
      </c>
      <c r="T78" s="2">
        <v>292</v>
      </c>
      <c r="U78" s="2">
        <v>3880</v>
      </c>
      <c r="V78" s="2">
        <f t="shared" si="33"/>
        <v>6.9990412272291469E-2</v>
      </c>
      <c r="W78" s="2">
        <f t="shared" si="34"/>
        <v>0.93000958772770859</v>
      </c>
      <c r="X78" s="2">
        <v>0</v>
      </c>
      <c r="Y78" s="2">
        <v>633</v>
      </c>
      <c r="Z78" s="5">
        <v>0</v>
      </c>
      <c r="AA78" s="5">
        <v>165</v>
      </c>
      <c r="AB78" s="5">
        <v>1868</v>
      </c>
      <c r="AC78" s="5">
        <v>459</v>
      </c>
      <c r="AD78" s="5">
        <v>144</v>
      </c>
      <c r="AE78" s="5">
        <v>84</v>
      </c>
      <c r="AF78" s="5">
        <f t="shared" si="35"/>
        <v>0</v>
      </c>
      <c r="AG78" s="5">
        <f t="shared" si="36"/>
        <v>6.6211878009630812E-2</v>
      </c>
      <c r="AH78" s="5">
        <f t="shared" si="37"/>
        <v>0.7495987158908507</v>
      </c>
      <c r="AI78" s="5">
        <f t="shared" si="38"/>
        <v>0.18418940609951845</v>
      </c>
      <c r="AJ78" s="2">
        <v>0</v>
      </c>
      <c r="AK78" s="3">
        <v>108</v>
      </c>
      <c r="AL78" s="3">
        <v>1788</v>
      </c>
      <c r="AM78" s="3">
        <v>641</v>
      </c>
      <c r="AN78" s="3">
        <v>107</v>
      </c>
      <c r="AO78" s="3">
        <v>73</v>
      </c>
      <c r="AP78" s="1">
        <f t="shared" si="39"/>
        <v>0</v>
      </c>
      <c r="AQ78" s="1">
        <f t="shared" si="40"/>
        <v>4.2569964525029563E-2</v>
      </c>
      <c r="AR78" s="1">
        <f t="shared" si="41"/>
        <v>0.70476941269215609</v>
      </c>
      <c r="AS78" s="1">
        <f t="shared" si="42"/>
        <v>0.25266062278281437</v>
      </c>
      <c r="AT78" s="5">
        <f t="shared" si="43"/>
        <v>2492</v>
      </c>
      <c r="AU78" s="3">
        <f t="shared" si="49"/>
        <v>2537</v>
      </c>
      <c r="AV78" s="2">
        <f t="shared" si="44"/>
        <v>4172</v>
      </c>
      <c r="AW78" s="1">
        <f t="shared" si="50"/>
        <v>0.33483146067415731</v>
      </c>
      <c r="AX78" s="1">
        <f t="shared" si="51"/>
        <v>0.32889239258967284</v>
      </c>
      <c r="AY78" s="1">
        <f t="shared" si="52"/>
        <v>0</v>
      </c>
      <c r="AZ78" s="1">
        <f t="shared" si="52"/>
        <v>35.520378399684667</v>
      </c>
      <c r="BA78" s="1">
        <f t="shared" si="52"/>
        <v>588.05959795033505</v>
      </c>
      <c r="BB78" s="1">
        <f t="shared" si="52"/>
        <v>210.8200236499803</v>
      </c>
      <c r="BC78" s="1">
        <f t="shared" si="53"/>
        <v>0</v>
      </c>
      <c r="BD78" s="1">
        <f t="shared" si="53"/>
        <v>55.247191011235955</v>
      </c>
      <c r="BE78" s="1">
        <f t="shared" si="53"/>
        <v>625.46516853932587</v>
      </c>
      <c r="BF78" s="1">
        <f t="shared" si="53"/>
        <v>153.68764044943819</v>
      </c>
      <c r="BG78" s="1">
        <f t="shared" si="54"/>
        <v>0</v>
      </c>
      <c r="BH78" s="1">
        <f t="shared" si="54"/>
        <v>4.2569964525029563E-2</v>
      </c>
      <c r="BI78" s="1">
        <f t="shared" si="54"/>
        <v>0.70476941269215609</v>
      </c>
      <c r="BJ78" s="1">
        <f t="shared" si="54"/>
        <v>0.25266062278281437</v>
      </c>
      <c r="BK78" s="1">
        <f t="shared" si="55"/>
        <v>0</v>
      </c>
      <c r="BL78" s="1">
        <f t="shared" si="55"/>
        <v>6.6211878009630826E-2</v>
      </c>
      <c r="BM78" s="1">
        <f t="shared" si="55"/>
        <v>0.74959871589085081</v>
      </c>
      <c r="BN78" s="1">
        <f t="shared" si="55"/>
        <v>0.18418940609951845</v>
      </c>
    </row>
    <row r="79" spans="1:66" hidden="1">
      <c r="A79" s="2" t="s">
        <v>1049</v>
      </c>
      <c r="B79" s="2" t="s">
        <v>105</v>
      </c>
      <c r="C79" s="2" t="s">
        <v>164</v>
      </c>
      <c r="E79" s="6" t="s">
        <v>14</v>
      </c>
      <c r="F79" s="2" t="s">
        <v>1436</v>
      </c>
      <c r="G79" s="2" t="s">
        <v>1433</v>
      </c>
      <c r="H79" s="2" t="s">
        <v>1434</v>
      </c>
      <c r="I79" s="2">
        <v>121</v>
      </c>
      <c r="J79" s="2">
        <v>105</v>
      </c>
      <c r="K79" s="2" t="str">
        <f t="shared" si="30"/>
        <v>MINERIO</v>
      </c>
      <c r="L79" s="2">
        <f t="shared" si="31"/>
        <v>1.4532E-2</v>
      </c>
      <c r="M79" s="2">
        <f t="shared" si="32"/>
        <v>103.95</v>
      </c>
      <c r="N79" s="9">
        <v>13.84</v>
      </c>
      <c r="O79" s="10">
        <v>0.99</v>
      </c>
      <c r="P79" s="11">
        <f t="shared" si="45"/>
        <v>9.4729171726985664E-3</v>
      </c>
      <c r="Q79" s="11">
        <f t="shared" si="46"/>
        <v>0.99999767707327902</v>
      </c>
      <c r="R79" s="11">
        <f t="shared" si="47"/>
        <v>154536.63322807869</v>
      </c>
      <c r="S79" s="11">
        <f t="shared" si="48"/>
        <v>16313483.104886156</v>
      </c>
      <c r="T79" s="2">
        <v>39</v>
      </c>
      <c r="U79" s="2">
        <v>4078</v>
      </c>
      <c r="V79" s="2">
        <f t="shared" si="33"/>
        <v>9.4729171726985664E-3</v>
      </c>
      <c r="W79" s="2">
        <f t="shared" si="34"/>
        <v>0.9905270828273014</v>
      </c>
      <c r="X79" s="2">
        <v>0</v>
      </c>
      <c r="Y79" s="2">
        <v>668</v>
      </c>
      <c r="Z79" s="5">
        <v>0</v>
      </c>
      <c r="AA79" s="5">
        <v>32</v>
      </c>
      <c r="AB79" s="5">
        <v>2036</v>
      </c>
      <c r="AC79" s="5">
        <v>499</v>
      </c>
      <c r="AD79" s="5">
        <v>35</v>
      </c>
      <c r="AE79" s="5">
        <v>72</v>
      </c>
      <c r="AF79" s="5">
        <f t="shared" si="35"/>
        <v>0</v>
      </c>
      <c r="AG79" s="5">
        <f t="shared" si="36"/>
        <v>1.2465913517724971E-2</v>
      </c>
      <c r="AH79" s="5">
        <f t="shared" si="37"/>
        <v>0.7931437475652513</v>
      </c>
      <c r="AI79" s="5">
        <f t="shared" si="38"/>
        <v>0.19439033891702376</v>
      </c>
      <c r="AJ79" s="2">
        <v>0</v>
      </c>
      <c r="AK79" s="3">
        <v>18</v>
      </c>
      <c r="AL79" s="3">
        <v>1829</v>
      </c>
      <c r="AM79" s="3">
        <v>755</v>
      </c>
      <c r="AN79" s="3">
        <v>21</v>
      </c>
      <c r="AO79" s="3">
        <v>51</v>
      </c>
      <c r="AP79" s="1">
        <f t="shared" si="39"/>
        <v>0</v>
      </c>
      <c r="AQ79" s="1">
        <f t="shared" si="40"/>
        <v>6.9177555726364333E-3</v>
      </c>
      <c r="AR79" s="1">
        <f t="shared" si="41"/>
        <v>0.70292083013066875</v>
      </c>
      <c r="AS79" s="1">
        <f t="shared" si="42"/>
        <v>0.29016141429669484</v>
      </c>
      <c r="AT79" s="5">
        <f t="shared" si="43"/>
        <v>2567</v>
      </c>
      <c r="AU79" s="3">
        <f t="shared" si="49"/>
        <v>2602</v>
      </c>
      <c r="AV79" s="2">
        <f t="shared" si="44"/>
        <v>4117</v>
      </c>
      <c r="AW79" s="1">
        <f t="shared" si="50"/>
        <v>0.32076353720296064</v>
      </c>
      <c r="AX79" s="1">
        <f t="shared" si="51"/>
        <v>0.31644888547271327</v>
      </c>
      <c r="AY79" s="1">
        <f t="shared" si="52"/>
        <v>0</v>
      </c>
      <c r="AZ79" s="1">
        <f t="shared" si="52"/>
        <v>5.6960799385088388</v>
      </c>
      <c r="BA79" s="1">
        <f t="shared" si="52"/>
        <v>578.78501152959257</v>
      </c>
      <c r="BB79" s="1">
        <f t="shared" si="52"/>
        <v>238.91890853189852</v>
      </c>
      <c r="BC79" s="1">
        <f t="shared" si="53"/>
        <v>0</v>
      </c>
      <c r="BD79" s="1">
        <f t="shared" si="53"/>
        <v>10.26443319049474</v>
      </c>
      <c r="BE79" s="1">
        <f t="shared" si="53"/>
        <v>653.07456174522781</v>
      </c>
      <c r="BF79" s="1">
        <f t="shared" si="53"/>
        <v>160.06100506427737</v>
      </c>
      <c r="BG79" s="1">
        <f t="shared" si="54"/>
        <v>0</v>
      </c>
      <c r="BH79" s="1">
        <f t="shared" si="54"/>
        <v>6.9177555726364333E-3</v>
      </c>
      <c r="BI79" s="1">
        <f t="shared" si="54"/>
        <v>0.70292083013066864</v>
      </c>
      <c r="BJ79" s="1">
        <f t="shared" si="54"/>
        <v>0.29016141429669484</v>
      </c>
      <c r="BK79" s="1">
        <f t="shared" si="55"/>
        <v>0</v>
      </c>
      <c r="BL79" s="1">
        <f t="shared" si="55"/>
        <v>1.2465913517724973E-2</v>
      </c>
      <c r="BM79" s="1">
        <f t="shared" si="55"/>
        <v>0.7931437475652513</v>
      </c>
      <c r="BN79" s="1">
        <f t="shared" si="55"/>
        <v>0.19439033891702379</v>
      </c>
    </row>
    <row r="80" spans="1:66" hidden="1">
      <c r="A80" s="2" t="s">
        <v>161</v>
      </c>
      <c r="B80" s="2" t="s">
        <v>105</v>
      </c>
      <c r="C80" s="2" t="s">
        <v>164</v>
      </c>
      <c r="D80" s="2" t="s">
        <v>193</v>
      </c>
      <c r="E80" s="6" t="s">
        <v>70</v>
      </c>
      <c r="F80" s="2" t="s">
        <v>1141</v>
      </c>
      <c r="G80" s="2" t="s">
        <v>1433</v>
      </c>
      <c r="H80" s="2" t="s">
        <v>1141</v>
      </c>
      <c r="I80" s="2">
        <v>29</v>
      </c>
      <c r="J80" s="2">
        <v>65</v>
      </c>
      <c r="K80" s="2" t="str">
        <f t="shared" si="30"/>
        <v>MINERIO</v>
      </c>
      <c r="L80" s="2">
        <f t="shared" si="31"/>
        <v>8.7620000000000007E-3</v>
      </c>
      <c r="M80" s="2">
        <f t="shared" si="32"/>
        <v>81.25</v>
      </c>
      <c r="N80" s="9">
        <v>13.48</v>
      </c>
      <c r="O80" s="10">
        <v>1.25</v>
      </c>
      <c r="P80" s="11">
        <f t="shared" si="45"/>
        <v>2.5141097998973832E-2</v>
      </c>
      <c r="Q80" s="11">
        <f t="shared" si="46"/>
        <v>0.99998676801824604</v>
      </c>
      <c r="R80" s="11">
        <f t="shared" si="47"/>
        <v>86138.455105182147</v>
      </c>
      <c r="S80" s="11">
        <f t="shared" si="48"/>
        <v>3426155.6645708825</v>
      </c>
      <c r="T80" s="2">
        <v>49</v>
      </c>
      <c r="U80" s="2">
        <v>1900</v>
      </c>
      <c r="V80" s="2">
        <f t="shared" si="33"/>
        <v>2.5141097998973832E-2</v>
      </c>
      <c r="W80" s="2">
        <f t="shared" si="34"/>
        <v>0.97485890200102621</v>
      </c>
      <c r="X80" s="2">
        <v>0</v>
      </c>
      <c r="Y80" s="2">
        <v>475</v>
      </c>
      <c r="Z80" s="5">
        <v>0</v>
      </c>
      <c r="AA80" s="5">
        <v>3</v>
      </c>
      <c r="AB80" s="5">
        <v>678</v>
      </c>
      <c r="AC80" s="5">
        <v>591</v>
      </c>
      <c r="AD80" s="5">
        <v>7</v>
      </c>
      <c r="AE80" s="5">
        <v>21</v>
      </c>
      <c r="AF80" s="5">
        <f t="shared" si="35"/>
        <v>0</v>
      </c>
      <c r="AG80" s="5">
        <f t="shared" si="36"/>
        <v>2.3584905660377358E-3</v>
      </c>
      <c r="AH80" s="5">
        <f t="shared" si="37"/>
        <v>0.53301886792452835</v>
      </c>
      <c r="AI80" s="5">
        <f t="shared" si="38"/>
        <v>0.46462264150943394</v>
      </c>
      <c r="AJ80" s="2">
        <v>0</v>
      </c>
      <c r="AK80" s="3">
        <v>1</v>
      </c>
      <c r="AL80" s="3">
        <v>578</v>
      </c>
      <c r="AM80" s="3">
        <v>712</v>
      </c>
      <c r="AN80" s="3">
        <v>1</v>
      </c>
      <c r="AO80" s="3">
        <v>8</v>
      </c>
      <c r="AP80" s="1">
        <f t="shared" si="39"/>
        <v>0</v>
      </c>
      <c r="AQ80" s="1">
        <f t="shared" si="40"/>
        <v>7.7459333849728897E-4</v>
      </c>
      <c r="AR80" s="1">
        <f t="shared" si="41"/>
        <v>0.44771494965143299</v>
      </c>
      <c r="AS80" s="1">
        <f t="shared" si="42"/>
        <v>0.55151045701006973</v>
      </c>
      <c r="AT80" s="5">
        <f t="shared" si="43"/>
        <v>1272</v>
      </c>
      <c r="AU80" s="3">
        <f t="shared" si="49"/>
        <v>1291</v>
      </c>
      <c r="AV80" s="2">
        <f t="shared" si="44"/>
        <v>1949</v>
      </c>
      <c r="AW80" s="1">
        <f t="shared" si="50"/>
        <v>0.30644654088050316</v>
      </c>
      <c r="AX80" s="1">
        <f t="shared" si="51"/>
        <v>0.30193648334624323</v>
      </c>
      <c r="AY80" s="1">
        <f t="shared" si="52"/>
        <v>0</v>
      </c>
      <c r="AZ80" s="1">
        <f t="shared" si="52"/>
        <v>0.30193648334624323</v>
      </c>
      <c r="BA80" s="1">
        <f t="shared" si="52"/>
        <v>174.5192873741286</v>
      </c>
      <c r="BB80" s="1">
        <f t="shared" si="52"/>
        <v>214.97877614252519</v>
      </c>
      <c r="BC80" s="1">
        <f t="shared" si="53"/>
        <v>0</v>
      </c>
      <c r="BD80" s="1">
        <f t="shared" si="53"/>
        <v>0.91933962264150948</v>
      </c>
      <c r="BE80" s="1">
        <f t="shared" si="53"/>
        <v>207.77075471698114</v>
      </c>
      <c r="BF80" s="1">
        <f t="shared" si="53"/>
        <v>181.10990566037736</v>
      </c>
      <c r="BG80" s="1">
        <f t="shared" si="54"/>
        <v>0</v>
      </c>
      <c r="BH80" s="1">
        <f t="shared" si="54"/>
        <v>7.7459333849728886E-4</v>
      </c>
      <c r="BI80" s="1">
        <f t="shared" si="54"/>
        <v>0.44771494965143294</v>
      </c>
      <c r="BJ80" s="1">
        <f t="shared" si="54"/>
        <v>0.55151045701006962</v>
      </c>
      <c r="BK80" s="1">
        <f t="shared" si="55"/>
        <v>0</v>
      </c>
      <c r="BL80" s="1">
        <f t="shared" si="55"/>
        <v>2.3584905660377358E-3</v>
      </c>
      <c r="BM80" s="1">
        <f t="shared" si="55"/>
        <v>0.53301886792452835</v>
      </c>
      <c r="BN80" s="1">
        <f t="shared" si="55"/>
        <v>0.46462264150943394</v>
      </c>
    </row>
    <row r="81" spans="1:66" hidden="1">
      <c r="A81" s="2" t="s">
        <v>616</v>
      </c>
      <c r="B81" s="2" t="s">
        <v>105</v>
      </c>
      <c r="C81" s="2" t="s">
        <v>163</v>
      </c>
      <c r="D81" s="2" t="s">
        <v>681</v>
      </c>
      <c r="E81" s="6" t="s">
        <v>3</v>
      </c>
      <c r="F81" s="2" t="s">
        <v>1436</v>
      </c>
      <c r="G81" s="2" t="s">
        <v>6</v>
      </c>
      <c r="H81" s="2" t="s">
        <v>1434</v>
      </c>
      <c r="I81" s="2">
        <v>19</v>
      </c>
      <c r="K81" s="2" t="str">
        <f t="shared" si="30"/>
        <v>ESTERIL</v>
      </c>
      <c r="L81" s="2">
        <f t="shared" si="31"/>
        <v>0</v>
      </c>
      <c r="M81" s="2">
        <f t="shared" si="32"/>
        <v>0</v>
      </c>
      <c r="N81" s="8">
        <v>13.166666666666666</v>
      </c>
      <c r="O81" s="11">
        <v>0.11</v>
      </c>
      <c r="P81" s="11">
        <f t="shared" si="45"/>
        <v>0</v>
      </c>
      <c r="Q81" s="11">
        <f t="shared" si="46"/>
        <v>1</v>
      </c>
      <c r="R81" s="11">
        <f t="shared" si="47"/>
        <v>0</v>
      </c>
      <c r="S81" s="11">
        <f t="shared" si="48"/>
        <v>3396649</v>
      </c>
      <c r="T81" s="2">
        <v>0</v>
      </c>
      <c r="U81" s="2">
        <v>1843</v>
      </c>
      <c r="V81" s="2">
        <f t="shared" si="33"/>
        <v>0</v>
      </c>
      <c r="W81" s="2">
        <f t="shared" si="34"/>
        <v>1</v>
      </c>
      <c r="X81" s="2">
        <v>0</v>
      </c>
      <c r="Y81" s="2">
        <v>405</v>
      </c>
      <c r="Z81" s="2">
        <v>0</v>
      </c>
      <c r="AA81" s="2">
        <v>7</v>
      </c>
      <c r="AB81" s="2">
        <v>545</v>
      </c>
      <c r="AC81" s="2">
        <v>643</v>
      </c>
      <c r="AD81" s="2">
        <v>6</v>
      </c>
      <c r="AE81" s="2">
        <v>13</v>
      </c>
      <c r="AF81" s="5">
        <f t="shared" si="35"/>
        <v>0</v>
      </c>
      <c r="AG81" s="5">
        <f t="shared" si="36"/>
        <v>5.8577405857740588E-3</v>
      </c>
      <c r="AH81" s="5">
        <f t="shared" si="37"/>
        <v>0.45606694560669458</v>
      </c>
      <c r="AI81" s="5">
        <f t="shared" si="38"/>
        <v>0.53807531380753137</v>
      </c>
      <c r="AJ81" s="2">
        <v>0</v>
      </c>
      <c r="AK81" s="3">
        <v>7</v>
      </c>
      <c r="AL81" s="3">
        <v>545</v>
      </c>
      <c r="AM81" s="3">
        <v>643</v>
      </c>
      <c r="AN81" s="3">
        <v>6</v>
      </c>
      <c r="AO81" s="3">
        <v>13</v>
      </c>
      <c r="AP81" s="1">
        <f t="shared" si="39"/>
        <v>0</v>
      </c>
      <c r="AQ81" s="1">
        <f t="shared" si="40"/>
        <v>5.8577405857740588E-3</v>
      </c>
      <c r="AR81" s="1">
        <f t="shared" si="41"/>
        <v>0.45606694560669458</v>
      </c>
      <c r="AS81" s="1">
        <f t="shared" si="42"/>
        <v>0.53807531380753137</v>
      </c>
      <c r="AT81" s="5">
        <f t="shared" si="43"/>
        <v>1195</v>
      </c>
      <c r="AU81" s="3">
        <f t="shared" si="49"/>
        <v>1195</v>
      </c>
      <c r="AV81" s="2">
        <f t="shared" si="44"/>
        <v>1843</v>
      </c>
      <c r="AW81" s="1">
        <f t="shared" si="50"/>
        <v>0.30845188284518826</v>
      </c>
      <c r="AX81" s="1">
        <f t="shared" si="51"/>
        <v>0.30845188284518826</v>
      </c>
      <c r="AY81" s="1">
        <f t="shared" si="52"/>
        <v>0</v>
      </c>
      <c r="AZ81" s="1">
        <f t="shared" si="52"/>
        <v>2.1591631799163178</v>
      </c>
      <c r="BA81" s="1">
        <f t="shared" si="52"/>
        <v>168.10627615062759</v>
      </c>
      <c r="BB81" s="1">
        <f t="shared" si="52"/>
        <v>198.33456066945607</v>
      </c>
      <c r="BC81" s="1">
        <f t="shared" si="53"/>
        <v>0</v>
      </c>
      <c r="BD81" s="1">
        <f t="shared" si="53"/>
        <v>2.1591631799163178</v>
      </c>
      <c r="BE81" s="1">
        <f t="shared" si="53"/>
        <v>168.10627615062759</v>
      </c>
      <c r="BF81" s="1">
        <f t="shared" si="53"/>
        <v>198.33456066945607</v>
      </c>
      <c r="BG81" s="1">
        <f t="shared" si="54"/>
        <v>0</v>
      </c>
      <c r="BH81" s="1">
        <f t="shared" si="54"/>
        <v>5.8577405857740588E-3</v>
      </c>
      <c r="BI81" s="1">
        <f t="shared" si="54"/>
        <v>0.45606694560669453</v>
      </c>
      <c r="BJ81" s="1">
        <f t="shared" si="54"/>
        <v>0.53807531380753149</v>
      </c>
      <c r="BK81" s="1">
        <f t="shared" si="55"/>
        <v>0</v>
      </c>
      <c r="BL81" s="1">
        <f t="shared" si="55"/>
        <v>5.8577405857740588E-3</v>
      </c>
      <c r="BM81" s="1">
        <f t="shared" si="55"/>
        <v>0.45606694560669453</v>
      </c>
      <c r="BN81" s="1">
        <f t="shared" si="55"/>
        <v>0.53807531380753149</v>
      </c>
    </row>
    <row r="82" spans="1:66" hidden="1">
      <c r="A82" s="2" t="s">
        <v>1049</v>
      </c>
      <c r="B82" s="2" t="s">
        <v>105</v>
      </c>
      <c r="C82" s="2" t="s">
        <v>164</v>
      </c>
      <c r="E82" s="6" t="s">
        <v>131</v>
      </c>
      <c r="F82" s="2" t="s">
        <v>1436</v>
      </c>
      <c r="G82" s="2" t="s">
        <v>6</v>
      </c>
      <c r="H82" s="2" t="s">
        <v>1141</v>
      </c>
      <c r="I82" s="2">
        <v>38</v>
      </c>
      <c r="J82" s="2">
        <v>50</v>
      </c>
      <c r="K82" s="2" t="str">
        <f t="shared" si="30"/>
        <v>MINERIO</v>
      </c>
      <c r="L82" s="2">
        <f t="shared" si="31"/>
        <v>6.5300000000000002E-3</v>
      </c>
      <c r="M82" s="2">
        <f t="shared" si="32"/>
        <v>25</v>
      </c>
      <c r="N82" s="8">
        <v>13.06</v>
      </c>
      <c r="O82" s="11">
        <v>0.5</v>
      </c>
      <c r="P82" s="11">
        <f t="shared" si="45"/>
        <v>8.5637221847606207E-2</v>
      </c>
      <c r="Q82" s="11">
        <f t="shared" si="46"/>
        <v>0.99996842385038565</v>
      </c>
      <c r="R82" s="11">
        <f t="shared" si="47"/>
        <v>517399.88401888066</v>
      </c>
      <c r="S82" s="11">
        <f t="shared" si="48"/>
        <v>6041573.2243560012</v>
      </c>
      <c r="T82" s="2">
        <v>254</v>
      </c>
      <c r="U82" s="2">
        <v>2712</v>
      </c>
      <c r="V82" s="2">
        <f t="shared" si="33"/>
        <v>8.5637221847606207E-2</v>
      </c>
      <c r="W82" s="2">
        <f t="shared" si="34"/>
        <v>0.91436277815239375</v>
      </c>
      <c r="X82" s="2">
        <v>0</v>
      </c>
      <c r="Y82" s="2">
        <v>592</v>
      </c>
      <c r="Z82" s="2">
        <v>0</v>
      </c>
      <c r="AA82" s="2">
        <v>25</v>
      </c>
      <c r="AB82" s="2">
        <v>1600</v>
      </c>
      <c r="AC82" s="2">
        <v>275</v>
      </c>
      <c r="AD82" s="2">
        <v>18</v>
      </c>
      <c r="AE82" s="2">
        <v>41</v>
      </c>
      <c r="AF82" s="5">
        <f t="shared" si="35"/>
        <v>0</v>
      </c>
      <c r="AG82" s="5">
        <f t="shared" si="36"/>
        <v>1.3157894736842105E-2</v>
      </c>
      <c r="AH82" s="5">
        <f t="shared" si="37"/>
        <v>0.84210526315789469</v>
      </c>
      <c r="AI82" s="5">
        <f t="shared" si="38"/>
        <v>0.14473684210526316</v>
      </c>
      <c r="AJ82" s="2">
        <v>0</v>
      </c>
      <c r="AK82" s="3">
        <v>19</v>
      </c>
      <c r="AL82" s="3">
        <v>1496</v>
      </c>
      <c r="AM82" s="3">
        <v>408</v>
      </c>
      <c r="AN82" s="3">
        <v>13</v>
      </c>
      <c r="AO82" s="3">
        <v>23</v>
      </c>
      <c r="AP82" s="1">
        <f t="shared" si="39"/>
        <v>0</v>
      </c>
      <c r="AQ82" s="1">
        <f t="shared" si="40"/>
        <v>9.8803952158086315E-3</v>
      </c>
      <c r="AR82" s="1">
        <f t="shared" si="41"/>
        <v>0.77795111804472183</v>
      </c>
      <c r="AS82" s="1">
        <f t="shared" si="42"/>
        <v>0.21216848673946959</v>
      </c>
      <c r="AT82" s="5">
        <f t="shared" si="43"/>
        <v>1900</v>
      </c>
      <c r="AU82" s="3">
        <f t="shared" si="49"/>
        <v>1923</v>
      </c>
      <c r="AV82" s="2">
        <f t="shared" si="44"/>
        <v>2966</v>
      </c>
      <c r="AW82" s="1">
        <f t="shared" si="50"/>
        <v>0.31221052631578949</v>
      </c>
      <c r="AX82" s="1">
        <f t="shared" si="51"/>
        <v>0.30847633905356214</v>
      </c>
      <c r="AY82" s="1">
        <f t="shared" si="52"/>
        <v>0</v>
      </c>
      <c r="AZ82" s="1">
        <f t="shared" si="52"/>
        <v>5.8610504420176808</v>
      </c>
      <c r="BA82" s="1">
        <f t="shared" si="52"/>
        <v>461.48060322412897</v>
      </c>
      <c r="BB82" s="1">
        <f t="shared" si="52"/>
        <v>125.85834633385335</v>
      </c>
      <c r="BC82" s="1">
        <f t="shared" si="53"/>
        <v>0</v>
      </c>
      <c r="BD82" s="1">
        <f t="shared" si="53"/>
        <v>7.8052631578947373</v>
      </c>
      <c r="BE82" s="1">
        <f t="shared" si="53"/>
        <v>499.53684210526319</v>
      </c>
      <c r="BF82" s="1">
        <f t="shared" si="53"/>
        <v>85.857894736842113</v>
      </c>
      <c r="BG82" s="1">
        <f t="shared" si="54"/>
        <v>0</v>
      </c>
      <c r="BH82" s="1">
        <f t="shared" si="54"/>
        <v>9.8803952158086315E-3</v>
      </c>
      <c r="BI82" s="1">
        <f t="shared" si="54"/>
        <v>0.77795111804472172</v>
      </c>
      <c r="BJ82" s="1">
        <f t="shared" si="54"/>
        <v>0.21216848673946956</v>
      </c>
      <c r="BK82" s="1">
        <f t="shared" si="55"/>
        <v>0</v>
      </c>
      <c r="BL82" s="1">
        <f t="shared" si="55"/>
        <v>1.3157894736842105E-2</v>
      </c>
      <c r="BM82" s="1">
        <f t="shared" si="55"/>
        <v>0.84210526315789469</v>
      </c>
      <c r="BN82" s="1">
        <f t="shared" si="55"/>
        <v>0.14473684210526316</v>
      </c>
    </row>
    <row r="83" spans="1:66" hidden="1">
      <c r="A83" s="2" t="s">
        <v>161</v>
      </c>
      <c r="B83" s="2" t="s">
        <v>105</v>
      </c>
      <c r="C83" s="2" t="s">
        <v>164</v>
      </c>
      <c r="D83" s="2" t="s">
        <v>244</v>
      </c>
      <c r="E83" s="6" t="s">
        <v>75</v>
      </c>
      <c r="F83" s="2" t="s">
        <v>1141</v>
      </c>
      <c r="G83" s="2" t="s">
        <v>1433</v>
      </c>
      <c r="H83" s="2" t="s">
        <v>1141</v>
      </c>
      <c r="I83" s="2">
        <v>81</v>
      </c>
      <c r="J83" s="2">
        <v>35</v>
      </c>
      <c r="K83" s="2" t="str">
        <f t="shared" si="30"/>
        <v>MINERIO</v>
      </c>
      <c r="L83" s="2">
        <f t="shared" si="31"/>
        <v>4.5675000000000004E-3</v>
      </c>
      <c r="M83" s="2">
        <f t="shared" si="32"/>
        <v>35</v>
      </c>
      <c r="N83" s="9">
        <v>13.05</v>
      </c>
      <c r="O83" s="10">
        <v>1</v>
      </c>
      <c r="P83" s="11">
        <f t="shared" si="45"/>
        <v>1.0081613058089293E-2</v>
      </c>
      <c r="Q83" s="11">
        <f t="shared" si="46"/>
        <v>0.9999951107838182</v>
      </c>
      <c r="R83" s="11">
        <f t="shared" si="47"/>
        <v>41996.783965434464</v>
      </c>
      <c r="S83" s="11">
        <f t="shared" si="48"/>
        <v>4165660.6330850464</v>
      </c>
      <c r="T83" s="2">
        <v>21</v>
      </c>
      <c r="U83" s="2">
        <v>2062</v>
      </c>
      <c r="V83" s="2">
        <f t="shared" si="33"/>
        <v>1.0081613058089293E-2</v>
      </c>
      <c r="W83" s="2">
        <f t="shared" si="34"/>
        <v>0.9899183869419107</v>
      </c>
      <c r="X83" s="2">
        <v>0</v>
      </c>
      <c r="Y83" s="2">
        <v>485</v>
      </c>
      <c r="Z83" s="5">
        <v>0</v>
      </c>
      <c r="AA83" s="5">
        <v>10</v>
      </c>
      <c r="AB83" s="5">
        <v>766</v>
      </c>
      <c r="AC83" s="5">
        <v>553</v>
      </c>
      <c r="AD83" s="5">
        <v>12</v>
      </c>
      <c r="AE83" s="5">
        <v>30</v>
      </c>
      <c r="AF83" s="5">
        <f t="shared" si="35"/>
        <v>0</v>
      </c>
      <c r="AG83" s="5">
        <f t="shared" si="36"/>
        <v>7.5244544770504138E-3</v>
      </c>
      <c r="AH83" s="5">
        <f t="shared" si="37"/>
        <v>0.57637321294206167</v>
      </c>
      <c r="AI83" s="5">
        <f t="shared" si="38"/>
        <v>0.41610233258088791</v>
      </c>
      <c r="AJ83" s="5">
        <v>0</v>
      </c>
      <c r="AK83" s="3">
        <v>5</v>
      </c>
      <c r="AL83" s="3">
        <v>628</v>
      </c>
      <c r="AM83" s="3">
        <v>715</v>
      </c>
      <c r="AN83" s="3">
        <v>6</v>
      </c>
      <c r="AO83" s="3">
        <v>16</v>
      </c>
      <c r="AP83" s="1">
        <f t="shared" si="39"/>
        <v>0</v>
      </c>
      <c r="AQ83" s="1">
        <f t="shared" si="40"/>
        <v>3.70919881305638E-3</v>
      </c>
      <c r="AR83" s="1">
        <f t="shared" si="41"/>
        <v>0.46587537091988129</v>
      </c>
      <c r="AS83" s="1">
        <f t="shared" si="42"/>
        <v>0.53041543026706228</v>
      </c>
      <c r="AT83" s="5">
        <f t="shared" si="43"/>
        <v>1329</v>
      </c>
      <c r="AU83" s="3">
        <f t="shared" si="49"/>
        <v>1348</v>
      </c>
      <c r="AV83" s="2">
        <f t="shared" si="44"/>
        <v>2083</v>
      </c>
      <c r="AW83" s="1">
        <f t="shared" si="50"/>
        <v>0.31346877351392022</v>
      </c>
      <c r="AX83" s="1">
        <f t="shared" si="51"/>
        <v>0.30905044510385754</v>
      </c>
      <c r="AY83" s="1">
        <f t="shared" si="52"/>
        <v>0</v>
      </c>
      <c r="AZ83" s="1">
        <f t="shared" si="52"/>
        <v>1.5452522255192878</v>
      </c>
      <c r="BA83" s="1">
        <f t="shared" si="52"/>
        <v>194.08367952522252</v>
      </c>
      <c r="BB83" s="1">
        <f t="shared" si="52"/>
        <v>220.97106824925814</v>
      </c>
      <c r="BC83" s="1">
        <f t="shared" si="53"/>
        <v>0</v>
      </c>
      <c r="BD83" s="1">
        <f t="shared" si="53"/>
        <v>3.1346877351392024</v>
      </c>
      <c r="BE83" s="1">
        <f t="shared" si="53"/>
        <v>240.11708051166289</v>
      </c>
      <c r="BF83" s="1">
        <f t="shared" si="53"/>
        <v>173.34823175319789</v>
      </c>
      <c r="BG83" s="1">
        <f t="shared" si="54"/>
        <v>0</v>
      </c>
      <c r="BH83" s="1">
        <f t="shared" si="54"/>
        <v>3.7091988130563804E-3</v>
      </c>
      <c r="BI83" s="1">
        <f t="shared" si="54"/>
        <v>0.46587537091988135</v>
      </c>
      <c r="BJ83" s="1">
        <f t="shared" si="54"/>
        <v>0.53041543026706239</v>
      </c>
      <c r="BK83" s="1">
        <f t="shared" si="55"/>
        <v>0</v>
      </c>
      <c r="BL83" s="1">
        <f t="shared" si="55"/>
        <v>7.5244544770504138E-3</v>
      </c>
      <c r="BM83" s="1">
        <f t="shared" si="55"/>
        <v>0.57637321294206167</v>
      </c>
      <c r="BN83" s="1">
        <f t="shared" si="55"/>
        <v>0.41610233258088786</v>
      </c>
    </row>
    <row r="84" spans="1:66" hidden="1">
      <c r="A84" s="2" t="s">
        <v>1049</v>
      </c>
      <c r="B84" s="2" t="s">
        <v>105</v>
      </c>
      <c r="C84" s="2" t="s">
        <v>164</v>
      </c>
      <c r="E84" s="6" t="s">
        <v>21</v>
      </c>
      <c r="F84" s="2" t="s">
        <v>1141</v>
      </c>
      <c r="G84" s="2" t="s">
        <v>1433</v>
      </c>
      <c r="H84" s="2" t="s">
        <v>1141</v>
      </c>
      <c r="I84" s="2">
        <v>26</v>
      </c>
      <c r="J84" s="2">
        <v>30</v>
      </c>
      <c r="K84" s="2" t="str">
        <f t="shared" si="30"/>
        <v>MINERIO</v>
      </c>
      <c r="L84" s="2">
        <f t="shared" si="31"/>
        <v>3.8190000000000003E-3</v>
      </c>
      <c r="M84" s="2">
        <f t="shared" si="32"/>
        <v>53.4</v>
      </c>
      <c r="N84" s="8">
        <v>12.73</v>
      </c>
      <c r="O84" s="11">
        <v>1.78</v>
      </c>
      <c r="P84" s="11">
        <f t="shared" si="45"/>
        <v>1.7012227538543329E-2</v>
      </c>
      <c r="Q84" s="11">
        <f t="shared" si="46"/>
        <v>0.9999907993125936</v>
      </c>
      <c r="R84" s="11">
        <f t="shared" si="47"/>
        <v>56165.682083997875</v>
      </c>
      <c r="S84" s="11">
        <f t="shared" si="48"/>
        <v>3301458.6240317351</v>
      </c>
      <c r="T84" s="2">
        <v>32</v>
      </c>
      <c r="U84" s="2">
        <v>1849</v>
      </c>
      <c r="V84" s="2">
        <f t="shared" si="33"/>
        <v>1.7012227538543329E-2</v>
      </c>
      <c r="W84" s="2">
        <f t="shared" si="34"/>
        <v>0.98298777246145663</v>
      </c>
      <c r="X84" s="2">
        <v>0</v>
      </c>
      <c r="Y84" s="2">
        <v>465</v>
      </c>
      <c r="Z84" s="5">
        <v>0</v>
      </c>
      <c r="AA84" s="5">
        <v>126</v>
      </c>
      <c r="AB84" s="5">
        <v>814</v>
      </c>
      <c r="AC84" s="5">
        <v>130</v>
      </c>
      <c r="AD84" s="5">
        <v>116</v>
      </c>
      <c r="AE84" s="5">
        <v>82</v>
      </c>
      <c r="AF84" s="5">
        <f t="shared" si="35"/>
        <v>0</v>
      </c>
      <c r="AG84" s="5">
        <f t="shared" si="36"/>
        <v>0.11775700934579439</v>
      </c>
      <c r="AH84" s="5">
        <f t="shared" si="37"/>
        <v>0.76074766355140189</v>
      </c>
      <c r="AI84" s="5">
        <f t="shared" si="38"/>
        <v>0.12149532710280374</v>
      </c>
      <c r="AJ84" s="5">
        <v>0</v>
      </c>
      <c r="AK84" s="3">
        <v>95</v>
      </c>
      <c r="AL84" s="3">
        <v>815</v>
      </c>
      <c r="AM84" s="3">
        <v>210</v>
      </c>
      <c r="AN84" s="3">
        <v>83</v>
      </c>
      <c r="AO84" s="3">
        <v>65</v>
      </c>
      <c r="AP84" s="1">
        <f t="shared" si="39"/>
        <v>0</v>
      </c>
      <c r="AQ84" s="1">
        <f t="shared" si="40"/>
        <v>8.4821428571428575E-2</v>
      </c>
      <c r="AR84" s="1">
        <f t="shared" si="41"/>
        <v>0.7276785714285714</v>
      </c>
      <c r="AS84" s="1">
        <f t="shared" si="42"/>
        <v>0.1875</v>
      </c>
      <c r="AT84" s="5">
        <f t="shared" si="43"/>
        <v>1070</v>
      </c>
      <c r="AU84" s="3">
        <f t="shared" si="49"/>
        <v>1120</v>
      </c>
      <c r="AV84" s="2">
        <f t="shared" si="44"/>
        <v>1881</v>
      </c>
      <c r="AW84" s="1">
        <f t="shared" si="50"/>
        <v>0.35158878504672897</v>
      </c>
      <c r="AX84" s="1">
        <f t="shared" si="51"/>
        <v>0.33589285714285716</v>
      </c>
      <c r="AY84" s="1">
        <f t="shared" si="52"/>
        <v>0</v>
      </c>
      <c r="AZ84" s="1">
        <f t="shared" si="52"/>
        <v>31.90982142857143</v>
      </c>
      <c r="BA84" s="1">
        <f t="shared" si="52"/>
        <v>273.75267857142859</v>
      </c>
      <c r="BB84" s="1">
        <f t="shared" si="52"/>
        <v>70.537500000000009</v>
      </c>
      <c r="BC84" s="1">
        <f t="shared" si="53"/>
        <v>0</v>
      </c>
      <c r="BD84" s="1">
        <f t="shared" si="53"/>
        <v>44.300186915887849</v>
      </c>
      <c r="BE84" s="1">
        <f t="shared" si="53"/>
        <v>286.19327102803737</v>
      </c>
      <c r="BF84" s="1">
        <f t="shared" si="53"/>
        <v>45.706542056074767</v>
      </c>
      <c r="BG84" s="1">
        <f t="shared" si="54"/>
        <v>0</v>
      </c>
      <c r="BH84" s="1">
        <f t="shared" si="54"/>
        <v>8.4821428571428562E-2</v>
      </c>
      <c r="BI84" s="1">
        <f t="shared" si="54"/>
        <v>0.7276785714285714</v>
      </c>
      <c r="BJ84" s="1">
        <f t="shared" si="54"/>
        <v>0.1875</v>
      </c>
      <c r="BK84" s="1">
        <f t="shared" si="55"/>
        <v>0</v>
      </c>
      <c r="BL84" s="1">
        <f t="shared" si="55"/>
        <v>0.11775700934579438</v>
      </c>
      <c r="BM84" s="1">
        <f t="shared" si="55"/>
        <v>0.76074766355140178</v>
      </c>
      <c r="BN84" s="1">
        <f t="shared" si="55"/>
        <v>0.12149532710280372</v>
      </c>
    </row>
    <row r="85" spans="1:66" hidden="1">
      <c r="A85" s="2" t="s">
        <v>616</v>
      </c>
      <c r="B85" s="2" t="s">
        <v>105</v>
      </c>
      <c r="C85" s="2" t="s">
        <v>162</v>
      </c>
      <c r="D85" s="2" t="s">
        <v>651</v>
      </c>
      <c r="E85" s="6" t="s">
        <v>9</v>
      </c>
      <c r="F85" s="2" t="s">
        <v>1436</v>
      </c>
      <c r="G85" s="2" t="s">
        <v>1433</v>
      </c>
      <c r="H85" s="2" t="s">
        <v>1141</v>
      </c>
      <c r="I85" s="2">
        <v>35</v>
      </c>
      <c r="K85" s="2" t="str">
        <f t="shared" si="30"/>
        <v>MINERIO</v>
      </c>
      <c r="L85" s="2">
        <f t="shared" si="31"/>
        <v>0</v>
      </c>
      <c r="M85" s="2">
        <f t="shared" si="32"/>
        <v>0</v>
      </c>
      <c r="N85" s="8">
        <v>12.7</v>
      </c>
      <c r="O85" s="11">
        <v>3.78</v>
      </c>
      <c r="P85" s="11">
        <f t="shared" si="45"/>
        <v>2.8623188405797102E-2</v>
      </c>
      <c r="Q85" s="11">
        <f t="shared" si="46"/>
        <v>0.99998932380349914</v>
      </c>
      <c r="R85" s="11">
        <f t="shared" si="47"/>
        <v>193790.54927536231</v>
      </c>
      <c r="S85" s="11">
        <f t="shared" si="48"/>
        <v>6770331.7178365057</v>
      </c>
      <c r="T85" s="2">
        <v>79</v>
      </c>
      <c r="U85" s="2">
        <v>2681</v>
      </c>
      <c r="V85" s="2">
        <f t="shared" si="33"/>
        <v>2.8623188405797102E-2</v>
      </c>
      <c r="W85" s="2">
        <f t="shared" si="34"/>
        <v>0.97137681159420286</v>
      </c>
      <c r="X85" s="2">
        <v>0</v>
      </c>
      <c r="Y85" s="2">
        <v>524</v>
      </c>
      <c r="Z85" s="2">
        <v>0</v>
      </c>
      <c r="AA85" s="2">
        <v>122</v>
      </c>
      <c r="AB85" s="2">
        <v>1227</v>
      </c>
      <c r="AC85" s="2">
        <v>222</v>
      </c>
      <c r="AD85" s="2">
        <v>140</v>
      </c>
      <c r="AE85" s="2">
        <v>95</v>
      </c>
      <c r="AF85" s="5">
        <f t="shared" si="35"/>
        <v>0</v>
      </c>
      <c r="AG85" s="5">
        <f t="shared" si="36"/>
        <v>7.7657542966263524E-2</v>
      </c>
      <c r="AH85" s="5">
        <f t="shared" si="37"/>
        <v>0.78103119032463397</v>
      </c>
      <c r="AI85" s="5">
        <f t="shared" si="38"/>
        <v>0.14131126670910249</v>
      </c>
      <c r="AJ85" s="2">
        <v>0</v>
      </c>
      <c r="AK85" s="3">
        <v>80</v>
      </c>
      <c r="AL85" s="3">
        <v>1234</v>
      </c>
      <c r="AM85" s="3">
        <v>338</v>
      </c>
      <c r="AN85" s="3">
        <v>86</v>
      </c>
      <c r="AO85" s="3">
        <v>68</v>
      </c>
      <c r="AP85" s="1">
        <f t="shared" si="39"/>
        <v>0</v>
      </c>
      <c r="AQ85" s="1">
        <f t="shared" si="40"/>
        <v>4.8426150121065374E-2</v>
      </c>
      <c r="AR85" s="1">
        <f t="shared" si="41"/>
        <v>0.74697336561743344</v>
      </c>
      <c r="AS85" s="1">
        <f t="shared" si="42"/>
        <v>0.20460048426150121</v>
      </c>
      <c r="AT85" s="5">
        <f t="shared" si="43"/>
        <v>1571</v>
      </c>
      <c r="AU85" s="3">
        <f t="shared" si="49"/>
        <v>1652</v>
      </c>
      <c r="AV85" s="2">
        <f t="shared" si="44"/>
        <v>2760</v>
      </c>
      <c r="AW85" s="1">
        <f t="shared" si="50"/>
        <v>0.35136855506047104</v>
      </c>
      <c r="AX85" s="1">
        <f t="shared" si="51"/>
        <v>0.33414043583535108</v>
      </c>
      <c r="AY85" s="1">
        <f t="shared" si="52"/>
        <v>0</v>
      </c>
      <c r="AZ85" s="1">
        <f t="shared" si="52"/>
        <v>26.731234866828085</v>
      </c>
      <c r="BA85" s="1">
        <f t="shared" si="52"/>
        <v>412.32929782082323</v>
      </c>
      <c r="BB85" s="1">
        <f t="shared" si="52"/>
        <v>112.93946731234867</v>
      </c>
      <c r="BC85" s="1">
        <f t="shared" si="53"/>
        <v>0</v>
      </c>
      <c r="BD85" s="1">
        <f t="shared" si="53"/>
        <v>42.866963717377466</v>
      </c>
      <c r="BE85" s="1">
        <f t="shared" si="53"/>
        <v>431.12921705919797</v>
      </c>
      <c r="BF85" s="1">
        <f t="shared" si="53"/>
        <v>78.003819223424571</v>
      </c>
      <c r="BG85" s="1">
        <f t="shared" si="54"/>
        <v>0</v>
      </c>
      <c r="BH85" s="1">
        <f t="shared" si="54"/>
        <v>4.8426150121065374E-2</v>
      </c>
      <c r="BI85" s="1">
        <f t="shared" si="54"/>
        <v>0.74697336561743344</v>
      </c>
      <c r="BJ85" s="1">
        <f t="shared" si="54"/>
        <v>0.20460048426150121</v>
      </c>
      <c r="BK85" s="1">
        <f t="shared" si="55"/>
        <v>0</v>
      </c>
      <c r="BL85" s="1">
        <f t="shared" si="55"/>
        <v>7.7657542966263524E-2</v>
      </c>
      <c r="BM85" s="1">
        <f t="shared" si="55"/>
        <v>0.78103119032463397</v>
      </c>
      <c r="BN85" s="1">
        <f t="shared" si="55"/>
        <v>0.14131126670910249</v>
      </c>
    </row>
    <row r="86" spans="1:66" hidden="1">
      <c r="A86" s="2" t="s">
        <v>161</v>
      </c>
      <c r="B86" s="2" t="s">
        <v>105</v>
      </c>
      <c r="C86" s="2" t="s">
        <v>164</v>
      </c>
      <c r="D86" s="2" t="s">
        <v>217</v>
      </c>
      <c r="E86" s="6" t="s">
        <v>72</v>
      </c>
      <c r="F86" s="2" t="s">
        <v>1436</v>
      </c>
      <c r="G86" s="2" t="s">
        <v>6</v>
      </c>
      <c r="H86" s="2" t="s">
        <v>1141</v>
      </c>
      <c r="I86" s="2">
        <v>53</v>
      </c>
      <c r="J86" s="2">
        <v>40</v>
      </c>
      <c r="K86" s="2" t="str">
        <f t="shared" si="30"/>
        <v>MINERIO</v>
      </c>
      <c r="L86" s="2">
        <f t="shared" si="31"/>
        <v>5.0079999999999994E-3</v>
      </c>
      <c r="M86" s="2">
        <f t="shared" si="32"/>
        <v>97.6</v>
      </c>
      <c r="N86" s="9">
        <v>12.52</v>
      </c>
      <c r="O86" s="10">
        <v>2.44</v>
      </c>
      <c r="P86" s="11">
        <f t="shared" si="45"/>
        <v>6.3941990771259061E-2</v>
      </c>
      <c r="Q86" s="11">
        <f t="shared" si="46"/>
        <v>0.99995497245660525</v>
      </c>
      <c r="R86" s="11">
        <f t="shared" si="47"/>
        <v>111919.5207646671</v>
      </c>
      <c r="S86" s="11">
        <f t="shared" si="48"/>
        <v>1750250.1869849975</v>
      </c>
      <c r="T86" s="2">
        <v>97</v>
      </c>
      <c r="U86" s="2">
        <v>1420</v>
      </c>
      <c r="V86" s="2">
        <f t="shared" si="33"/>
        <v>6.3941990771259061E-2</v>
      </c>
      <c r="W86" s="2">
        <f t="shared" si="34"/>
        <v>0.93605800922874094</v>
      </c>
      <c r="X86" s="2">
        <v>0</v>
      </c>
      <c r="Y86" s="2">
        <v>395</v>
      </c>
      <c r="Z86" s="5">
        <v>0</v>
      </c>
      <c r="AA86" s="5">
        <v>58</v>
      </c>
      <c r="AB86" s="5">
        <v>506</v>
      </c>
      <c r="AC86" s="5">
        <v>379</v>
      </c>
      <c r="AD86" s="5">
        <v>56</v>
      </c>
      <c r="AE86" s="5">
        <v>24</v>
      </c>
      <c r="AF86" s="5">
        <f t="shared" si="35"/>
        <v>0</v>
      </c>
      <c r="AG86" s="5">
        <f t="shared" si="36"/>
        <v>6.1505832449628844E-2</v>
      </c>
      <c r="AH86" s="5">
        <f t="shared" si="37"/>
        <v>0.53658536585365857</v>
      </c>
      <c r="AI86" s="5">
        <f t="shared" si="38"/>
        <v>0.40190880169671261</v>
      </c>
      <c r="AJ86" s="2">
        <v>0</v>
      </c>
      <c r="AK86" s="3">
        <v>50</v>
      </c>
      <c r="AL86" s="3">
        <v>451</v>
      </c>
      <c r="AM86" s="3">
        <v>457</v>
      </c>
      <c r="AN86" s="3">
        <v>46</v>
      </c>
      <c r="AO86" s="3">
        <v>17</v>
      </c>
      <c r="AP86" s="1">
        <f t="shared" si="39"/>
        <v>0</v>
      </c>
      <c r="AQ86" s="1">
        <f t="shared" si="40"/>
        <v>5.2192066805845511E-2</v>
      </c>
      <c r="AR86" s="1">
        <f t="shared" si="41"/>
        <v>0.47077244258872653</v>
      </c>
      <c r="AS86" s="1">
        <f t="shared" si="42"/>
        <v>0.47703549060542799</v>
      </c>
      <c r="AT86" s="5">
        <f t="shared" si="43"/>
        <v>943</v>
      </c>
      <c r="AU86" s="3">
        <f t="shared" si="49"/>
        <v>958</v>
      </c>
      <c r="AV86" s="2">
        <f t="shared" si="44"/>
        <v>1517</v>
      </c>
      <c r="AW86" s="1">
        <f t="shared" si="50"/>
        <v>0.32173913043478258</v>
      </c>
      <c r="AX86" s="1">
        <f t="shared" si="51"/>
        <v>0.31670146137787059</v>
      </c>
      <c r="AY86" s="1">
        <f t="shared" si="52"/>
        <v>0</v>
      </c>
      <c r="AZ86" s="1">
        <f t="shared" si="52"/>
        <v>15.835073068893529</v>
      </c>
      <c r="BA86" s="1">
        <f t="shared" si="52"/>
        <v>142.83235908141964</v>
      </c>
      <c r="BB86" s="1">
        <f t="shared" si="52"/>
        <v>144.73256784968686</v>
      </c>
      <c r="BC86" s="1">
        <f t="shared" si="53"/>
        <v>0</v>
      </c>
      <c r="BD86" s="1">
        <f t="shared" si="53"/>
        <v>18.660869565217389</v>
      </c>
      <c r="BE86" s="1">
        <f t="shared" si="53"/>
        <v>162.79999999999998</v>
      </c>
      <c r="BF86" s="1">
        <f t="shared" si="53"/>
        <v>121.9391304347826</v>
      </c>
      <c r="BG86" s="1">
        <f t="shared" si="54"/>
        <v>0</v>
      </c>
      <c r="BH86" s="1">
        <f t="shared" si="54"/>
        <v>5.2192066805845504E-2</v>
      </c>
      <c r="BI86" s="1">
        <f t="shared" si="54"/>
        <v>0.47077244258872653</v>
      </c>
      <c r="BJ86" s="1">
        <f t="shared" si="54"/>
        <v>0.47703549060542794</v>
      </c>
      <c r="BK86" s="1">
        <f t="shared" si="55"/>
        <v>0</v>
      </c>
      <c r="BL86" s="1">
        <f t="shared" si="55"/>
        <v>6.1505832449628844E-2</v>
      </c>
      <c r="BM86" s="1">
        <f t="shared" si="55"/>
        <v>0.53658536585365857</v>
      </c>
      <c r="BN86" s="1">
        <f t="shared" si="55"/>
        <v>0.40190880169671261</v>
      </c>
    </row>
    <row r="87" spans="1:66" hidden="1">
      <c r="A87" s="2" t="s">
        <v>161</v>
      </c>
      <c r="B87" s="2" t="s">
        <v>105</v>
      </c>
      <c r="C87" s="2" t="s">
        <v>164</v>
      </c>
      <c r="D87" s="2" t="s">
        <v>275</v>
      </c>
      <c r="E87" s="6" t="s">
        <v>78</v>
      </c>
      <c r="F87" s="2" t="s">
        <v>1436</v>
      </c>
      <c r="G87" s="2" t="s">
        <v>1433</v>
      </c>
      <c r="H87" s="2" t="s">
        <v>1434</v>
      </c>
      <c r="I87" s="2">
        <v>112</v>
      </c>
      <c r="J87" s="2">
        <v>45</v>
      </c>
      <c r="K87" s="2" t="str">
        <f t="shared" si="30"/>
        <v>MINERIO</v>
      </c>
      <c r="L87" s="2">
        <f t="shared" si="31"/>
        <v>5.6070000000000009E-3</v>
      </c>
      <c r="M87" s="2">
        <f t="shared" si="32"/>
        <v>37.799999999999997</v>
      </c>
      <c r="N87" s="8">
        <v>12.46</v>
      </c>
      <c r="O87" s="11">
        <v>0.84</v>
      </c>
      <c r="P87" s="11">
        <f t="shared" si="45"/>
        <v>1.5920398009950248E-2</v>
      </c>
      <c r="Q87" s="11">
        <f t="shared" si="46"/>
        <v>0.99999195132969065</v>
      </c>
      <c r="R87" s="11">
        <f t="shared" si="47"/>
        <v>60289.209950248754</v>
      </c>
      <c r="S87" s="11">
        <f t="shared" si="48"/>
        <v>3786885.520361627</v>
      </c>
      <c r="T87" s="2">
        <v>32</v>
      </c>
      <c r="U87" s="2">
        <v>1978</v>
      </c>
      <c r="V87" s="2">
        <f t="shared" si="33"/>
        <v>1.5920398009950248E-2</v>
      </c>
      <c r="W87" s="2">
        <f t="shared" si="34"/>
        <v>0.98407960199004973</v>
      </c>
      <c r="X87" s="2">
        <v>0</v>
      </c>
      <c r="Y87" s="2">
        <v>470</v>
      </c>
      <c r="Z87" s="5">
        <v>0</v>
      </c>
      <c r="AA87" s="5">
        <v>46</v>
      </c>
      <c r="AB87" s="5">
        <v>967</v>
      </c>
      <c r="AC87" s="5">
        <v>222</v>
      </c>
      <c r="AD87" s="5">
        <v>51</v>
      </c>
      <c r="AE87" s="5">
        <v>50</v>
      </c>
      <c r="AF87" s="5">
        <f t="shared" si="35"/>
        <v>0</v>
      </c>
      <c r="AG87" s="5">
        <f t="shared" si="36"/>
        <v>3.724696356275304E-2</v>
      </c>
      <c r="AH87" s="5">
        <f t="shared" si="37"/>
        <v>0.78299595141700407</v>
      </c>
      <c r="AI87" s="5">
        <f t="shared" si="38"/>
        <v>0.1797570850202429</v>
      </c>
      <c r="AJ87" s="5">
        <v>0</v>
      </c>
      <c r="AK87" s="3">
        <v>25</v>
      </c>
      <c r="AL87" s="3">
        <v>940</v>
      </c>
      <c r="AM87" s="3">
        <v>309</v>
      </c>
      <c r="AN87" s="3">
        <v>26</v>
      </c>
      <c r="AO87" s="3">
        <v>36</v>
      </c>
      <c r="AP87" s="1">
        <f t="shared" si="39"/>
        <v>0</v>
      </c>
      <c r="AQ87" s="1">
        <f t="shared" si="40"/>
        <v>1.9623233908948195E-2</v>
      </c>
      <c r="AR87" s="1">
        <f t="shared" si="41"/>
        <v>0.73783359497645207</v>
      </c>
      <c r="AS87" s="1">
        <f t="shared" si="42"/>
        <v>0.24254317111459969</v>
      </c>
      <c r="AT87" s="5">
        <f t="shared" si="43"/>
        <v>1235</v>
      </c>
      <c r="AU87" s="3">
        <f t="shared" si="49"/>
        <v>1274</v>
      </c>
      <c r="AV87" s="2">
        <f t="shared" si="44"/>
        <v>2010</v>
      </c>
      <c r="AW87" s="1">
        <f t="shared" si="50"/>
        <v>0.3255060728744939</v>
      </c>
      <c r="AX87" s="1">
        <f t="shared" si="51"/>
        <v>0.31554160125588698</v>
      </c>
      <c r="AY87" s="1">
        <f t="shared" si="52"/>
        <v>0</v>
      </c>
      <c r="AZ87" s="1">
        <f t="shared" si="52"/>
        <v>7.8885400313971745</v>
      </c>
      <c r="BA87" s="1">
        <f t="shared" si="52"/>
        <v>296.60910518053379</v>
      </c>
      <c r="BB87" s="1">
        <f t="shared" si="52"/>
        <v>97.502354788069084</v>
      </c>
      <c r="BC87" s="1">
        <f t="shared" si="53"/>
        <v>0</v>
      </c>
      <c r="BD87" s="1">
        <f t="shared" si="53"/>
        <v>14.973279352226719</v>
      </c>
      <c r="BE87" s="1">
        <f t="shared" si="53"/>
        <v>314.76437246963559</v>
      </c>
      <c r="BF87" s="1">
        <f t="shared" si="53"/>
        <v>72.262348178137643</v>
      </c>
      <c r="BG87" s="1">
        <f t="shared" si="54"/>
        <v>0</v>
      </c>
      <c r="BH87" s="1">
        <f t="shared" si="54"/>
        <v>1.9623233908948195E-2</v>
      </c>
      <c r="BI87" s="1">
        <f t="shared" si="54"/>
        <v>0.73783359497645218</v>
      </c>
      <c r="BJ87" s="1">
        <f t="shared" si="54"/>
        <v>0.24254317111459972</v>
      </c>
      <c r="BK87" s="1">
        <f t="shared" si="55"/>
        <v>0</v>
      </c>
      <c r="BL87" s="1">
        <f t="shared" si="55"/>
        <v>3.724696356275304E-2</v>
      </c>
      <c r="BM87" s="1">
        <f t="shared" si="55"/>
        <v>0.78299595141700407</v>
      </c>
      <c r="BN87" s="1">
        <f t="shared" si="55"/>
        <v>0.17975708502024293</v>
      </c>
    </row>
    <row r="88" spans="1:66" hidden="1">
      <c r="A88" s="2" t="s">
        <v>1049</v>
      </c>
      <c r="B88" s="2" t="s">
        <v>105</v>
      </c>
      <c r="C88" s="2" t="s">
        <v>164</v>
      </c>
      <c r="E88" s="6" t="s">
        <v>142</v>
      </c>
      <c r="F88" s="2" t="s">
        <v>1436</v>
      </c>
      <c r="G88" s="2" t="s">
        <v>6</v>
      </c>
      <c r="H88" s="2" t="s">
        <v>1141</v>
      </c>
      <c r="I88" s="2">
        <v>182</v>
      </c>
      <c r="J88" s="2">
        <v>30</v>
      </c>
      <c r="K88" s="2" t="str">
        <f t="shared" si="30"/>
        <v>MINERIO</v>
      </c>
      <c r="L88" s="2">
        <f t="shared" si="31"/>
        <v>3.7289999999999997E-3</v>
      </c>
      <c r="M88" s="2">
        <f t="shared" si="32"/>
        <v>16.5</v>
      </c>
      <c r="N88" s="8">
        <v>12.43</v>
      </c>
      <c r="O88" s="11">
        <v>0.55000000000000004</v>
      </c>
      <c r="P88" s="11">
        <f t="shared" si="45"/>
        <v>5.6952662721893491E-2</v>
      </c>
      <c r="Q88" s="11">
        <f t="shared" si="46"/>
        <v>0.99995533324013253</v>
      </c>
      <c r="R88" s="11">
        <f t="shared" si="47"/>
        <v>81738.689349112421</v>
      </c>
      <c r="S88" s="11">
        <f t="shared" si="48"/>
        <v>1435139.8940875712</v>
      </c>
      <c r="T88" s="2">
        <v>77</v>
      </c>
      <c r="U88" s="2">
        <v>1275</v>
      </c>
      <c r="V88" s="2">
        <f t="shared" si="33"/>
        <v>5.6952662721893491E-2</v>
      </c>
      <c r="W88" s="2">
        <f t="shared" si="34"/>
        <v>0.94304733727810652</v>
      </c>
      <c r="X88" s="2">
        <v>0</v>
      </c>
      <c r="Y88" s="2">
        <v>395</v>
      </c>
      <c r="Z88" s="5">
        <v>0</v>
      </c>
      <c r="AA88" s="5">
        <v>0</v>
      </c>
      <c r="AB88" s="5">
        <v>478</v>
      </c>
      <c r="AC88" s="5">
        <v>419</v>
      </c>
      <c r="AD88" s="5">
        <v>0</v>
      </c>
      <c r="AE88" s="5">
        <v>10</v>
      </c>
      <c r="AF88" s="5">
        <f t="shared" si="35"/>
        <v>0</v>
      </c>
      <c r="AG88" s="5">
        <f t="shared" si="36"/>
        <v>0</v>
      </c>
      <c r="AH88" s="5">
        <f t="shared" si="37"/>
        <v>0.5328874024526199</v>
      </c>
      <c r="AI88" s="5">
        <f t="shared" si="38"/>
        <v>0.46711259754738016</v>
      </c>
      <c r="AJ88" s="5">
        <v>0</v>
      </c>
      <c r="AK88" s="3">
        <v>0</v>
      </c>
      <c r="AL88" s="3">
        <v>0</v>
      </c>
      <c r="AM88" s="3">
        <v>381</v>
      </c>
      <c r="AN88" s="3">
        <v>520</v>
      </c>
      <c r="AO88" s="3">
        <v>0</v>
      </c>
      <c r="AP88" s="1">
        <f t="shared" si="39"/>
        <v>0</v>
      </c>
      <c r="AQ88" s="1">
        <f t="shared" si="40"/>
        <v>0</v>
      </c>
      <c r="AR88" s="1">
        <f t="shared" si="41"/>
        <v>0</v>
      </c>
      <c r="AS88" s="1">
        <f t="shared" si="42"/>
        <v>1</v>
      </c>
      <c r="AT88" s="5">
        <f t="shared" si="43"/>
        <v>897</v>
      </c>
      <c r="AU88" s="3">
        <f t="shared" si="49"/>
        <v>381</v>
      </c>
      <c r="AV88" s="2">
        <f t="shared" si="44"/>
        <v>1352</v>
      </c>
      <c r="AW88" s="1">
        <f t="shared" si="50"/>
        <v>0.30144927536231886</v>
      </c>
      <c r="AX88" s="1">
        <f t="shared" si="51"/>
        <v>0.70971128608923884</v>
      </c>
      <c r="AY88" s="1">
        <f t="shared" si="52"/>
        <v>0</v>
      </c>
      <c r="AZ88" s="1">
        <f t="shared" si="52"/>
        <v>0</v>
      </c>
      <c r="BA88" s="1">
        <f t="shared" si="52"/>
        <v>0</v>
      </c>
      <c r="BB88" s="1">
        <f t="shared" si="52"/>
        <v>270.39999999999998</v>
      </c>
      <c r="BC88" s="1">
        <f t="shared" si="53"/>
        <v>0</v>
      </c>
      <c r="BD88" s="1">
        <f t="shared" si="53"/>
        <v>0</v>
      </c>
      <c r="BE88" s="1">
        <f t="shared" si="53"/>
        <v>144.0927536231884</v>
      </c>
      <c r="BF88" s="1">
        <f t="shared" si="53"/>
        <v>126.30724637681161</v>
      </c>
      <c r="BG88" s="1">
        <f t="shared" si="54"/>
        <v>0</v>
      </c>
      <c r="BH88" s="1">
        <f t="shared" si="54"/>
        <v>0</v>
      </c>
      <c r="BI88" s="1">
        <f t="shared" si="54"/>
        <v>0</v>
      </c>
      <c r="BJ88" s="1">
        <f t="shared" si="54"/>
        <v>1</v>
      </c>
      <c r="BK88" s="1">
        <f t="shared" si="55"/>
        <v>0</v>
      </c>
      <c r="BL88" s="1">
        <f t="shared" si="55"/>
        <v>0</v>
      </c>
      <c r="BM88" s="1">
        <f t="shared" si="55"/>
        <v>0.5328874024526199</v>
      </c>
      <c r="BN88" s="1">
        <f t="shared" si="55"/>
        <v>0.46711259754738021</v>
      </c>
    </row>
    <row r="89" spans="1:66" hidden="1">
      <c r="A89" s="2" t="s">
        <v>1049</v>
      </c>
      <c r="B89" s="2" t="s">
        <v>105</v>
      </c>
      <c r="C89" s="2" t="s">
        <v>164</v>
      </c>
      <c r="E89" s="6" t="s">
        <v>142</v>
      </c>
      <c r="F89" s="2" t="s">
        <v>1436</v>
      </c>
      <c r="G89" s="2" t="s">
        <v>6</v>
      </c>
      <c r="H89" s="2" t="s">
        <v>1141</v>
      </c>
      <c r="I89" s="2">
        <v>187</v>
      </c>
      <c r="J89" s="2">
        <v>75</v>
      </c>
      <c r="K89" s="2" t="str">
        <f t="shared" si="30"/>
        <v>MINERIO</v>
      </c>
      <c r="L89" s="2">
        <f t="shared" si="31"/>
        <v>9.3074999999999998E-3</v>
      </c>
      <c r="M89" s="2">
        <f t="shared" si="32"/>
        <v>46.5</v>
      </c>
      <c r="N89" s="8">
        <v>12.41</v>
      </c>
      <c r="O89" s="11">
        <v>0.62</v>
      </c>
      <c r="P89" s="11">
        <f t="shared" si="45"/>
        <v>1.0061486864169928E-2</v>
      </c>
      <c r="Q89" s="11">
        <f t="shared" si="46"/>
        <v>0.9999971593850131</v>
      </c>
      <c r="R89" s="11">
        <f t="shared" si="47"/>
        <v>123676.15874790387</v>
      </c>
      <c r="S89" s="11">
        <f t="shared" si="48"/>
        <v>12292001.083058318</v>
      </c>
      <c r="T89" s="2">
        <v>36</v>
      </c>
      <c r="U89" s="2">
        <v>3542</v>
      </c>
      <c r="V89" s="2">
        <f t="shared" si="33"/>
        <v>1.0061486864169928E-2</v>
      </c>
      <c r="W89" s="2">
        <f t="shared" si="34"/>
        <v>0.98993851313583003</v>
      </c>
      <c r="X89" s="2">
        <v>0</v>
      </c>
      <c r="Y89" s="2">
        <v>564</v>
      </c>
      <c r="Z89" s="5">
        <v>0</v>
      </c>
      <c r="AA89" s="5">
        <v>25</v>
      </c>
      <c r="AB89" s="5">
        <v>1596</v>
      </c>
      <c r="AC89" s="5">
        <v>575</v>
      </c>
      <c r="AD89" s="5">
        <v>42</v>
      </c>
      <c r="AE89" s="5">
        <v>77</v>
      </c>
      <c r="AF89" s="5">
        <f t="shared" si="35"/>
        <v>0</v>
      </c>
      <c r="AG89" s="5">
        <f t="shared" si="36"/>
        <v>1.1384335154826957E-2</v>
      </c>
      <c r="AH89" s="5">
        <f t="shared" si="37"/>
        <v>0.72677595628415304</v>
      </c>
      <c r="AI89" s="5">
        <f t="shared" si="38"/>
        <v>0.26183970856102001</v>
      </c>
      <c r="AJ89" s="5">
        <v>0</v>
      </c>
      <c r="AK89" s="3">
        <v>0</v>
      </c>
      <c r="AL89" s="3">
        <v>5</v>
      </c>
      <c r="AM89" s="3">
        <v>1441</v>
      </c>
      <c r="AN89" s="3">
        <v>808</v>
      </c>
      <c r="AO89" s="3">
        <v>11</v>
      </c>
      <c r="AP89" s="1">
        <f t="shared" si="39"/>
        <v>0</v>
      </c>
      <c r="AQ89" s="1">
        <f t="shared" si="40"/>
        <v>0</v>
      </c>
      <c r="AR89" s="1">
        <f t="shared" si="41"/>
        <v>3.4578146611341631E-3</v>
      </c>
      <c r="AS89" s="1">
        <f t="shared" si="42"/>
        <v>0.99654218533886585</v>
      </c>
      <c r="AT89" s="5">
        <f t="shared" si="43"/>
        <v>2196</v>
      </c>
      <c r="AU89" s="3">
        <f t="shared" si="49"/>
        <v>1446</v>
      </c>
      <c r="AV89" s="2">
        <f t="shared" si="44"/>
        <v>3578</v>
      </c>
      <c r="AW89" s="1">
        <f t="shared" si="50"/>
        <v>0.32586520947176684</v>
      </c>
      <c r="AX89" s="1">
        <f t="shared" si="51"/>
        <v>0.49488243430152146</v>
      </c>
      <c r="AY89" s="1">
        <f t="shared" si="52"/>
        <v>0</v>
      </c>
      <c r="AZ89" s="1">
        <f t="shared" si="52"/>
        <v>0</v>
      </c>
      <c r="BA89" s="1">
        <f t="shared" si="52"/>
        <v>2.4744121715076073</v>
      </c>
      <c r="BB89" s="1">
        <f t="shared" si="52"/>
        <v>713.12558782849237</v>
      </c>
      <c r="BC89" s="1">
        <f t="shared" si="53"/>
        <v>0</v>
      </c>
      <c r="BD89" s="1">
        <f t="shared" si="53"/>
        <v>8.1466302367941701</v>
      </c>
      <c r="BE89" s="1">
        <f t="shared" si="53"/>
        <v>520.08087431693991</v>
      </c>
      <c r="BF89" s="1">
        <f t="shared" si="53"/>
        <v>187.37249544626593</v>
      </c>
      <c r="BG89" s="1">
        <f t="shared" si="54"/>
        <v>0</v>
      </c>
      <c r="BH89" s="1">
        <f t="shared" si="54"/>
        <v>0</v>
      </c>
      <c r="BI89" s="1">
        <f t="shared" si="54"/>
        <v>3.4578146611341631E-3</v>
      </c>
      <c r="BJ89" s="1">
        <f t="shared" si="54"/>
        <v>0.99654218533886574</v>
      </c>
      <c r="BK89" s="1">
        <f t="shared" si="55"/>
        <v>0</v>
      </c>
      <c r="BL89" s="1">
        <f t="shared" si="55"/>
        <v>1.1384335154826956E-2</v>
      </c>
      <c r="BM89" s="1">
        <f t="shared" si="55"/>
        <v>0.72677595628415304</v>
      </c>
      <c r="BN89" s="1">
        <f t="shared" si="55"/>
        <v>0.26183970856102001</v>
      </c>
    </row>
    <row r="90" spans="1:66" hidden="1">
      <c r="A90" s="2" t="s">
        <v>1049</v>
      </c>
      <c r="B90" s="2" t="s">
        <v>105</v>
      </c>
      <c r="C90" s="2" t="s">
        <v>164</v>
      </c>
      <c r="E90" s="6" t="s">
        <v>131</v>
      </c>
      <c r="F90" s="2" t="s">
        <v>1436</v>
      </c>
      <c r="G90" s="2" t="s">
        <v>6</v>
      </c>
      <c r="H90" s="2" t="s">
        <v>1141</v>
      </c>
      <c r="I90" s="2">
        <v>51</v>
      </c>
      <c r="J90" s="2">
        <v>90</v>
      </c>
      <c r="K90" s="2" t="str">
        <f t="shared" si="30"/>
        <v>MINERIO</v>
      </c>
      <c r="L90" s="2">
        <f t="shared" si="31"/>
        <v>1.0971E-2</v>
      </c>
      <c r="M90" s="2">
        <f t="shared" si="32"/>
        <v>69.3</v>
      </c>
      <c r="N90" s="8">
        <v>12.19</v>
      </c>
      <c r="O90" s="11">
        <v>0.77</v>
      </c>
      <c r="P90" s="11">
        <f t="shared" si="45"/>
        <v>3.3884297520661154E-2</v>
      </c>
      <c r="Q90" s="11">
        <f t="shared" si="46"/>
        <v>0.99997101512798237</v>
      </c>
      <c r="R90" s="11">
        <f t="shared" si="47"/>
        <v>43113.83801652892</v>
      </c>
      <c r="S90" s="11">
        <f t="shared" si="48"/>
        <v>1272347.1201126026</v>
      </c>
      <c r="T90" s="2">
        <v>41</v>
      </c>
      <c r="U90" s="2">
        <v>1169</v>
      </c>
      <c r="V90" s="2">
        <f t="shared" si="33"/>
        <v>3.3884297520661154E-2</v>
      </c>
      <c r="W90" s="2">
        <f t="shared" si="34"/>
        <v>0.96611570247933887</v>
      </c>
      <c r="X90" s="2">
        <v>0</v>
      </c>
      <c r="Y90" s="2">
        <v>377</v>
      </c>
      <c r="Z90" s="2">
        <v>0</v>
      </c>
      <c r="AA90" s="2">
        <v>3</v>
      </c>
      <c r="AB90" s="2">
        <v>472</v>
      </c>
      <c r="AC90" s="2">
        <v>347</v>
      </c>
      <c r="AD90" s="2">
        <v>5</v>
      </c>
      <c r="AE90" s="2">
        <v>15</v>
      </c>
      <c r="AF90" s="5">
        <f t="shared" si="35"/>
        <v>0</v>
      </c>
      <c r="AG90" s="5">
        <f t="shared" si="36"/>
        <v>3.6496350364963502E-3</v>
      </c>
      <c r="AH90" s="5">
        <f t="shared" si="37"/>
        <v>0.57420924574209242</v>
      </c>
      <c r="AI90" s="5">
        <f t="shared" si="38"/>
        <v>0.42214111922141118</v>
      </c>
      <c r="AJ90" s="2">
        <v>0</v>
      </c>
      <c r="AK90" s="3">
        <v>0</v>
      </c>
      <c r="AL90" s="3">
        <v>400</v>
      </c>
      <c r="AM90" s="3">
        <v>431</v>
      </c>
      <c r="AN90" s="3">
        <v>1</v>
      </c>
      <c r="AO90" s="3">
        <v>10</v>
      </c>
      <c r="AP90" s="1">
        <f t="shared" si="39"/>
        <v>0</v>
      </c>
      <c r="AQ90" s="1">
        <f t="shared" si="40"/>
        <v>0</v>
      </c>
      <c r="AR90" s="1">
        <f t="shared" si="41"/>
        <v>0.48134777376654631</v>
      </c>
      <c r="AS90" s="1">
        <f t="shared" si="42"/>
        <v>0.51865222623345364</v>
      </c>
      <c r="AT90" s="5">
        <f t="shared" si="43"/>
        <v>822</v>
      </c>
      <c r="AU90" s="3">
        <f t="shared" si="49"/>
        <v>831</v>
      </c>
      <c r="AV90" s="2">
        <f t="shared" si="44"/>
        <v>1210</v>
      </c>
      <c r="AW90" s="1">
        <f t="shared" si="50"/>
        <v>0.2944038929440389</v>
      </c>
      <c r="AX90" s="1">
        <f t="shared" si="51"/>
        <v>0.29121540312876054</v>
      </c>
      <c r="AY90" s="1">
        <f t="shared" si="52"/>
        <v>0</v>
      </c>
      <c r="AZ90" s="1">
        <f t="shared" si="52"/>
        <v>0</v>
      </c>
      <c r="BA90" s="1">
        <f t="shared" si="52"/>
        <v>116.48616125150421</v>
      </c>
      <c r="BB90" s="1">
        <f t="shared" si="52"/>
        <v>125.5138387484958</v>
      </c>
      <c r="BC90" s="1">
        <f t="shared" si="53"/>
        <v>0</v>
      </c>
      <c r="BD90" s="1">
        <f t="shared" si="53"/>
        <v>0.88321167883211671</v>
      </c>
      <c r="BE90" s="1">
        <f t="shared" si="53"/>
        <v>138.95863746958636</v>
      </c>
      <c r="BF90" s="1">
        <f t="shared" si="53"/>
        <v>102.1581508515815</v>
      </c>
      <c r="BG90" s="1">
        <f t="shared" si="54"/>
        <v>0</v>
      </c>
      <c r="BH90" s="1">
        <f t="shared" si="54"/>
        <v>0</v>
      </c>
      <c r="BI90" s="1">
        <f t="shared" si="54"/>
        <v>0.48134777376654636</v>
      </c>
      <c r="BJ90" s="1">
        <f t="shared" si="54"/>
        <v>0.51865222623345375</v>
      </c>
      <c r="BK90" s="1">
        <f t="shared" si="55"/>
        <v>0</v>
      </c>
      <c r="BL90" s="1">
        <f t="shared" si="55"/>
        <v>3.6496350364963507E-3</v>
      </c>
      <c r="BM90" s="1">
        <f t="shared" si="55"/>
        <v>0.57420924574209253</v>
      </c>
      <c r="BN90" s="1">
        <f t="shared" si="55"/>
        <v>0.42214111922141118</v>
      </c>
    </row>
    <row r="91" spans="1:66" hidden="1">
      <c r="A91" s="2" t="s">
        <v>161</v>
      </c>
      <c r="B91" s="2" t="s">
        <v>105</v>
      </c>
      <c r="C91" s="2" t="s">
        <v>164</v>
      </c>
      <c r="D91" s="2" t="s">
        <v>199</v>
      </c>
      <c r="E91" s="6" t="s">
        <v>70</v>
      </c>
      <c r="F91" s="2" t="s">
        <v>1141</v>
      </c>
      <c r="G91" s="2" t="s">
        <v>1433</v>
      </c>
      <c r="H91" s="2" t="s">
        <v>1141</v>
      </c>
      <c r="I91" s="2">
        <v>35</v>
      </c>
      <c r="J91" s="2">
        <v>10</v>
      </c>
      <c r="K91" s="2" t="str">
        <f t="shared" si="30"/>
        <v>MINERIO</v>
      </c>
      <c r="L91" s="2">
        <f t="shared" si="31"/>
        <v>1.2149999999999999E-3</v>
      </c>
      <c r="M91" s="2">
        <f t="shared" si="32"/>
        <v>12.9</v>
      </c>
      <c r="N91" s="9">
        <v>12.15</v>
      </c>
      <c r="O91" s="10">
        <v>1.29</v>
      </c>
      <c r="P91" s="11">
        <f t="shared" si="45"/>
        <v>0</v>
      </c>
      <c r="Q91" s="11">
        <f t="shared" si="46"/>
        <v>1</v>
      </c>
      <c r="R91" s="11">
        <f t="shared" si="47"/>
        <v>0</v>
      </c>
      <c r="S91" s="11">
        <f t="shared" si="48"/>
        <v>492804</v>
      </c>
      <c r="T91" s="2">
        <v>0</v>
      </c>
      <c r="U91" s="2">
        <v>702</v>
      </c>
      <c r="V91" s="2">
        <f t="shared" si="33"/>
        <v>0</v>
      </c>
      <c r="W91" s="2">
        <f t="shared" si="34"/>
        <v>1</v>
      </c>
      <c r="X91" s="2">
        <v>0</v>
      </c>
      <c r="Y91" s="2">
        <v>306</v>
      </c>
      <c r="Z91" s="5">
        <v>0</v>
      </c>
      <c r="AA91" s="5">
        <v>3</v>
      </c>
      <c r="AB91" s="5">
        <v>187</v>
      </c>
      <c r="AC91" s="5">
        <v>297</v>
      </c>
      <c r="AD91" s="5">
        <v>4</v>
      </c>
      <c r="AE91" s="5">
        <v>6</v>
      </c>
      <c r="AF91" s="5">
        <f t="shared" si="35"/>
        <v>0</v>
      </c>
      <c r="AG91" s="5">
        <f t="shared" si="36"/>
        <v>6.1601642710472282E-3</v>
      </c>
      <c r="AH91" s="5">
        <f t="shared" si="37"/>
        <v>0.38398357289527718</v>
      </c>
      <c r="AI91" s="5">
        <f t="shared" si="38"/>
        <v>0.60985626283367556</v>
      </c>
      <c r="AJ91" s="2">
        <v>0</v>
      </c>
      <c r="AK91" s="3">
        <v>3</v>
      </c>
      <c r="AL91" s="3">
        <v>149</v>
      </c>
      <c r="AM91" s="3">
        <v>336</v>
      </c>
      <c r="AN91" s="3">
        <v>4</v>
      </c>
      <c r="AO91" s="3">
        <v>5</v>
      </c>
      <c r="AP91" s="1">
        <f t="shared" si="39"/>
        <v>0</v>
      </c>
      <c r="AQ91" s="1">
        <f t="shared" si="40"/>
        <v>6.1475409836065573E-3</v>
      </c>
      <c r="AR91" s="1">
        <f t="shared" si="41"/>
        <v>0.30532786885245899</v>
      </c>
      <c r="AS91" s="1">
        <f t="shared" si="42"/>
        <v>0.68852459016393441</v>
      </c>
      <c r="AT91" s="5">
        <f t="shared" si="43"/>
        <v>487</v>
      </c>
      <c r="AU91" s="3">
        <f t="shared" si="49"/>
        <v>488</v>
      </c>
      <c r="AV91" s="2">
        <f t="shared" si="44"/>
        <v>702</v>
      </c>
      <c r="AW91" s="1">
        <f t="shared" si="50"/>
        <v>0.28829568788501025</v>
      </c>
      <c r="AX91" s="1">
        <f t="shared" si="51"/>
        <v>0.28770491803278686</v>
      </c>
      <c r="AY91" s="1">
        <f t="shared" si="52"/>
        <v>0</v>
      </c>
      <c r="AZ91" s="1">
        <f t="shared" si="52"/>
        <v>0.86311475409836058</v>
      </c>
      <c r="BA91" s="1">
        <f t="shared" si="52"/>
        <v>42.868032786885244</v>
      </c>
      <c r="BB91" s="1">
        <f t="shared" si="52"/>
        <v>96.668852459016392</v>
      </c>
      <c r="BC91" s="1">
        <f t="shared" si="53"/>
        <v>0</v>
      </c>
      <c r="BD91" s="1">
        <f t="shared" si="53"/>
        <v>0.86488706365503076</v>
      </c>
      <c r="BE91" s="1">
        <f t="shared" si="53"/>
        <v>53.911293634496914</v>
      </c>
      <c r="BF91" s="1">
        <f t="shared" si="53"/>
        <v>85.623819301848044</v>
      </c>
      <c r="BG91" s="1">
        <f t="shared" si="54"/>
        <v>0</v>
      </c>
      <c r="BH91" s="1">
        <f t="shared" si="54"/>
        <v>6.1475409836065564E-3</v>
      </c>
      <c r="BI91" s="1">
        <f t="shared" si="54"/>
        <v>0.30532786885245899</v>
      </c>
      <c r="BJ91" s="1">
        <f t="shared" si="54"/>
        <v>0.68852459016393441</v>
      </c>
      <c r="BK91" s="1">
        <f t="shared" si="55"/>
        <v>0</v>
      </c>
      <c r="BL91" s="1">
        <f t="shared" si="55"/>
        <v>6.160164271047229E-3</v>
      </c>
      <c r="BM91" s="1">
        <f t="shared" si="55"/>
        <v>0.38398357289527724</v>
      </c>
      <c r="BN91" s="1">
        <f t="shared" si="55"/>
        <v>0.60985626283367567</v>
      </c>
    </row>
    <row r="92" spans="1:66" hidden="1">
      <c r="A92" s="2" t="s">
        <v>1049</v>
      </c>
      <c r="B92" s="2" t="s">
        <v>105</v>
      </c>
      <c r="C92" s="2" t="s">
        <v>164</v>
      </c>
      <c r="E92" s="6" t="s">
        <v>154</v>
      </c>
      <c r="F92" s="2" t="s">
        <v>1436</v>
      </c>
      <c r="G92" s="2" t="s">
        <v>6</v>
      </c>
      <c r="H92" s="2" t="s">
        <v>1434</v>
      </c>
      <c r="I92" s="2">
        <v>308</v>
      </c>
      <c r="J92" s="2">
        <v>10</v>
      </c>
      <c r="K92" s="2" t="str">
        <f t="shared" si="30"/>
        <v>MINERIO</v>
      </c>
      <c r="L92" s="2">
        <f t="shared" si="31"/>
        <v>1.1999999999999999E-3</v>
      </c>
      <c r="M92" s="2">
        <f t="shared" si="32"/>
        <v>50.099999999999994</v>
      </c>
      <c r="N92" s="8">
        <v>12</v>
      </c>
      <c r="O92" s="11">
        <v>5.01</v>
      </c>
      <c r="P92" s="11">
        <f t="shared" si="45"/>
        <v>0</v>
      </c>
      <c r="Q92" s="11">
        <f t="shared" si="46"/>
        <v>1</v>
      </c>
      <c r="R92" s="11">
        <f t="shared" si="47"/>
        <v>0</v>
      </c>
      <c r="S92" s="11">
        <f t="shared" si="48"/>
        <v>342225</v>
      </c>
      <c r="T92" s="2">
        <v>0</v>
      </c>
      <c r="U92" s="2">
        <v>585</v>
      </c>
      <c r="V92" s="2">
        <f t="shared" si="33"/>
        <v>0</v>
      </c>
      <c r="W92" s="2">
        <f t="shared" si="34"/>
        <v>1</v>
      </c>
      <c r="X92" s="2">
        <v>0</v>
      </c>
      <c r="Y92" s="2">
        <v>301</v>
      </c>
      <c r="Z92" s="5">
        <v>0</v>
      </c>
      <c r="AA92" s="5">
        <v>175</v>
      </c>
      <c r="AB92" s="5">
        <v>88</v>
      </c>
      <c r="AC92" s="5">
        <v>42</v>
      </c>
      <c r="AD92" s="5">
        <v>130</v>
      </c>
      <c r="AE92" s="5">
        <v>12</v>
      </c>
      <c r="AF92" s="5">
        <f t="shared" si="35"/>
        <v>0</v>
      </c>
      <c r="AG92" s="5">
        <f t="shared" si="36"/>
        <v>0.57377049180327866</v>
      </c>
      <c r="AH92" s="5">
        <f t="shared" si="37"/>
        <v>0.28852459016393445</v>
      </c>
      <c r="AI92" s="5">
        <f t="shared" si="38"/>
        <v>0.13770491803278689</v>
      </c>
      <c r="AJ92" s="5">
        <v>0</v>
      </c>
      <c r="AK92" s="3">
        <v>128</v>
      </c>
      <c r="AL92" s="3">
        <v>141</v>
      </c>
      <c r="AM92" s="3">
        <v>51</v>
      </c>
      <c r="AN92" s="3">
        <v>104</v>
      </c>
      <c r="AO92" s="3">
        <v>17</v>
      </c>
      <c r="AP92" s="1">
        <f t="shared" si="39"/>
        <v>0</v>
      </c>
      <c r="AQ92" s="1">
        <f t="shared" si="40"/>
        <v>0.4</v>
      </c>
      <c r="AR92" s="1">
        <f t="shared" si="41"/>
        <v>0.44062499999999999</v>
      </c>
      <c r="AS92" s="1">
        <f t="shared" si="42"/>
        <v>0.15937499999999999</v>
      </c>
      <c r="AT92" s="5">
        <f t="shared" si="43"/>
        <v>305</v>
      </c>
      <c r="AU92" s="3">
        <f t="shared" si="49"/>
        <v>320</v>
      </c>
      <c r="AV92" s="2">
        <f t="shared" si="44"/>
        <v>585</v>
      </c>
      <c r="AW92" s="1">
        <f t="shared" si="50"/>
        <v>0.38360655737704918</v>
      </c>
      <c r="AX92" s="1">
        <f t="shared" si="51"/>
        <v>0.36562499999999998</v>
      </c>
      <c r="AY92" s="1">
        <f t="shared" si="52"/>
        <v>0</v>
      </c>
      <c r="AZ92" s="1">
        <f t="shared" si="52"/>
        <v>46.8</v>
      </c>
      <c r="BA92" s="1">
        <f t="shared" si="52"/>
        <v>51.553124999999994</v>
      </c>
      <c r="BB92" s="1">
        <f t="shared" si="52"/>
        <v>18.646874999999998</v>
      </c>
      <c r="BC92" s="1">
        <f t="shared" si="53"/>
        <v>0</v>
      </c>
      <c r="BD92" s="1">
        <f t="shared" si="53"/>
        <v>67.131147540983605</v>
      </c>
      <c r="BE92" s="1">
        <f t="shared" si="53"/>
        <v>33.757377049180327</v>
      </c>
      <c r="BF92" s="1">
        <f t="shared" si="53"/>
        <v>16.111475409836064</v>
      </c>
      <c r="BG92" s="1">
        <f t="shared" si="54"/>
        <v>0</v>
      </c>
      <c r="BH92" s="1">
        <f t="shared" si="54"/>
        <v>0.4</v>
      </c>
      <c r="BI92" s="1">
        <f t="shared" si="54"/>
        <v>0.44062499999999999</v>
      </c>
      <c r="BJ92" s="1">
        <f t="shared" si="54"/>
        <v>0.15937499999999999</v>
      </c>
      <c r="BK92" s="1">
        <f t="shared" si="55"/>
        <v>0</v>
      </c>
      <c r="BL92" s="1">
        <f t="shared" si="55"/>
        <v>0.57377049180327866</v>
      </c>
      <c r="BM92" s="1">
        <f t="shared" si="55"/>
        <v>0.28852459016393445</v>
      </c>
      <c r="BN92" s="1">
        <f t="shared" si="55"/>
        <v>0.13770491803278687</v>
      </c>
    </row>
    <row r="93" spans="1:66" hidden="1">
      <c r="A93" s="2" t="s">
        <v>161</v>
      </c>
      <c r="B93" s="2" t="s">
        <v>105</v>
      </c>
      <c r="C93" s="2" t="s">
        <v>164</v>
      </c>
      <c r="D93" s="2" t="s">
        <v>280</v>
      </c>
      <c r="E93" s="6" t="s">
        <v>79</v>
      </c>
      <c r="F93" s="2" t="s">
        <v>1141</v>
      </c>
      <c r="G93" s="2" t="s">
        <v>1433</v>
      </c>
      <c r="H93" s="2" t="s">
        <v>1141</v>
      </c>
      <c r="I93" s="2">
        <v>117</v>
      </c>
      <c r="J93" s="2">
        <v>65</v>
      </c>
      <c r="K93" s="2" t="str">
        <f t="shared" si="30"/>
        <v>MINERIO</v>
      </c>
      <c r="L93" s="2">
        <f t="shared" si="31"/>
        <v>7.7740000000000005E-3</v>
      </c>
      <c r="M93" s="2">
        <f t="shared" si="32"/>
        <v>38.35</v>
      </c>
      <c r="N93" s="8">
        <v>11.96</v>
      </c>
      <c r="O93" s="11">
        <v>0.59</v>
      </c>
      <c r="P93" s="11">
        <f t="shared" si="45"/>
        <v>2.3352165725047083E-2</v>
      </c>
      <c r="Q93" s="11">
        <f t="shared" si="46"/>
        <v>0.9999909942323868</v>
      </c>
      <c r="R93" s="11">
        <f t="shared" si="47"/>
        <v>149593.06290018832</v>
      </c>
      <c r="S93" s="11">
        <f t="shared" si="48"/>
        <v>6405903.3094038945</v>
      </c>
      <c r="T93" s="2">
        <v>62</v>
      </c>
      <c r="U93" s="2">
        <v>2593</v>
      </c>
      <c r="V93" s="2">
        <f t="shared" si="33"/>
        <v>2.3352165725047083E-2</v>
      </c>
      <c r="W93" s="2">
        <f t="shared" si="34"/>
        <v>0.97664783427495294</v>
      </c>
      <c r="X93" s="2">
        <v>0</v>
      </c>
      <c r="Y93" s="2">
        <v>564</v>
      </c>
      <c r="Z93" s="5">
        <v>0</v>
      </c>
      <c r="AA93" s="5">
        <v>179</v>
      </c>
      <c r="AB93" s="5">
        <v>1172</v>
      </c>
      <c r="AC93" s="5">
        <v>237</v>
      </c>
      <c r="AD93" s="5">
        <v>142</v>
      </c>
      <c r="AE93" s="5">
        <v>53</v>
      </c>
      <c r="AF93" s="5">
        <f t="shared" si="35"/>
        <v>0</v>
      </c>
      <c r="AG93" s="5">
        <f t="shared" si="36"/>
        <v>0.11272040302267003</v>
      </c>
      <c r="AH93" s="5">
        <f t="shared" si="37"/>
        <v>0.73803526448362722</v>
      </c>
      <c r="AI93" s="5">
        <f t="shared" si="38"/>
        <v>0.14924433249370278</v>
      </c>
      <c r="AJ93" s="5">
        <v>0</v>
      </c>
      <c r="AK93" s="3">
        <v>131</v>
      </c>
      <c r="AL93" s="3">
        <v>1140</v>
      </c>
      <c r="AM93" s="3">
        <v>348</v>
      </c>
      <c r="AN93" s="3">
        <v>113</v>
      </c>
      <c r="AO93" s="3">
        <v>48</v>
      </c>
      <c r="AP93" s="1">
        <f t="shared" si="39"/>
        <v>0</v>
      </c>
      <c r="AQ93" s="1">
        <f t="shared" si="40"/>
        <v>8.091414453366276E-2</v>
      </c>
      <c r="AR93" s="1">
        <f t="shared" si="41"/>
        <v>0.70413835701050032</v>
      </c>
      <c r="AS93" s="1">
        <f t="shared" si="42"/>
        <v>0.21494749845583694</v>
      </c>
      <c r="AT93" s="5">
        <f t="shared" si="43"/>
        <v>1588</v>
      </c>
      <c r="AU93" s="3">
        <f t="shared" si="49"/>
        <v>1619</v>
      </c>
      <c r="AV93" s="2">
        <f t="shared" si="44"/>
        <v>2655</v>
      </c>
      <c r="AW93" s="1">
        <f t="shared" si="50"/>
        <v>0.33438287153652391</v>
      </c>
      <c r="AX93" s="1">
        <f t="shared" si="51"/>
        <v>0.32798023471278565</v>
      </c>
      <c r="AY93" s="1">
        <f t="shared" si="52"/>
        <v>0</v>
      </c>
      <c r="AZ93" s="1">
        <f t="shared" si="52"/>
        <v>42.965410747374918</v>
      </c>
      <c r="BA93" s="1">
        <f t="shared" si="52"/>
        <v>373.89746757257564</v>
      </c>
      <c r="BB93" s="1">
        <f t="shared" si="52"/>
        <v>114.1371216800494</v>
      </c>
      <c r="BC93" s="1">
        <f t="shared" si="53"/>
        <v>0</v>
      </c>
      <c r="BD93" s="1">
        <f t="shared" si="53"/>
        <v>59.854534005037777</v>
      </c>
      <c r="BE93" s="1">
        <f t="shared" si="53"/>
        <v>391.89672544080599</v>
      </c>
      <c r="BF93" s="1">
        <f t="shared" si="53"/>
        <v>79.248740554156171</v>
      </c>
      <c r="BG93" s="1">
        <f t="shared" si="54"/>
        <v>0</v>
      </c>
      <c r="BH93" s="1">
        <f t="shared" si="54"/>
        <v>8.0914144533662746E-2</v>
      </c>
      <c r="BI93" s="1">
        <f t="shared" si="54"/>
        <v>0.7041383570105002</v>
      </c>
      <c r="BJ93" s="1">
        <f t="shared" si="54"/>
        <v>0.21494749845583691</v>
      </c>
      <c r="BK93" s="1">
        <f t="shared" si="55"/>
        <v>0</v>
      </c>
      <c r="BL93" s="1">
        <f t="shared" si="55"/>
        <v>0.11272040302267004</v>
      </c>
      <c r="BM93" s="1">
        <f t="shared" si="55"/>
        <v>0.73803526448362722</v>
      </c>
      <c r="BN93" s="1">
        <f t="shared" si="55"/>
        <v>0.14924433249370281</v>
      </c>
    </row>
    <row r="94" spans="1:66" hidden="1">
      <c r="A94" s="2" t="s">
        <v>616</v>
      </c>
      <c r="B94" s="2" t="s">
        <v>105</v>
      </c>
      <c r="C94" s="2" t="s">
        <v>162</v>
      </c>
      <c r="D94" s="2" t="s">
        <v>653</v>
      </c>
      <c r="E94" s="6" t="s">
        <v>9</v>
      </c>
      <c r="F94" s="2" t="s">
        <v>1436</v>
      </c>
      <c r="G94" s="2" t="s">
        <v>1433</v>
      </c>
      <c r="H94" s="2" t="s">
        <v>1141</v>
      </c>
      <c r="I94" s="2">
        <v>37</v>
      </c>
      <c r="K94" s="2" t="str">
        <f t="shared" si="30"/>
        <v>MINERIO</v>
      </c>
      <c r="L94" s="2">
        <f t="shared" si="31"/>
        <v>0</v>
      </c>
      <c r="M94" s="2">
        <f t="shared" si="32"/>
        <v>0</v>
      </c>
      <c r="N94" s="8">
        <v>11.766666666666667</v>
      </c>
      <c r="O94" s="11">
        <v>1.97</v>
      </c>
      <c r="P94" s="11">
        <f t="shared" si="45"/>
        <v>2.2528160200250311E-2</v>
      </c>
      <c r="Q94" s="11">
        <f t="shared" si="46"/>
        <v>0.99998557757023732</v>
      </c>
      <c r="R94" s="11">
        <f t="shared" si="47"/>
        <v>52460.785982478097</v>
      </c>
      <c r="S94" s="11">
        <f t="shared" si="48"/>
        <v>2328642.4148339499</v>
      </c>
      <c r="T94" s="2">
        <v>36</v>
      </c>
      <c r="U94" s="2">
        <v>1562</v>
      </c>
      <c r="V94" s="2">
        <f t="shared" si="33"/>
        <v>2.2528160200250311E-2</v>
      </c>
      <c r="W94" s="2">
        <f t="shared" si="34"/>
        <v>0.97747183979974972</v>
      </c>
      <c r="X94" s="2">
        <v>0</v>
      </c>
      <c r="Y94" s="2">
        <v>395</v>
      </c>
      <c r="Z94" s="2">
        <v>0</v>
      </c>
      <c r="AA94" s="2">
        <v>95</v>
      </c>
      <c r="AB94" s="2">
        <v>681</v>
      </c>
      <c r="AC94" s="2">
        <v>114</v>
      </c>
      <c r="AD94" s="2">
        <v>117</v>
      </c>
      <c r="AE94" s="2">
        <v>70</v>
      </c>
      <c r="AF94" s="5">
        <f t="shared" si="35"/>
        <v>0</v>
      </c>
      <c r="AG94" s="5">
        <f t="shared" si="36"/>
        <v>0.10674157303370786</v>
      </c>
      <c r="AH94" s="5">
        <f t="shared" si="37"/>
        <v>0.76516853932584272</v>
      </c>
      <c r="AI94" s="5">
        <f t="shared" si="38"/>
        <v>0.12808988764044943</v>
      </c>
      <c r="AJ94" s="2">
        <v>0</v>
      </c>
      <c r="AK94" s="3">
        <v>54</v>
      </c>
      <c r="AL94" s="3">
        <v>727</v>
      </c>
      <c r="AM94" s="3">
        <v>170</v>
      </c>
      <c r="AN94" s="3">
        <v>68</v>
      </c>
      <c r="AO94" s="3">
        <v>57</v>
      </c>
      <c r="AP94" s="1">
        <f t="shared" si="39"/>
        <v>0</v>
      </c>
      <c r="AQ94" s="1">
        <f t="shared" si="40"/>
        <v>5.6782334384858045E-2</v>
      </c>
      <c r="AR94" s="1">
        <f t="shared" si="41"/>
        <v>0.76445846477392221</v>
      </c>
      <c r="AS94" s="1">
        <f t="shared" si="42"/>
        <v>0.17875920084121977</v>
      </c>
      <c r="AT94" s="5">
        <f t="shared" si="43"/>
        <v>890</v>
      </c>
      <c r="AU94" s="3">
        <f t="shared" si="49"/>
        <v>951</v>
      </c>
      <c r="AV94" s="2">
        <f t="shared" si="44"/>
        <v>1598</v>
      </c>
      <c r="AW94" s="1">
        <f t="shared" si="50"/>
        <v>0.35910112359550561</v>
      </c>
      <c r="AX94" s="1">
        <f t="shared" si="51"/>
        <v>0.33606729758149317</v>
      </c>
      <c r="AY94" s="1">
        <f t="shared" si="52"/>
        <v>0</v>
      </c>
      <c r="AZ94" s="1">
        <f t="shared" si="52"/>
        <v>18.147634069400631</v>
      </c>
      <c r="BA94" s="1">
        <f t="shared" si="52"/>
        <v>244.32092534174555</v>
      </c>
      <c r="BB94" s="1">
        <f t="shared" si="52"/>
        <v>57.131440588853842</v>
      </c>
      <c r="BC94" s="1">
        <f t="shared" si="53"/>
        <v>0</v>
      </c>
      <c r="BD94" s="1">
        <f t="shared" si="53"/>
        <v>34.114606741573034</v>
      </c>
      <c r="BE94" s="1">
        <f t="shared" si="53"/>
        <v>244.54786516853932</v>
      </c>
      <c r="BF94" s="1">
        <f t="shared" si="53"/>
        <v>40.937528089887643</v>
      </c>
      <c r="BG94" s="1">
        <f t="shared" si="54"/>
        <v>0</v>
      </c>
      <c r="BH94" s="1">
        <f t="shared" si="54"/>
        <v>5.6782334384858038E-2</v>
      </c>
      <c r="BI94" s="1">
        <f t="shared" si="54"/>
        <v>0.76445846477392221</v>
      </c>
      <c r="BJ94" s="1">
        <f t="shared" si="54"/>
        <v>0.17875920084121977</v>
      </c>
      <c r="BK94" s="1">
        <f t="shared" si="55"/>
        <v>0</v>
      </c>
      <c r="BL94" s="1">
        <f t="shared" si="55"/>
        <v>0.10674157303370788</v>
      </c>
      <c r="BM94" s="1">
        <f t="shared" si="55"/>
        <v>0.76516853932584272</v>
      </c>
      <c r="BN94" s="1">
        <f t="shared" si="55"/>
        <v>0.12808988764044946</v>
      </c>
    </row>
    <row r="95" spans="1:66" hidden="1">
      <c r="A95" s="2" t="s">
        <v>161</v>
      </c>
      <c r="B95" s="2" t="s">
        <v>105</v>
      </c>
      <c r="C95" s="2" t="s">
        <v>164</v>
      </c>
      <c r="D95" s="2" t="s">
        <v>358</v>
      </c>
      <c r="E95" s="6" t="s">
        <v>88</v>
      </c>
      <c r="F95" s="2" t="s">
        <v>1436</v>
      </c>
      <c r="G95" s="2" t="s">
        <v>6</v>
      </c>
      <c r="H95" s="2" t="s">
        <v>1141</v>
      </c>
      <c r="I95" s="2">
        <v>195</v>
      </c>
      <c r="J95" s="2">
        <v>85</v>
      </c>
      <c r="K95" s="2" t="str">
        <f t="shared" si="30"/>
        <v>MINERIO</v>
      </c>
      <c r="L95" s="2">
        <f t="shared" si="31"/>
        <v>9.979E-3</v>
      </c>
      <c r="M95" s="2">
        <f t="shared" si="32"/>
        <v>353.6</v>
      </c>
      <c r="N95" s="8">
        <v>11.74</v>
      </c>
      <c r="O95" s="11">
        <v>4.16</v>
      </c>
      <c r="P95" s="11">
        <f t="shared" si="45"/>
        <v>0.36166800320769849</v>
      </c>
      <c r="Q95" s="11">
        <f t="shared" si="46"/>
        <v>0.99977287320432595</v>
      </c>
      <c r="R95" s="11">
        <f t="shared" si="47"/>
        <v>172190.13632718526</v>
      </c>
      <c r="S95" s="11">
        <f t="shared" si="48"/>
        <v>475991.86493257957</v>
      </c>
      <c r="T95" s="2">
        <v>902</v>
      </c>
      <c r="U95" s="2">
        <v>1592</v>
      </c>
      <c r="V95" s="2">
        <f t="shared" si="33"/>
        <v>0.36166800320769849</v>
      </c>
      <c r="W95" s="2">
        <f t="shared" si="34"/>
        <v>0.63833199679230157</v>
      </c>
      <c r="X95" s="2">
        <v>0</v>
      </c>
      <c r="Y95" s="2">
        <v>529</v>
      </c>
      <c r="Z95" s="5">
        <v>439</v>
      </c>
      <c r="AA95" s="5">
        <v>158</v>
      </c>
      <c r="AB95" s="5">
        <v>615</v>
      </c>
      <c r="AC95" s="5">
        <v>200</v>
      </c>
      <c r="AD95" s="5">
        <v>268</v>
      </c>
      <c r="AE95" s="5">
        <v>45</v>
      </c>
      <c r="AF95" s="5">
        <f t="shared" si="35"/>
        <v>0.31090651558073656</v>
      </c>
      <c r="AG95" s="5">
        <f t="shared" si="36"/>
        <v>0.11189801699716714</v>
      </c>
      <c r="AH95" s="5">
        <f t="shared" si="37"/>
        <v>0.43555240793201133</v>
      </c>
      <c r="AI95" s="5">
        <f t="shared" si="38"/>
        <v>0.14164305949008499</v>
      </c>
      <c r="AJ95" s="5">
        <v>439</v>
      </c>
      <c r="AK95" s="3">
        <v>130</v>
      </c>
      <c r="AL95" s="3">
        <v>615</v>
      </c>
      <c r="AM95" s="3">
        <v>247</v>
      </c>
      <c r="AN95" s="3">
        <v>255</v>
      </c>
      <c r="AO95" s="3">
        <v>36</v>
      </c>
      <c r="AP95" s="1">
        <f t="shared" si="39"/>
        <v>0.30677847658979734</v>
      </c>
      <c r="AQ95" s="1">
        <f t="shared" si="40"/>
        <v>9.0845562543675748E-2</v>
      </c>
      <c r="AR95" s="1">
        <f t="shared" si="41"/>
        <v>0.42976939203354297</v>
      </c>
      <c r="AS95" s="1">
        <f t="shared" si="42"/>
        <v>0.17260656883298392</v>
      </c>
      <c r="AT95" s="5">
        <f t="shared" si="43"/>
        <v>1412</v>
      </c>
      <c r="AU95" s="3">
        <f t="shared" si="49"/>
        <v>1431</v>
      </c>
      <c r="AV95" s="2">
        <f t="shared" si="44"/>
        <v>2494</v>
      </c>
      <c r="AW95" s="1">
        <f t="shared" si="50"/>
        <v>0.35325779036827193</v>
      </c>
      <c r="AX95" s="1">
        <f t="shared" si="51"/>
        <v>0.34856743535988821</v>
      </c>
      <c r="AY95" s="1">
        <f t="shared" si="52"/>
        <v>153.02110412299092</v>
      </c>
      <c r="AZ95" s="1">
        <f t="shared" si="52"/>
        <v>45.31376659678547</v>
      </c>
      <c r="BA95" s="1">
        <f t="shared" si="52"/>
        <v>214.36897274633125</v>
      </c>
      <c r="BB95" s="1">
        <f t="shared" si="52"/>
        <v>86.096156533892383</v>
      </c>
      <c r="BC95" s="1">
        <f t="shared" si="53"/>
        <v>155.08016997167138</v>
      </c>
      <c r="BD95" s="1">
        <f t="shared" si="53"/>
        <v>55.814730878186964</v>
      </c>
      <c r="BE95" s="1">
        <f t="shared" si="53"/>
        <v>217.25354107648724</v>
      </c>
      <c r="BF95" s="1">
        <f t="shared" si="53"/>
        <v>70.651558073654385</v>
      </c>
      <c r="BG95" s="1">
        <f t="shared" si="54"/>
        <v>0.30677847658979734</v>
      </c>
      <c r="BH95" s="1">
        <f t="shared" si="54"/>
        <v>9.0845562543675762E-2</v>
      </c>
      <c r="BI95" s="1">
        <f t="shared" si="54"/>
        <v>0.42976939203354297</v>
      </c>
      <c r="BJ95" s="1">
        <f t="shared" si="54"/>
        <v>0.17260656883298392</v>
      </c>
      <c r="BK95" s="1">
        <f t="shared" si="55"/>
        <v>0.31090651558073656</v>
      </c>
      <c r="BL95" s="1">
        <f t="shared" si="55"/>
        <v>0.11189801699716714</v>
      </c>
      <c r="BM95" s="1">
        <f t="shared" si="55"/>
        <v>0.43555240793201133</v>
      </c>
      <c r="BN95" s="1">
        <f t="shared" si="55"/>
        <v>0.14164305949008499</v>
      </c>
    </row>
    <row r="96" spans="1:66" hidden="1">
      <c r="A96" s="2" t="s">
        <v>1049</v>
      </c>
      <c r="B96" s="2" t="s">
        <v>105</v>
      </c>
      <c r="C96" s="2" t="s">
        <v>164</v>
      </c>
      <c r="E96" s="6" t="s">
        <v>138</v>
      </c>
      <c r="F96" s="2" t="s">
        <v>1436</v>
      </c>
      <c r="G96" s="2" t="s">
        <v>6</v>
      </c>
      <c r="H96" s="2" t="s">
        <v>1434</v>
      </c>
      <c r="I96" s="2">
        <v>153</v>
      </c>
      <c r="J96" s="2">
        <v>35</v>
      </c>
      <c r="K96" s="2" t="str">
        <f t="shared" si="30"/>
        <v>ESTERIL</v>
      </c>
      <c r="L96" s="2">
        <f t="shared" si="31"/>
        <v>4.1090000000000007E-3</v>
      </c>
      <c r="M96" s="2">
        <f t="shared" si="32"/>
        <v>4.9000000000000004</v>
      </c>
      <c r="N96" s="9">
        <v>11.74</v>
      </c>
      <c r="O96" s="10">
        <v>0.14000000000000001</v>
      </c>
      <c r="P96" s="11">
        <f t="shared" si="45"/>
        <v>2.4126455906821963E-2</v>
      </c>
      <c r="Q96" s="11">
        <f t="shared" si="46"/>
        <v>0.99997943225943731</v>
      </c>
      <c r="R96" s="11">
        <f t="shared" si="47"/>
        <v>31575.161397670548</v>
      </c>
      <c r="S96" s="11">
        <f t="shared" si="48"/>
        <v>1308709.0822574869</v>
      </c>
      <c r="T96" s="2">
        <v>29</v>
      </c>
      <c r="U96" s="2">
        <v>1173</v>
      </c>
      <c r="V96" s="2">
        <f t="shared" si="33"/>
        <v>2.4126455906821963E-2</v>
      </c>
      <c r="W96" s="2">
        <f t="shared" si="34"/>
        <v>0.97587354409317806</v>
      </c>
      <c r="X96" s="2">
        <v>0</v>
      </c>
      <c r="Y96" s="2">
        <v>381</v>
      </c>
      <c r="Z96" s="5">
        <v>0</v>
      </c>
      <c r="AA96" s="5">
        <v>0</v>
      </c>
      <c r="AB96" s="5">
        <v>371</v>
      </c>
      <c r="AC96" s="5">
        <v>429</v>
      </c>
      <c r="AD96" s="5">
        <v>0</v>
      </c>
      <c r="AE96" s="5">
        <v>4</v>
      </c>
      <c r="AF96" s="5">
        <f t="shared" si="35"/>
        <v>0</v>
      </c>
      <c r="AG96" s="5">
        <f t="shared" si="36"/>
        <v>0</v>
      </c>
      <c r="AH96" s="5">
        <f t="shared" si="37"/>
        <v>0.46375</v>
      </c>
      <c r="AI96" s="5">
        <f t="shared" si="38"/>
        <v>0.53625</v>
      </c>
      <c r="AJ96" s="5">
        <v>0</v>
      </c>
      <c r="AK96" s="3">
        <v>0</v>
      </c>
      <c r="AL96" s="3">
        <v>283</v>
      </c>
      <c r="AM96" s="3">
        <v>520</v>
      </c>
      <c r="AN96" s="3">
        <v>0</v>
      </c>
      <c r="AO96" s="3">
        <v>1</v>
      </c>
      <c r="AP96" s="1">
        <f t="shared" si="39"/>
        <v>0</v>
      </c>
      <c r="AQ96" s="1">
        <f t="shared" si="40"/>
        <v>0</v>
      </c>
      <c r="AR96" s="1">
        <f t="shared" si="41"/>
        <v>0.35242839352428396</v>
      </c>
      <c r="AS96" s="1">
        <f t="shared" si="42"/>
        <v>0.6475716064757161</v>
      </c>
      <c r="AT96" s="5">
        <f t="shared" si="43"/>
        <v>800</v>
      </c>
      <c r="AU96" s="3">
        <f t="shared" si="49"/>
        <v>803</v>
      </c>
      <c r="AV96" s="2">
        <f t="shared" si="44"/>
        <v>1202</v>
      </c>
      <c r="AW96" s="1">
        <f t="shared" si="50"/>
        <v>0.30049999999999999</v>
      </c>
      <c r="AX96" s="1">
        <f t="shared" si="51"/>
        <v>0.29937733499377334</v>
      </c>
      <c r="AY96" s="1">
        <f t="shared" si="52"/>
        <v>0</v>
      </c>
      <c r="AZ96" s="1">
        <f t="shared" si="52"/>
        <v>0</v>
      </c>
      <c r="BA96" s="1">
        <f t="shared" si="52"/>
        <v>84.72378580323786</v>
      </c>
      <c r="BB96" s="1">
        <f t="shared" si="52"/>
        <v>155.67621419676215</v>
      </c>
      <c r="BC96" s="1">
        <f t="shared" si="53"/>
        <v>0</v>
      </c>
      <c r="BD96" s="1">
        <f t="shared" si="53"/>
        <v>0</v>
      </c>
      <c r="BE96" s="1">
        <f t="shared" si="53"/>
        <v>111.4855</v>
      </c>
      <c r="BF96" s="1">
        <f t="shared" si="53"/>
        <v>128.9145</v>
      </c>
      <c r="BG96" s="1">
        <f t="shared" si="54"/>
        <v>0</v>
      </c>
      <c r="BH96" s="1">
        <f t="shared" si="54"/>
        <v>0</v>
      </c>
      <c r="BI96" s="1">
        <f t="shared" si="54"/>
        <v>0.35242839352428396</v>
      </c>
      <c r="BJ96" s="1">
        <f t="shared" si="54"/>
        <v>0.6475716064757161</v>
      </c>
      <c r="BK96" s="1">
        <f t="shared" si="55"/>
        <v>0</v>
      </c>
      <c r="BL96" s="1">
        <f t="shared" si="55"/>
        <v>0</v>
      </c>
      <c r="BM96" s="1">
        <f t="shared" si="55"/>
        <v>0.46375</v>
      </c>
      <c r="BN96" s="1">
        <f t="shared" si="55"/>
        <v>0.53625</v>
      </c>
    </row>
    <row r="97" spans="1:66" hidden="1">
      <c r="A97" s="2" t="s">
        <v>161</v>
      </c>
      <c r="B97" s="2" t="s">
        <v>105</v>
      </c>
      <c r="C97" s="2" t="s">
        <v>164</v>
      </c>
      <c r="D97" s="2" t="s">
        <v>411</v>
      </c>
      <c r="E97" s="6" t="s">
        <v>21</v>
      </c>
      <c r="F97" s="2" t="s">
        <v>1141</v>
      </c>
      <c r="G97" s="2" t="s">
        <v>1433</v>
      </c>
      <c r="H97" s="2" t="s">
        <v>1141</v>
      </c>
      <c r="I97" s="2">
        <v>248</v>
      </c>
      <c r="J97" s="2">
        <v>95</v>
      </c>
      <c r="K97" s="2" t="str">
        <f t="shared" si="30"/>
        <v>MINERIO</v>
      </c>
      <c r="L97" s="2">
        <f t="shared" si="31"/>
        <v>1.1143500000000001E-2</v>
      </c>
      <c r="M97" s="2">
        <f t="shared" si="32"/>
        <v>100.7</v>
      </c>
      <c r="N97" s="8">
        <v>11.73</v>
      </c>
      <c r="O97" s="11">
        <v>1.06</v>
      </c>
      <c r="P97" s="11">
        <f t="shared" si="45"/>
        <v>7.1102819237147591E-2</v>
      </c>
      <c r="Q97" s="11">
        <f t="shared" si="46"/>
        <v>0.99998413262864927</v>
      </c>
      <c r="R97" s="11">
        <f t="shared" si="47"/>
        <v>1217496.7023217247</v>
      </c>
      <c r="S97" s="11">
        <f t="shared" si="48"/>
        <v>17122772.302302197</v>
      </c>
      <c r="T97" s="2">
        <v>343</v>
      </c>
      <c r="U97" s="2">
        <v>4481</v>
      </c>
      <c r="V97" s="2">
        <f t="shared" si="33"/>
        <v>7.1102819237147591E-2</v>
      </c>
      <c r="W97" s="2">
        <f t="shared" si="34"/>
        <v>0.92889718076285244</v>
      </c>
      <c r="X97" s="2">
        <v>0</v>
      </c>
      <c r="Y97" s="2">
        <v>762</v>
      </c>
      <c r="Z97" s="5">
        <v>0</v>
      </c>
      <c r="AA97" s="5">
        <v>384</v>
      </c>
      <c r="AB97" s="5">
        <v>1859</v>
      </c>
      <c r="AC97" s="5">
        <v>324</v>
      </c>
      <c r="AD97" s="5">
        <v>391</v>
      </c>
      <c r="AE97" s="5">
        <v>183</v>
      </c>
      <c r="AF97" s="5">
        <f t="shared" si="35"/>
        <v>0</v>
      </c>
      <c r="AG97" s="5">
        <f t="shared" si="36"/>
        <v>0.14959096221269966</v>
      </c>
      <c r="AH97" s="5">
        <f t="shared" si="37"/>
        <v>0.72419166342033503</v>
      </c>
      <c r="AI97" s="5">
        <f t="shared" si="38"/>
        <v>0.12621737436696534</v>
      </c>
      <c r="AJ97" s="5">
        <v>0</v>
      </c>
      <c r="AK97" s="3">
        <v>249</v>
      </c>
      <c r="AL97" s="3">
        <v>1998</v>
      </c>
      <c r="AM97" s="3">
        <v>468</v>
      </c>
      <c r="AN97" s="3">
        <v>259</v>
      </c>
      <c r="AO97" s="3">
        <v>167</v>
      </c>
      <c r="AP97" s="1">
        <f t="shared" si="39"/>
        <v>0</v>
      </c>
      <c r="AQ97" s="1">
        <f t="shared" si="40"/>
        <v>9.1712707182320441E-2</v>
      </c>
      <c r="AR97" s="1">
        <f t="shared" si="41"/>
        <v>0.73591160220994478</v>
      </c>
      <c r="AS97" s="1">
        <f t="shared" si="42"/>
        <v>0.17237569060773481</v>
      </c>
      <c r="AT97" s="5">
        <f t="shared" si="43"/>
        <v>2567</v>
      </c>
      <c r="AU97" s="3">
        <f t="shared" si="49"/>
        <v>2715</v>
      </c>
      <c r="AV97" s="2">
        <f t="shared" si="44"/>
        <v>4824</v>
      </c>
      <c r="AW97" s="1">
        <f t="shared" si="50"/>
        <v>0.37584729255940785</v>
      </c>
      <c r="AX97" s="1">
        <f t="shared" si="51"/>
        <v>0.35535911602209946</v>
      </c>
      <c r="AY97" s="1">
        <f t="shared" si="52"/>
        <v>0</v>
      </c>
      <c r="AZ97" s="1">
        <f t="shared" si="52"/>
        <v>88.48441988950276</v>
      </c>
      <c r="BA97" s="1">
        <f t="shared" si="52"/>
        <v>710.00751381215468</v>
      </c>
      <c r="BB97" s="1">
        <f t="shared" si="52"/>
        <v>166.30806629834254</v>
      </c>
      <c r="BC97" s="1">
        <f t="shared" si="53"/>
        <v>0</v>
      </c>
      <c r="BD97" s="1">
        <f t="shared" si="53"/>
        <v>144.32536034281262</v>
      </c>
      <c r="BE97" s="1">
        <f t="shared" si="53"/>
        <v>698.70011686793919</v>
      </c>
      <c r="BF97" s="1">
        <f t="shared" si="53"/>
        <v>121.77452278924814</v>
      </c>
      <c r="BG97" s="1">
        <f t="shared" si="54"/>
        <v>0</v>
      </c>
      <c r="BH97" s="1">
        <f t="shared" si="54"/>
        <v>9.1712707182320441E-2</v>
      </c>
      <c r="BI97" s="1">
        <f t="shared" si="54"/>
        <v>0.73591160220994478</v>
      </c>
      <c r="BJ97" s="1">
        <f t="shared" si="54"/>
        <v>0.17237569060773481</v>
      </c>
      <c r="BK97" s="1">
        <f t="shared" si="55"/>
        <v>0</v>
      </c>
      <c r="BL97" s="1">
        <f t="shared" si="55"/>
        <v>0.14959096221269966</v>
      </c>
      <c r="BM97" s="1">
        <f t="shared" si="55"/>
        <v>0.72419166342033503</v>
      </c>
      <c r="BN97" s="1">
        <f t="shared" si="55"/>
        <v>0.12621737436696531</v>
      </c>
    </row>
    <row r="98" spans="1:66" hidden="1">
      <c r="A98" s="2" t="s">
        <v>616</v>
      </c>
      <c r="B98" s="2" t="s">
        <v>105</v>
      </c>
      <c r="C98" s="2" t="s">
        <v>162</v>
      </c>
      <c r="D98" s="2" t="s">
        <v>638</v>
      </c>
      <c r="E98" s="6" t="s">
        <v>4</v>
      </c>
      <c r="F98" s="2" t="s">
        <v>1436</v>
      </c>
      <c r="G98" s="2" t="s">
        <v>1433</v>
      </c>
      <c r="H98" s="2" t="s">
        <v>1434</v>
      </c>
      <c r="I98" s="2">
        <v>22</v>
      </c>
      <c r="K98" s="2" t="str">
        <f t="shared" si="30"/>
        <v>MINERIO</v>
      </c>
      <c r="L98" s="2">
        <f t="shared" si="31"/>
        <v>0</v>
      </c>
      <c r="M98" s="2">
        <f t="shared" si="32"/>
        <v>0</v>
      </c>
      <c r="N98" s="8">
        <v>11.666666666666666</v>
      </c>
      <c r="O98" s="11">
        <v>1.55</v>
      </c>
      <c r="P98" s="11">
        <f t="shared" si="45"/>
        <v>1.080879612374208E-2</v>
      </c>
      <c r="Q98" s="11">
        <f t="shared" si="46"/>
        <v>0.99999592737298282</v>
      </c>
      <c r="R98" s="11">
        <f t="shared" si="47"/>
        <v>74479.360790160266</v>
      </c>
      <c r="S98" s="11">
        <f t="shared" si="48"/>
        <v>6890596.9370544599</v>
      </c>
      <c r="T98" s="2">
        <v>29</v>
      </c>
      <c r="U98" s="2">
        <v>2654</v>
      </c>
      <c r="V98" s="2">
        <f t="shared" si="33"/>
        <v>1.080879612374208E-2</v>
      </c>
      <c r="W98" s="2">
        <f t="shared" si="34"/>
        <v>0.98919120387625792</v>
      </c>
      <c r="X98" s="2">
        <v>0</v>
      </c>
      <c r="Y98" s="2">
        <v>579</v>
      </c>
      <c r="Z98" s="2">
        <v>0</v>
      </c>
      <c r="AA98" s="2">
        <v>118</v>
      </c>
      <c r="AB98" s="2">
        <v>1138</v>
      </c>
      <c r="AC98" s="2">
        <v>297</v>
      </c>
      <c r="AD98" s="2">
        <v>118</v>
      </c>
      <c r="AE98" s="2">
        <v>97</v>
      </c>
      <c r="AF98" s="5">
        <f t="shared" si="35"/>
        <v>0</v>
      </c>
      <c r="AG98" s="5">
        <f t="shared" si="36"/>
        <v>7.5981970379909849E-2</v>
      </c>
      <c r="AH98" s="5">
        <f t="shared" si="37"/>
        <v>0.7327752736638764</v>
      </c>
      <c r="AI98" s="5">
        <f t="shared" si="38"/>
        <v>0.19124275595621379</v>
      </c>
      <c r="AJ98" s="2">
        <v>0</v>
      </c>
      <c r="AK98" s="3">
        <v>85</v>
      </c>
      <c r="AL98" s="3">
        <v>1104</v>
      </c>
      <c r="AM98" s="3">
        <v>444</v>
      </c>
      <c r="AN98" s="3">
        <v>66</v>
      </c>
      <c r="AO98" s="3">
        <v>69</v>
      </c>
      <c r="AP98" s="1">
        <f t="shared" si="39"/>
        <v>0</v>
      </c>
      <c r="AQ98" s="1">
        <f t="shared" si="40"/>
        <v>5.2051439069197798E-2</v>
      </c>
      <c r="AR98" s="1">
        <f t="shared" si="41"/>
        <v>0.676056338028169</v>
      </c>
      <c r="AS98" s="1">
        <f t="shared" si="42"/>
        <v>0.27189222290263321</v>
      </c>
      <c r="AT98" s="5">
        <f t="shared" si="43"/>
        <v>1553</v>
      </c>
      <c r="AU98" s="3">
        <f t="shared" si="49"/>
        <v>1633</v>
      </c>
      <c r="AV98" s="2">
        <f t="shared" si="44"/>
        <v>2683</v>
      </c>
      <c r="AW98" s="1">
        <f t="shared" si="50"/>
        <v>0.34552479072762393</v>
      </c>
      <c r="AX98" s="1">
        <f t="shared" si="51"/>
        <v>0.32859767299448867</v>
      </c>
      <c r="AY98" s="1">
        <f t="shared" si="52"/>
        <v>0</v>
      </c>
      <c r="AZ98" s="1">
        <f t="shared" si="52"/>
        <v>27.930802204531538</v>
      </c>
      <c r="BA98" s="1">
        <f t="shared" si="52"/>
        <v>362.77183098591547</v>
      </c>
      <c r="BB98" s="1">
        <f t="shared" si="52"/>
        <v>145.89736680955298</v>
      </c>
      <c r="BC98" s="1">
        <f t="shared" si="53"/>
        <v>0</v>
      </c>
      <c r="BD98" s="1">
        <f t="shared" si="53"/>
        <v>40.771925305859625</v>
      </c>
      <c r="BE98" s="1">
        <f t="shared" si="53"/>
        <v>393.20721184803602</v>
      </c>
      <c r="BF98" s="1">
        <f t="shared" si="53"/>
        <v>102.6208628461043</v>
      </c>
      <c r="BG98" s="1">
        <f t="shared" si="54"/>
        <v>0</v>
      </c>
      <c r="BH98" s="1">
        <f t="shared" si="54"/>
        <v>5.2051439069197805E-2</v>
      </c>
      <c r="BI98" s="1">
        <f t="shared" si="54"/>
        <v>0.67605633802816911</v>
      </c>
      <c r="BJ98" s="1">
        <f t="shared" si="54"/>
        <v>0.27189222290263326</v>
      </c>
      <c r="BK98" s="1">
        <f t="shared" si="55"/>
        <v>0</v>
      </c>
      <c r="BL98" s="1">
        <f t="shared" si="55"/>
        <v>7.5981970379909863E-2</v>
      </c>
      <c r="BM98" s="1">
        <f t="shared" si="55"/>
        <v>0.7327752736638764</v>
      </c>
      <c r="BN98" s="1">
        <f t="shared" si="55"/>
        <v>0.19124275595621379</v>
      </c>
    </row>
    <row r="99" spans="1:66" hidden="1">
      <c r="A99" s="2" t="s">
        <v>616</v>
      </c>
      <c r="B99" s="2" t="s">
        <v>105</v>
      </c>
      <c r="C99" s="2" t="s">
        <v>164</v>
      </c>
      <c r="D99" s="2" t="s">
        <v>840</v>
      </c>
      <c r="E99" s="6" t="s">
        <v>18</v>
      </c>
      <c r="F99" s="2" t="s">
        <v>1436</v>
      </c>
      <c r="G99" s="2" t="s">
        <v>6</v>
      </c>
      <c r="H99" s="2" t="s">
        <v>1141</v>
      </c>
      <c r="I99" s="2">
        <v>79</v>
      </c>
      <c r="J99" s="2">
        <v>25</v>
      </c>
      <c r="K99" s="2" t="str">
        <f t="shared" si="30"/>
        <v>MINERIO</v>
      </c>
      <c r="L99" s="2">
        <f t="shared" si="31"/>
        <v>2.8874999999999999E-3</v>
      </c>
      <c r="M99" s="2">
        <f t="shared" si="32"/>
        <v>136.25</v>
      </c>
      <c r="N99" s="8">
        <v>11.55</v>
      </c>
      <c r="O99" s="11">
        <v>5.45</v>
      </c>
      <c r="P99" s="11">
        <f t="shared" si="45"/>
        <v>0.10076923076923076</v>
      </c>
      <c r="Q99" s="11">
        <f t="shared" si="46"/>
        <v>0.99991380620608483</v>
      </c>
      <c r="R99" s="11">
        <f t="shared" si="47"/>
        <v>108573.20307692308</v>
      </c>
      <c r="S99" s="11">
        <f t="shared" si="48"/>
        <v>1077351.1310139089</v>
      </c>
      <c r="T99" s="2">
        <v>131</v>
      </c>
      <c r="U99" s="2">
        <v>1169</v>
      </c>
      <c r="V99" s="2">
        <f t="shared" si="33"/>
        <v>0.10076923076923076</v>
      </c>
      <c r="W99" s="2">
        <f t="shared" si="34"/>
        <v>0.89923076923076928</v>
      </c>
      <c r="X99" s="2">
        <v>0</v>
      </c>
      <c r="Y99" s="2">
        <v>419</v>
      </c>
      <c r="Z99" s="5">
        <v>0</v>
      </c>
      <c r="AA99" s="5">
        <v>78</v>
      </c>
      <c r="AB99" s="5">
        <v>472</v>
      </c>
      <c r="AC99" s="5">
        <v>260</v>
      </c>
      <c r="AD99" s="5">
        <v>65</v>
      </c>
      <c r="AE99" s="5">
        <v>24</v>
      </c>
      <c r="AF99" s="5">
        <f t="shared" si="35"/>
        <v>0</v>
      </c>
      <c r="AG99" s="5">
        <f t="shared" si="36"/>
        <v>9.6296296296296297E-2</v>
      </c>
      <c r="AH99" s="5">
        <f t="shared" si="37"/>
        <v>0.58271604938271604</v>
      </c>
      <c r="AI99" s="5">
        <f t="shared" si="38"/>
        <v>0.32098765432098764</v>
      </c>
      <c r="AJ99" s="5">
        <v>0</v>
      </c>
      <c r="AK99" s="3">
        <v>55</v>
      </c>
      <c r="AL99" s="3">
        <v>425</v>
      </c>
      <c r="AM99" s="3">
        <v>340</v>
      </c>
      <c r="AN99" s="3">
        <v>51</v>
      </c>
      <c r="AO99" s="3">
        <v>26</v>
      </c>
      <c r="AP99" s="1">
        <f t="shared" si="39"/>
        <v>0</v>
      </c>
      <c r="AQ99" s="1">
        <f t="shared" si="40"/>
        <v>6.7073170731707321E-2</v>
      </c>
      <c r="AR99" s="1">
        <f t="shared" si="41"/>
        <v>0.51829268292682928</v>
      </c>
      <c r="AS99" s="1">
        <f t="shared" si="42"/>
        <v>0.41463414634146339</v>
      </c>
      <c r="AT99" s="5">
        <f t="shared" si="43"/>
        <v>810</v>
      </c>
      <c r="AU99" s="3">
        <f t="shared" si="49"/>
        <v>820</v>
      </c>
      <c r="AV99" s="2">
        <f t="shared" si="44"/>
        <v>1300</v>
      </c>
      <c r="AW99" s="1">
        <f t="shared" si="50"/>
        <v>0.32098765432098764</v>
      </c>
      <c r="AX99" s="1">
        <f t="shared" si="51"/>
        <v>0.31707317073170732</v>
      </c>
      <c r="AY99" s="1">
        <f t="shared" si="52"/>
        <v>0</v>
      </c>
      <c r="AZ99" s="1">
        <f t="shared" si="52"/>
        <v>17.439024390243901</v>
      </c>
      <c r="BA99" s="1">
        <f t="shared" si="52"/>
        <v>134.7560975609756</v>
      </c>
      <c r="BB99" s="1">
        <f t="shared" si="52"/>
        <v>107.80487804878049</v>
      </c>
      <c r="BC99" s="1">
        <f t="shared" si="53"/>
        <v>0</v>
      </c>
      <c r="BD99" s="1">
        <f t="shared" si="53"/>
        <v>25.037037037037035</v>
      </c>
      <c r="BE99" s="1">
        <f t="shared" si="53"/>
        <v>151.50617283950618</v>
      </c>
      <c r="BF99" s="1">
        <f t="shared" si="53"/>
        <v>83.456790123456784</v>
      </c>
      <c r="BG99" s="1">
        <f t="shared" si="54"/>
        <v>0</v>
      </c>
      <c r="BH99" s="1">
        <f t="shared" si="54"/>
        <v>6.7073170731707307E-2</v>
      </c>
      <c r="BI99" s="1">
        <f t="shared" si="54"/>
        <v>0.51829268292682928</v>
      </c>
      <c r="BJ99" s="1">
        <f t="shared" si="54"/>
        <v>0.41463414634146345</v>
      </c>
      <c r="BK99" s="1">
        <f t="shared" si="55"/>
        <v>0</v>
      </c>
      <c r="BL99" s="1">
        <f t="shared" si="55"/>
        <v>9.6296296296296283E-2</v>
      </c>
      <c r="BM99" s="1">
        <f t="shared" si="55"/>
        <v>0.58271604938271604</v>
      </c>
      <c r="BN99" s="1">
        <f t="shared" si="55"/>
        <v>0.32098765432098764</v>
      </c>
    </row>
    <row r="100" spans="1:66" hidden="1">
      <c r="A100" s="2" t="s">
        <v>161</v>
      </c>
      <c r="B100" s="2" t="s">
        <v>105</v>
      </c>
      <c r="C100" s="2" t="s">
        <v>164</v>
      </c>
      <c r="D100" s="2" t="s">
        <v>205</v>
      </c>
      <c r="E100" s="6" t="s">
        <v>70</v>
      </c>
      <c r="F100" s="2" t="s">
        <v>1141</v>
      </c>
      <c r="G100" s="2" t="s">
        <v>1433</v>
      </c>
      <c r="H100" s="2" t="s">
        <v>1141</v>
      </c>
      <c r="I100" s="2">
        <v>41</v>
      </c>
      <c r="J100" s="2">
        <v>10</v>
      </c>
      <c r="K100" s="2" t="str">
        <f t="shared" si="30"/>
        <v>MINERIO</v>
      </c>
      <c r="L100" s="2">
        <f t="shared" si="31"/>
        <v>1.1429999999999999E-3</v>
      </c>
      <c r="M100" s="2">
        <f t="shared" si="32"/>
        <v>13.700000000000001</v>
      </c>
      <c r="N100" s="9">
        <v>11.43</v>
      </c>
      <c r="O100" s="10">
        <v>1.37</v>
      </c>
      <c r="P100" s="11">
        <f t="shared" si="45"/>
        <v>1.4354066985645933E-2</v>
      </c>
      <c r="Q100" s="11">
        <f t="shared" si="46"/>
        <v>0.99997677389385664</v>
      </c>
      <c r="R100" s="11">
        <f t="shared" si="47"/>
        <v>5323.6507177033491</v>
      </c>
      <c r="S100" s="11">
        <f t="shared" si="48"/>
        <v>370872.38587852742</v>
      </c>
      <c r="T100" s="2">
        <v>9</v>
      </c>
      <c r="U100" s="2">
        <v>618</v>
      </c>
      <c r="V100" s="2">
        <f t="shared" si="33"/>
        <v>1.4354066985645933E-2</v>
      </c>
      <c r="W100" s="2">
        <f t="shared" si="34"/>
        <v>0.9856459330143541</v>
      </c>
      <c r="X100" s="2">
        <v>0</v>
      </c>
      <c r="Y100" s="2">
        <v>301</v>
      </c>
      <c r="Z100" s="5">
        <v>0</v>
      </c>
      <c r="AA100" s="5">
        <v>16</v>
      </c>
      <c r="AB100" s="5">
        <v>169</v>
      </c>
      <c r="AC100" s="5">
        <v>157</v>
      </c>
      <c r="AD100" s="5">
        <v>21</v>
      </c>
      <c r="AE100" s="5">
        <v>20</v>
      </c>
      <c r="AF100" s="5">
        <f t="shared" si="35"/>
        <v>0</v>
      </c>
      <c r="AG100" s="5">
        <f t="shared" si="36"/>
        <v>4.6783625730994149E-2</v>
      </c>
      <c r="AH100" s="5">
        <f t="shared" si="37"/>
        <v>0.49415204678362573</v>
      </c>
      <c r="AI100" s="5">
        <f t="shared" si="38"/>
        <v>0.45906432748538012</v>
      </c>
      <c r="AJ100" s="2">
        <v>0</v>
      </c>
      <c r="AK100" s="3">
        <v>11</v>
      </c>
      <c r="AL100" s="3">
        <v>159</v>
      </c>
      <c r="AM100" s="3">
        <v>182</v>
      </c>
      <c r="AN100" s="3">
        <v>15</v>
      </c>
      <c r="AO100" s="3">
        <v>14</v>
      </c>
      <c r="AP100" s="1">
        <f t="shared" si="39"/>
        <v>0</v>
      </c>
      <c r="AQ100" s="1">
        <f t="shared" si="40"/>
        <v>3.125E-2</v>
      </c>
      <c r="AR100" s="1">
        <f t="shared" si="41"/>
        <v>0.45170454545454547</v>
      </c>
      <c r="AS100" s="1">
        <f t="shared" si="42"/>
        <v>0.51704545454545459</v>
      </c>
      <c r="AT100" s="5">
        <f t="shared" si="43"/>
        <v>342</v>
      </c>
      <c r="AU100" s="3">
        <f t="shared" si="49"/>
        <v>352</v>
      </c>
      <c r="AV100" s="2">
        <f t="shared" si="44"/>
        <v>627</v>
      </c>
      <c r="AW100" s="1">
        <f t="shared" si="50"/>
        <v>0.36666666666666664</v>
      </c>
      <c r="AX100" s="1">
        <f t="shared" si="51"/>
        <v>0.35625000000000001</v>
      </c>
      <c r="AY100" s="1">
        <f t="shared" si="52"/>
        <v>0</v>
      </c>
      <c r="AZ100" s="1">
        <f t="shared" si="52"/>
        <v>3.9187500000000002</v>
      </c>
      <c r="BA100" s="1">
        <f t="shared" si="52"/>
        <v>56.643750000000004</v>
      </c>
      <c r="BB100" s="1">
        <f t="shared" si="52"/>
        <v>64.837500000000006</v>
      </c>
      <c r="BC100" s="1">
        <f t="shared" si="53"/>
        <v>0</v>
      </c>
      <c r="BD100" s="1">
        <f t="shared" si="53"/>
        <v>5.8666666666666663</v>
      </c>
      <c r="BE100" s="1">
        <f t="shared" si="53"/>
        <v>61.966666666666661</v>
      </c>
      <c r="BF100" s="1">
        <f t="shared" si="53"/>
        <v>57.566666666666663</v>
      </c>
      <c r="BG100" s="1">
        <f t="shared" si="54"/>
        <v>0</v>
      </c>
      <c r="BH100" s="1">
        <f t="shared" si="54"/>
        <v>3.125E-2</v>
      </c>
      <c r="BI100" s="1">
        <f t="shared" si="54"/>
        <v>0.45170454545454547</v>
      </c>
      <c r="BJ100" s="1">
        <f t="shared" si="54"/>
        <v>0.51704545454545459</v>
      </c>
      <c r="BK100" s="1">
        <f t="shared" si="55"/>
        <v>0</v>
      </c>
      <c r="BL100" s="1">
        <f t="shared" si="55"/>
        <v>4.6783625730994149E-2</v>
      </c>
      <c r="BM100" s="1">
        <f t="shared" si="55"/>
        <v>0.49415204678362573</v>
      </c>
      <c r="BN100" s="1">
        <f t="shared" si="55"/>
        <v>0.45906432748538012</v>
      </c>
    </row>
    <row r="101" spans="1:66" hidden="1">
      <c r="A101" s="2" t="s">
        <v>161</v>
      </c>
      <c r="B101" s="2" t="s">
        <v>105</v>
      </c>
      <c r="C101" s="2" t="s">
        <v>164</v>
      </c>
      <c r="D101" s="2" t="s">
        <v>413</v>
      </c>
      <c r="E101" s="6" t="s">
        <v>92</v>
      </c>
      <c r="F101" s="2" t="s">
        <v>1436</v>
      </c>
      <c r="G101" s="2" t="s">
        <v>1433</v>
      </c>
      <c r="H101" s="2" t="s">
        <v>1434</v>
      </c>
      <c r="I101" s="2">
        <v>250</v>
      </c>
      <c r="J101" s="2">
        <v>140</v>
      </c>
      <c r="K101" s="2" t="str">
        <f t="shared" si="30"/>
        <v>MINERIO</v>
      </c>
      <c r="L101" s="2">
        <f t="shared" si="31"/>
        <v>1.5946000000000002E-2</v>
      </c>
      <c r="M101" s="2">
        <f t="shared" si="32"/>
        <v>134.4</v>
      </c>
      <c r="N101" s="8">
        <v>11.39</v>
      </c>
      <c r="O101" s="11">
        <v>0.96</v>
      </c>
      <c r="P101" s="11">
        <f t="shared" si="45"/>
        <v>1.9287288758265981E-2</v>
      </c>
      <c r="Q101" s="11">
        <f t="shared" si="46"/>
        <v>0.99999638748471953</v>
      </c>
      <c r="R101" s="11">
        <f t="shared" si="47"/>
        <v>528370.56943423953</v>
      </c>
      <c r="S101" s="11">
        <f t="shared" si="48"/>
        <v>27394657.036025345</v>
      </c>
      <c r="T101" s="2">
        <v>105</v>
      </c>
      <c r="U101" s="2">
        <v>5339</v>
      </c>
      <c r="V101" s="2">
        <f t="shared" si="33"/>
        <v>1.9287288758265981E-2</v>
      </c>
      <c r="W101" s="2">
        <f t="shared" si="34"/>
        <v>0.98071271124173398</v>
      </c>
      <c r="X101" s="2">
        <v>0</v>
      </c>
      <c r="Y101" s="2">
        <v>762</v>
      </c>
      <c r="Z101" s="5">
        <v>0</v>
      </c>
      <c r="AA101" s="5">
        <v>128</v>
      </c>
      <c r="AB101" s="5">
        <v>2791</v>
      </c>
      <c r="AC101" s="5">
        <v>307</v>
      </c>
      <c r="AD101" s="5">
        <v>130</v>
      </c>
      <c r="AE101" s="5">
        <v>158</v>
      </c>
      <c r="AF101" s="5">
        <f t="shared" si="35"/>
        <v>0</v>
      </c>
      <c r="AG101" s="5">
        <f t="shared" si="36"/>
        <v>3.9677619342839428E-2</v>
      </c>
      <c r="AH101" s="5">
        <f t="shared" si="37"/>
        <v>0.86515809051456916</v>
      </c>
      <c r="AI101" s="5">
        <f t="shared" si="38"/>
        <v>9.5164290142591451E-2</v>
      </c>
      <c r="AJ101" s="5">
        <v>0</v>
      </c>
      <c r="AK101" s="3">
        <v>82</v>
      </c>
      <c r="AL101" s="3">
        <v>2737</v>
      </c>
      <c r="AM101" s="3">
        <v>511</v>
      </c>
      <c r="AN101" s="3">
        <v>76</v>
      </c>
      <c r="AO101" s="3">
        <v>106</v>
      </c>
      <c r="AP101" s="1">
        <f t="shared" si="39"/>
        <v>0</v>
      </c>
      <c r="AQ101" s="1">
        <f t="shared" si="40"/>
        <v>2.4624624624624624E-2</v>
      </c>
      <c r="AR101" s="1">
        <f t="shared" si="41"/>
        <v>0.82192192192192193</v>
      </c>
      <c r="AS101" s="1">
        <f t="shared" si="42"/>
        <v>0.15345345345345346</v>
      </c>
      <c r="AT101" s="5">
        <f t="shared" si="43"/>
        <v>3226</v>
      </c>
      <c r="AU101" s="3">
        <f t="shared" si="49"/>
        <v>3330</v>
      </c>
      <c r="AV101" s="2">
        <f t="shared" si="44"/>
        <v>5444</v>
      </c>
      <c r="AW101" s="1">
        <f t="shared" si="50"/>
        <v>0.33750774953502788</v>
      </c>
      <c r="AX101" s="1">
        <f t="shared" si="51"/>
        <v>0.32696696696696698</v>
      </c>
      <c r="AY101" s="1">
        <f t="shared" si="52"/>
        <v>0</v>
      </c>
      <c r="AZ101" s="1">
        <f t="shared" si="52"/>
        <v>26.81129129129129</v>
      </c>
      <c r="BA101" s="1">
        <f t="shared" si="52"/>
        <v>894.9085885885886</v>
      </c>
      <c r="BB101" s="1">
        <f t="shared" si="52"/>
        <v>167.08012012012011</v>
      </c>
      <c r="BC101" s="1">
        <f t="shared" si="53"/>
        <v>0</v>
      </c>
      <c r="BD101" s="1">
        <f t="shared" si="53"/>
        <v>43.200991940483568</v>
      </c>
      <c r="BE101" s="1">
        <f t="shared" si="53"/>
        <v>941.98412895226284</v>
      </c>
      <c r="BF101" s="1">
        <f t="shared" si="53"/>
        <v>103.61487910725356</v>
      </c>
      <c r="BG101" s="1">
        <f t="shared" si="54"/>
        <v>0</v>
      </c>
      <c r="BH101" s="1">
        <f t="shared" si="54"/>
        <v>2.4624624624624624E-2</v>
      </c>
      <c r="BI101" s="1">
        <f t="shared" si="54"/>
        <v>0.82192192192192193</v>
      </c>
      <c r="BJ101" s="1">
        <f t="shared" si="54"/>
        <v>0.15345345345345346</v>
      </c>
      <c r="BK101" s="1">
        <f t="shared" si="55"/>
        <v>0</v>
      </c>
      <c r="BL101" s="1">
        <f t="shared" si="55"/>
        <v>3.9677619342839428E-2</v>
      </c>
      <c r="BM101" s="1">
        <f t="shared" si="55"/>
        <v>0.86515809051456916</v>
      </c>
      <c r="BN101" s="1">
        <f t="shared" si="55"/>
        <v>9.5164290142591437E-2</v>
      </c>
    </row>
    <row r="102" spans="1:66" hidden="1">
      <c r="A102" s="2" t="s">
        <v>161</v>
      </c>
      <c r="B102" s="2" t="s">
        <v>105</v>
      </c>
      <c r="C102" s="2" t="s">
        <v>164</v>
      </c>
      <c r="D102" s="2" t="s">
        <v>213</v>
      </c>
      <c r="E102" s="6" t="s">
        <v>71</v>
      </c>
      <c r="F102" s="2" t="s">
        <v>1141</v>
      </c>
      <c r="G102" s="2" t="s">
        <v>1433</v>
      </c>
      <c r="H102" s="2" t="s">
        <v>1141</v>
      </c>
      <c r="I102" s="2">
        <v>49</v>
      </c>
      <c r="J102" s="2">
        <v>10</v>
      </c>
      <c r="K102" s="2" t="str">
        <f t="shared" si="30"/>
        <v>MINERIO</v>
      </c>
      <c r="L102" s="2">
        <f t="shared" si="31"/>
        <v>1.126E-3</v>
      </c>
      <c r="M102" s="2">
        <f t="shared" si="32"/>
        <v>7.4</v>
      </c>
      <c r="N102" s="9">
        <v>11.26</v>
      </c>
      <c r="O102" s="10">
        <v>0.74</v>
      </c>
      <c r="P102" s="11">
        <f t="shared" si="45"/>
        <v>0</v>
      </c>
      <c r="Q102" s="11">
        <f t="shared" si="46"/>
        <v>1</v>
      </c>
      <c r="R102" s="11">
        <f t="shared" si="47"/>
        <v>0</v>
      </c>
      <c r="S102" s="11">
        <f t="shared" si="48"/>
        <v>118336</v>
      </c>
      <c r="T102" s="2">
        <v>0</v>
      </c>
      <c r="U102" s="2">
        <v>344</v>
      </c>
      <c r="V102" s="2">
        <f t="shared" si="33"/>
        <v>0</v>
      </c>
      <c r="W102" s="2">
        <f t="shared" si="34"/>
        <v>1</v>
      </c>
      <c r="X102" s="2">
        <v>0</v>
      </c>
      <c r="Y102" s="2">
        <v>227</v>
      </c>
      <c r="Z102" s="5">
        <v>0</v>
      </c>
      <c r="AA102" s="5">
        <v>3</v>
      </c>
      <c r="AB102" s="5">
        <v>131</v>
      </c>
      <c r="AC102" s="5">
        <v>112</v>
      </c>
      <c r="AD102" s="5">
        <v>4</v>
      </c>
      <c r="AE102" s="5">
        <v>8</v>
      </c>
      <c r="AF102" s="5">
        <f t="shared" si="35"/>
        <v>0</v>
      </c>
      <c r="AG102" s="5">
        <f t="shared" si="36"/>
        <v>1.2195121951219513E-2</v>
      </c>
      <c r="AH102" s="5">
        <f t="shared" si="37"/>
        <v>0.53252032520325199</v>
      </c>
      <c r="AI102" s="5">
        <f t="shared" si="38"/>
        <v>0.45528455284552843</v>
      </c>
      <c r="AJ102" s="2">
        <v>0</v>
      </c>
      <c r="AK102" s="3">
        <v>0</v>
      </c>
      <c r="AL102" s="3">
        <v>109</v>
      </c>
      <c r="AM102" s="3">
        <v>145</v>
      </c>
      <c r="AN102" s="3">
        <v>0</v>
      </c>
      <c r="AO102" s="3">
        <v>4</v>
      </c>
      <c r="AP102" s="1">
        <f t="shared" si="39"/>
        <v>0</v>
      </c>
      <c r="AQ102" s="1">
        <f t="shared" si="40"/>
        <v>0</v>
      </c>
      <c r="AR102" s="1">
        <f t="shared" si="41"/>
        <v>0.42913385826771655</v>
      </c>
      <c r="AS102" s="1">
        <f t="shared" si="42"/>
        <v>0.57086614173228345</v>
      </c>
      <c r="AT102" s="5">
        <f t="shared" si="43"/>
        <v>246</v>
      </c>
      <c r="AU102" s="3">
        <f t="shared" si="49"/>
        <v>254</v>
      </c>
      <c r="AV102" s="2">
        <f t="shared" si="44"/>
        <v>344</v>
      </c>
      <c r="AW102" s="1">
        <f t="shared" si="50"/>
        <v>0.27967479674796747</v>
      </c>
      <c r="AX102" s="1">
        <f t="shared" si="51"/>
        <v>0.27086614173228346</v>
      </c>
      <c r="AY102" s="1">
        <f t="shared" si="52"/>
        <v>0</v>
      </c>
      <c r="AZ102" s="1">
        <f t="shared" si="52"/>
        <v>0</v>
      </c>
      <c r="BA102" s="1">
        <f t="shared" si="52"/>
        <v>29.524409448818897</v>
      </c>
      <c r="BB102" s="1">
        <f t="shared" si="52"/>
        <v>39.275590551181104</v>
      </c>
      <c r="BC102" s="1">
        <f t="shared" si="53"/>
        <v>0</v>
      </c>
      <c r="BD102" s="1">
        <f t="shared" si="53"/>
        <v>0.83902439024390241</v>
      </c>
      <c r="BE102" s="1">
        <f t="shared" si="53"/>
        <v>36.637398373983736</v>
      </c>
      <c r="BF102" s="1">
        <f t="shared" si="53"/>
        <v>31.323577235772355</v>
      </c>
      <c r="BG102" s="1">
        <f t="shared" si="54"/>
        <v>0</v>
      </c>
      <c r="BH102" s="1">
        <f t="shared" si="54"/>
        <v>0</v>
      </c>
      <c r="BI102" s="1">
        <f t="shared" si="54"/>
        <v>0.42913385826771655</v>
      </c>
      <c r="BJ102" s="1">
        <f t="shared" si="54"/>
        <v>0.57086614173228356</v>
      </c>
      <c r="BK102" s="1">
        <f t="shared" si="55"/>
        <v>0</v>
      </c>
      <c r="BL102" s="1">
        <f t="shared" si="55"/>
        <v>1.2195121951219514E-2</v>
      </c>
      <c r="BM102" s="1">
        <f t="shared" si="55"/>
        <v>0.5325203252032521</v>
      </c>
      <c r="BN102" s="1">
        <f t="shared" si="55"/>
        <v>0.45528455284552855</v>
      </c>
    </row>
    <row r="103" spans="1:66" hidden="1">
      <c r="A103" s="2" t="s">
        <v>1049</v>
      </c>
      <c r="B103" s="2" t="s">
        <v>105</v>
      </c>
      <c r="C103" s="2" t="s">
        <v>164</v>
      </c>
      <c r="E103" s="6" t="s">
        <v>131</v>
      </c>
      <c r="F103" s="2" t="s">
        <v>1436</v>
      </c>
      <c r="G103" s="2" t="s">
        <v>6</v>
      </c>
      <c r="H103" s="2" t="s">
        <v>1141</v>
      </c>
      <c r="I103" s="2">
        <v>41</v>
      </c>
      <c r="J103" s="2">
        <v>60</v>
      </c>
      <c r="K103" s="2" t="str">
        <f t="shared" si="30"/>
        <v>MINERIO</v>
      </c>
      <c r="L103" s="2">
        <f t="shared" si="31"/>
        <v>6.6600000000000001E-3</v>
      </c>
      <c r="M103" s="2">
        <f t="shared" si="32"/>
        <v>48.6</v>
      </c>
      <c r="N103" s="8">
        <v>11.1</v>
      </c>
      <c r="O103" s="11">
        <v>0.81</v>
      </c>
      <c r="P103" s="11">
        <f t="shared" si="45"/>
        <v>8.1683945962928051E-2</v>
      </c>
      <c r="Q103" s="11">
        <f t="shared" si="46"/>
        <v>0.9999720555376842</v>
      </c>
      <c r="R103" s="11">
        <f t="shared" si="47"/>
        <v>579267.33898837573</v>
      </c>
      <c r="S103" s="11">
        <f t="shared" si="48"/>
        <v>7091370.8299173201</v>
      </c>
      <c r="T103" s="2">
        <v>260</v>
      </c>
      <c r="U103" s="2">
        <v>2923</v>
      </c>
      <c r="V103" s="2">
        <f t="shared" si="33"/>
        <v>8.1683945962928051E-2</v>
      </c>
      <c r="W103" s="2">
        <f t="shared" si="34"/>
        <v>0.91831605403707195</v>
      </c>
      <c r="X103" s="2">
        <v>0</v>
      </c>
      <c r="Y103" s="2">
        <v>579</v>
      </c>
      <c r="Z103" s="2">
        <v>0</v>
      </c>
      <c r="AA103" s="2">
        <v>230</v>
      </c>
      <c r="AB103" s="2">
        <v>1427</v>
      </c>
      <c r="AC103" s="2">
        <v>95</v>
      </c>
      <c r="AD103" s="2">
        <v>214</v>
      </c>
      <c r="AE103" s="2">
        <v>115</v>
      </c>
      <c r="AF103" s="5">
        <f t="shared" si="35"/>
        <v>0</v>
      </c>
      <c r="AG103" s="5">
        <f t="shared" si="36"/>
        <v>0.13127853881278539</v>
      </c>
      <c r="AH103" s="5">
        <f t="shared" si="37"/>
        <v>0.81449771689497719</v>
      </c>
      <c r="AI103" s="5">
        <f t="shared" si="38"/>
        <v>5.422374429223744E-2</v>
      </c>
      <c r="AJ103" s="2">
        <v>0</v>
      </c>
      <c r="AK103" s="3">
        <v>157</v>
      </c>
      <c r="AL103" s="3">
        <v>1533</v>
      </c>
      <c r="AM103" s="3">
        <v>149</v>
      </c>
      <c r="AN103" s="3">
        <v>144</v>
      </c>
      <c r="AO103" s="3">
        <v>97</v>
      </c>
      <c r="AP103" s="1">
        <f t="shared" si="39"/>
        <v>0</v>
      </c>
      <c r="AQ103" s="1">
        <f t="shared" si="40"/>
        <v>8.5372485046220775E-2</v>
      </c>
      <c r="AR103" s="1">
        <f t="shared" si="41"/>
        <v>0.83360522022838501</v>
      </c>
      <c r="AS103" s="1">
        <f t="shared" si="42"/>
        <v>8.1022294725394239E-2</v>
      </c>
      <c r="AT103" s="5">
        <f t="shared" si="43"/>
        <v>1752</v>
      </c>
      <c r="AU103" s="3">
        <f t="shared" si="49"/>
        <v>1839</v>
      </c>
      <c r="AV103" s="2">
        <f t="shared" si="44"/>
        <v>3183</v>
      </c>
      <c r="AW103" s="1">
        <f t="shared" si="50"/>
        <v>0.36335616438356166</v>
      </c>
      <c r="AX103" s="1">
        <f t="shared" si="51"/>
        <v>0.34616639477977162</v>
      </c>
      <c r="AY103" s="1">
        <f t="shared" si="52"/>
        <v>0</v>
      </c>
      <c r="AZ103" s="1">
        <f t="shared" si="52"/>
        <v>54.348123980424148</v>
      </c>
      <c r="BA103" s="1">
        <f t="shared" si="52"/>
        <v>530.67308319738993</v>
      </c>
      <c r="BB103" s="1">
        <f t="shared" si="52"/>
        <v>51.578792822185974</v>
      </c>
      <c r="BC103" s="1">
        <f t="shared" si="53"/>
        <v>0</v>
      </c>
      <c r="BD103" s="1">
        <f t="shared" si="53"/>
        <v>83.571917808219183</v>
      </c>
      <c r="BE103" s="1">
        <f t="shared" si="53"/>
        <v>518.50924657534244</v>
      </c>
      <c r="BF103" s="1">
        <f t="shared" si="53"/>
        <v>34.518835616438359</v>
      </c>
      <c r="BG103" s="1">
        <f t="shared" si="54"/>
        <v>0</v>
      </c>
      <c r="BH103" s="1">
        <f t="shared" si="54"/>
        <v>8.5372485046220775E-2</v>
      </c>
      <c r="BI103" s="1">
        <f t="shared" si="54"/>
        <v>0.83360522022838501</v>
      </c>
      <c r="BJ103" s="1">
        <f t="shared" si="54"/>
        <v>8.1022294725394239E-2</v>
      </c>
      <c r="BK103" s="1">
        <f t="shared" si="55"/>
        <v>0</v>
      </c>
      <c r="BL103" s="1">
        <f t="shared" si="55"/>
        <v>0.13127853881278542</v>
      </c>
      <c r="BM103" s="1">
        <f t="shared" si="55"/>
        <v>0.8144977168949773</v>
      </c>
      <c r="BN103" s="1">
        <f t="shared" si="55"/>
        <v>5.4223744292237454E-2</v>
      </c>
    </row>
    <row r="104" spans="1:66" hidden="1">
      <c r="A104" s="2" t="s">
        <v>161</v>
      </c>
      <c r="B104" s="2" t="s">
        <v>105</v>
      </c>
      <c r="C104" s="2" t="s">
        <v>164</v>
      </c>
      <c r="D104" s="2" t="s">
        <v>252</v>
      </c>
      <c r="E104" s="6" t="s">
        <v>76</v>
      </c>
      <c r="F104" s="2" t="s">
        <v>1436</v>
      </c>
      <c r="G104" s="2" t="s">
        <v>1433</v>
      </c>
      <c r="H104" s="2" t="s">
        <v>1434</v>
      </c>
      <c r="I104" s="2">
        <v>89</v>
      </c>
      <c r="J104" s="2">
        <v>20</v>
      </c>
      <c r="K104" s="2" t="str">
        <f t="shared" si="30"/>
        <v>MINERIO</v>
      </c>
      <c r="L104" s="2">
        <f t="shared" si="31"/>
        <v>2.1620000000000003E-3</v>
      </c>
      <c r="M104" s="2">
        <f t="shared" si="32"/>
        <v>19.600000000000001</v>
      </c>
      <c r="N104" s="8">
        <v>10.81</v>
      </c>
      <c r="O104" s="11">
        <v>0.98</v>
      </c>
      <c r="P104" s="11">
        <f t="shared" si="45"/>
        <v>0</v>
      </c>
      <c r="Q104" s="11">
        <f t="shared" si="46"/>
        <v>1</v>
      </c>
      <c r="R104" s="11">
        <f t="shared" si="47"/>
        <v>0</v>
      </c>
      <c r="S104" s="11">
        <f t="shared" si="48"/>
        <v>2007889</v>
      </c>
      <c r="T104" s="2">
        <v>0</v>
      </c>
      <c r="U104" s="2">
        <v>1417</v>
      </c>
      <c r="V104" s="2">
        <f t="shared" si="33"/>
        <v>0</v>
      </c>
      <c r="W104" s="2">
        <f t="shared" si="34"/>
        <v>1</v>
      </c>
      <c r="X104" s="2">
        <v>0</v>
      </c>
      <c r="Y104" s="2">
        <v>405</v>
      </c>
      <c r="Z104" s="5">
        <v>0</v>
      </c>
      <c r="AA104" s="5">
        <v>20</v>
      </c>
      <c r="AB104" s="5">
        <v>720</v>
      </c>
      <c r="AC104" s="5">
        <v>142</v>
      </c>
      <c r="AD104" s="5">
        <v>24</v>
      </c>
      <c r="AE104" s="5">
        <v>59</v>
      </c>
      <c r="AF104" s="5">
        <f t="shared" si="35"/>
        <v>0</v>
      </c>
      <c r="AG104" s="5">
        <f t="shared" si="36"/>
        <v>2.2675736961451247E-2</v>
      </c>
      <c r="AH104" s="5">
        <f t="shared" si="37"/>
        <v>0.81632653061224492</v>
      </c>
      <c r="AI104" s="5">
        <f t="shared" si="38"/>
        <v>0.16099773242630386</v>
      </c>
      <c r="AJ104" s="5">
        <v>0</v>
      </c>
      <c r="AK104" s="3">
        <v>8</v>
      </c>
      <c r="AL104" s="3">
        <v>686</v>
      </c>
      <c r="AM104" s="3">
        <v>218</v>
      </c>
      <c r="AN104" s="3">
        <v>10</v>
      </c>
      <c r="AO104" s="3">
        <v>43</v>
      </c>
      <c r="AP104" s="1">
        <f t="shared" si="39"/>
        <v>0</v>
      </c>
      <c r="AQ104" s="1">
        <f t="shared" si="40"/>
        <v>8.771929824561403E-3</v>
      </c>
      <c r="AR104" s="1">
        <f t="shared" si="41"/>
        <v>0.7521929824561403</v>
      </c>
      <c r="AS104" s="1">
        <f t="shared" si="42"/>
        <v>0.23903508771929824</v>
      </c>
      <c r="AT104" s="5">
        <f t="shared" si="43"/>
        <v>882</v>
      </c>
      <c r="AU104" s="3">
        <f t="shared" si="49"/>
        <v>912</v>
      </c>
      <c r="AV104" s="2">
        <f t="shared" si="44"/>
        <v>1417</v>
      </c>
      <c r="AW104" s="1">
        <f t="shared" si="50"/>
        <v>0.32131519274376419</v>
      </c>
      <c r="AX104" s="1">
        <f t="shared" si="51"/>
        <v>0.31074561403508771</v>
      </c>
      <c r="AY104" s="1">
        <f t="shared" si="52"/>
        <v>0</v>
      </c>
      <c r="AZ104" s="1">
        <f t="shared" si="52"/>
        <v>2.4859649122807017</v>
      </c>
      <c r="BA104" s="1">
        <f t="shared" si="52"/>
        <v>213.17149122807018</v>
      </c>
      <c r="BB104" s="1">
        <f t="shared" si="52"/>
        <v>67.742543859649118</v>
      </c>
      <c r="BC104" s="1">
        <f t="shared" si="53"/>
        <v>0</v>
      </c>
      <c r="BD104" s="1">
        <f t="shared" si="53"/>
        <v>6.4263038548752842</v>
      </c>
      <c r="BE104" s="1">
        <f t="shared" si="53"/>
        <v>231.34693877551021</v>
      </c>
      <c r="BF104" s="1">
        <f t="shared" si="53"/>
        <v>45.626757369614516</v>
      </c>
      <c r="BG104" s="1">
        <f t="shared" si="54"/>
        <v>0</v>
      </c>
      <c r="BH104" s="1">
        <f t="shared" si="54"/>
        <v>8.7719298245614048E-3</v>
      </c>
      <c r="BI104" s="1">
        <f t="shared" si="54"/>
        <v>0.75219298245614041</v>
      </c>
      <c r="BJ104" s="1">
        <f t="shared" si="54"/>
        <v>0.23903508771929824</v>
      </c>
      <c r="BK104" s="1">
        <f t="shared" si="55"/>
        <v>0</v>
      </c>
      <c r="BL104" s="1">
        <f t="shared" si="55"/>
        <v>2.267573696145125E-2</v>
      </c>
      <c r="BM104" s="1">
        <f t="shared" si="55"/>
        <v>0.81632653061224503</v>
      </c>
      <c r="BN104" s="1">
        <f t="shared" si="55"/>
        <v>0.16099773242630389</v>
      </c>
    </row>
    <row r="105" spans="1:66" hidden="1">
      <c r="A105" s="2" t="s">
        <v>616</v>
      </c>
      <c r="B105" s="2" t="s">
        <v>105</v>
      </c>
      <c r="C105" s="2" t="s">
        <v>163</v>
      </c>
      <c r="D105" s="2" t="s">
        <v>696</v>
      </c>
      <c r="E105" s="6" t="s">
        <v>4</v>
      </c>
      <c r="F105" s="2" t="s">
        <v>1436</v>
      </c>
      <c r="G105" s="2" t="s">
        <v>1433</v>
      </c>
      <c r="H105" s="2" t="s">
        <v>1434</v>
      </c>
      <c r="I105" s="2">
        <v>34</v>
      </c>
      <c r="K105" s="2" t="str">
        <f t="shared" si="30"/>
        <v>MINERIO</v>
      </c>
      <c r="L105" s="2">
        <f t="shared" si="31"/>
        <v>0</v>
      </c>
      <c r="M105" s="2">
        <f t="shared" si="32"/>
        <v>0</v>
      </c>
      <c r="N105" s="8">
        <v>10.800000000000002</v>
      </c>
      <c r="O105" s="11">
        <v>1.52</v>
      </c>
      <c r="P105" s="11">
        <f t="shared" si="45"/>
        <v>1.2991573033707866E-2</v>
      </c>
      <c r="Q105" s="11">
        <f t="shared" si="46"/>
        <v>0.99999537833049068</v>
      </c>
      <c r="R105" s="11">
        <f t="shared" si="47"/>
        <v>99971.141853932582</v>
      </c>
      <c r="S105" s="11">
        <f t="shared" si="48"/>
        <v>7695040.4359018793</v>
      </c>
      <c r="T105" s="2">
        <v>37</v>
      </c>
      <c r="U105" s="2">
        <v>2811</v>
      </c>
      <c r="V105" s="2">
        <f t="shared" si="33"/>
        <v>1.2991573033707866E-2</v>
      </c>
      <c r="W105" s="2">
        <f t="shared" si="34"/>
        <v>0.9870084269662921</v>
      </c>
      <c r="X105" s="2">
        <v>0</v>
      </c>
      <c r="Y105" s="2">
        <v>529</v>
      </c>
      <c r="Z105" s="2">
        <v>0</v>
      </c>
      <c r="AA105" s="2">
        <v>9</v>
      </c>
      <c r="AB105" s="2">
        <v>1407</v>
      </c>
      <c r="AC105" s="2">
        <v>390</v>
      </c>
      <c r="AD105" s="2">
        <v>11</v>
      </c>
      <c r="AE105" s="2">
        <v>50</v>
      </c>
      <c r="AF105" s="5">
        <f t="shared" si="35"/>
        <v>0</v>
      </c>
      <c r="AG105" s="5">
        <f t="shared" si="36"/>
        <v>4.9833887043189366E-3</v>
      </c>
      <c r="AH105" s="5">
        <f t="shared" si="37"/>
        <v>0.77906976744186052</v>
      </c>
      <c r="AI105" s="5">
        <f t="shared" si="38"/>
        <v>0.2159468438538206</v>
      </c>
      <c r="AJ105" s="2">
        <v>0</v>
      </c>
      <c r="AK105" s="3">
        <v>9</v>
      </c>
      <c r="AL105" s="3">
        <v>1407</v>
      </c>
      <c r="AM105" s="3">
        <v>390</v>
      </c>
      <c r="AN105" s="3">
        <v>11</v>
      </c>
      <c r="AO105" s="3">
        <v>50</v>
      </c>
      <c r="AP105" s="1">
        <f t="shared" si="39"/>
        <v>0</v>
      </c>
      <c r="AQ105" s="1">
        <f t="shared" si="40"/>
        <v>4.9833887043189366E-3</v>
      </c>
      <c r="AR105" s="1">
        <f t="shared" si="41"/>
        <v>0.77906976744186052</v>
      </c>
      <c r="AS105" s="1">
        <f t="shared" si="42"/>
        <v>0.2159468438538206</v>
      </c>
      <c r="AT105" s="5">
        <f t="shared" si="43"/>
        <v>1806</v>
      </c>
      <c r="AU105" s="3">
        <f t="shared" si="49"/>
        <v>1806</v>
      </c>
      <c r="AV105" s="2">
        <f t="shared" si="44"/>
        <v>2848</v>
      </c>
      <c r="AW105" s="1">
        <f t="shared" si="50"/>
        <v>0.31539313399778518</v>
      </c>
      <c r="AX105" s="1">
        <f t="shared" si="51"/>
        <v>0.31539313399778518</v>
      </c>
      <c r="AY105" s="1">
        <f t="shared" si="52"/>
        <v>0</v>
      </c>
      <c r="AZ105" s="1">
        <f t="shared" si="52"/>
        <v>2.8385382059800666</v>
      </c>
      <c r="BA105" s="1">
        <f t="shared" si="52"/>
        <v>443.75813953488375</v>
      </c>
      <c r="BB105" s="1">
        <f t="shared" si="52"/>
        <v>123.00332225913623</v>
      </c>
      <c r="BC105" s="1">
        <f t="shared" si="53"/>
        <v>0</v>
      </c>
      <c r="BD105" s="1">
        <f t="shared" si="53"/>
        <v>2.8385382059800666</v>
      </c>
      <c r="BE105" s="1">
        <f t="shared" si="53"/>
        <v>443.75813953488375</v>
      </c>
      <c r="BF105" s="1">
        <f t="shared" si="53"/>
        <v>123.00332225913623</v>
      </c>
      <c r="BG105" s="1">
        <f t="shared" si="54"/>
        <v>0</v>
      </c>
      <c r="BH105" s="1">
        <f t="shared" si="54"/>
        <v>4.9833887043189366E-3</v>
      </c>
      <c r="BI105" s="1">
        <f t="shared" si="54"/>
        <v>0.77906976744186052</v>
      </c>
      <c r="BJ105" s="1">
        <f t="shared" si="54"/>
        <v>0.21594684385382062</v>
      </c>
      <c r="BK105" s="1">
        <f t="shared" si="55"/>
        <v>0</v>
      </c>
      <c r="BL105" s="1">
        <f t="shared" si="55"/>
        <v>4.9833887043189366E-3</v>
      </c>
      <c r="BM105" s="1">
        <f t="shared" si="55"/>
        <v>0.77906976744186052</v>
      </c>
      <c r="BN105" s="1">
        <f t="shared" si="55"/>
        <v>0.21594684385382062</v>
      </c>
    </row>
    <row r="106" spans="1:66" hidden="1">
      <c r="A106" s="2" t="s">
        <v>1049</v>
      </c>
      <c r="B106" s="2" t="s">
        <v>105</v>
      </c>
      <c r="C106" s="2" t="s">
        <v>164</v>
      </c>
      <c r="E106" s="6" t="s">
        <v>131</v>
      </c>
      <c r="F106" s="2" t="s">
        <v>1436</v>
      </c>
      <c r="G106" s="2" t="s">
        <v>6</v>
      </c>
      <c r="H106" s="2" t="s">
        <v>1141</v>
      </c>
      <c r="I106" s="2">
        <v>46</v>
      </c>
      <c r="J106" s="2">
        <v>20</v>
      </c>
      <c r="K106" s="2" t="str">
        <f t="shared" si="30"/>
        <v>MINERIO</v>
      </c>
      <c r="L106" s="2">
        <f t="shared" si="31"/>
        <v>2.1519999999999998E-3</v>
      </c>
      <c r="M106" s="2">
        <f t="shared" si="32"/>
        <v>19.8</v>
      </c>
      <c r="N106" s="8">
        <v>10.76</v>
      </c>
      <c r="O106" s="11">
        <v>0.99</v>
      </c>
      <c r="P106" s="11">
        <f t="shared" si="45"/>
        <v>0</v>
      </c>
      <c r="Q106" s="11">
        <f t="shared" si="46"/>
        <v>1</v>
      </c>
      <c r="R106" s="11">
        <f t="shared" si="47"/>
        <v>0</v>
      </c>
      <c r="S106" s="11">
        <f t="shared" si="48"/>
        <v>5982916</v>
      </c>
      <c r="T106" s="2">
        <v>0</v>
      </c>
      <c r="U106" s="2">
        <v>2446</v>
      </c>
      <c r="V106" s="2">
        <f t="shared" si="33"/>
        <v>0</v>
      </c>
      <c r="W106" s="2">
        <f t="shared" si="34"/>
        <v>1</v>
      </c>
      <c r="X106" s="2">
        <v>0</v>
      </c>
      <c r="Y106" s="2">
        <v>470</v>
      </c>
      <c r="Z106" s="2">
        <v>0</v>
      </c>
      <c r="AA106" s="2">
        <v>39</v>
      </c>
      <c r="AB106" s="2">
        <v>1030</v>
      </c>
      <c r="AC106" s="2">
        <v>441</v>
      </c>
      <c r="AD106" s="2">
        <v>42</v>
      </c>
      <c r="AE106" s="2">
        <v>51</v>
      </c>
      <c r="AF106" s="5">
        <f t="shared" si="35"/>
        <v>0</v>
      </c>
      <c r="AG106" s="5">
        <f t="shared" si="36"/>
        <v>2.5827814569536423E-2</v>
      </c>
      <c r="AH106" s="5">
        <f t="shared" si="37"/>
        <v>0.68211920529801329</v>
      </c>
      <c r="AI106" s="5">
        <f t="shared" si="38"/>
        <v>0.29205298013245035</v>
      </c>
      <c r="AJ106" s="2">
        <v>0</v>
      </c>
      <c r="AK106" s="3">
        <v>14</v>
      </c>
      <c r="AL106" s="3">
        <v>959</v>
      </c>
      <c r="AM106" s="3">
        <v>566</v>
      </c>
      <c r="AN106" s="3">
        <v>17</v>
      </c>
      <c r="AO106" s="3">
        <v>47</v>
      </c>
      <c r="AP106" s="1">
        <f t="shared" si="39"/>
        <v>0</v>
      </c>
      <c r="AQ106" s="1">
        <f t="shared" si="40"/>
        <v>9.0968161143599735E-3</v>
      </c>
      <c r="AR106" s="1">
        <f t="shared" si="41"/>
        <v>0.62313190383365824</v>
      </c>
      <c r="AS106" s="1">
        <f t="shared" si="42"/>
        <v>0.36777128005198179</v>
      </c>
      <c r="AT106" s="5">
        <f t="shared" si="43"/>
        <v>1510</v>
      </c>
      <c r="AU106" s="3">
        <f t="shared" si="49"/>
        <v>1539</v>
      </c>
      <c r="AV106" s="2">
        <f t="shared" si="44"/>
        <v>2446</v>
      </c>
      <c r="AW106" s="1">
        <f t="shared" si="50"/>
        <v>0.32397350993377483</v>
      </c>
      <c r="AX106" s="1">
        <f t="shared" si="51"/>
        <v>0.31786874593892139</v>
      </c>
      <c r="AY106" s="1">
        <f t="shared" si="52"/>
        <v>0</v>
      </c>
      <c r="AZ106" s="1">
        <f t="shared" si="52"/>
        <v>4.4501624431448992</v>
      </c>
      <c r="BA106" s="1">
        <f t="shared" si="52"/>
        <v>304.83612735542562</v>
      </c>
      <c r="BB106" s="1">
        <f t="shared" si="52"/>
        <v>179.9137102014295</v>
      </c>
      <c r="BC106" s="1">
        <f t="shared" si="53"/>
        <v>0</v>
      </c>
      <c r="BD106" s="1">
        <f t="shared" si="53"/>
        <v>12.634966887417217</v>
      </c>
      <c r="BE106" s="1">
        <f t="shared" si="53"/>
        <v>333.6927152317881</v>
      </c>
      <c r="BF106" s="1">
        <f t="shared" si="53"/>
        <v>142.8723178807947</v>
      </c>
      <c r="BG106" s="1">
        <f t="shared" si="54"/>
        <v>0</v>
      </c>
      <c r="BH106" s="1">
        <f t="shared" si="54"/>
        <v>9.0968161143599735E-3</v>
      </c>
      <c r="BI106" s="1">
        <f t="shared" si="54"/>
        <v>0.62313190383365824</v>
      </c>
      <c r="BJ106" s="1">
        <f t="shared" si="54"/>
        <v>0.36777128005198179</v>
      </c>
      <c r="BK106" s="1">
        <f t="shared" si="55"/>
        <v>0</v>
      </c>
      <c r="BL106" s="1">
        <f t="shared" si="55"/>
        <v>2.5827814569536423E-2</v>
      </c>
      <c r="BM106" s="1">
        <f t="shared" si="55"/>
        <v>0.68211920529801329</v>
      </c>
      <c r="BN106" s="1">
        <f t="shared" si="55"/>
        <v>0.29205298013245035</v>
      </c>
    </row>
    <row r="107" spans="1:66" hidden="1">
      <c r="A107" s="2" t="s">
        <v>616</v>
      </c>
      <c r="B107" s="2" t="s">
        <v>105</v>
      </c>
      <c r="C107" s="2" t="s">
        <v>163</v>
      </c>
      <c r="D107" s="2" t="s">
        <v>694</v>
      </c>
      <c r="E107" s="6" t="s">
        <v>4</v>
      </c>
      <c r="F107" s="2" t="s">
        <v>1436</v>
      </c>
      <c r="G107" s="2" t="s">
        <v>1433</v>
      </c>
      <c r="H107" s="2" t="s">
        <v>1434</v>
      </c>
      <c r="I107" s="2">
        <v>32</v>
      </c>
      <c r="K107" s="2" t="str">
        <f t="shared" si="30"/>
        <v>MINERIO</v>
      </c>
      <c r="L107" s="2">
        <f t="shared" si="31"/>
        <v>0</v>
      </c>
      <c r="M107" s="2">
        <f t="shared" si="32"/>
        <v>0</v>
      </c>
      <c r="N107" s="8">
        <v>10.72</v>
      </c>
      <c r="O107" s="11">
        <v>0.84</v>
      </c>
      <c r="P107" s="11">
        <f t="shared" si="45"/>
        <v>2.7072758037225041E-2</v>
      </c>
      <c r="Q107" s="11">
        <f t="shared" si="46"/>
        <v>0.99997645902546239</v>
      </c>
      <c r="R107" s="11">
        <f t="shared" si="47"/>
        <v>33838.890016920472</v>
      </c>
      <c r="S107" s="11">
        <f t="shared" si="48"/>
        <v>1249894.5755709421</v>
      </c>
      <c r="T107" s="2">
        <v>32</v>
      </c>
      <c r="U107" s="2">
        <v>1150</v>
      </c>
      <c r="V107" s="2">
        <f t="shared" si="33"/>
        <v>2.7072758037225041E-2</v>
      </c>
      <c r="W107" s="2">
        <f t="shared" si="34"/>
        <v>0.97292724196277491</v>
      </c>
      <c r="X107" s="2">
        <v>0</v>
      </c>
      <c r="Y107" s="2">
        <v>336</v>
      </c>
      <c r="Z107" s="2">
        <v>0</v>
      </c>
      <c r="AA107" s="2">
        <v>62</v>
      </c>
      <c r="AB107" s="2">
        <v>448</v>
      </c>
      <c r="AC107" s="2">
        <v>192</v>
      </c>
      <c r="AD107" s="2">
        <v>71</v>
      </c>
      <c r="AE107" s="2">
        <v>36</v>
      </c>
      <c r="AF107" s="5">
        <f t="shared" si="35"/>
        <v>0</v>
      </c>
      <c r="AG107" s="5">
        <f t="shared" si="36"/>
        <v>8.8319088319088315E-2</v>
      </c>
      <c r="AH107" s="5">
        <f t="shared" si="37"/>
        <v>0.63817663817663817</v>
      </c>
      <c r="AI107" s="5">
        <f t="shared" si="38"/>
        <v>0.27350427350427353</v>
      </c>
      <c r="AJ107" s="2">
        <v>0</v>
      </c>
      <c r="AK107" s="3">
        <v>62</v>
      </c>
      <c r="AL107" s="3">
        <v>448</v>
      </c>
      <c r="AM107" s="3">
        <v>192</v>
      </c>
      <c r="AN107" s="3">
        <v>71</v>
      </c>
      <c r="AO107" s="3">
        <v>36</v>
      </c>
      <c r="AP107" s="1">
        <f t="shared" si="39"/>
        <v>0</v>
      </c>
      <c r="AQ107" s="1">
        <f t="shared" si="40"/>
        <v>8.8319088319088315E-2</v>
      </c>
      <c r="AR107" s="1">
        <f t="shared" si="41"/>
        <v>0.63817663817663817</v>
      </c>
      <c r="AS107" s="1">
        <f t="shared" si="42"/>
        <v>0.27350427350427353</v>
      </c>
      <c r="AT107" s="5">
        <f t="shared" si="43"/>
        <v>702</v>
      </c>
      <c r="AU107" s="3">
        <f t="shared" si="49"/>
        <v>702</v>
      </c>
      <c r="AV107" s="2">
        <f t="shared" si="44"/>
        <v>1182</v>
      </c>
      <c r="AW107" s="1">
        <f t="shared" si="50"/>
        <v>0.33675213675213678</v>
      </c>
      <c r="AX107" s="1">
        <f t="shared" si="51"/>
        <v>0.33675213675213678</v>
      </c>
      <c r="AY107" s="1">
        <f t="shared" si="52"/>
        <v>0</v>
      </c>
      <c r="AZ107" s="1">
        <f t="shared" si="52"/>
        <v>20.878632478632479</v>
      </c>
      <c r="BA107" s="1">
        <f t="shared" si="52"/>
        <v>150.86495726495727</v>
      </c>
      <c r="BB107" s="1">
        <f t="shared" si="52"/>
        <v>64.656410256410254</v>
      </c>
      <c r="BC107" s="1">
        <f t="shared" si="53"/>
        <v>0</v>
      </c>
      <c r="BD107" s="1">
        <f t="shared" si="53"/>
        <v>20.878632478632479</v>
      </c>
      <c r="BE107" s="1">
        <f t="shared" si="53"/>
        <v>150.86495726495727</v>
      </c>
      <c r="BF107" s="1">
        <f t="shared" si="53"/>
        <v>64.656410256410254</v>
      </c>
      <c r="BG107" s="1">
        <f t="shared" si="54"/>
        <v>0</v>
      </c>
      <c r="BH107" s="1">
        <f t="shared" si="54"/>
        <v>8.8319088319088315E-2</v>
      </c>
      <c r="BI107" s="1">
        <f t="shared" si="54"/>
        <v>0.63817663817663817</v>
      </c>
      <c r="BJ107" s="1">
        <f t="shared" si="54"/>
        <v>0.27350427350427348</v>
      </c>
      <c r="BK107" s="1">
        <f t="shared" si="55"/>
        <v>0</v>
      </c>
      <c r="BL107" s="1">
        <f t="shared" si="55"/>
        <v>8.8319088319088315E-2</v>
      </c>
      <c r="BM107" s="1">
        <f t="shared" si="55"/>
        <v>0.63817663817663817</v>
      </c>
      <c r="BN107" s="1">
        <f t="shared" si="55"/>
        <v>0.27350427350427348</v>
      </c>
    </row>
    <row r="108" spans="1:66" hidden="1">
      <c r="A108" s="2" t="s">
        <v>616</v>
      </c>
      <c r="B108" s="2" t="s">
        <v>105</v>
      </c>
      <c r="C108" s="2" t="s">
        <v>162</v>
      </c>
      <c r="D108" s="2" t="s">
        <v>645</v>
      </c>
      <c r="E108" s="6" t="s">
        <v>9</v>
      </c>
      <c r="F108" s="2" t="s">
        <v>1436</v>
      </c>
      <c r="G108" s="2" t="s">
        <v>1433</v>
      </c>
      <c r="H108" s="2" t="s">
        <v>1141</v>
      </c>
      <c r="I108" s="2">
        <v>29</v>
      </c>
      <c r="K108" s="2" t="str">
        <f t="shared" si="30"/>
        <v>MINERIO</v>
      </c>
      <c r="L108" s="2">
        <f t="shared" si="31"/>
        <v>0</v>
      </c>
      <c r="M108" s="2">
        <f t="shared" si="32"/>
        <v>0</v>
      </c>
      <c r="N108" s="8">
        <v>10.533333333333333</v>
      </c>
      <c r="O108" s="11">
        <v>2.38</v>
      </c>
      <c r="P108" s="11">
        <f t="shared" si="45"/>
        <v>2.9693004529441368E-2</v>
      </c>
      <c r="Q108" s="11">
        <f t="shared" si="46"/>
        <v>0.99998459930122596</v>
      </c>
      <c r="R108" s="11">
        <f t="shared" si="47"/>
        <v>103722.44539506793</v>
      </c>
      <c r="S108" s="11">
        <f t="shared" si="48"/>
        <v>3493107.2028796696</v>
      </c>
      <c r="T108" s="2">
        <v>59</v>
      </c>
      <c r="U108" s="2">
        <v>1928</v>
      </c>
      <c r="V108" s="2">
        <f t="shared" si="33"/>
        <v>2.9693004529441368E-2</v>
      </c>
      <c r="W108" s="2">
        <f t="shared" si="34"/>
        <v>0.97030699547055865</v>
      </c>
      <c r="X108" s="2">
        <v>0</v>
      </c>
      <c r="Y108" s="2">
        <v>440</v>
      </c>
      <c r="Z108" s="2">
        <v>0</v>
      </c>
      <c r="AA108" s="2">
        <v>383</v>
      </c>
      <c r="AB108" s="2">
        <v>490</v>
      </c>
      <c r="AC108" s="2">
        <v>60</v>
      </c>
      <c r="AD108" s="2">
        <v>313</v>
      </c>
      <c r="AE108" s="2">
        <v>64</v>
      </c>
      <c r="AF108" s="5">
        <f t="shared" si="35"/>
        <v>0</v>
      </c>
      <c r="AG108" s="5">
        <f t="shared" si="36"/>
        <v>0.41050375133976419</v>
      </c>
      <c r="AH108" s="5">
        <f t="shared" si="37"/>
        <v>0.52518756698821012</v>
      </c>
      <c r="AI108" s="5">
        <f t="shared" si="38"/>
        <v>6.4308681672025719E-2</v>
      </c>
      <c r="AJ108" s="2">
        <v>0</v>
      </c>
      <c r="AK108" s="3">
        <v>288</v>
      </c>
      <c r="AL108" s="3">
        <v>590</v>
      </c>
      <c r="AM108" s="3">
        <v>109</v>
      </c>
      <c r="AN108" s="3">
        <v>257</v>
      </c>
      <c r="AO108" s="3">
        <v>65</v>
      </c>
      <c r="AP108" s="1">
        <f t="shared" si="39"/>
        <v>0</v>
      </c>
      <c r="AQ108" s="1">
        <f t="shared" si="40"/>
        <v>0.2917933130699088</v>
      </c>
      <c r="AR108" s="1">
        <f t="shared" si="41"/>
        <v>0.59777102330293819</v>
      </c>
      <c r="AS108" s="1">
        <f t="shared" si="42"/>
        <v>0.11043566362715299</v>
      </c>
      <c r="AT108" s="5">
        <f t="shared" si="43"/>
        <v>933</v>
      </c>
      <c r="AU108" s="3">
        <f t="shared" si="49"/>
        <v>987</v>
      </c>
      <c r="AV108" s="2">
        <f t="shared" si="44"/>
        <v>1987</v>
      </c>
      <c r="AW108" s="1">
        <f t="shared" si="50"/>
        <v>0.42593783494105036</v>
      </c>
      <c r="AX108" s="1">
        <f t="shared" si="51"/>
        <v>0.40263424518743668</v>
      </c>
      <c r="AY108" s="1">
        <f t="shared" si="52"/>
        <v>0</v>
      </c>
      <c r="AZ108" s="1">
        <f t="shared" si="52"/>
        <v>115.95866261398176</v>
      </c>
      <c r="BA108" s="1">
        <f t="shared" si="52"/>
        <v>237.55420466058763</v>
      </c>
      <c r="BB108" s="1">
        <f t="shared" si="52"/>
        <v>43.887132725430597</v>
      </c>
      <c r="BC108" s="1">
        <f t="shared" si="53"/>
        <v>0</v>
      </c>
      <c r="BD108" s="1">
        <f t="shared" si="53"/>
        <v>163.13419078242228</v>
      </c>
      <c r="BE108" s="1">
        <f t="shared" si="53"/>
        <v>208.70953912111469</v>
      </c>
      <c r="BF108" s="1">
        <f t="shared" si="53"/>
        <v>25.55627009646302</v>
      </c>
      <c r="BG108" s="1">
        <f t="shared" si="54"/>
        <v>0</v>
      </c>
      <c r="BH108" s="1">
        <f t="shared" si="54"/>
        <v>0.2917933130699088</v>
      </c>
      <c r="BI108" s="1">
        <f t="shared" si="54"/>
        <v>0.59777102330293819</v>
      </c>
      <c r="BJ108" s="1">
        <f t="shared" si="54"/>
        <v>0.11043566362715299</v>
      </c>
      <c r="BK108" s="1">
        <f t="shared" si="55"/>
        <v>0</v>
      </c>
      <c r="BL108" s="1">
        <f t="shared" si="55"/>
        <v>0.41050375133976413</v>
      </c>
      <c r="BM108" s="1">
        <f t="shared" si="55"/>
        <v>0.52518756698821001</v>
      </c>
      <c r="BN108" s="1">
        <f t="shared" si="55"/>
        <v>6.4308681672025719E-2</v>
      </c>
    </row>
    <row r="109" spans="1:66" hidden="1">
      <c r="A109" s="2" t="s">
        <v>161</v>
      </c>
      <c r="B109" s="2" t="s">
        <v>105</v>
      </c>
      <c r="C109" s="2" t="s">
        <v>164</v>
      </c>
      <c r="D109" s="2" t="s">
        <v>196</v>
      </c>
      <c r="E109" s="6" t="s">
        <v>70</v>
      </c>
      <c r="F109" s="2" t="s">
        <v>1141</v>
      </c>
      <c r="G109" s="2" t="s">
        <v>1433</v>
      </c>
      <c r="H109" s="2" t="s">
        <v>1141</v>
      </c>
      <c r="I109" s="2">
        <v>32</v>
      </c>
      <c r="J109" s="2">
        <v>35</v>
      </c>
      <c r="K109" s="2" t="str">
        <f t="shared" si="30"/>
        <v>MINERIO</v>
      </c>
      <c r="L109" s="2">
        <f t="shared" si="31"/>
        <v>3.6470000000000001E-3</v>
      </c>
      <c r="M109" s="2">
        <f t="shared" si="32"/>
        <v>70</v>
      </c>
      <c r="N109" s="9">
        <v>10.42</v>
      </c>
      <c r="O109" s="10">
        <v>2</v>
      </c>
      <c r="P109" s="11">
        <f t="shared" si="45"/>
        <v>0.10863309352517986</v>
      </c>
      <c r="Q109" s="11">
        <f t="shared" si="46"/>
        <v>0.99991232964517884</v>
      </c>
      <c r="R109" s="11">
        <f t="shared" si="47"/>
        <v>128593.77266187051</v>
      </c>
      <c r="S109" s="11">
        <f t="shared" si="48"/>
        <v>1183640.2207435025</v>
      </c>
      <c r="T109" s="2">
        <v>151</v>
      </c>
      <c r="U109" s="2">
        <v>1239</v>
      </c>
      <c r="V109" s="2">
        <f t="shared" si="33"/>
        <v>0.10863309352517986</v>
      </c>
      <c r="W109" s="2">
        <f t="shared" si="34"/>
        <v>0.8913669064748202</v>
      </c>
      <c r="X109" s="2">
        <v>0</v>
      </c>
      <c r="Y109" s="2">
        <v>371</v>
      </c>
      <c r="Z109" s="5">
        <v>0</v>
      </c>
      <c r="AA109" s="5">
        <v>20</v>
      </c>
      <c r="AB109" s="5">
        <v>542</v>
      </c>
      <c r="AC109" s="5">
        <v>323</v>
      </c>
      <c r="AD109" s="5">
        <v>22</v>
      </c>
      <c r="AE109" s="5">
        <v>27</v>
      </c>
      <c r="AF109" s="5">
        <f t="shared" si="35"/>
        <v>0</v>
      </c>
      <c r="AG109" s="5">
        <f t="shared" si="36"/>
        <v>2.2598870056497175E-2</v>
      </c>
      <c r="AH109" s="5">
        <f t="shared" si="37"/>
        <v>0.61242937853107349</v>
      </c>
      <c r="AI109" s="5">
        <f t="shared" si="38"/>
        <v>0.36497175141242938</v>
      </c>
      <c r="AJ109" s="2">
        <v>0</v>
      </c>
      <c r="AK109" s="3">
        <v>11</v>
      </c>
      <c r="AL109" s="3">
        <v>491</v>
      </c>
      <c r="AM109" s="3">
        <v>400</v>
      </c>
      <c r="AN109" s="3">
        <v>11</v>
      </c>
      <c r="AO109" s="3">
        <v>21</v>
      </c>
      <c r="AP109" s="1">
        <f t="shared" si="39"/>
        <v>0</v>
      </c>
      <c r="AQ109" s="1">
        <f t="shared" si="40"/>
        <v>1.2195121951219513E-2</v>
      </c>
      <c r="AR109" s="1">
        <f t="shared" si="41"/>
        <v>0.54434589800443456</v>
      </c>
      <c r="AS109" s="1">
        <f t="shared" si="42"/>
        <v>0.44345898004434592</v>
      </c>
      <c r="AT109" s="5">
        <f t="shared" si="43"/>
        <v>885</v>
      </c>
      <c r="AU109" s="3">
        <f t="shared" si="49"/>
        <v>902</v>
      </c>
      <c r="AV109" s="2">
        <f t="shared" si="44"/>
        <v>1390</v>
      </c>
      <c r="AW109" s="1">
        <f t="shared" si="50"/>
        <v>0.31412429378531076</v>
      </c>
      <c r="AX109" s="1">
        <f t="shared" si="51"/>
        <v>0.30820399113082042</v>
      </c>
      <c r="AY109" s="1">
        <f t="shared" si="52"/>
        <v>0</v>
      </c>
      <c r="AZ109" s="1">
        <f t="shared" si="52"/>
        <v>3.3902439024390247</v>
      </c>
      <c r="BA109" s="1">
        <f t="shared" si="52"/>
        <v>151.32815964523283</v>
      </c>
      <c r="BB109" s="1">
        <f t="shared" si="52"/>
        <v>123.28159645232817</v>
      </c>
      <c r="BC109" s="1">
        <f t="shared" si="53"/>
        <v>0</v>
      </c>
      <c r="BD109" s="1">
        <f t="shared" si="53"/>
        <v>6.2824858757062154</v>
      </c>
      <c r="BE109" s="1">
        <f t="shared" si="53"/>
        <v>170.25536723163844</v>
      </c>
      <c r="BF109" s="1">
        <f t="shared" si="53"/>
        <v>101.46214689265537</v>
      </c>
      <c r="BG109" s="1">
        <f t="shared" si="54"/>
        <v>0</v>
      </c>
      <c r="BH109" s="1">
        <f t="shared" si="54"/>
        <v>1.2195121951219511E-2</v>
      </c>
      <c r="BI109" s="1">
        <f t="shared" si="54"/>
        <v>0.54434589800443456</v>
      </c>
      <c r="BJ109" s="1">
        <f t="shared" si="54"/>
        <v>0.44345898004434586</v>
      </c>
      <c r="BK109" s="1">
        <f t="shared" si="55"/>
        <v>0</v>
      </c>
      <c r="BL109" s="1">
        <f t="shared" si="55"/>
        <v>2.2598870056497179E-2</v>
      </c>
      <c r="BM109" s="1">
        <f t="shared" si="55"/>
        <v>0.6124293785310736</v>
      </c>
      <c r="BN109" s="1">
        <f t="shared" si="55"/>
        <v>0.36497175141242938</v>
      </c>
    </row>
    <row r="110" spans="1:66" hidden="1">
      <c r="A110" s="2" t="s">
        <v>1049</v>
      </c>
      <c r="B110" s="2" t="s">
        <v>105</v>
      </c>
      <c r="C110" s="2" t="s">
        <v>164</v>
      </c>
      <c r="E110" s="6" t="s">
        <v>131</v>
      </c>
      <c r="F110" s="2" t="s">
        <v>1436</v>
      </c>
      <c r="G110" s="2" t="s">
        <v>6</v>
      </c>
      <c r="H110" s="2" t="s">
        <v>1141</v>
      </c>
      <c r="I110" s="2">
        <v>39</v>
      </c>
      <c r="J110" s="2">
        <v>165</v>
      </c>
      <c r="K110" s="2" t="str">
        <f t="shared" si="30"/>
        <v>MINERIO</v>
      </c>
      <c r="L110" s="2">
        <f t="shared" si="31"/>
        <v>1.7027999999999998E-2</v>
      </c>
      <c r="M110" s="2">
        <f t="shared" si="32"/>
        <v>211.20000000000002</v>
      </c>
      <c r="N110" s="8">
        <v>10.32</v>
      </c>
      <c r="O110" s="11">
        <v>1.28</v>
      </c>
      <c r="P110" s="11">
        <f t="shared" si="45"/>
        <v>4.0097799511002445E-2</v>
      </c>
      <c r="Q110" s="11">
        <f t="shared" si="46"/>
        <v>0.99997957362177381</v>
      </c>
      <c r="R110" s="11">
        <f t="shared" si="47"/>
        <v>141872.47041564793</v>
      </c>
      <c r="S110" s="11">
        <f t="shared" si="48"/>
        <v>3538088.728185189</v>
      </c>
      <c r="T110" s="2">
        <v>82</v>
      </c>
      <c r="U110" s="2">
        <v>1963</v>
      </c>
      <c r="V110" s="2">
        <f t="shared" si="33"/>
        <v>4.0097799511002445E-2</v>
      </c>
      <c r="W110" s="2">
        <f t="shared" si="34"/>
        <v>0.95990220048899755</v>
      </c>
      <c r="X110" s="2">
        <v>0</v>
      </c>
      <c r="Y110" s="2">
        <v>485</v>
      </c>
      <c r="Z110" s="2">
        <v>0</v>
      </c>
      <c r="AA110" s="2">
        <v>17</v>
      </c>
      <c r="AB110" s="2">
        <v>1018</v>
      </c>
      <c r="AC110" s="2">
        <v>255</v>
      </c>
      <c r="AD110" s="2">
        <v>24</v>
      </c>
      <c r="AE110" s="2">
        <v>50</v>
      </c>
      <c r="AF110" s="5">
        <f t="shared" si="35"/>
        <v>0</v>
      </c>
      <c r="AG110" s="5">
        <f t="shared" si="36"/>
        <v>1.3178294573643411E-2</v>
      </c>
      <c r="AH110" s="5">
        <f t="shared" si="37"/>
        <v>0.78914728682170543</v>
      </c>
      <c r="AI110" s="5">
        <f t="shared" si="38"/>
        <v>0.19767441860465115</v>
      </c>
      <c r="AJ110" s="2">
        <v>0</v>
      </c>
      <c r="AK110" s="3">
        <v>12</v>
      </c>
      <c r="AL110" s="3">
        <v>931</v>
      </c>
      <c r="AM110" s="3">
        <v>376</v>
      </c>
      <c r="AN110" s="3">
        <v>13</v>
      </c>
      <c r="AO110" s="3">
        <v>31</v>
      </c>
      <c r="AP110" s="1">
        <f t="shared" si="39"/>
        <v>0</v>
      </c>
      <c r="AQ110" s="1">
        <f t="shared" si="40"/>
        <v>9.0978013646702046E-3</v>
      </c>
      <c r="AR110" s="1">
        <f t="shared" si="41"/>
        <v>0.70583775587566333</v>
      </c>
      <c r="AS110" s="1">
        <f t="shared" si="42"/>
        <v>0.28506444275966641</v>
      </c>
      <c r="AT110" s="5">
        <f t="shared" si="43"/>
        <v>1290</v>
      </c>
      <c r="AU110" s="3">
        <f t="shared" si="49"/>
        <v>1319</v>
      </c>
      <c r="AV110" s="2">
        <f t="shared" si="44"/>
        <v>2045</v>
      </c>
      <c r="AW110" s="1">
        <f t="shared" si="50"/>
        <v>0.31705426356589145</v>
      </c>
      <c r="AX110" s="1">
        <f t="shared" si="51"/>
        <v>0.31008339651250949</v>
      </c>
      <c r="AY110" s="1">
        <f t="shared" si="52"/>
        <v>0</v>
      </c>
      <c r="AZ110" s="1">
        <f t="shared" si="52"/>
        <v>3.7210007581501139</v>
      </c>
      <c r="BA110" s="1">
        <f t="shared" si="52"/>
        <v>288.68764215314633</v>
      </c>
      <c r="BB110" s="1">
        <f t="shared" si="52"/>
        <v>116.59135708870357</v>
      </c>
      <c r="BC110" s="1">
        <f t="shared" si="53"/>
        <v>0</v>
      </c>
      <c r="BD110" s="1">
        <f t="shared" si="53"/>
        <v>5.3899224806201547</v>
      </c>
      <c r="BE110" s="1">
        <f t="shared" si="53"/>
        <v>322.76124031007748</v>
      </c>
      <c r="BF110" s="1">
        <f t="shared" si="53"/>
        <v>80.848837209302317</v>
      </c>
      <c r="BG110" s="1">
        <f t="shared" si="54"/>
        <v>0</v>
      </c>
      <c r="BH110" s="1">
        <f t="shared" si="54"/>
        <v>9.0978013646702046E-3</v>
      </c>
      <c r="BI110" s="1">
        <f t="shared" si="54"/>
        <v>0.70583775587566344</v>
      </c>
      <c r="BJ110" s="1">
        <f t="shared" si="54"/>
        <v>0.28506444275966641</v>
      </c>
      <c r="BK110" s="1">
        <f t="shared" si="55"/>
        <v>0</v>
      </c>
      <c r="BL110" s="1">
        <f t="shared" si="55"/>
        <v>1.3178294573643412E-2</v>
      </c>
      <c r="BM110" s="1">
        <f t="shared" si="55"/>
        <v>0.78914728682170543</v>
      </c>
      <c r="BN110" s="1">
        <f t="shared" si="55"/>
        <v>0.19767441860465118</v>
      </c>
    </row>
    <row r="111" spans="1:66" hidden="1">
      <c r="A111" s="2" t="s">
        <v>616</v>
      </c>
      <c r="B111" s="2" t="s">
        <v>105</v>
      </c>
      <c r="C111" s="2" t="s">
        <v>162</v>
      </c>
      <c r="D111" s="2" t="s">
        <v>659</v>
      </c>
      <c r="E111" s="6" t="s">
        <v>10</v>
      </c>
      <c r="F111" s="2" t="s">
        <v>1436</v>
      </c>
      <c r="G111" s="2" t="s">
        <v>1433</v>
      </c>
      <c r="H111" s="2" t="s">
        <v>1434</v>
      </c>
      <c r="I111" s="2">
        <v>43</v>
      </c>
      <c r="K111" s="2" t="str">
        <f t="shared" si="30"/>
        <v>MINERIO</v>
      </c>
      <c r="L111" s="2">
        <f t="shared" si="31"/>
        <v>0</v>
      </c>
      <c r="M111" s="2">
        <f t="shared" si="32"/>
        <v>0</v>
      </c>
      <c r="N111" s="8">
        <v>10.199999999999999</v>
      </c>
      <c r="O111" s="11">
        <v>18.8</v>
      </c>
      <c r="P111" s="11">
        <f t="shared" si="45"/>
        <v>0.836231884057971</v>
      </c>
      <c r="Q111" s="11">
        <f t="shared" si="46"/>
        <v>0.99631349949206793</v>
      </c>
      <c r="R111" s="11">
        <f t="shared" si="47"/>
        <v>720149.51884057967</v>
      </c>
      <c r="S111" s="11">
        <f t="shared" si="48"/>
        <v>858009.24474657699</v>
      </c>
      <c r="T111" s="2">
        <v>1154</v>
      </c>
      <c r="U111" s="2">
        <v>226</v>
      </c>
      <c r="V111" s="2">
        <f t="shared" si="33"/>
        <v>0.836231884057971</v>
      </c>
      <c r="W111" s="2">
        <f t="shared" si="34"/>
        <v>0.16376811594202897</v>
      </c>
      <c r="X111" s="2">
        <v>0</v>
      </c>
      <c r="Y111" s="2">
        <v>400</v>
      </c>
      <c r="Z111" s="2">
        <v>661</v>
      </c>
      <c r="AA111" s="2">
        <v>86</v>
      </c>
      <c r="AB111" s="2">
        <v>19</v>
      </c>
      <c r="AC111" s="2">
        <v>66</v>
      </c>
      <c r="AD111" s="2">
        <v>112</v>
      </c>
      <c r="AE111" s="2">
        <v>7</v>
      </c>
      <c r="AF111" s="5">
        <f t="shared" si="35"/>
        <v>0.79447115384615385</v>
      </c>
      <c r="AG111" s="5">
        <f t="shared" si="36"/>
        <v>0.10336538461538461</v>
      </c>
      <c r="AH111" s="5">
        <f t="shared" si="37"/>
        <v>2.283653846153846E-2</v>
      </c>
      <c r="AI111" s="5">
        <f t="shared" si="38"/>
        <v>7.9326923076923073E-2</v>
      </c>
      <c r="AJ111" s="2">
        <v>661</v>
      </c>
      <c r="AK111" s="3">
        <v>64</v>
      </c>
      <c r="AL111" s="3">
        <v>37</v>
      </c>
      <c r="AM111" s="3">
        <v>72</v>
      </c>
      <c r="AN111" s="3">
        <v>105</v>
      </c>
      <c r="AO111" s="3">
        <v>12</v>
      </c>
      <c r="AP111" s="1">
        <f t="shared" si="39"/>
        <v>0.79256594724220619</v>
      </c>
      <c r="AQ111" s="1">
        <f t="shared" si="40"/>
        <v>7.6738609112709827E-2</v>
      </c>
      <c r="AR111" s="1">
        <f t="shared" si="41"/>
        <v>4.4364508393285373E-2</v>
      </c>
      <c r="AS111" s="1">
        <f t="shared" si="42"/>
        <v>8.6330935251798566E-2</v>
      </c>
      <c r="AT111" s="5">
        <f t="shared" si="43"/>
        <v>832</v>
      </c>
      <c r="AU111" s="3">
        <f t="shared" si="49"/>
        <v>834</v>
      </c>
      <c r="AV111" s="2">
        <f t="shared" si="44"/>
        <v>1380</v>
      </c>
      <c r="AW111" s="1">
        <f t="shared" si="50"/>
        <v>0.33173076923076922</v>
      </c>
      <c r="AX111" s="1">
        <f t="shared" si="51"/>
        <v>0.33093525179856115</v>
      </c>
      <c r="AY111" s="1">
        <f t="shared" si="52"/>
        <v>218.74820143884892</v>
      </c>
      <c r="AZ111" s="1">
        <f t="shared" si="52"/>
        <v>21.179856115107913</v>
      </c>
      <c r="BA111" s="1">
        <f t="shared" si="52"/>
        <v>12.244604316546763</v>
      </c>
      <c r="BB111" s="1">
        <f t="shared" si="52"/>
        <v>23.827338129496404</v>
      </c>
      <c r="BC111" s="1">
        <f t="shared" si="53"/>
        <v>219.27403846153845</v>
      </c>
      <c r="BD111" s="1">
        <f t="shared" si="53"/>
        <v>28.528846153846153</v>
      </c>
      <c r="BE111" s="1">
        <f t="shared" si="53"/>
        <v>6.302884615384615</v>
      </c>
      <c r="BF111" s="1">
        <f t="shared" si="53"/>
        <v>21.89423076923077</v>
      </c>
      <c r="BG111" s="1">
        <f t="shared" si="54"/>
        <v>0.79256594724220619</v>
      </c>
      <c r="BH111" s="1">
        <f t="shared" si="54"/>
        <v>7.6738609112709827E-2</v>
      </c>
      <c r="BI111" s="1">
        <f t="shared" si="54"/>
        <v>4.4364508393285373E-2</v>
      </c>
      <c r="BJ111" s="1">
        <f t="shared" si="54"/>
        <v>8.6330935251798566E-2</v>
      </c>
      <c r="BK111" s="1">
        <f t="shared" si="55"/>
        <v>0.79447115384615385</v>
      </c>
      <c r="BL111" s="1">
        <f t="shared" si="55"/>
        <v>0.10336538461538461</v>
      </c>
      <c r="BM111" s="1">
        <f t="shared" si="55"/>
        <v>2.283653846153846E-2</v>
      </c>
      <c r="BN111" s="1">
        <f t="shared" si="55"/>
        <v>7.9326923076923087E-2</v>
      </c>
    </row>
    <row r="112" spans="1:66" hidden="1">
      <c r="A112" s="2" t="s">
        <v>1049</v>
      </c>
      <c r="B112" s="2" t="s">
        <v>105</v>
      </c>
      <c r="C112" s="2" t="s">
        <v>164</v>
      </c>
      <c r="E112" s="6" t="s">
        <v>148</v>
      </c>
      <c r="F112" s="2" t="s">
        <v>1436</v>
      </c>
      <c r="G112" s="2" t="s">
        <v>6</v>
      </c>
      <c r="H112" s="2" t="s">
        <v>1141</v>
      </c>
      <c r="I112" s="2">
        <v>246</v>
      </c>
      <c r="J112" s="2">
        <v>145</v>
      </c>
      <c r="K112" s="2" t="str">
        <f t="shared" si="30"/>
        <v>MINERIO</v>
      </c>
      <c r="L112" s="2">
        <f t="shared" si="31"/>
        <v>1.4775499999999999E-2</v>
      </c>
      <c r="M112" s="2">
        <f t="shared" si="32"/>
        <v>243.6</v>
      </c>
      <c r="N112" s="8">
        <v>10.19</v>
      </c>
      <c r="O112" s="11">
        <v>1.68</v>
      </c>
      <c r="P112" s="11">
        <f t="shared" si="45"/>
        <v>1.1407430245105595E-2</v>
      </c>
      <c r="Q112" s="11">
        <f t="shared" si="46"/>
        <v>0.9999982212053713</v>
      </c>
      <c r="R112" s="11">
        <f t="shared" si="47"/>
        <v>458383.86835208879</v>
      </c>
      <c r="S112" s="11">
        <f t="shared" si="48"/>
        <v>40182849.522835962</v>
      </c>
      <c r="T112" s="2">
        <v>74</v>
      </c>
      <c r="U112" s="2">
        <v>6413</v>
      </c>
      <c r="V112" s="2">
        <f t="shared" si="33"/>
        <v>1.1407430245105595E-2</v>
      </c>
      <c r="W112" s="2">
        <f t="shared" si="34"/>
        <v>0.9885925697548944</v>
      </c>
      <c r="X112" s="2">
        <v>0</v>
      </c>
      <c r="Y112" s="2">
        <v>920</v>
      </c>
      <c r="Z112" s="5">
        <v>0</v>
      </c>
      <c r="AA112" s="5">
        <v>149</v>
      </c>
      <c r="AB112" s="5">
        <v>3068</v>
      </c>
      <c r="AC112" s="5">
        <v>588</v>
      </c>
      <c r="AD112" s="5">
        <v>179</v>
      </c>
      <c r="AE112" s="5">
        <v>212</v>
      </c>
      <c r="AF112" s="5">
        <f t="shared" si="35"/>
        <v>0</v>
      </c>
      <c r="AG112" s="5">
        <f t="shared" si="36"/>
        <v>3.915900131406045E-2</v>
      </c>
      <c r="AH112" s="5">
        <f t="shared" si="37"/>
        <v>0.80630749014454661</v>
      </c>
      <c r="AI112" s="5">
        <f t="shared" si="38"/>
        <v>0.15453350854139292</v>
      </c>
      <c r="AJ112" s="5">
        <v>0</v>
      </c>
      <c r="AK112" s="3">
        <v>64</v>
      </c>
      <c r="AL112" s="3">
        <v>3004</v>
      </c>
      <c r="AM112" s="3">
        <v>898</v>
      </c>
      <c r="AN112" s="3">
        <v>82</v>
      </c>
      <c r="AO112" s="3">
        <v>146</v>
      </c>
      <c r="AP112" s="1">
        <f t="shared" si="39"/>
        <v>0</v>
      </c>
      <c r="AQ112" s="1">
        <f t="shared" si="40"/>
        <v>1.6137165910237016E-2</v>
      </c>
      <c r="AR112" s="1">
        <f t="shared" si="41"/>
        <v>0.75743822491174984</v>
      </c>
      <c r="AS112" s="1">
        <f t="shared" si="42"/>
        <v>0.2264246091780131</v>
      </c>
      <c r="AT112" s="5">
        <f t="shared" si="43"/>
        <v>3805</v>
      </c>
      <c r="AU112" s="3">
        <f t="shared" si="49"/>
        <v>3966</v>
      </c>
      <c r="AV112" s="2">
        <f t="shared" si="44"/>
        <v>6487</v>
      </c>
      <c r="AW112" s="1">
        <f t="shared" si="50"/>
        <v>0.34097240473061763</v>
      </c>
      <c r="AX112" s="1">
        <f t="shared" si="51"/>
        <v>0.32713061018658596</v>
      </c>
      <c r="AY112" s="1">
        <f t="shared" si="52"/>
        <v>0</v>
      </c>
      <c r="AZ112" s="1">
        <f t="shared" si="52"/>
        <v>20.936359051941501</v>
      </c>
      <c r="BA112" s="1">
        <f t="shared" si="52"/>
        <v>982.70035300050426</v>
      </c>
      <c r="BB112" s="1">
        <f t="shared" si="52"/>
        <v>293.7632879475542</v>
      </c>
      <c r="BC112" s="1">
        <f t="shared" si="53"/>
        <v>0</v>
      </c>
      <c r="BD112" s="1">
        <f t="shared" si="53"/>
        <v>50.804888304862025</v>
      </c>
      <c r="BE112" s="1">
        <f t="shared" si="53"/>
        <v>1046.103337713535</v>
      </c>
      <c r="BF112" s="1">
        <f t="shared" si="53"/>
        <v>200.49177398160316</v>
      </c>
      <c r="BG112" s="1">
        <f t="shared" si="54"/>
        <v>0</v>
      </c>
      <c r="BH112" s="1">
        <f t="shared" si="54"/>
        <v>1.6137165910237013E-2</v>
      </c>
      <c r="BI112" s="1">
        <f t="shared" si="54"/>
        <v>0.75743822491174984</v>
      </c>
      <c r="BJ112" s="1">
        <f t="shared" si="54"/>
        <v>0.2264246091780131</v>
      </c>
      <c r="BK112" s="1">
        <f t="shared" si="55"/>
        <v>0</v>
      </c>
      <c r="BL112" s="1">
        <f t="shared" si="55"/>
        <v>3.9159001314060443E-2</v>
      </c>
      <c r="BM112" s="1">
        <f t="shared" si="55"/>
        <v>0.80630749014454672</v>
      </c>
      <c r="BN112" s="1">
        <f t="shared" si="55"/>
        <v>0.15453350854139289</v>
      </c>
    </row>
    <row r="113" spans="1:66" hidden="1">
      <c r="A113" s="2" t="s">
        <v>1049</v>
      </c>
      <c r="B113" s="2" t="s">
        <v>105</v>
      </c>
      <c r="C113" s="2" t="s">
        <v>164</v>
      </c>
      <c r="E113" s="6" t="s">
        <v>147</v>
      </c>
      <c r="F113" s="2" t="s">
        <v>1436</v>
      </c>
      <c r="G113" s="2" t="s">
        <v>6</v>
      </c>
      <c r="H113" s="2" t="s">
        <v>1434</v>
      </c>
      <c r="I113" s="2">
        <v>242</v>
      </c>
      <c r="J113" s="2">
        <v>105</v>
      </c>
      <c r="K113" s="2" t="str">
        <f t="shared" si="30"/>
        <v>MINERIO</v>
      </c>
      <c r="L113" s="2">
        <f t="shared" si="31"/>
        <v>1.05945E-2</v>
      </c>
      <c r="M113" s="2">
        <f t="shared" si="32"/>
        <v>687.75</v>
      </c>
      <c r="N113" s="8">
        <v>10.09</v>
      </c>
      <c r="O113" s="11">
        <v>6.55</v>
      </c>
      <c r="P113" s="11">
        <f t="shared" si="45"/>
        <v>0.21479418136799752</v>
      </c>
      <c r="Q113" s="11">
        <f t="shared" si="46"/>
        <v>0.99991534253155845</v>
      </c>
      <c r="R113" s="11">
        <f t="shared" si="47"/>
        <v>729580.44134942745</v>
      </c>
      <c r="S113" s="11">
        <f t="shared" si="48"/>
        <v>3396361.4482944757</v>
      </c>
      <c r="T113" s="2">
        <v>694</v>
      </c>
      <c r="U113" s="2">
        <v>2537</v>
      </c>
      <c r="V113" s="2">
        <f t="shared" si="33"/>
        <v>0.21479418136799752</v>
      </c>
      <c r="W113" s="2">
        <f t="shared" si="34"/>
        <v>0.78520581863200245</v>
      </c>
      <c r="X113" s="2">
        <v>0</v>
      </c>
      <c r="Y113" s="2">
        <v>598</v>
      </c>
      <c r="Z113" s="5">
        <v>0</v>
      </c>
      <c r="AA113" s="5">
        <v>768</v>
      </c>
      <c r="AB113" s="5">
        <v>713</v>
      </c>
      <c r="AC113" s="5">
        <v>56</v>
      </c>
      <c r="AD113" s="5">
        <v>521</v>
      </c>
      <c r="AE113" s="5">
        <v>96</v>
      </c>
      <c r="AF113" s="5">
        <f t="shared" si="35"/>
        <v>0</v>
      </c>
      <c r="AG113" s="5">
        <f t="shared" si="36"/>
        <v>0.4996746909564086</v>
      </c>
      <c r="AH113" s="5">
        <f t="shared" si="37"/>
        <v>0.46389069616135331</v>
      </c>
      <c r="AI113" s="5">
        <f t="shared" si="38"/>
        <v>3.6434612882238128E-2</v>
      </c>
      <c r="AJ113" s="5">
        <v>0</v>
      </c>
      <c r="AK113" s="3">
        <v>598</v>
      </c>
      <c r="AL113" s="3">
        <v>947</v>
      </c>
      <c r="AM113" s="3">
        <v>83</v>
      </c>
      <c r="AN113" s="3">
        <v>427</v>
      </c>
      <c r="AO113" s="3">
        <v>94</v>
      </c>
      <c r="AP113" s="1">
        <f t="shared" si="39"/>
        <v>0</v>
      </c>
      <c r="AQ113" s="1">
        <f t="shared" si="40"/>
        <v>0.36732186732186733</v>
      </c>
      <c r="AR113" s="1">
        <f t="shared" si="41"/>
        <v>0.58169533169533172</v>
      </c>
      <c r="AS113" s="1">
        <f t="shared" si="42"/>
        <v>5.0982800982800981E-2</v>
      </c>
      <c r="AT113" s="5">
        <f t="shared" si="43"/>
        <v>1537</v>
      </c>
      <c r="AU113" s="3">
        <f t="shared" si="49"/>
        <v>1628</v>
      </c>
      <c r="AV113" s="2">
        <f t="shared" si="44"/>
        <v>3231</v>
      </c>
      <c r="AW113" s="1">
        <f t="shared" si="50"/>
        <v>0.42042940793754069</v>
      </c>
      <c r="AX113" s="1">
        <f t="shared" si="51"/>
        <v>0.39692874692874691</v>
      </c>
      <c r="AY113" s="1">
        <f t="shared" si="52"/>
        <v>0</v>
      </c>
      <c r="AZ113" s="1">
        <f t="shared" si="52"/>
        <v>237.36339066339065</v>
      </c>
      <c r="BA113" s="1">
        <f t="shared" si="52"/>
        <v>375.89152334152334</v>
      </c>
      <c r="BB113" s="1">
        <f t="shared" si="52"/>
        <v>32.945085995085996</v>
      </c>
      <c r="BC113" s="1">
        <f t="shared" si="53"/>
        <v>0</v>
      </c>
      <c r="BD113" s="1">
        <f t="shared" si="53"/>
        <v>322.88978529603128</v>
      </c>
      <c r="BE113" s="1">
        <f t="shared" si="53"/>
        <v>299.76616785946652</v>
      </c>
      <c r="BF113" s="1">
        <f t="shared" si="53"/>
        <v>23.544046844502279</v>
      </c>
      <c r="BG113" s="1">
        <f t="shared" si="54"/>
        <v>0</v>
      </c>
      <c r="BH113" s="1">
        <f t="shared" si="54"/>
        <v>0.36732186732186733</v>
      </c>
      <c r="BI113" s="1">
        <f t="shared" si="54"/>
        <v>0.58169533169533172</v>
      </c>
      <c r="BJ113" s="1">
        <f t="shared" si="54"/>
        <v>5.0982800982800988E-2</v>
      </c>
      <c r="BK113" s="1">
        <f t="shared" si="55"/>
        <v>0</v>
      </c>
      <c r="BL113" s="1">
        <f t="shared" si="55"/>
        <v>0.49967469095640854</v>
      </c>
      <c r="BM113" s="1">
        <f t="shared" si="55"/>
        <v>0.4638906961613532</v>
      </c>
      <c r="BN113" s="1">
        <f t="shared" si="55"/>
        <v>3.6434612882238121E-2</v>
      </c>
    </row>
    <row r="114" spans="1:66" hidden="1">
      <c r="A114" s="2" t="s">
        <v>1049</v>
      </c>
      <c r="B114" s="2" t="s">
        <v>105</v>
      </c>
      <c r="C114" s="2" t="s">
        <v>164</v>
      </c>
      <c r="E114" s="6" t="s">
        <v>135</v>
      </c>
      <c r="F114" s="2" t="s">
        <v>1436</v>
      </c>
      <c r="G114" s="2" t="s">
        <v>1433</v>
      </c>
      <c r="H114" s="2" t="s">
        <v>1434</v>
      </c>
      <c r="I114" s="2">
        <v>131</v>
      </c>
      <c r="J114" s="2">
        <v>35</v>
      </c>
      <c r="K114" s="2" t="str">
        <f t="shared" si="30"/>
        <v>ESTERIL</v>
      </c>
      <c r="L114" s="2">
        <f t="shared" si="31"/>
        <v>3.5314999999999999E-3</v>
      </c>
      <c r="M114" s="2">
        <f t="shared" si="32"/>
        <v>2.1</v>
      </c>
      <c r="N114" s="9">
        <v>10.09</v>
      </c>
      <c r="O114" s="10">
        <v>0.06</v>
      </c>
      <c r="P114" s="11">
        <f t="shared" si="45"/>
        <v>6.3784549964564135E-3</v>
      </c>
      <c r="Q114" s="11">
        <f t="shared" si="46"/>
        <v>0.99999545048075789</v>
      </c>
      <c r="R114" s="11">
        <f t="shared" si="47"/>
        <v>12377.066619418851</v>
      </c>
      <c r="S114" s="11">
        <f t="shared" si="48"/>
        <v>1940440.1718899361</v>
      </c>
      <c r="T114" s="2">
        <v>9</v>
      </c>
      <c r="U114" s="2">
        <v>1402</v>
      </c>
      <c r="V114" s="2">
        <f t="shared" si="33"/>
        <v>6.3784549964564135E-3</v>
      </c>
      <c r="W114" s="2">
        <f t="shared" si="34"/>
        <v>0.9936215450035436</v>
      </c>
      <c r="X114" s="2">
        <v>0</v>
      </c>
      <c r="Y114" s="2">
        <v>415</v>
      </c>
      <c r="Z114" s="5">
        <v>0</v>
      </c>
      <c r="AA114" s="5">
        <v>42</v>
      </c>
      <c r="AB114" s="5">
        <v>730</v>
      </c>
      <c r="AC114" s="5">
        <v>119</v>
      </c>
      <c r="AD114" s="5">
        <v>35</v>
      </c>
      <c r="AE114" s="5">
        <v>39</v>
      </c>
      <c r="AF114" s="5">
        <f t="shared" si="35"/>
        <v>0</v>
      </c>
      <c r="AG114" s="5">
        <f t="shared" si="36"/>
        <v>4.7138047138047139E-2</v>
      </c>
      <c r="AH114" s="5">
        <f t="shared" si="37"/>
        <v>0.81930415263748602</v>
      </c>
      <c r="AI114" s="5">
        <f t="shared" si="38"/>
        <v>0.13355780022446689</v>
      </c>
      <c r="AJ114" s="2">
        <v>0</v>
      </c>
      <c r="AK114" s="3">
        <v>11</v>
      </c>
      <c r="AL114" s="3">
        <v>727</v>
      </c>
      <c r="AM114" s="3">
        <v>179</v>
      </c>
      <c r="AN114" s="3">
        <v>10</v>
      </c>
      <c r="AO114" s="3">
        <v>35</v>
      </c>
      <c r="AP114" s="1">
        <f t="shared" si="39"/>
        <v>0</v>
      </c>
      <c r="AQ114" s="1">
        <f t="shared" si="40"/>
        <v>1.1995637949836423E-2</v>
      </c>
      <c r="AR114" s="1">
        <f t="shared" si="41"/>
        <v>0.79280261723009815</v>
      </c>
      <c r="AS114" s="1">
        <f t="shared" si="42"/>
        <v>0.19520174482006544</v>
      </c>
      <c r="AT114" s="5">
        <f t="shared" si="43"/>
        <v>891</v>
      </c>
      <c r="AU114" s="3">
        <f t="shared" si="49"/>
        <v>917</v>
      </c>
      <c r="AV114" s="2">
        <f t="shared" si="44"/>
        <v>1411</v>
      </c>
      <c r="AW114" s="1">
        <f t="shared" si="50"/>
        <v>0.31672278338945004</v>
      </c>
      <c r="AX114" s="1">
        <f t="shared" si="51"/>
        <v>0.30774263904034899</v>
      </c>
      <c r="AY114" s="1">
        <f t="shared" si="52"/>
        <v>0</v>
      </c>
      <c r="AZ114" s="1">
        <f t="shared" si="52"/>
        <v>3.3851690294438388</v>
      </c>
      <c r="BA114" s="1">
        <f t="shared" si="52"/>
        <v>223.72889858233373</v>
      </c>
      <c r="BB114" s="1">
        <f t="shared" si="52"/>
        <v>55.085932388222467</v>
      </c>
      <c r="BC114" s="1">
        <f t="shared" si="53"/>
        <v>0</v>
      </c>
      <c r="BD114" s="1">
        <f t="shared" si="53"/>
        <v>13.302356902356902</v>
      </c>
      <c r="BE114" s="1">
        <f t="shared" si="53"/>
        <v>231.20763187429853</v>
      </c>
      <c r="BF114" s="1">
        <f t="shared" si="53"/>
        <v>37.690011223344555</v>
      </c>
      <c r="BG114" s="1">
        <f t="shared" si="54"/>
        <v>0</v>
      </c>
      <c r="BH114" s="1">
        <f t="shared" si="54"/>
        <v>1.1995637949836421E-2</v>
      </c>
      <c r="BI114" s="1">
        <f t="shared" si="54"/>
        <v>0.79280261723009815</v>
      </c>
      <c r="BJ114" s="1">
        <f t="shared" si="54"/>
        <v>0.19520174482006541</v>
      </c>
      <c r="BK114" s="1">
        <f t="shared" si="55"/>
        <v>0</v>
      </c>
      <c r="BL114" s="1">
        <f t="shared" si="55"/>
        <v>4.7138047138047139E-2</v>
      </c>
      <c r="BM114" s="1">
        <f t="shared" si="55"/>
        <v>0.81930415263748591</v>
      </c>
      <c r="BN114" s="1">
        <f t="shared" si="55"/>
        <v>0.13355780022446689</v>
      </c>
    </row>
    <row r="115" spans="1:66" hidden="1">
      <c r="A115" s="2" t="s">
        <v>161</v>
      </c>
      <c r="B115" s="2" t="s">
        <v>105</v>
      </c>
      <c r="C115" s="2" t="s">
        <v>164</v>
      </c>
      <c r="D115" s="2" t="s">
        <v>194</v>
      </c>
      <c r="E115" s="6" t="s">
        <v>70</v>
      </c>
      <c r="F115" s="2" t="s">
        <v>1141</v>
      </c>
      <c r="G115" s="2" t="s">
        <v>1433</v>
      </c>
      <c r="H115" s="2" t="s">
        <v>1141</v>
      </c>
      <c r="I115" s="2">
        <v>30</v>
      </c>
      <c r="J115" s="2">
        <v>30</v>
      </c>
      <c r="K115" s="2" t="str">
        <f t="shared" si="30"/>
        <v>MINERIO</v>
      </c>
      <c r="L115" s="2">
        <f t="shared" si="31"/>
        <v>3.0119999999999999E-3</v>
      </c>
      <c r="M115" s="2">
        <f t="shared" si="32"/>
        <v>15.600000000000001</v>
      </c>
      <c r="N115" s="9">
        <v>10.039999999999999</v>
      </c>
      <c r="O115" s="10">
        <v>0.52</v>
      </c>
      <c r="P115" s="11">
        <f t="shared" si="45"/>
        <v>0</v>
      </c>
      <c r="Q115" s="11">
        <f t="shared" si="46"/>
        <v>1</v>
      </c>
      <c r="R115" s="11">
        <f t="shared" si="47"/>
        <v>0</v>
      </c>
      <c r="S115" s="11">
        <f t="shared" si="48"/>
        <v>1210000</v>
      </c>
      <c r="T115" s="2">
        <v>0</v>
      </c>
      <c r="U115" s="2">
        <v>1100</v>
      </c>
      <c r="V115" s="2">
        <f t="shared" si="33"/>
        <v>0</v>
      </c>
      <c r="W115" s="2">
        <f t="shared" si="34"/>
        <v>1</v>
      </c>
      <c r="X115" s="2">
        <v>0</v>
      </c>
      <c r="Y115" s="2">
        <v>386</v>
      </c>
      <c r="Z115" s="5">
        <v>0</v>
      </c>
      <c r="AA115" s="5">
        <v>0</v>
      </c>
      <c r="AB115" s="5">
        <v>327</v>
      </c>
      <c r="AC115" s="5">
        <v>761</v>
      </c>
      <c r="AD115" s="5">
        <v>0</v>
      </c>
      <c r="AE115" s="5">
        <v>9</v>
      </c>
      <c r="AF115" s="5">
        <f t="shared" si="35"/>
        <v>0</v>
      </c>
      <c r="AG115" s="5">
        <f t="shared" si="36"/>
        <v>0</v>
      </c>
      <c r="AH115" s="5">
        <f t="shared" si="37"/>
        <v>0.30055147058823528</v>
      </c>
      <c r="AI115" s="5">
        <f t="shared" si="38"/>
        <v>0.69944852941176472</v>
      </c>
      <c r="AJ115" s="2">
        <v>0</v>
      </c>
      <c r="AK115" s="3">
        <v>0</v>
      </c>
      <c r="AL115" s="3">
        <v>222</v>
      </c>
      <c r="AM115" s="3">
        <v>870</v>
      </c>
      <c r="AN115" s="3">
        <v>0</v>
      </c>
      <c r="AO115" s="3">
        <v>5</v>
      </c>
      <c r="AP115" s="1">
        <f t="shared" si="39"/>
        <v>0</v>
      </c>
      <c r="AQ115" s="1">
        <f t="shared" si="40"/>
        <v>0</v>
      </c>
      <c r="AR115" s="1">
        <f t="shared" si="41"/>
        <v>0.2032967032967033</v>
      </c>
      <c r="AS115" s="1">
        <f t="shared" si="42"/>
        <v>0.79670329670329665</v>
      </c>
      <c r="AT115" s="5">
        <f t="shared" si="43"/>
        <v>1088</v>
      </c>
      <c r="AU115" s="3">
        <f t="shared" si="49"/>
        <v>1092</v>
      </c>
      <c r="AV115" s="2">
        <f t="shared" si="44"/>
        <v>1100</v>
      </c>
      <c r="AW115" s="1">
        <f t="shared" si="50"/>
        <v>0.20220588235294118</v>
      </c>
      <c r="AX115" s="1">
        <f t="shared" si="51"/>
        <v>0.20146520146520147</v>
      </c>
      <c r="AY115" s="1">
        <f t="shared" si="52"/>
        <v>0</v>
      </c>
      <c r="AZ115" s="1">
        <f t="shared" si="52"/>
        <v>0</v>
      </c>
      <c r="BA115" s="1">
        <f t="shared" si="52"/>
        <v>44.72527472527473</v>
      </c>
      <c r="BB115" s="1">
        <f t="shared" si="52"/>
        <v>175.27472527472528</v>
      </c>
      <c r="BC115" s="1">
        <f t="shared" si="53"/>
        <v>0</v>
      </c>
      <c r="BD115" s="1">
        <f t="shared" si="53"/>
        <v>0</v>
      </c>
      <c r="BE115" s="1">
        <f t="shared" si="53"/>
        <v>66.121323529411768</v>
      </c>
      <c r="BF115" s="1">
        <f t="shared" si="53"/>
        <v>153.87867647058823</v>
      </c>
      <c r="BG115" s="1">
        <f t="shared" si="54"/>
        <v>0</v>
      </c>
      <c r="BH115" s="1">
        <f t="shared" si="54"/>
        <v>0</v>
      </c>
      <c r="BI115" s="1">
        <f t="shared" si="54"/>
        <v>0.20329670329670332</v>
      </c>
      <c r="BJ115" s="1">
        <f t="shared" si="54"/>
        <v>0.79670329670329676</v>
      </c>
      <c r="BK115" s="1">
        <f t="shared" si="55"/>
        <v>0</v>
      </c>
      <c r="BL115" s="1">
        <f t="shared" si="55"/>
        <v>0</v>
      </c>
      <c r="BM115" s="1">
        <f t="shared" si="55"/>
        <v>0.30055147058823534</v>
      </c>
      <c r="BN115" s="1">
        <f t="shared" si="55"/>
        <v>0.69944852941176472</v>
      </c>
    </row>
    <row r="116" spans="1:66" hidden="1">
      <c r="A116" s="2" t="s">
        <v>1049</v>
      </c>
      <c r="B116" s="2" t="s">
        <v>105</v>
      </c>
      <c r="C116" s="2" t="s">
        <v>164</v>
      </c>
      <c r="E116" s="6" t="s">
        <v>143</v>
      </c>
      <c r="F116" s="2" t="s">
        <v>6</v>
      </c>
      <c r="G116" s="2" t="s">
        <v>6</v>
      </c>
      <c r="H116" s="2" t="s">
        <v>1434</v>
      </c>
      <c r="I116" s="2">
        <v>190</v>
      </c>
      <c r="J116" s="2">
        <v>30</v>
      </c>
      <c r="K116" s="2" t="str">
        <f t="shared" si="30"/>
        <v>ESTERIL</v>
      </c>
      <c r="L116" s="2">
        <f t="shared" si="31"/>
        <v>2.9849999999999998E-3</v>
      </c>
      <c r="M116" s="2">
        <f t="shared" si="32"/>
        <v>2.4</v>
      </c>
      <c r="N116" s="8">
        <v>9.9499999999999993</v>
      </c>
      <c r="O116" s="11">
        <v>0.08</v>
      </c>
      <c r="P116" s="11">
        <f t="shared" si="45"/>
        <v>2.5487256371814093E-2</v>
      </c>
      <c r="Q116" s="11">
        <f t="shared" si="46"/>
        <v>0.99998039480254675</v>
      </c>
      <c r="R116" s="11">
        <f t="shared" si="47"/>
        <v>40849.853073463266</v>
      </c>
      <c r="S116" s="11">
        <f t="shared" si="48"/>
        <v>1602724.5776521505</v>
      </c>
      <c r="T116" s="2">
        <v>34</v>
      </c>
      <c r="U116" s="2">
        <v>1300</v>
      </c>
      <c r="V116" s="2">
        <f t="shared" si="33"/>
        <v>2.5487256371814093E-2</v>
      </c>
      <c r="W116" s="2">
        <f t="shared" si="34"/>
        <v>0.97451274362818596</v>
      </c>
      <c r="X116" s="2">
        <v>0</v>
      </c>
      <c r="Y116" s="2">
        <v>386</v>
      </c>
      <c r="Z116" s="5">
        <v>0</v>
      </c>
      <c r="AA116" s="5">
        <v>0</v>
      </c>
      <c r="AB116" s="5">
        <v>269</v>
      </c>
      <c r="AC116" s="5">
        <v>635</v>
      </c>
      <c r="AD116" s="5">
        <v>0</v>
      </c>
      <c r="AE116" s="5">
        <v>8</v>
      </c>
      <c r="AF116" s="5">
        <f t="shared" si="35"/>
        <v>0</v>
      </c>
      <c r="AG116" s="5">
        <f t="shared" si="36"/>
        <v>0</v>
      </c>
      <c r="AH116" s="5">
        <f t="shared" si="37"/>
        <v>0.29756637168141592</v>
      </c>
      <c r="AI116" s="5">
        <f t="shared" si="38"/>
        <v>0.70243362831858402</v>
      </c>
      <c r="AJ116" s="5">
        <v>0</v>
      </c>
      <c r="AK116" s="3">
        <v>0</v>
      </c>
      <c r="AL116" s="3">
        <v>0</v>
      </c>
      <c r="AM116" s="3">
        <v>191</v>
      </c>
      <c r="AN116" s="3">
        <v>715</v>
      </c>
      <c r="AO116" s="3">
        <v>0</v>
      </c>
      <c r="AP116" s="1">
        <f t="shared" si="39"/>
        <v>0</v>
      </c>
      <c r="AQ116" s="1">
        <f t="shared" si="40"/>
        <v>0</v>
      </c>
      <c r="AR116" s="1">
        <f t="shared" si="41"/>
        <v>0</v>
      </c>
      <c r="AS116" s="1">
        <f t="shared" si="42"/>
        <v>1</v>
      </c>
      <c r="AT116" s="5">
        <f t="shared" si="43"/>
        <v>904</v>
      </c>
      <c r="AU116" s="3">
        <f t="shared" si="49"/>
        <v>191</v>
      </c>
      <c r="AV116" s="2">
        <f t="shared" si="44"/>
        <v>1334</v>
      </c>
      <c r="AW116" s="1">
        <f t="shared" si="50"/>
        <v>0.29513274336283185</v>
      </c>
      <c r="AX116" s="1">
        <f t="shared" si="51"/>
        <v>1.3968586387434554</v>
      </c>
      <c r="AY116" s="1">
        <f t="shared" si="52"/>
        <v>0</v>
      </c>
      <c r="AZ116" s="1">
        <f t="shared" si="52"/>
        <v>0</v>
      </c>
      <c r="BA116" s="1">
        <f t="shared" si="52"/>
        <v>0</v>
      </c>
      <c r="BB116" s="1">
        <f t="shared" si="52"/>
        <v>266.79999999999995</v>
      </c>
      <c r="BC116" s="1">
        <f t="shared" si="53"/>
        <v>0</v>
      </c>
      <c r="BD116" s="1">
        <f t="shared" si="53"/>
        <v>0</v>
      </c>
      <c r="BE116" s="1">
        <f t="shared" si="53"/>
        <v>79.390707964601773</v>
      </c>
      <c r="BF116" s="1">
        <f t="shared" si="53"/>
        <v>187.40929203539824</v>
      </c>
      <c r="BG116" s="1">
        <f t="shared" si="54"/>
        <v>0</v>
      </c>
      <c r="BH116" s="1">
        <f t="shared" si="54"/>
        <v>0</v>
      </c>
      <c r="BI116" s="1">
        <f t="shared" si="54"/>
        <v>0</v>
      </c>
      <c r="BJ116" s="1">
        <f t="shared" si="54"/>
        <v>1</v>
      </c>
      <c r="BK116" s="1">
        <f t="shared" si="55"/>
        <v>0</v>
      </c>
      <c r="BL116" s="1">
        <f t="shared" si="55"/>
        <v>0</v>
      </c>
      <c r="BM116" s="1">
        <f t="shared" si="55"/>
        <v>0.29756637168141592</v>
      </c>
      <c r="BN116" s="1">
        <f t="shared" si="55"/>
        <v>0.70243362831858402</v>
      </c>
    </row>
    <row r="117" spans="1:66" hidden="1">
      <c r="A117" s="2" t="s">
        <v>161</v>
      </c>
      <c r="B117" s="2" t="s">
        <v>105</v>
      </c>
      <c r="C117" s="2" t="s">
        <v>164</v>
      </c>
      <c r="D117" s="2" t="s">
        <v>292</v>
      </c>
      <c r="E117" s="6" t="s">
        <v>80</v>
      </c>
      <c r="F117" s="2" t="s">
        <v>1436</v>
      </c>
      <c r="G117" s="2" t="s">
        <v>6</v>
      </c>
      <c r="H117" s="2" t="s">
        <v>1141</v>
      </c>
      <c r="I117" s="2">
        <v>129</v>
      </c>
      <c r="J117" s="2">
        <v>25</v>
      </c>
      <c r="K117" s="2" t="str">
        <f t="shared" si="30"/>
        <v>MINERIO</v>
      </c>
      <c r="L117" s="2">
        <f t="shared" si="31"/>
        <v>2.4474999999999996E-3</v>
      </c>
      <c r="M117" s="2">
        <f t="shared" si="32"/>
        <v>105.25</v>
      </c>
      <c r="N117" s="8">
        <v>9.7899999999999991</v>
      </c>
      <c r="O117" s="11">
        <v>4.21</v>
      </c>
      <c r="P117" s="11">
        <f t="shared" si="45"/>
        <v>0.40590111642743221</v>
      </c>
      <c r="Q117" s="11">
        <f t="shared" si="46"/>
        <v>0.99945546296880727</v>
      </c>
      <c r="R117" s="11">
        <f t="shared" si="47"/>
        <v>22607.068580542265</v>
      </c>
      <c r="S117" s="11">
        <f t="shared" si="48"/>
        <v>55665.671465510692</v>
      </c>
      <c r="T117" s="2">
        <v>509</v>
      </c>
      <c r="U117" s="2">
        <v>745</v>
      </c>
      <c r="V117" s="2">
        <f t="shared" si="33"/>
        <v>0.40590111642743221</v>
      </c>
      <c r="W117" s="2">
        <f t="shared" si="34"/>
        <v>0.59409888357256779</v>
      </c>
      <c r="X117" s="2">
        <v>0</v>
      </c>
      <c r="Y117" s="2">
        <v>399</v>
      </c>
      <c r="Z117" s="5">
        <v>1</v>
      </c>
      <c r="AA117" s="5">
        <v>139</v>
      </c>
      <c r="AB117" s="5">
        <v>419</v>
      </c>
      <c r="AC117" s="5">
        <v>141</v>
      </c>
      <c r="AD117" s="5">
        <v>131</v>
      </c>
      <c r="AE117" s="5">
        <v>38</v>
      </c>
      <c r="AF117" s="5">
        <f t="shared" si="35"/>
        <v>1.4285714285714286E-3</v>
      </c>
      <c r="AG117" s="5">
        <f t="shared" si="36"/>
        <v>0.19857142857142857</v>
      </c>
      <c r="AH117" s="5">
        <f t="shared" si="37"/>
        <v>0.59857142857142853</v>
      </c>
      <c r="AI117" s="5">
        <f t="shared" si="38"/>
        <v>0.20142857142857143</v>
      </c>
      <c r="AJ117" s="5">
        <v>0</v>
      </c>
      <c r="AK117" s="3">
        <v>100</v>
      </c>
      <c r="AL117" s="3">
        <v>449</v>
      </c>
      <c r="AM117" s="3">
        <v>181</v>
      </c>
      <c r="AN117" s="3">
        <v>102</v>
      </c>
      <c r="AO117" s="3">
        <v>36</v>
      </c>
      <c r="AP117" s="1">
        <f t="shared" si="39"/>
        <v>0</v>
      </c>
      <c r="AQ117" s="1">
        <f t="shared" si="40"/>
        <v>0.13698630136986301</v>
      </c>
      <c r="AR117" s="1">
        <f t="shared" si="41"/>
        <v>0.6150684931506849</v>
      </c>
      <c r="AS117" s="1">
        <f t="shared" si="42"/>
        <v>0.24794520547945206</v>
      </c>
      <c r="AT117" s="5">
        <f t="shared" si="43"/>
        <v>700</v>
      </c>
      <c r="AU117" s="3">
        <f t="shared" si="49"/>
        <v>730</v>
      </c>
      <c r="AV117" s="2">
        <f t="shared" si="44"/>
        <v>1254</v>
      </c>
      <c r="AW117" s="1">
        <f t="shared" si="50"/>
        <v>0.35828571428571426</v>
      </c>
      <c r="AX117" s="1">
        <f t="shared" si="51"/>
        <v>0.34356164383561644</v>
      </c>
      <c r="AY117" s="1">
        <f t="shared" si="52"/>
        <v>0</v>
      </c>
      <c r="AZ117" s="1">
        <f t="shared" si="52"/>
        <v>34.356164383561641</v>
      </c>
      <c r="BA117" s="1">
        <f t="shared" si="52"/>
        <v>154.25917808219177</v>
      </c>
      <c r="BB117" s="1">
        <f t="shared" si="52"/>
        <v>62.184657534246575</v>
      </c>
      <c r="BC117" s="1">
        <f t="shared" si="53"/>
        <v>0.35828571428571426</v>
      </c>
      <c r="BD117" s="1">
        <f t="shared" si="53"/>
        <v>49.801714285714283</v>
      </c>
      <c r="BE117" s="1">
        <f t="shared" si="53"/>
        <v>150.12171428571429</v>
      </c>
      <c r="BF117" s="1">
        <f t="shared" si="53"/>
        <v>50.51828571428571</v>
      </c>
      <c r="BG117" s="1">
        <f t="shared" si="54"/>
        <v>0</v>
      </c>
      <c r="BH117" s="1">
        <f t="shared" si="54"/>
        <v>0.13698630136986301</v>
      </c>
      <c r="BI117" s="1">
        <f t="shared" si="54"/>
        <v>0.6150684931506849</v>
      </c>
      <c r="BJ117" s="1">
        <f t="shared" si="54"/>
        <v>0.24794520547945206</v>
      </c>
      <c r="BK117" s="1">
        <f t="shared" si="55"/>
        <v>1.4285714285714284E-3</v>
      </c>
      <c r="BL117" s="1">
        <f t="shared" si="55"/>
        <v>0.19857142857142854</v>
      </c>
      <c r="BM117" s="1">
        <f t="shared" si="55"/>
        <v>0.59857142857142853</v>
      </c>
      <c r="BN117" s="1">
        <f t="shared" si="55"/>
        <v>0.2014285714285714</v>
      </c>
    </row>
    <row r="118" spans="1:66" hidden="1">
      <c r="A118" s="2" t="s">
        <v>1049</v>
      </c>
      <c r="B118" s="2" t="s">
        <v>105</v>
      </c>
      <c r="C118" s="2" t="s">
        <v>164</v>
      </c>
      <c r="E118" s="6" t="s">
        <v>14</v>
      </c>
      <c r="F118" s="2" t="s">
        <v>1436</v>
      </c>
      <c r="G118" s="2" t="s">
        <v>1433</v>
      </c>
      <c r="H118" s="2" t="s">
        <v>1434</v>
      </c>
      <c r="I118" s="2">
        <v>117</v>
      </c>
      <c r="J118" s="2">
        <v>90</v>
      </c>
      <c r="K118" s="2" t="str">
        <f t="shared" si="30"/>
        <v>MINERIO</v>
      </c>
      <c r="L118" s="2">
        <f t="shared" si="31"/>
        <v>8.6670000000000011E-3</v>
      </c>
      <c r="M118" s="2">
        <f t="shared" si="32"/>
        <v>463.50000000000006</v>
      </c>
      <c r="N118" s="9">
        <v>9.6300000000000008</v>
      </c>
      <c r="O118" s="10">
        <v>5.15</v>
      </c>
      <c r="P118" s="11">
        <f t="shared" si="45"/>
        <v>0.23737666860127685</v>
      </c>
      <c r="Q118" s="11">
        <f t="shared" si="46"/>
        <v>0.99990968218064746</v>
      </c>
      <c r="R118" s="11">
        <f t="shared" si="47"/>
        <v>777669.70400464314</v>
      </c>
      <c r="S118" s="11">
        <f t="shared" si="48"/>
        <v>3275804.1097920192</v>
      </c>
      <c r="T118" s="2">
        <v>818</v>
      </c>
      <c r="U118" s="2">
        <v>2628</v>
      </c>
      <c r="V118" s="2">
        <f t="shared" si="33"/>
        <v>0.23737666860127685</v>
      </c>
      <c r="W118" s="2">
        <f t="shared" si="34"/>
        <v>0.76262333139872318</v>
      </c>
      <c r="X118" s="2">
        <v>0</v>
      </c>
      <c r="Y118" s="2">
        <v>564</v>
      </c>
      <c r="Z118" s="5">
        <v>0</v>
      </c>
      <c r="AA118" s="5">
        <v>680</v>
      </c>
      <c r="AB118" s="5">
        <v>794</v>
      </c>
      <c r="AC118" s="5">
        <v>68</v>
      </c>
      <c r="AD118" s="5">
        <v>608</v>
      </c>
      <c r="AE118" s="5">
        <v>114</v>
      </c>
      <c r="AF118" s="5">
        <f t="shared" si="35"/>
        <v>0</v>
      </c>
      <c r="AG118" s="5">
        <f t="shared" si="36"/>
        <v>0.44098573281452658</v>
      </c>
      <c r="AH118" s="5">
        <f t="shared" si="37"/>
        <v>0.5149156939040207</v>
      </c>
      <c r="AI118" s="5">
        <f t="shared" si="38"/>
        <v>4.4098573281452662E-2</v>
      </c>
      <c r="AJ118" s="2">
        <v>0</v>
      </c>
      <c r="AK118" s="3">
        <v>475</v>
      </c>
      <c r="AL118" s="3">
        <v>1077</v>
      </c>
      <c r="AM118" s="3">
        <v>108</v>
      </c>
      <c r="AN118" s="3">
        <v>462</v>
      </c>
      <c r="AO118" s="3">
        <v>140</v>
      </c>
      <c r="AP118" s="1">
        <f t="shared" si="39"/>
        <v>0</v>
      </c>
      <c r="AQ118" s="1">
        <f t="shared" si="40"/>
        <v>0.28614457831325302</v>
      </c>
      <c r="AR118" s="1">
        <f t="shared" si="41"/>
        <v>0.64879518072289155</v>
      </c>
      <c r="AS118" s="1">
        <f t="shared" si="42"/>
        <v>6.5060240963855417E-2</v>
      </c>
      <c r="AT118" s="5">
        <f t="shared" si="43"/>
        <v>1542</v>
      </c>
      <c r="AU118" s="3">
        <f t="shared" si="49"/>
        <v>1660</v>
      </c>
      <c r="AV118" s="2">
        <f t="shared" si="44"/>
        <v>3446</v>
      </c>
      <c r="AW118" s="1">
        <f t="shared" si="50"/>
        <v>0.44695201037613491</v>
      </c>
      <c r="AX118" s="1">
        <f t="shared" si="51"/>
        <v>0.41518072289156627</v>
      </c>
      <c r="AY118" s="1">
        <f t="shared" si="52"/>
        <v>0</v>
      </c>
      <c r="AZ118" s="1">
        <f t="shared" si="52"/>
        <v>197.21084337349399</v>
      </c>
      <c r="BA118" s="1">
        <f t="shared" si="52"/>
        <v>447.14963855421689</v>
      </c>
      <c r="BB118" s="1">
        <f t="shared" si="52"/>
        <v>44.83951807228916</v>
      </c>
      <c r="BC118" s="1">
        <f t="shared" si="53"/>
        <v>0</v>
      </c>
      <c r="BD118" s="1">
        <f t="shared" si="53"/>
        <v>303.92736705577175</v>
      </c>
      <c r="BE118" s="1">
        <f t="shared" si="53"/>
        <v>354.8798962386511</v>
      </c>
      <c r="BF118" s="1">
        <f t="shared" si="53"/>
        <v>30.392736705577175</v>
      </c>
      <c r="BG118" s="1">
        <f t="shared" si="54"/>
        <v>0</v>
      </c>
      <c r="BH118" s="1">
        <f t="shared" si="54"/>
        <v>0.28614457831325302</v>
      </c>
      <c r="BI118" s="1">
        <f t="shared" si="54"/>
        <v>0.64879518072289155</v>
      </c>
      <c r="BJ118" s="1">
        <f t="shared" si="54"/>
        <v>6.5060240963855417E-2</v>
      </c>
      <c r="BK118" s="1">
        <f t="shared" si="55"/>
        <v>0</v>
      </c>
      <c r="BL118" s="1">
        <f t="shared" si="55"/>
        <v>0.44098573281452658</v>
      </c>
      <c r="BM118" s="1">
        <f t="shared" si="55"/>
        <v>0.5149156939040207</v>
      </c>
      <c r="BN118" s="1">
        <f t="shared" si="55"/>
        <v>4.4098573281452662E-2</v>
      </c>
    </row>
    <row r="119" spans="1:66" hidden="1">
      <c r="A119" s="2" t="s">
        <v>616</v>
      </c>
      <c r="B119" s="2" t="s">
        <v>105</v>
      </c>
      <c r="C119" s="2" t="s">
        <v>162</v>
      </c>
      <c r="D119" s="2" t="s">
        <v>732</v>
      </c>
      <c r="E119" s="6" t="s">
        <v>3</v>
      </c>
      <c r="F119" s="2" t="s">
        <v>1436</v>
      </c>
      <c r="G119" s="2" t="s">
        <v>6</v>
      </c>
      <c r="H119" s="2" t="s">
        <v>1434</v>
      </c>
      <c r="I119" s="2">
        <v>15</v>
      </c>
      <c r="J119" s="2">
        <v>40</v>
      </c>
      <c r="K119" s="2" t="str">
        <f t="shared" si="30"/>
        <v>MINERIO</v>
      </c>
      <c r="L119" s="2">
        <f t="shared" si="31"/>
        <v>3.7079999999999995E-3</v>
      </c>
      <c r="M119" s="2">
        <f t="shared" si="32"/>
        <v>23.599999999999998</v>
      </c>
      <c r="N119" s="9">
        <v>9.27</v>
      </c>
      <c r="O119" s="10">
        <v>0.59</v>
      </c>
      <c r="P119" s="11">
        <f t="shared" si="45"/>
        <v>6.968433591423466E-2</v>
      </c>
      <c r="Q119" s="11">
        <f t="shared" si="46"/>
        <v>0.99995538973925879</v>
      </c>
      <c r="R119" s="11">
        <f t="shared" si="47"/>
        <v>145502.63549731983</v>
      </c>
      <c r="S119" s="11">
        <f t="shared" si="48"/>
        <v>2087931.8526603158</v>
      </c>
      <c r="T119" s="2">
        <v>117</v>
      </c>
      <c r="U119" s="2">
        <v>1562</v>
      </c>
      <c r="V119" s="2">
        <f t="shared" si="33"/>
        <v>6.968433591423466E-2</v>
      </c>
      <c r="W119" s="2">
        <f t="shared" si="34"/>
        <v>0.93031566408576538</v>
      </c>
      <c r="X119" s="2">
        <v>0</v>
      </c>
      <c r="Y119" s="2">
        <v>432</v>
      </c>
      <c r="Z119" s="2">
        <v>0</v>
      </c>
      <c r="AA119" s="2">
        <v>15</v>
      </c>
      <c r="AB119" s="2">
        <v>714</v>
      </c>
      <c r="AC119" s="2">
        <v>342</v>
      </c>
      <c r="AD119" s="2">
        <v>22</v>
      </c>
      <c r="AE119" s="2">
        <v>42</v>
      </c>
      <c r="AF119" s="5">
        <f t="shared" si="35"/>
        <v>0</v>
      </c>
      <c r="AG119" s="5">
        <f t="shared" si="36"/>
        <v>1.4005602240896359E-2</v>
      </c>
      <c r="AH119" s="5">
        <f t="shared" si="37"/>
        <v>0.66666666666666663</v>
      </c>
      <c r="AI119" s="5">
        <f t="shared" si="38"/>
        <v>0.31932773109243695</v>
      </c>
      <c r="AJ119" s="2">
        <v>0</v>
      </c>
      <c r="AK119" s="3">
        <v>2</v>
      </c>
      <c r="AL119" s="3">
        <v>636</v>
      </c>
      <c r="AM119" s="3">
        <v>460</v>
      </c>
      <c r="AN119" s="3">
        <v>5</v>
      </c>
      <c r="AO119" s="3">
        <v>31</v>
      </c>
      <c r="AP119" s="1">
        <f t="shared" si="39"/>
        <v>0</v>
      </c>
      <c r="AQ119" s="1">
        <f t="shared" si="40"/>
        <v>1.8214936247723133E-3</v>
      </c>
      <c r="AR119" s="1">
        <f t="shared" si="41"/>
        <v>0.57923497267759561</v>
      </c>
      <c r="AS119" s="1">
        <f t="shared" si="42"/>
        <v>0.41894353369763204</v>
      </c>
      <c r="AT119" s="5">
        <f t="shared" si="43"/>
        <v>1071</v>
      </c>
      <c r="AU119" s="3">
        <f t="shared" si="49"/>
        <v>1098</v>
      </c>
      <c r="AV119" s="2">
        <f t="shared" si="44"/>
        <v>1679</v>
      </c>
      <c r="AW119" s="1">
        <f t="shared" si="50"/>
        <v>0.31353874883286648</v>
      </c>
      <c r="AX119" s="1">
        <f t="shared" si="51"/>
        <v>0.30582877959927141</v>
      </c>
      <c r="AY119" s="1">
        <f t="shared" si="52"/>
        <v>0</v>
      </c>
      <c r="AZ119" s="1">
        <f t="shared" si="52"/>
        <v>0.61165755919854281</v>
      </c>
      <c r="BA119" s="1">
        <f t="shared" si="52"/>
        <v>194.50710382513662</v>
      </c>
      <c r="BB119" s="1">
        <f t="shared" si="52"/>
        <v>140.68123861566485</v>
      </c>
      <c r="BC119" s="1">
        <f t="shared" si="53"/>
        <v>0</v>
      </c>
      <c r="BD119" s="1">
        <f t="shared" si="53"/>
        <v>4.7030812324929974</v>
      </c>
      <c r="BE119" s="1">
        <f t="shared" si="53"/>
        <v>223.86666666666667</v>
      </c>
      <c r="BF119" s="1">
        <f t="shared" si="53"/>
        <v>107.23025210084033</v>
      </c>
      <c r="BG119" s="1">
        <f t="shared" si="54"/>
        <v>0</v>
      </c>
      <c r="BH119" s="1">
        <f t="shared" si="54"/>
        <v>1.8214936247723133E-3</v>
      </c>
      <c r="BI119" s="1">
        <f t="shared" si="54"/>
        <v>0.57923497267759561</v>
      </c>
      <c r="BJ119" s="1">
        <f t="shared" si="54"/>
        <v>0.41894353369763204</v>
      </c>
      <c r="BK119" s="1">
        <f t="shared" si="55"/>
        <v>0</v>
      </c>
      <c r="BL119" s="1">
        <f t="shared" si="55"/>
        <v>1.4005602240896359E-2</v>
      </c>
      <c r="BM119" s="1">
        <f t="shared" si="55"/>
        <v>0.66666666666666663</v>
      </c>
      <c r="BN119" s="1">
        <f t="shared" si="55"/>
        <v>0.31932773109243695</v>
      </c>
    </row>
    <row r="120" spans="1:66" hidden="1">
      <c r="A120" s="2" t="s">
        <v>1049</v>
      </c>
      <c r="B120" s="2" t="s">
        <v>105</v>
      </c>
      <c r="C120" s="2" t="s">
        <v>164</v>
      </c>
      <c r="E120" s="6" t="s">
        <v>153</v>
      </c>
      <c r="F120" s="2" t="s">
        <v>1436</v>
      </c>
      <c r="G120" s="2" t="s">
        <v>6</v>
      </c>
      <c r="H120" s="2" t="s">
        <v>1141</v>
      </c>
      <c r="I120" s="2">
        <v>297</v>
      </c>
      <c r="J120" s="2">
        <v>30</v>
      </c>
      <c r="K120" s="2" t="str">
        <f t="shared" si="30"/>
        <v>MINERIO</v>
      </c>
      <c r="L120" s="2">
        <f t="shared" si="31"/>
        <v>2.7750000000000001E-3</v>
      </c>
      <c r="M120" s="2">
        <f t="shared" si="32"/>
        <v>268.5</v>
      </c>
      <c r="N120" s="8">
        <v>9.25</v>
      </c>
      <c r="O120" s="11">
        <v>8.9499999999999993</v>
      </c>
      <c r="P120" s="11">
        <f t="shared" si="45"/>
        <v>0.14447806354009077</v>
      </c>
      <c r="Q120" s="11">
        <f t="shared" si="46"/>
        <v>0.99987227267043066</v>
      </c>
      <c r="R120" s="11">
        <f t="shared" si="47"/>
        <v>127660.81694402421</v>
      </c>
      <c r="S120" s="11">
        <f t="shared" si="48"/>
        <v>883487.14013159252</v>
      </c>
      <c r="T120" s="2">
        <v>191</v>
      </c>
      <c r="U120" s="2">
        <v>1131</v>
      </c>
      <c r="V120" s="2">
        <f t="shared" si="33"/>
        <v>0.14447806354009077</v>
      </c>
      <c r="W120" s="2">
        <f t="shared" si="34"/>
        <v>0.85552193645990926</v>
      </c>
      <c r="X120" s="2">
        <v>0</v>
      </c>
      <c r="Y120" s="2">
        <v>371</v>
      </c>
      <c r="Z120" s="5">
        <v>0</v>
      </c>
      <c r="AA120" s="5">
        <v>415</v>
      </c>
      <c r="AB120" s="5">
        <v>206</v>
      </c>
      <c r="AC120" s="5">
        <v>20</v>
      </c>
      <c r="AD120" s="5">
        <v>250</v>
      </c>
      <c r="AE120" s="5">
        <v>25</v>
      </c>
      <c r="AF120" s="5">
        <f t="shared" si="35"/>
        <v>0</v>
      </c>
      <c r="AG120" s="5">
        <f t="shared" si="36"/>
        <v>0.64742589703588138</v>
      </c>
      <c r="AH120" s="5">
        <f t="shared" si="37"/>
        <v>0.32137285491419659</v>
      </c>
      <c r="AI120" s="5">
        <f t="shared" si="38"/>
        <v>3.1201248049921998E-2</v>
      </c>
      <c r="AJ120" s="5">
        <v>0</v>
      </c>
      <c r="AK120" s="3">
        <v>342</v>
      </c>
      <c r="AL120" s="3">
        <v>265</v>
      </c>
      <c r="AM120" s="3">
        <v>24</v>
      </c>
      <c r="AN120" s="3">
        <v>248</v>
      </c>
      <c r="AO120" s="3">
        <v>34</v>
      </c>
      <c r="AP120" s="1">
        <f t="shared" si="39"/>
        <v>0</v>
      </c>
      <c r="AQ120" s="1">
        <f t="shared" si="40"/>
        <v>0.54199683042789226</v>
      </c>
      <c r="AR120" s="1">
        <f t="shared" si="41"/>
        <v>0.41996830427892234</v>
      </c>
      <c r="AS120" s="1">
        <f t="shared" si="42"/>
        <v>3.8034865293185421E-2</v>
      </c>
      <c r="AT120" s="5">
        <f t="shared" si="43"/>
        <v>641</v>
      </c>
      <c r="AU120" s="3">
        <f t="shared" si="49"/>
        <v>631</v>
      </c>
      <c r="AV120" s="2">
        <f t="shared" si="44"/>
        <v>1322</v>
      </c>
      <c r="AW120" s="1">
        <f t="shared" si="50"/>
        <v>0.41248049921996882</v>
      </c>
      <c r="AX120" s="1">
        <f t="shared" si="51"/>
        <v>0.41901743264659269</v>
      </c>
      <c r="AY120" s="1">
        <f t="shared" si="52"/>
        <v>0</v>
      </c>
      <c r="AZ120" s="1">
        <f t="shared" si="52"/>
        <v>143.3039619651347</v>
      </c>
      <c r="BA120" s="1">
        <f t="shared" si="52"/>
        <v>111.03961965134707</v>
      </c>
      <c r="BB120" s="1">
        <f t="shared" si="52"/>
        <v>10.056418383518224</v>
      </c>
      <c r="BC120" s="1">
        <f t="shared" si="53"/>
        <v>0</v>
      </c>
      <c r="BD120" s="1">
        <f t="shared" si="53"/>
        <v>171.17940717628707</v>
      </c>
      <c r="BE120" s="1">
        <f t="shared" si="53"/>
        <v>84.970982839313578</v>
      </c>
      <c r="BF120" s="1">
        <f t="shared" si="53"/>
        <v>8.2496099843993758</v>
      </c>
      <c r="BG120" s="1">
        <f t="shared" si="54"/>
        <v>0</v>
      </c>
      <c r="BH120" s="1">
        <f t="shared" si="54"/>
        <v>0.54199683042789226</v>
      </c>
      <c r="BI120" s="1">
        <f t="shared" si="54"/>
        <v>0.4199683042789224</v>
      </c>
      <c r="BJ120" s="1">
        <f t="shared" si="54"/>
        <v>3.8034865293185421E-2</v>
      </c>
      <c r="BK120" s="1">
        <f t="shared" si="55"/>
        <v>0</v>
      </c>
      <c r="BL120" s="1">
        <f t="shared" si="55"/>
        <v>0.64742589703588138</v>
      </c>
      <c r="BM120" s="1">
        <f t="shared" si="55"/>
        <v>0.32137285491419654</v>
      </c>
      <c r="BN120" s="1">
        <f t="shared" si="55"/>
        <v>3.1201248049921991E-2</v>
      </c>
    </row>
    <row r="121" spans="1:66" hidden="1">
      <c r="A121" s="2" t="s">
        <v>161</v>
      </c>
      <c r="B121" s="2" t="s">
        <v>105</v>
      </c>
      <c r="C121" s="2" t="s">
        <v>164</v>
      </c>
      <c r="D121" s="2" t="s">
        <v>247</v>
      </c>
      <c r="E121" s="6" t="s">
        <v>75</v>
      </c>
      <c r="F121" s="2" t="s">
        <v>1141</v>
      </c>
      <c r="G121" s="2" t="s">
        <v>1433</v>
      </c>
      <c r="H121" s="2" t="s">
        <v>1141</v>
      </c>
      <c r="I121" s="2">
        <v>84</v>
      </c>
      <c r="J121" s="2">
        <v>55</v>
      </c>
      <c r="K121" s="2" t="str">
        <f t="shared" si="30"/>
        <v>MINERIO</v>
      </c>
      <c r="L121" s="2">
        <f t="shared" si="31"/>
        <v>4.971999999999999E-3</v>
      </c>
      <c r="M121" s="2">
        <f t="shared" si="32"/>
        <v>111.1</v>
      </c>
      <c r="N121" s="9">
        <v>9.0399999999999991</v>
      </c>
      <c r="O121" s="10">
        <v>2.02</v>
      </c>
      <c r="P121" s="11">
        <f t="shared" si="45"/>
        <v>4.2277339346110485E-2</v>
      </c>
      <c r="Q121" s="11">
        <f t="shared" si="46"/>
        <v>0.99997511695858898</v>
      </c>
      <c r="R121" s="11">
        <f t="shared" si="47"/>
        <v>111501.24013528749</v>
      </c>
      <c r="S121" s="11">
        <f t="shared" si="48"/>
        <v>2637310.3740637754</v>
      </c>
      <c r="T121" s="2">
        <v>75</v>
      </c>
      <c r="U121" s="2">
        <v>1699</v>
      </c>
      <c r="V121" s="2">
        <f t="shared" si="33"/>
        <v>4.2277339346110485E-2</v>
      </c>
      <c r="W121" s="2">
        <f t="shared" si="34"/>
        <v>0.95772266065388956</v>
      </c>
      <c r="X121" s="2">
        <v>0</v>
      </c>
      <c r="Y121" s="2">
        <v>445</v>
      </c>
      <c r="Z121" s="5">
        <v>0</v>
      </c>
      <c r="AA121" s="5">
        <v>1</v>
      </c>
      <c r="AB121" s="5">
        <v>774</v>
      </c>
      <c r="AC121" s="5">
        <v>376</v>
      </c>
      <c r="AD121" s="5">
        <v>5</v>
      </c>
      <c r="AE121" s="5">
        <v>23</v>
      </c>
      <c r="AF121" s="5">
        <f t="shared" si="35"/>
        <v>0</v>
      </c>
      <c r="AG121" s="5">
        <f t="shared" si="36"/>
        <v>8.6880973066898344E-4</v>
      </c>
      <c r="AH121" s="5">
        <f t="shared" si="37"/>
        <v>0.67245873153779323</v>
      </c>
      <c r="AI121" s="5">
        <f t="shared" si="38"/>
        <v>0.32667245873153777</v>
      </c>
      <c r="AJ121" s="5">
        <v>0</v>
      </c>
      <c r="AK121" s="3">
        <v>1</v>
      </c>
      <c r="AL121" s="3">
        <v>672</v>
      </c>
      <c r="AM121" s="3">
        <v>492</v>
      </c>
      <c r="AN121" s="3">
        <v>2</v>
      </c>
      <c r="AO121" s="3">
        <v>12</v>
      </c>
      <c r="AP121" s="1">
        <f t="shared" si="39"/>
        <v>0</v>
      </c>
      <c r="AQ121" s="1">
        <f t="shared" si="40"/>
        <v>8.5836909871244631E-4</v>
      </c>
      <c r="AR121" s="1">
        <f t="shared" si="41"/>
        <v>0.57682403433476392</v>
      </c>
      <c r="AS121" s="1">
        <f t="shared" si="42"/>
        <v>0.42231759656652362</v>
      </c>
      <c r="AT121" s="5">
        <f t="shared" si="43"/>
        <v>1151</v>
      </c>
      <c r="AU121" s="3">
        <f t="shared" si="49"/>
        <v>1165</v>
      </c>
      <c r="AV121" s="2">
        <f t="shared" si="44"/>
        <v>1774</v>
      </c>
      <c r="AW121" s="1">
        <f t="shared" si="50"/>
        <v>0.30825369244135536</v>
      </c>
      <c r="AX121" s="1">
        <f t="shared" si="51"/>
        <v>0.30454935622317597</v>
      </c>
      <c r="AY121" s="1">
        <f t="shared" si="52"/>
        <v>0</v>
      </c>
      <c r="AZ121" s="1">
        <f t="shared" si="52"/>
        <v>0.30454935622317597</v>
      </c>
      <c r="BA121" s="1">
        <f t="shared" si="52"/>
        <v>204.65716738197426</v>
      </c>
      <c r="BB121" s="1">
        <f t="shared" si="52"/>
        <v>149.83828326180259</v>
      </c>
      <c r="BC121" s="1">
        <f t="shared" si="53"/>
        <v>0</v>
      </c>
      <c r="BD121" s="1">
        <f t="shared" si="53"/>
        <v>0.30825369244135536</v>
      </c>
      <c r="BE121" s="1">
        <f t="shared" si="53"/>
        <v>238.58835794960905</v>
      </c>
      <c r="BF121" s="1">
        <f t="shared" si="53"/>
        <v>115.90338835794962</v>
      </c>
      <c r="BG121" s="1">
        <f t="shared" si="54"/>
        <v>0</v>
      </c>
      <c r="BH121" s="1">
        <f t="shared" si="54"/>
        <v>8.5836909871244631E-4</v>
      </c>
      <c r="BI121" s="1">
        <f t="shared" si="54"/>
        <v>0.57682403433476392</v>
      </c>
      <c r="BJ121" s="1">
        <f t="shared" si="54"/>
        <v>0.42231759656652362</v>
      </c>
      <c r="BK121" s="1">
        <f t="shared" si="55"/>
        <v>0</v>
      </c>
      <c r="BL121" s="1">
        <f t="shared" si="55"/>
        <v>8.6880973066898355E-4</v>
      </c>
      <c r="BM121" s="1">
        <f t="shared" si="55"/>
        <v>0.67245873153779323</v>
      </c>
      <c r="BN121" s="1">
        <f t="shared" si="55"/>
        <v>0.32667245873153783</v>
      </c>
    </row>
    <row r="122" spans="1:66" hidden="1">
      <c r="A122" s="2" t="s">
        <v>161</v>
      </c>
      <c r="B122" s="2" t="s">
        <v>105</v>
      </c>
      <c r="C122" s="2" t="s">
        <v>164</v>
      </c>
      <c r="D122" s="2" t="s">
        <v>410</v>
      </c>
      <c r="E122" s="6" t="s">
        <v>21</v>
      </c>
      <c r="F122" s="2" t="s">
        <v>1141</v>
      </c>
      <c r="G122" s="2" t="s">
        <v>1433</v>
      </c>
      <c r="H122" s="2" t="s">
        <v>1141</v>
      </c>
      <c r="I122" s="2">
        <v>247</v>
      </c>
      <c r="J122" s="2">
        <v>100</v>
      </c>
      <c r="K122" s="2" t="str">
        <f t="shared" si="30"/>
        <v>MINERIO</v>
      </c>
      <c r="L122" s="2">
        <f t="shared" si="31"/>
        <v>8.8500000000000002E-3</v>
      </c>
      <c r="M122" s="2">
        <f t="shared" si="32"/>
        <v>121</v>
      </c>
      <c r="N122" s="8">
        <v>8.85</v>
      </c>
      <c r="O122" s="11">
        <v>1.21</v>
      </c>
      <c r="P122" s="11">
        <f t="shared" si="45"/>
        <v>1.8385093167701864E-2</v>
      </c>
      <c r="Q122" s="11">
        <f t="shared" si="46"/>
        <v>0.99999534674573098</v>
      </c>
      <c r="R122" s="11">
        <f t="shared" si="47"/>
        <v>276348.70708074537</v>
      </c>
      <c r="S122" s="11">
        <f t="shared" si="48"/>
        <v>15031059.056334812</v>
      </c>
      <c r="T122" s="2">
        <v>74</v>
      </c>
      <c r="U122" s="2">
        <v>3951</v>
      </c>
      <c r="V122" s="2">
        <f t="shared" si="33"/>
        <v>1.8385093167701864E-2</v>
      </c>
      <c r="W122" s="2">
        <f t="shared" si="34"/>
        <v>0.98161490683229813</v>
      </c>
      <c r="X122" s="2">
        <v>0</v>
      </c>
      <c r="Y122" s="2">
        <v>648</v>
      </c>
      <c r="Z122" s="5">
        <v>0</v>
      </c>
      <c r="AA122" s="5">
        <v>350</v>
      </c>
      <c r="AB122" s="5">
        <v>1675</v>
      </c>
      <c r="AC122" s="5">
        <v>168</v>
      </c>
      <c r="AD122" s="5">
        <v>307</v>
      </c>
      <c r="AE122" s="5">
        <v>132</v>
      </c>
      <c r="AF122" s="5">
        <f t="shared" si="35"/>
        <v>0</v>
      </c>
      <c r="AG122" s="5">
        <f t="shared" si="36"/>
        <v>0.15959872321021432</v>
      </c>
      <c r="AH122" s="5">
        <f t="shared" si="37"/>
        <v>0.76379388964888284</v>
      </c>
      <c r="AI122" s="5">
        <f t="shared" si="38"/>
        <v>7.6607387140902872E-2</v>
      </c>
      <c r="AJ122" s="5">
        <v>0</v>
      </c>
      <c r="AK122" s="3">
        <v>222</v>
      </c>
      <c r="AL122" s="3">
        <v>1824</v>
      </c>
      <c r="AM122" s="3">
        <v>240</v>
      </c>
      <c r="AN122" s="3">
        <v>230</v>
      </c>
      <c r="AO122" s="3">
        <v>115</v>
      </c>
      <c r="AP122" s="1">
        <f t="shared" si="39"/>
        <v>0</v>
      </c>
      <c r="AQ122" s="1">
        <f t="shared" si="40"/>
        <v>9.711286089238845E-2</v>
      </c>
      <c r="AR122" s="1">
        <f t="shared" si="41"/>
        <v>0.79790026246719159</v>
      </c>
      <c r="AS122" s="1">
        <f t="shared" si="42"/>
        <v>0.10498687664041995</v>
      </c>
      <c r="AT122" s="5">
        <f t="shared" si="43"/>
        <v>2193</v>
      </c>
      <c r="AU122" s="3">
        <f t="shared" si="49"/>
        <v>2286</v>
      </c>
      <c r="AV122" s="2">
        <f t="shared" si="44"/>
        <v>4025</v>
      </c>
      <c r="AW122" s="1">
        <f t="shared" si="50"/>
        <v>0.36707706338349294</v>
      </c>
      <c r="AX122" s="1">
        <f t="shared" si="51"/>
        <v>0.35214348206474189</v>
      </c>
      <c r="AY122" s="1">
        <f t="shared" si="52"/>
        <v>0</v>
      </c>
      <c r="AZ122" s="1">
        <f t="shared" si="52"/>
        <v>78.175853018372692</v>
      </c>
      <c r="BA122" s="1">
        <f t="shared" si="52"/>
        <v>642.30971128608917</v>
      </c>
      <c r="BB122" s="1">
        <f t="shared" si="52"/>
        <v>84.514435695538054</v>
      </c>
      <c r="BC122" s="1">
        <f t="shared" si="53"/>
        <v>0</v>
      </c>
      <c r="BD122" s="1">
        <f t="shared" si="53"/>
        <v>128.47697218422252</v>
      </c>
      <c r="BE122" s="1">
        <f t="shared" si="53"/>
        <v>614.85408116735073</v>
      </c>
      <c r="BF122" s="1">
        <f t="shared" si="53"/>
        <v>61.668946648426811</v>
      </c>
      <c r="BG122" s="1">
        <f t="shared" si="54"/>
        <v>0</v>
      </c>
      <c r="BH122" s="1">
        <f t="shared" si="54"/>
        <v>9.711286089238845E-2</v>
      </c>
      <c r="BI122" s="1">
        <f t="shared" si="54"/>
        <v>0.79790026246719159</v>
      </c>
      <c r="BJ122" s="1">
        <f t="shared" si="54"/>
        <v>0.10498687664041996</v>
      </c>
      <c r="BK122" s="1">
        <f t="shared" si="55"/>
        <v>0</v>
      </c>
      <c r="BL122" s="1">
        <f t="shared" si="55"/>
        <v>0.15959872321021432</v>
      </c>
      <c r="BM122" s="1">
        <f t="shared" si="55"/>
        <v>0.76379388964888284</v>
      </c>
      <c r="BN122" s="1">
        <f t="shared" si="55"/>
        <v>7.6607387140902872E-2</v>
      </c>
    </row>
    <row r="123" spans="1:66" hidden="1">
      <c r="A123" s="2" t="s">
        <v>616</v>
      </c>
      <c r="B123" s="2" t="s">
        <v>105</v>
      </c>
      <c r="C123" s="2" t="s">
        <v>164</v>
      </c>
      <c r="D123" s="2" t="s">
        <v>824</v>
      </c>
      <c r="E123" s="6" t="s">
        <v>17</v>
      </c>
      <c r="F123" s="2" t="s">
        <v>1436</v>
      </c>
      <c r="G123" s="2" t="s">
        <v>6</v>
      </c>
      <c r="H123" s="2" t="s">
        <v>1434</v>
      </c>
      <c r="I123" s="2">
        <v>63</v>
      </c>
      <c r="J123" s="2">
        <v>40</v>
      </c>
      <c r="K123" s="2" t="str">
        <f t="shared" si="30"/>
        <v>MINERIO</v>
      </c>
      <c r="L123" s="2">
        <f t="shared" si="31"/>
        <v>3.4120000000000001E-3</v>
      </c>
      <c r="M123" s="2">
        <f t="shared" si="32"/>
        <v>278</v>
      </c>
      <c r="N123" s="8">
        <v>8.5299999999999994</v>
      </c>
      <c r="O123" s="11">
        <v>6.95</v>
      </c>
      <c r="P123" s="11">
        <f t="shared" si="45"/>
        <v>9.7114063215758134E-2</v>
      </c>
      <c r="Q123" s="11">
        <f t="shared" si="46"/>
        <v>0.99995073095966569</v>
      </c>
      <c r="R123" s="11">
        <f t="shared" si="47"/>
        <v>300478.77782867616</v>
      </c>
      <c r="S123" s="11">
        <f t="shared" si="48"/>
        <v>3093928.5575984134</v>
      </c>
      <c r="T123" s="2">
        <v>212</v>
      </c>
      <c r="U123" s="2">
        <v>1971</v>
      </c>
      <c r="V123" s="2">
        <f t="shared" si="33"/>
        <v>9.7114063215758134E-2</v>
      </c>
      <c r="W123" s="2">
        <f t="shared" si="34"/>
        <v>0.90288593678424189</v>
      </c>
      <c r="X123" s="2">
        <v>0</v>
      </c>
      <c r="Y123" s="2">
        <v>494</v>
      </c>
      <c r="Z123" s="5">
        <v>0</v>
      </c>
      <c r="AA123" s="5">
        <v>599</v>
      </c>
      <c r="AB123" s="5">
        <v>480</v>
      </c>
      <c r="AC123" s="5">
        <v>94</v>
      </c>
      <c r="AD123" s="5">
        <v>253</v>
      </c>
      <c r="AE123" s="5">
        <v>42</v>
      </c>
      <c r="AF123" s="5">
        <f t="shared" si="35"/>
        <v>0</v>
      </c>
      <c r="AG123" s="5">
        <f t="shared" si="36"/>
        <v>0.51065643648763859</v>
      </c>
      <c r="AH123" s="5">
        <f t="shared" si="37"/>
        <v>0.40920716112531969</v>
      </c>
      <c r="AI123" s="5">
        <f t="shared" si="38"/>
        <v>8.0136402387041769E-2</v>
      </c>
      <c r="AJ123" s="5">
        <v>0</v>
      </c>
      <c r="AK123" s="3">
        <v>498</v>
      </c>
      <c r="AL123" s="3">
        <v>534</v>
      </c>
      <c r="AM123" s="3">
        <v>139</v>
      </c>
      <c r="AN123" s="3">
        <v>244</v>
      </c>
      <c r="AO123" s="3">
        <v>53</v>
      </c>
      <c r="AP123" s="1">
        <f t="shared" si="39"/>
        <v>0</v>
      </c>
      <c r="AQ123" s="1">
        <f t="shared" si="40"/>
        <v>0.42527754056362083</v>
      </c>
      <c r="AR123" s="1">
        <f t="shared" si="41"/>
        <v>0.45602049530315969</v>
      </c>
      <c r="AS123" s="1">
        <f t="shared" si="42"/>
        <v>0.11870196413321947</v>
      </c>
      <c r="AT123" s="5">
        <f t="shared" si="43"/>
        <v>1173</v>
      </c>
      <c r="AU123" s="3">
        <f t="shared" si="49"/>
        <v>1171</v>
      </c>
      <c r="AV123" s="2">
        <f t="shared" si="44"/>
        <v>2183</v>
      </c>
      <c r="AW123" s="1">
        <f t="shared" si="50"/>
        <v>0.3722080136402387</v>
      </c>
      <c r="AX123" s="1">
        <f t="shared" si="51"/>
        <v>0.37284372331340737</v>
      </c>
      <c r="AY123" s="1">
        <f t="shared" si="52"/>
        <v>0</v>
      </c>
      <c r="AZ123" s="1">
        <f t="shared" si="52"/>
        <v>185.67617421007688</v>
      </c>
      <c r="BA123" s="1">
        <f t="shared" si="52"/>
        <v>199.09854824935954</v>
      </c>
      <c r="BB123" s="1">
        <f t="shared" si="52"/>
        <v>51.825277540563626</v>
      </c>
      <c r="BC123" s="1">
        <f t="shared" si="53"/>
        <v>0</v>
      </c>
      <c r="BD123" s="1">
        <f t="shared" si="53"/>
        <v>222.95260017050299</v>
      </c>
      <c r="BE123" s="1">
        <f t="shared" si="53"/>
        <v>178.65984654731457</v>
      </c>
      <c r="BF123" s="1">
        <f t="shared" si="53"/>
        <v>34.987553282182439</v>
      </c>
      <c r="BG123" s="1">
        <f t="shared" si="54"/>
        <v>0</v>
      </c>
      <c r="BH123" s="1">
        <f t="shared" si="54"/>
        <v>0.42527754056362088</v>
      </c>
      <c r="BI123" s="1">
        <f t="shared" si="54"/>
        <v>0.45602049530315969</v>
      </c>
      <c r="BJ123" s="1">
        <f t="shared" si="54"/>
        <v>0.11870196413321947</v>
      </c>
      <c r="BK123" s="1">
        <f t="shared" si="55"/>
        <v>0</v>
      </c>
      <c r="BL123" s="1">
        <f t="shared" si="55"/>
        <v>0.51065643648763859</v>
      </c>
      <c r="BM123" s="1">
        <f t="shared" si="55"/>
        <v>0.40920716112531969</v>
      </c>
      <c r="BN123" s="1">
        <f t="shared" si="55"/>
        <v>8.0136402387041783E-2</v>
      </c>
    </row>
    <row r="124" spans="1:66" hidden="1">
      <c r="A124" s="2" t="s">
        <v>161</v>
      </c>
      <c r="B124" s="2" t="s">
        <v>105</v>
      </c>
      <c r="C124" s="2" t="s">
        <v>164</v>
      </c>
      <c r="D124" s="2" t="s">
        <v>235</v>
      </c>
      <c r="E124" s="6" t="s">
        <v>75</v>
      </c>
      <c r="F124" s="2" t="s">
        <v>1141</v>
      </c>
      <c r="G124" s="2" t="s">
        <v>1433</v>
      </c>
      <c r="H124" s="2" t="s">
        <v>1141</v>
      </c>
      <c r="I124" s="2">
        <v>72</v>
      </c>
      <c r="J124" s="2">
        <v>75</v>
      </c>
      <c r="K124" s="2" t="str">
        <f t="shared" si="30"/>
        <v>MINERIO</v>
      </c>
      <c r="L124" s="2">
        <f t="shared" si="31"/>
        <v>6.3899999999999998E-3</v>
      </c>
      <c r="M124" s="2">
        <f t="shared" si="32"/>
        <v>81</v>
      </c>
      <c r="N124" s="9">
        <v>8.52</v>
      </c>
      <c r="O124" s="10">
        <v>1.08</v>
      </c>
      <c r="P124" s="11">
        <f t="shared" si="45"/>
        <v>2.6747503566333809E-2</v>
      </c>
      <c r="Q124" s="11">
        <f t="shared" si="46"/>
        <v>0.99999019888552187</v>
      </c>
      <c r="R124" s="11">
        <f t="shared" si="47"/>
        <v>188401.8188302425</v>
      </c>
      <c r="S124" s="11">
        <f t="shared" si="48"/>
        <v>7043646.9637331329</v>
      </c>
      <c r="T124" s="2">
        <v>75</v>
      </c>
      <c r="U124" s="2">
        <v>2729</v>
      </c>
      <c r="V124" s="2">
        <f t="shared" si="33"/>
        <v>2.6747503566333809E-2</v>
      </c>
      <c r="W124" s="2">
        <f t="shared" si="34"/>
        <v>0.97325249643366618</v>
      </c>
      <c r="X124" s="2">
        <v>0</v>
      </c>
      <c r="Y124" s="2">
        <v>673</v>
      </c>
      <c r="Z124" s="5">
        <v>0</v>
      </c>
      <c r="AA124" s="5">
        <v>5</v>
      </c>
      <c r="AB124" s="5">
        <v>1204</v>
      </c>
      <c r="AC124" s="5">
        <v>620</v>
      </c>
      <c r="AD124" s="5">
        <v>5</v>
      </c>
      <c r="AE124" s="5">
        <v>36</v>
      </c>
      <c r="AF124" s="5">
        <f t="shared" si="35"/>
        <v>0</v>
      </c>
      <c r="AG124" s="5">
        <f t="shared" si="36"/>
        <v>2.7337342810278839E-3</v>
      </c>
      <c r="AH124" s="5">
        <f t="shared" si="37"/>
        <v>0.65828321487151453</v>
      </c>
      <c r="AI124" s="5">
        <f t="shared" si="38"/>
        <v>0.33898305084745761</v>
      </c>
      <c r="AJ124" s="5">
        <v>0</v>
      </c>
      <c r="AK124" s="3">
        <v>1</v>
      </c>
      <c r="AL124" s="3">
        <v>1010</v>
      </c>
      <c r="AM124" s="3">
        <v>838</v>
      </c>
      <c r="AN124" s="3">
        <v>2</v>
      </c>
      <c r="AO124" s="3">
        <v>18</v>
      </c>
      <c r="AP124" s="1">
        <f t="shared" si="39"/>
        <v>0</v>
      </c>
      <c r="AQ124" s="1">
        <f t="shared" si="40"/>
        <v>5.4083288263926451E-4</v>
      </c>
      <c r="AR124" s="1">
        <f t="shared" si="41"/>
        <v>0.54624121146565707</v>
      </c>
      <c r="AS124" s="1">
        <f t="shared" si="42"/>
        <v>0.45321795565170364</v>
      </c>
      <c r="AT124" s="5">
        <f t="shared" si="43"/>
        <v>1829</v>
      </c>
      <c r="AU124" s="3">
        <f t="shared" si="49"/>
        <v>1849</v>
      </c>
      <c r="AV124" s="2">
        <f t="shared" si="44"/>
        <v>2804</v>
      </c>
      <c r="AW124" s="1">
        <f t="shared" si="50"/>
        <v>0.30661563696008748</v>
      </c>
      <c r="AX124" s="1">
        <f t="shared" si="51"/>
        <v>0.30329908058409949</v>
      </c>
      <c r="AY124" s="1">
        <f t="shared" si="52"/>
        <v>0</v>
      </c>
      <c r="AZ124" s="1">
        <f t="shared" si="52"/>
        <v>0.30329908058409949</v>
      </c>
      <c r="BA124" s="1">
        <f t="shared" si="52"/>
        <v>306.3320713899405</v>
      </c>
      <c r="BB124" s="1">
        <f t="shared" si="52"/>
        <v>254.16462952947538</v>
      </c>
      <c r="BC124" s="1">
        <f t="shared" si="53"/>
        <v>0</v>
      </c>
      <c r="BD124" s="1">
        <f t="shared" si="53"/>
        <v>1.5330781848004373</v>
      </c>
      <c r="BE124" s="1">
        <f t="shared" si="53"/>
        <v>369.16522689994531</v>
      </c>
      <c r="BF124" s="1">
        <f t="shared" si="53"/>
        <v>190.10169491525423</v>
      </c>
      <c r="BG124" s="1">
        <f t="shared" si="54"/>
        <v>0</v>
      </c>
      <c r="BH124" s="1">
        <f t="shared" si="54"/>
        <v>5.4083288263926451E-4</v>
      </c>
      <c r="BI124" s="1">
        <f t="shared" si="54"/>
        <v>0.54624121146565718</v>
      </c>
      <c r="BJ124" s="1">
        <f t="shared" si="54"/>
        <v>0.45321795565170364</v>
      </c>
      <c r="BK124" s="1">
        <f t="shared" si="55"/>
        <v>0</v>
      </c>
      <c r="BL124" s="1">
        <f t="shared" si="55"/>
        <v>2.7337342810278844E-3</v>
      </c>
      <c r="BM124" s="1">
        <f t="shared" si="55"/>
        <v>0.65828321487151453</v>
      </c>
      <c r="BN124" s="1">
        <f t="shared" si="55"/>
        <v>0.33898305084745761</v>
      </c>
    </row>
    <row r="125" spans="1:66" hidden="1">
      <c r="A125" s="2" t="s">
        <v>1049</v>
      </c>
      <c r="B125" s="2" t="s">
        <v>105</v>
      </c>
      <c r="C125" s="2" t="s">
        <v>164</v>
      </c>
      <c r="E125" s="6" t="s">
        <v>142</v>
      </c>
      <c r="F125" s="2" t="s">
        <v>1436</v>
      </c>
      <c r="G125" s="2" t="s">
        <v>6</v>
      </c>
      <c r="H125" s="2" t="s">
        <v>1141</v>
      </c>
      <c r="I125" s="2">
        <v>186</v>
      </c>
      <c r="J125" s="2">
        <v>20</v>
      </c>
      <c r="K125" s="2" t="str">
        <f t="shared" si="30"/>
        <v>MINERIO</v>
      </c>
      <c r="L125" s="2">
        <f t="shared" si="31"/>
        <v>1.7039999999999998E-3</v>
      </c>
      <c r="M125" s="2">
        <f t="shared" si="32"/>
        <v>4.6000000000000005</v>
      </c>
      <c r="N125" s="8">
        <v>8.52</v>
      </c>
      <c r="O125" s="11">
        <v>0.23</v>
      </c>
      <c r="P125" s="11">
        <f t="shared" si="45"/>
        <v>0</v>
      </c>
      <c r="Q125" s="11">
        <f t="shared" si="46"/>
        <v>1</v>
      </c>
      <c r="R125" s="11">
        <f t="shared" si="47"/>
        <v>0</v>
      </c>
      <c r="S125" s="11">
        <f t="shared" si="48"/>
        <v>769129</v>
      </c>
      <c r="T125" s="2">
        <v>0</v>
      </c>
      <c r="U125" s="2">
        <v>877</v>
      </c>
      <c r="V125" s="2">
        <f t="shared" si="33"/>
        <v>0</v>
      </c>
      <c r="W125" s="2">
        <f t="shared" si="34"/>
        <v>1</v>
      </c>
      <c r="X125" s="2">
        <v>0</v>
      </c>
      <c r="Y125" s="2">
        <v>301</v>
      </c>
      <c r="Z125" s="5">
        <v>0</v>
      </c>
      <c r="AA125" s="5">
        <v>0</v>
      </c>
      <c r="AB125" s="5">
        <v>274</v>
      </c>
      <c r="AC125" s="5">
        <v>315</v>
      </c>
      <c r="AD125" s="5">
        <v>0</v>
      </c>
      <c r="AE125" s="5">
        <v>2</v>
      </c>
      <c r="AF125" s="5">
        <f t="shared" si="35"/>
        <v>0</v>
      </c>
      <c r="AG125" s="5">
        <f t="shared" si="36"/>
        <v>0</v>
      </c>
      <c r="AH125" s="5">
        <f t="shared" si="37"/>
        <v>0.46519524617996605</v>
      </c>
      <c r="AI125" s="5">
        <f t="shared" si="38"/>
        <v>0.53480475382003401</v>
      </c>
      <c r="AJ125" s="5">
        <v>0</v>
      </c>
      <c r="AK125" s="3">
        <v>0</v>
      </c>
      <c r="AL125" s="3">
        <v>0</v>
      </c>
      <c r="AM125" s="3">
        <v>223</v>
      </c>
      <c r="AN125" s="3">
        <v>366</v>
      </c>
      <c r="AO125" s="3">
        <v>0</v>
      </c>
      <c r="AP125" s="1">
        <f t="shared" si="39"/>
        <v>0</v>
      </c>
      <c r="AQ125" s="1">
        <f t="shared" si="40"/>
        <v>0</v>
      </c>
      <c r="AR125" s="1">
        <f t="shared" si="41"/>
        <v>0</v>
      </c>
      <c r="AS125" s="1">
        <f t="shared" si="42"/>
        <v>1</v>
      </c>
      <c r="AT125" s="5">
        <f t="shared" si="43"/>
        <v>589</v>
      </c>
      <c r="AU125" s="3">
        <f t="shared" si="49"/>
        <v>223</v>
      </c>
      <c r="AV125" s="2">
        <f t="shared" si="44"/>
        <v>877</v>
      </c>
      <c r="AW125" s="1">
        <f t="shared" si="50"/>
        <v>0.29779286926994908</v>
      </c>
      <c r="AX125" s="1">
        <f t="shared" si="51"/>
        <v>0.78654708520179373</v>
      </c>
      <c r="AY125" s="1">
        <f t="shared" si="52"/>
        <v>0</v>
      </c>
      <c r="AZ125" s="1">
        <f t="shared" si="52"/>
        <v>0</v>
      </c>
      <c r="BA125" s="1">
        <f t="shared" si="52"/>
        <v>0</v>
      </c>
      <c r="BB125" s="1">
        <f t="shared" si="52"/>
        <v>175.4</v>
      </c>
      <c r="BC125" s="1">
        <f t="shared" si="53"/>
        <v>0</v>
      </c>
      <c r="BD125" s="1">
        <f t="shared" si="53"/>
        <v>0</v>
      </c>
      <c r="BE125" s="1">
        <f t="shared" si="53"/>
        <v>81.595246179966054</v>
      </c>
      <c r="BF125" s="1">
        <f t="shared" si="53"/>
        <v>93.804753820033966</v>
      </c>
      <c r="BG125" s="1">
        <f t="shared" si="54"/>
        <v>0</v>
      </c>
      <c r="BH125" s="1">
        <f t="shared" si="54"/>
        <v>0</v>
      </c>
      <c r="BI125" s="1">
        <f t="shared" si="54"/>
        <v>0</v>
      </c>
      <c r="BJ125" s="1">
        <f t="shared" si="54"/>
        <v>1</v>
      </c>
      <c r="BK125" s="1">
        <f t="shared" si="55"/>
        <v>0</v>
      </c>
      <c r="BL125" s="1">
        <f t="shared" si="55"/>
        <v>0</v>
      </c>
      <c r="BM125" s="1">
        <f t="shared" si="55"/>
        <v>0.46519524617996599</v>
      </c>
      <c r="BN125" s="1">
        <f t="shared" si="55"/>
        <v>0.5348047538200339</v>
      </c>
    </row>
    <row r="126" spans="1:66" hidden="1">
      <c r="A126" s="2" t="s">
        <v>161</v>
      </c>
      <c r="B126" s="2" t="s">
        <v>105</v>
      </c>
      <c r="C126" s="2" t="s">
        <v>164</v>
      </c>
      <c r="D126" s="2" t="s">
        <v>289</v>
      </c>
      <c r="E126" s="6" t="s">
        <v>80</v>
      </c>
      <c r="F126" s="2" t="s">
        <v>6</v>
      </c>
      <c r="G126" s="2" t="s">
        <v>6</v>
      </c>
      <c r="H126" s="2" t="s">
        <v>1141</v>
      </c>
      <c r="I126" s="2">
        <v>126</v>
      </c>
      <c r="J126" s="2">
        <v>20</v>
      </c>
      <c r="K126" s="2" t="str">
        <f t="shared" si="30"/>
        <v>MINERIO</v>
      </c>
      <c r="L126" s="2">
        <f t="shared" si="31"/>
        <v>1.702E-3</v>
      </c>
      <c r="M126" s="2">
        <f t="shared" si="32"/>
        <v>16.399999999999999</v>
      </c>
      <c r="N126" s="8">
        <v>8.51</v>
      </c>
      <c r="O126" s="11">
        <v>0.82</v>
      </c>
      <c r="P126" s="11">
        <f t="shared" si="45"/>
        <v>7.5394105551747775E-3</v>
      </c>
      <c r="Q126" s="11">
        <f t="shared" si="46"/>
        <v>0.99999479325186502</v>
      </c>
      <c r="R126" s="11">
        <f t="shared" si="47"/>
        <v>15568.649074708705</v>
      </c>
      <c r="S126" s="11">
        <f t="shared" si="48"/>
        <v>2064958.2482265104</v>
      </c>
      <c r="T126" s="2">
        <v>11</v>
      </c>
      <c r="U126" s="2">
        <v>1448</v>
      </c>
      <c r="V126" s="2">
        <f t="shared" si="33"/>
        <v>7.5394105551747775E-3</v>
      </c>
      <c r="W126" s="2">
        <f t="shared" si="34"/>
        <v>0.99246058944482518</v>
      </c>
      <c r="X126" s="2">
        <v>0</v>
      </c>
      <c r="Y126" s="2">
        <v>400</v>
      </c>
      <c r="Z126" s="5">
        <v>0</v>
      </c>
      <c r="AA126" s="5">
        <v>24</v>
      </c>
      <c r="AB126" s="5">
        <v>591</v>
      </c>
      <c r="AC126" s="5">
        <v>326</v>
      </c>
      <c r="AD126" s="5">
        <v>17</v>
      </c>
      <c r="AE126" s="5">
        <v>31</v>
      </c>
      <c r="AF126" s="5">
        <f t="shared" si="35"/>
        <v>0</v>
      </c>
      <c r="AG126" s="5">
        <f t="shared" si="36"/>
        <v>2.5504782146652496E-2</v>
      </c>
      <c r="AH126" s="5">
        <f t="shared" si="37"/>
        <v>0.62805526036131776</v>
      </c>
      <c r="AI126" s="5">
        <f t="shared" si="38"/>
        <v>0.34643995749202977</v>
      </c>
      <c r="AJ126" s="5">
        <v>0</v>
      </c>
      <c r="AK126" s="3">
        <v>18</v>
      </c>
      <c r="AL126" s="3">
        <v>509</v>
      </c>
      <c r="AM126" s="3">
        <v>432</v>
      </c>
      <c r="AN126" s="3">
        <v>11</v>
      </c>
      <c r="AO126" s="3">
        <v>19</v>
      </c>
      <c r="AP126" s="1">
        <f t="shared" si="39"/>
        <v>0</v>
      </c>
      <c r="AQ126" s="1">
        <f t="shared" si="40"/>
        <v>1.8769551616266946E-2</v>
      </c>
      <c r="AR126" s="1">
        <f t="shared" si="41"/>
        <v>0.5307612095933264</v>
      </c>
      <c r="AS126" s="1">
        <f t="shared" si="42"/>
        <v>0.45046923879040668</v>
      </c>
      <c r="AT126" s="5">
        <f t="shared" si="43"/>
        <v>941</v>
      </c>
      <c r="AU126" s="3">
        <f t="shared" si="49"/>
        <v>959</v>
      </c>
      <c r="AV126" s="2">
        <f t="shared" si="44"/>
        <v>1459</v>
      </c>
      <c r="AW126" s="1">
        <f t="shared" si="50"/>
        <v>0.31009564293304992</v>
      </c>
      <c r="AX126" s="1">
        <f t="shared" si="51"/>
        <v>0.30427528675703858</v>
      </c>
      <c r="AY126" s="1">
        <f t="shared" si="52"/>
        <v>0</v>
      </c>
      <c r="AZ126" s="1">
        <f t="shared" si="52"/>
        <v>5.4769551616266945</v>
      </c>
      <c r="BA126" s="1">
        <f t="shared" si="52"/>
        <v>154.87612095933264</v>
      </c>
      <c r="BB126" s="1">
        <f t="shared" si="52"/>
        <v>131.44692387904067</v>
      </c>
      <c r="BC126" s="1">
        <f t="shared" si="53"/>
        <v>0</v>
      </c>
      <c r="BD126" s="1">
        <f t="shared" si="53"/>
        <v>7.4422954303931981</v>
      </c>
      <c r="BE126" s="1">
        <f t="shared" si="53"/>
        <v>183.2665249734325</v>
      </c>
      <c r="BF126" s="1">
        <f t="shared" si="53"/>
        <v>101.09117959617427</v>
      </c>
      <c r="BG126" s="1">
        <f t="shared" si="54"/>
        <v>0</v>
      </c>
      <c r="BH126" s="1">
        <f t="shared" si="54"/>
        <v>1.8769551616266943E-2</v>
      </c>
      <c r="BI126" s="1">
        <f t="shared" si="54"/>
        <v>0.5307612095933264</v>
      </c>
      <c r="BJ126" s="1">
        <f t="shared" si="54"/>
        <v>0.45046923879040668</v>
      </c>
      <c r="BK126" s="1">
        <f t="shared" si="55"/>
        <v>0</v>
      </c>
      <c r="BL126" s="1">
        <f t="shared" si="55"/>
        <v>2.5504782146652499E-2</v>
      </c>
      <c r="BM126" s="1">
        <f t="shared" si="55"/>
        <v>0.62805526036131776</v>
      </c>
      <c r="BN126" s="1">
        <f t="shared" si="55"/>
        <v>0.34643995749202977</v>
      </c>
    </row>
    <row r="127" spans="1:66" hidden="1">
      <c r="A127" s="2" t="s">
        <v>1049</v>
      </c>
      <c r="B127" s="2" t="s">
        <v>105</v>
      </c>
      <c r="C127" s="2" t="s">
        <v>164</v>
      </c>
      <c r="E127" s="6" t="s">
        <v>148</v>
      </c>
      <c r="F127" s="2" t="s">
        <v>1436</v>
      </c>
      <c r="G127" s="2" t="s">
        <v>6</v>
      </c>
      <c r="H127" s="2" t="s">
        <v>1141</v>
      </c>
      <c r="I127" s="2">
        <v>248</v>
      </c>
      <c r="J127" s="2">
        <v>35</v>
      </c>
      <c r="K127" s="2" t="str">
        <f t="shared" si="30"/>
        <v>MINERIO</v>
      </c>
      <c r="L127" s="2">
        <f t="shared" si="31"/>
        <v>2.9750000000000002E-3</v>
      </c>
      <c r="M127" s="2">
        <f t="shared" si="32"/>
        <v>54.6</v>
      </c>
      <c r="N127" s="8">
        <v>8.5</v>
      </c>
      <c r="O127" s="11">
        <v>1.56</v>
      </c>
      <c r="P127" s="11">
        <f t="shared" si="45"/>
        <v>9.8627787307032592E-3</v>
      </c>
      <c r="Q127" s="11">
        <f t="shared" si="46"/>
        <v>0.99999572856795049</v>
      </c>
      <c r="R127" s="11">
        <f t="shared" si="47"/>
        <v>51540.869639794168</v>
      </c>
      <c r="S127" s="11">
        <f t="shared" si="48"/>
        <v>5225773.6783674816</v>
      </c>
      <c r="T127" s="2">
        <v>23</v>
      </c>
      <c r="U127" s="2">
        <v>2309</v>
      </c>
      <c r="V127" s="2">
        <f t="shared" si="33"/>
        <v>9.8627787307032592E-3</v>
      </c>
      <c r="W127" s="2">
        <f t="shared" si="34"/>
        <v>0.99013722126929671</v>
      </c>
      <c r="X127" s="2">
        <v>0</v>
      </c>
      <c r="Y127" s="2">
        <v>485</v>
      </c>
      <c r="Z127" s="5">
        <v>0</v>
      </c>
      <c r="AA127" s="5">
        <v>55</v>
      </c>
      <c r="AB127" s="5">
        <v>1122</v>
      </c>
      <c r="AC127" s="5">
        <v>252</v>
      </c>
      <c r="AD127" s="5">
        <v>59</v>
      </c>
      <c r="AE127" s="5">
        <v>67</v>
      </c>
      <c r="AF127" s="5">
        <f t="shared" si="35"/>
        <v>0</v>
      </c>
      <c r="AG127" s="5">
        <f t="shared" si="36"/>
        <v>3.8488453463960813E-2</v>
      </c>
      <c r="AH127" s="5">
        <f t="shared" si="37"/>
        <v>0.78516445066480056</v>
      </c>
      <c r="AI127" s="5">
        <f t="shared" si="38"/>
        <v>0.17634709587123862</v>
      </c>
      <c r="AJ127" s="5">
        <v>0</v>
      </c>
      <c r="AK127" s="3">
        <v>30</v>
      </c>
      <c r="AL127" s="3">
        <v>1065</v>
      </c>
      <c r="AM127" s="3">
        <v>367</v>
      </c>
      <c r="AN127" s="3">
        <v>37</v>
      </c>
      <c r="AO127" s="3">
        <v>56</v>
      </c>
      <c r="AP127" s="1">
        <f t="shared" si="39"/>
        <v>0</v>
      </c>
      <c r="AQ127" s="1">
        <f t="shared" si="40"/>
        <v>2.0519835841313269E-2</v>
      </c>
      <c r="AR127" s="1">
        <f t="shared" si="41"/>
        <v>0.72845417236662102</v>
      </c>
      <c r="AS127" s="1">
        <f t="shared" si="42"/>
        <v>0.25102599179206564</v>
      </c>
      <c r="AT127" s="5">
        <f t="shared" si="43"/>
        <v>1429</v>
      </c>
      <c r="AU127" s="3">
        <f t="shared" si="49"/>
        <v>1462</v>
      </c>
      <c r="AV127" s="2">
        <f t="shared" si="44"/>
        <v>2332</v>
      </c>
      <c r="AW127" s="1">
        <f t="shared" si="50"/>
        <v>0.32638208537438768</v>
      </c>
      <c r="AX127" s="1">
        <f t="shared" si="51"/>
        <v>0.31901504787961699</v>
      </c>
      <c r="AY127" s="1">
        <f t="shared" si="52"/>
        <v>0</v>
      </c>
      <c r="AZ127" s="1">
        <f t="shared" si="52"/>
        <v>9.5704514363885096</v>
      </c>
      <c r="BA127" s="1">
        <f t="shared" si="52"/>
        <v>339.75102599179206</v>
      </c>
      <c r="BB127" s="1">
        <f t="shared" si="52"/>
        <v>117.07852257181943</v>
      </c>
      <c r="BC127" s="1">
        <f t="shared" si="53"/>
        <v>0</v>
      </c>
      <c r="BD127" s="1">
        <f t="shared" si="53"/>
        <v>17.951014695591322</v>
      </c>
      <c r="BE127" s="1">
        <f t="shared" si="53"/>
        <v>366.20069979006297</v>
      </c>
      <c r="BF127" s="1">
        <f t="shared" si="53"/>
        <v>82.248285514345696</v>
      </c>
      <c r="BG127" s="1">
        <f t="shared" si="54"/>
        <v>0</v>
      </c>
      <c r="BH127" s="1">
        <f t="shared" si="54"/>
        <v>2.0519835841313273E-2</v>
      </c>
      <c r="BI127" s="1">
        <f t="shared" si="54"/>
        <v>0.72845417236662113</v>
      </c>
      <c r="BJ127" s="1">
        <f t="shared" si="54"/>
        <v>0.25102599179206569</v>
      </c>
      <c r="BK127" s="1">
        <f t="shared" si="55"/>
        <v>0</v>
      </c>
      <c r="BL127" s="1">
        <f t="shared" si="55"/>
        <v>3.8488453463960813E-2</v>
      </c>
      <c r="BM127" s="1">
        <f t="shared" si="55"/>
        <v>0.78516445066480056</v>
      </c>
      <c r="BN127" s="1">
        <f t="shared" si="55"/>
        <v>0.17634709587123865</v>
      </c>
    </row>
    <row r="128" spans="1:66" hidden="1">
      <c r="A128" s="2" t="s">
        <v>1049</v>
      </c>
      <c r="B128" s="2" t="s">
        <v>105</v>
      </c>
      <c r="C128" s="2" t="s">
        <v>164</v>
      </c>
      <c r="E128" s="6" t="s">
        <v>151</v>
      </c>
      <c r="F128" s="2" t="s">
        <v>1141</v>
      </c>
      <c r="G128" s="2" t="s">
        <v>1433</v>
      </c>
      <c r="H128" s="2" t="s">
        <v>1141</v>
      </c>
      <c r="I128" s="2">
        <v>280</v>
      </c>
      <c r="J128" s="2">
        <v>90</v>
      </c>
      <c r="K128" s="2" t="str">
        <f t="shared" si="30"/>
        <v>MINERIO</v>
      </c>
      <c r="L128" s="2">
        <f t="shared" si="31"/>
        <v>7.515E-3</v>
      </c>
      <c r="M128" s="2">
        <f t="shared" si="32"/>
        <v>138.6</v>
      </c>
      <c r="N128" s="8">
        <v>8.35</v>
      </c>
      <c r="O128" s="11">
        <v>1.54</v>
      </c>
      <c r="P128" s="11">
        <f t="shared" si="45"/>
        <v>1.8668152688771245E-2</v>
      </c>
      <c r="Q128" s="11">
        <f t="shared" si="46"/>
        <v>0.99999469958724019</v>
      </c>
      <c r="R128" s="11">
        <f t="shared" si="47"/>
        <v>222842.20534967957</v>
      </c>
      <c r="S128" s="11">
        <f t="shared" si="48"/>
        <v>11936961.728840375</v>
      </c>
      <c r="T128" s="2">
        <v>67</v>
      </c>
      <c r="U128" s="2">
        <v>3522</v>
      </c>
      <c r="V128" s="2">
        <f t="shared" si="33"/>
        <v>1.8668152688771245E-2</v>
      </c>
      <c r="W128" s="2">
        <f t="shared" si="34"/>
        <v>0.9813318473112288</v>
      </c>
      <c r="X128" s="2">
        <v>0</v>
      </c>
      <c r="Y128" s="2">
        <v>732</v>
      </c>
      <c r="Z128" s="5">
        <v>0</v>
      </c>
      <c r="AA128" s="5">
        <v>61</v>
      </c>
      <c r="AB128" s="5">
        <v>1737</v>
      </c>
      <c r="AC128" s="5">
        <v>411</v>
      </c>
      <c r="AD128" s="5">
        <v>69</v>
      </c>
      <c r="AE128" s="5">
        <v>62</v>
      </c>
      <c r="AF128" s="5">
        <f t="shared" si="35"/>
        <v>0</v>
      </c>
      <c r="AG128" s="5">
        <f t="shared" si="36"/>
        <v>2.761430511543685E-2</v>
      </c>
      <c r="AH128" s="5">
        <f t="shared" si="37"/>
        <v>0.78632865550022635</v>
      </c>
      <c r="AI128" s="5">
        <f t="shared" si="38"/>
        <v>0.18605703938433679</v>
      </c>
      <c r="AJ128" s="5">
        <v>0</v>
      </c>
      <c r="AK128" s="3">
        <v>28</v>
      </c>
      <c r="AL128" s="3">
        <v>1628</v>
      </c>
      <c r="AM128" s="3">
        <v>609</v>
      </c>
      <c r="AN128" s="3">
        <v>30</v>
      </c>
      <c r="AO128" s="3">
        <v>44</v>
      </c>
      <c r="AP128" s="1">
        <f t="shared" si="39"/>
        <v>0</v>
      </c>
      <c r="AQ128" s="1">
        <f t="shared" si="40"/>
        <v>1.2362030905077263E-2</v>
      </c>
      <c r="AR128" s="1">
        <f t="shared" si="41"/>
        <v>0.71876379690949233</v>
      </c>
      <c r="AS128" s="1">
        <f t="shared" si="42"/>
        <v>0.26887417218543047</v>
      </c>
      <c r="AT128" s="5">
        <f t="shared" si="43"/>
        <v>2209</v>
      </c>
      <c r="AU128" s="3">
        <f t="shared" si="49"/>
        <v>2265</v>
      </c>
      <c r="AV128" s="2">
        <f t="shared" si="44"/>
        <v>3589</v>
      </c>
      <c r="AW128" s="1">
        <f t="shared" si="50"/>
        <v>0.32494341330918969</v>
      </c>
      <c r="AX128" s="1">
        <f t="shared" si="51"/>
        <v>0.31690949227373066</v>
      </c>
      <c r="AY128" s="1">
        <f t="shared" si="52"/>
        <v>0</v>
      </c>
      <c r="AZ128" s="1">
        <f t="shared" si="52"/>
        <v>8.873465783664459</v>
      </c>
      <c r="BA128" s="1">
        <f t="shared" si="52"/>
        <v>515.9286534216335</v>
      </c>
      <c r="BB128" s="1">
        <f t="shared" si="52"/>
        <v>192.99788079470198</v>
      </c>
      <c r="BC128" s="1">
        <f t="shared" si="53"/>
        <v>0</v>
      </c>
      <c r="BD128" s="1">
        <f t="shared" si="53"/>
        <v>19.82154821186057</v>
      </c>
      <c r="BE128" s="1">
        <f t="shared" si="53"/>
        <v>564.42670891806245</v>
      </c>
      <c r="BF128" s="1">
        <f t="shared" si="53"/>
        <v>133.55174287007696</v>
      </c>
      <c r="BG128" s="1">
        <f t="shared" si="54"/>
        <v>0</v>
      </c>
      <c r="BH128" s="1">
        <f t="shared" si="54"/>
        <v>1.2362030905077263E-2</v>
      </c>
      <c r="BI128" s="1">
        <f t="shared" si="54"/>
        <v>0.71876379690949221</v>
      </c>
      <c r="BJ128" s="1">
        <f t="shared" si="54"/>
        <v>0.26887417218543047</v>
      </c>
      <c r="BK128" s="1">
        <f t="shared" si="55"/>
        <v>0</v>
      </c>
      <c r="BL128" s="1">
        <f t="shared" si="55"/>
        <v>2.761430511543685E-2</v>
      </c>
      <c r="BM128" s="1">
        <f t="shared" si="55"/>
        <v>0.78632865550022635</v>
      </c>
      <c r="BN128" s="1">
        <f t="shared" si="55"/>
        <v>0.18605703938433682</v>
      </c>
    </row>
    <row r="129" spans="1:66" hidden="1">
      <c r="A129" s="2" t="s">
        <v>1049</v>
      </c>
      <c r="B129" s="2" t="s">
        <v>105</v>
      </c>
      <c r="C129" s="2" t="s">
        <v>164</v>
      </c>
      <c r="E129" s="6" t="s">
        <v>138</v>
      </c>
      <c r="F129" s="2" t="s">
        <v>6</v>
      </c>
      <c r="G129" s="2" t="s">
        <v>6</v>
      </c>
      <c r="H129" s="2" t="s">
        <v>1434</v>
      </c>
      <c r="I129" s="2">
        <v>157</v>
      </c>
      <c r="J129" s="2">
        <v>20</v>
      </c>
      <c r="K129" s="2" t="str">
        <f t="shared" si="30"/>
        <v>ESTERIL</v>
      </c>
      <c r="L129" s="2">
        <f t="shared" si="31"/>
        <v>1.6539999999999999E-3</v>
      </c>
      <c r="M129" s="2">
        <f t="shared" si="32"/>
        <v>1.7999999999999998</v>
      </c>
      <c r="N129" s="9">
        <v>8.27</v>
      </c>
      <c r="O129" s="10">
        <v>0.09</v>
      </c>
      <c r="P129" s="11">
        <f t="shared" si="45"/>
        <v>0</v>
      </c>
      <c r="Q129" s="11">
        <f t="shared" si="46"/>
        <v>1</v>
      </c>
      <c r="R129" s="11">
        <f t="shared" si="47"/>
        <v>0</v>
      </c>
      <c r="S129" s="11">
        <f t="shared" si="48"/>
        <v>1488400</v>
      </c>
      <c r="T129" s="2">
        <v>0</v>
      </c>
      <c r="U129" s="2">
        <v>1220</v>
      </c>
      <c r="V129" s="2">
        <f t="shared" si="33"/>
        <v>0</v>
      </c>
      <c r="W129" s="2">
        <f t="shared" si="34"/>
        <v>1</v>
      </c>
      <c r="X129" s="2">
        <v>0</v>
      </c>
      <c r="Y129" s="2">
        <v>376</v>
      </c>
      <c r="Z129" s="5">
        <v>0</v>
      </c>
      <c r="AA129" s="5">
        <v>0</v>
      </c>
      <c r="AB129" s="5">
        <v>273</v>
      </c>
      <c r="AC129" s="5">
        <v>562</v>
      </c>
      <c r="AD129" s="5">
        <v>0</v>
      </c>
      <c r="AE129" s="5">
        <v>1</v>
      </c>
      <c r="AF129" s="5">
        <f t="shared" si="35"/>
        <v>0</v>
      </c>
      <c r="AG129" s="5">
        <f t="shared" si="36"/>
        <v>0</v>
      </c>
      <c r="AH129" s="5">
        <f t="shared" si="37"/>
        <v>0.32694610778443112</v>
      </c>
      <c r="AI129" s="5">
        <f t="shared" si="38"/>
        <v>0.67305389221556888</v>
      </c>
      <c r="AJ129" s="5">
        <v>0</v>
      </c>
      <c r="AK129" s="3">
        <v>0</v>
      </c>
      <c r="AL129" s="3">
        <v>197</v>
      </c>
      <c r="AM129" s="3">
        <v>639</v>
      </c>
      <c r="AN129" s="3">
        <v>0</v>
      </c>
      <c r="AO129" s="3">
        <v>0</v>
      </c>
      <c r="AP129" s="1">
        <f t="shared" si="39"/>
        <v>0</v>
      </c>
      <c r="AQ129" s="1">
        <f t="shared" si="40"/>
        <v>0</v>
      </c>
      <c r="AR129" s="1">
        <f t="shared" si="41"/>
        <v>0.23564593301435408</v>
      </c>
      <c r="AS129" s="1">
        <f t="shared" si="42"/>
        <v>0.7643540669856459</v>
      </c>
      <c r="AT129" s="5">
        <f t="shared" si="43"/>
        <v>835</v>
      </c>
      <c r="AU129" s="3">
        <f t="shared" si="49"/>
        <v>836</v>
      </c>
      <c r="AV129" s="2">
        <f t="shared" si="44"/>
        <v>1220</v>
      </c>
      <c r="AW129" s="1">
        <f t="shared" si="50"/>
        <v>0.29221556886227545</v>
      </c>
      <c r="AX129" s="1">
        <f t="shared" si="51"/>
        <v>0.291866028708134</v>
      </c>
      <c r="AY129" s="1">
        <f t="shared" si="52"/>
        <v>0</v>
      </c>
      <c r="AZ129" s="1">
        <f t="shared" si="52"/>
        <v>0</v>
      </c>
      <c r="BA129" s="1">
        <f t="shared" si="52"/>
        <v>57.497607655502399</v>
      </c>
      <c r="BB129" s="1">
        <f t="shared" si="52"/>
        <v>186.50239234449762</v>
      </c>
      <c r="BC129" s="1">
        <f t="shared" si="53"/>
        <v>0</v>
      </c>
      <c r="BD129" s="1">
        <f t="shared" si="53"/>
        <v>0</v>
      </c>
      <c r="BE129" s="1">
        <f t="shared" si="53"/>
        <v>79.774850299401194</v>
      </c>
      <c r="BF129" s="1">
        <f t="shared" si="53"/>
        <v>164.22514970059879</v>
      </c>
      <c r="BG129" s="1">
        <f t="shared" si="54"/>
        <v>0</v>
      </c>
      <c r="BH129" s="1">
        <f t="shared" si="54"/>
        <v>0</v>
      </c>
      <c r="BI129" s="1">
        <f t="shared" si="54"/>
        <v>0.23564593301435408</v>
      </c>
      <c r="BJ129" s="1">
        <f t="shared" si="54"/>
        <v>0.7643540669856459</v>
      </c>
      <c r="BK129" s="1">
        <f t="shared" si="55"/>
        <v>0</v>
      </c>
      <c r="BL129" s="1">
        <f t="shared" si="55"/>
        <v>0</v>
      </c>
      <c r="BM129" s="1">
        <f t="shared" si="55"/>
        <v>0.32694610778443112</v>
      </c>
      <c r="BN129" s="1">
        <f t="shared" si="55"/>
        <v>0.67305389221556877</v>
      </c>
    </row>
    <row r="130" spans="1:66" hidden="1">
      <c r="A130" s="2" t="s">
        <v>1049</v>
      </c>
      <c r="B130" s="2" t="s">
        <v>105</v>
      </c>
      <c r="C130" s="2" t="s">
        <v>164</v>
      </c>
      <c r="E130" s="6" t="s">
        <v>132</v>
      </c>
      <c r="F130" s="2" t="s">
        <v>1436</v>
      </c>
      <c r="G130" s="2" t="s">
        <v>1433</v>
      </c>
      <c r="H130" s="2" t="s">
        <v>1434</v>
      </c>
      <c r="I130" s="2">
        <v>62</v>
      </c>
      <c r="J130" s="2">
        <v>15</v>
      </c>
      <c r="K130" s="2" t="str">
        <f t="shared" ref="K130:K193" si="56">IF(AND(N130&gt;0.08,O130&gt;0.2),"MINERIO","ESTERIL")</f>
        <v>MINERIO</v>
      </c>
      <c r="L130" s="2">
        <f t="shared" ref="L130:L193" si="57">N130*J130/100000</f>
        <v>1.225E-3</v>
      </c>
      <c r="M130" s="2">
        <f t="shared" ref="M130:M193" si="58">O130*J130</f>
        <v>5.8500000000000005</v>
      </c>
      <c r="N130" s="8">
        <v>8.1666666666666661</v>
      </c>
      <c r="O130" s="11">
        <v>0.39</v>
      </c>
      <c r="P130" s="11">
        <f t="shared" si="45"/>
        <v>7.888407888407889E-2</v>
      </c>
      <c r="Q130" s="11">
        <f t="shared" si="46"/>
        <v>0.99995880896628331</v>
      </c>
      <c r="R130" s="11">
        <f t="shared" si="47"/>
        <v>241858.66474266475</v>
      </c>
      <c r="S130" s="11">
        <f t="shared" si="48"/>
        <v>3065874.7082494334</v>
      </c>
      <c r="T130" s="2">
        <v>164</v>
      </c>
      <c r="U130" s="2">
        <v>1915</v>
      </c>
      <c r="V130" s="2">
        <f t="shared" ref="V130:V193" si="59">(T130/(T130+U130))</f>
        <v>7.888407888407889E-2</v>
      </c>
      <c r="W130" s="2">
        <f t="shared" ref="W130:W193" si="60">(U130/(T130+U130))</f>
        <v>0.92111592111592111</v>
      </c>
      <c r="X130" s="2">
        <v>0</v>
      </c>
      <c r="Y130" s="2">
        <v>430</v>
      </c>
      <c r="Z130" s="2">
        <v>0</v>
      </c>
      <c r="AA130" s="2">
        <v>85</v>
      </c>
      <c r="AB130" s="2">
        <v>1023</v>
      </c>
      <c r="AC130" s="2">
        <v>187</v>
      </c>
      <c r="AD130" s="2">
        <v>57</v>
      </c>
      <c r="AE130" s="2">
        <v>49</v>
      </c>
      <c r="AF130" s="5">
        <f t="shared" ref="AF130:AF193" si="61">Z130/($Z130+$AA130+$AB130+$AC130)</f>
        <v>0</v>
      </c>
      <c r="AG130" s="5">
        <f t="shared" ref="AG130:AG193" si="62">AA130/($Z130+$AA130+$AB130+$AC130)</f>
        <v>6.5637065637065631E-2</v>
      </c>
      <c r="AH130" s="5">
        <f t="shared" ref="AH130:AH193" si="63">AB130/($Z130+$AA130+$AB130+$AC130)</f>
        <v>0.78996138996138998</v>
      </c>
      <c r="AI130" s="5">
        <f t="shared" ref="AI130:AI193" si="64">AC130/($Z130+$AA130+$AB130+$AC130)</f>
        <v>0.1444015444015444</v>
      </c>
      <c r="AJ130" s="2">
        <v>0</v>
      </c>
      <c r="AK130" s="3">
        <v>65</v>
      </c>
      <c r="AL130" s="3">
        <v>1023</v>
      </c>
      <c r="AM130" s="3">
        <v>236</v>
      </c>
      <c r="AN130" s="3">
        <v>41</v>
      </c>
      <c r="AO130" s="3">
        <v>33</v>
      </c>
      <c r="AP130" s="1">
        <f t="shared" ref="AP130:AP193" si="65">AJ130/($AJ130+$AK130+$AL130+$AM130)</f>
        <v>0</v>
      </c>
      <c r="AQ130" s="1">
        <f t="shared" ref="AQ130:AQ193" si="66">AK130/($AJ130+$AK130+$AL130+$AM130)</f>
        <v>4.9093655589123868E-2</v>
      </c>
      <c r="AR130" s="1">
        <f t="shared" ref="AR130:AR193" si="67">AL130/($AJ130+$AK130+$AL130+$AM130)</f>
        <v>0.7726586102719033</v>
      </c>
      <c r="AS130" s="1">
        <f t="shared" ref="AS130:AS193" si="68">AM130/($AJ130+$AK130+$AL130+$AM130)</f>
        <v>0.1782477341389728</v>
      </c>
      <c r="AT130" s="5">
        <f t="shared" ref="AT130:AT193" si="69">Z130+AA130+AB130+AC130</f>
        <v>1295</v>
      </c>
      <c r="AU130" s="3">
        <f t="shared" si="49"/>
        <v>1324</v>
      </c>
      <c r="AV130" s="2">
        <f t="shared" ref="AV130:AV193" si="70">T130+U130</f>
        <v>2079</v>
      </c>
      <c r="AW130" s="1">
        <f t="shared" si="50"/>
        <v>0.32108108108108108</v>
      </c>
      <c r="AX130" s="1">
        <f t="shared" si="51"/>
        <v>0.31404833836858004</v>
      </c>
      <c r="AY130" s="1">
        <f t="shared" si="52"/>
        <v>0</v>
      </c>
      <c r="AZ130" s="1">
        <f t="shared" si="52"/>
        <v>20.413141993957701</v>
      </c>
      <c r="BA130" s="1">
        <f t="shared" si="52"/>
        <v>321.27145015105737</v>
      </c>
      <c r="BB130" s="1">
        <f t="shared" ref="BB130:BB193" si="71">$AX130*AM130</f>
        <v>74.115407854984895</v>
      </c>
      <c r="BC130" s="1">
        <f t="shared" si="53"/>
        <v>0</v>
      </c>
      <c r="BD130" s="1">
        <f t="shared" si="53"/>
        <v>27.29189189189189</v>
      </c>
      <c r="BE130" s="1">
        <f t="shared" si="53"/>
        <v>328.46594594594592</v>
      </c>
      <c r="BF130" s="1">
        <f t="shared" ref="BF130:BF193" si="72">$AW130*AC130</f>
        <v>60.042162162162164</v>
      </c>
      <c r="BG130" s="1">
        <f t="shared" si="54"/>
        <v>0</v>
      </c>
      <c r="BH130" s="1">
        <f t="shared" si="54"/>
        <v>4.9093655589123868E-2</v>
      </c>
      <c r="BI130" s="1">
        <f t="shared" si="54"/>
        <v>0.7726586102719033</v>
      </c>
      <c r="BJ130" s="1">
        <f t="shared" ref="BJ130:BJ193" si="73">BB130/($AY130+$AZ130+$BA130+$BB130)</f>
        <v>0.17824773413897282</v>
      </c>
      <c r="BK130" s="1">
        <f t="shared" si="55"/>
        <v>0</v>
      </c>
      <c r="BL130" s="1">
        <f t="shared" si="55"/>
        <v>6.5637065637065631E-2</v>
      </c>
      <c r="BM130" s="1">
        <f t="shared" si="55"/>
        <v>0.78996138996138987</v>
      </c>
      <c r="BN130" s="1">
        <f t="shared" ref="BN130:BN193" si="74">BF130/($BC130+$BD130+$BE130+$BF130)</f>
        <v>0.1444015444015444</v>
      </c>
    </row>
    <row r="131" spans="1:66" hidden="1">
      <c r="A131" s="2" t="s">
        <v>616</v>
      </c>
      <c r="B131" s="2" t="s">
        <v>105</v>
      </c>
      <c r="C131" s="2" t="s">
        <v>162</v>
      </c>
      <c r="D131" s="2" t="s">
        <v>662</v>
      </c>
      <c r="E131" s="6" t="s">
        <v>10</v>
      </c>
      <c r="F131" s="2" t="s">
        <v>1436</v>
      </c>
      <c r="G131" s="2" t="s">
        <v>1433</v>
      </c>
      <c r="H131" s="2" t="s">
        <v>1434</v>
      </c>
      <c r="I131" s="2">
        <v>46</v>
      </c>
      <c r="K131" s="2" t="str">
        <f t="shared" si="56"/>
        <v>MINERIO</v>
      </c>
      <c r="L131" s="2">
        <f t="shared" si="57"/>
        <v>0</v>
      </c>
      <c r="M131" s="2">
        <f t="shared" si="58"/>
        <v>0</v>
      </c>
      <c r="N131" s="8">
        <v>8.1333333333333329</v>
      </c>
      <c r="O131" s="11">
        <v>5.89</v>
      </c>
      <c r="P131" s="11">
        <f t="shared" ref="P131:P194" si="75">T131/(T131+U131)</f>
        <v>0.5</v>
      </c>
      <c r="Q131" s="11">
        <f t="shared" ref="Q131:Q194" si="76">U131/(U131+V131)</f>
        <v>0.99929027679205107</v>
      </c>
      <c r="R131" s="11">
        <f t="shared" ref="R131:R194" si="77">(T131-U131)^2*P131</f>
        <v>0</v>
      </c>
      <c r="S131" s="11">
        <f t="shared" ref="S131:S194" si="78">(T131-U131)^2*Q131</f>
        <v>0</v>
      </c>
      <c r="T131" s="2">
        <v>704</v>
      </c>
      <c r="U131" s="2">
        <v>704</v>
      </c>
      <c r="V131" s="2">
        <f t="shared" si="59"/>
        <v>0.5</v>
      </c>
      <c r="W131" s="2">
        <f t="shared" si="60"/>
        <v>0.5</v>
      </c>
      <c r="X131" s="2">
        <v>0</v>
      </c>
      <c r="Y131" s="2">
        <v>386</v>
      </c>
      <c r="Z131" s="2">
        <v>20</v>
      </c>
      <c r="AA131" s="2">
        <v>257</v>
      </c>
      <c r="AB131" s="2">
        <v>300</v>
      </c>
      <c r="AC131" s="2">
        <v>84</v>
      </c>
      <c r="AD131" s="2">
        <v>266</v>
      </c>
      <c r="AE131" s="2">
        <v>42</v>
      </c>
      <c r="AF131" s="5">
        <f t="shared" si="61"/>
        <v>3.0257186081694403E-2</v>
      </c>
      <c r="AG131" s="5">
        <f t="shared" si="62"/>
        <v>0.38880484114977309</v>
      </c>
      <c r="AH131" s="5">
        <f t="shared" si="63"/>
        <v>0.45385779122541603</v>
      </c>
      <c r="AI131" s="5">
        <f t="shared" si="64"/>
        <v>0.12708018154311648</v>
      </c>
      <c r="AJ131" s="2">
        <v>20</v>
      </c>
      <c r="AK131" s="3">
        <v>200</v>
      </c>
      <c r="AL131" s="3">
        <v>363</v>
      </c>
      <c r="AM131" s="3">
        <v>111</v>
      </c>
      <c r="AN131" s="3">
        <v>224</v>
      </c>
      <c r="AO131" s="3">
        <v>49</v>
      </c>
      <c r="AP131" s="1">
        <f t="shared" si="65"/>
        <v>2.8818443804034581E-2</v>
      </c>
      <c r="AQ131" s="1">
        <f t="shared" si="66"/>
        <v>0.28818443804034583</v>
      </c>
      <c r="AR131" s="1">
        <f t="shared" si="67"/>
        <v>0.52305475504322763</v>
      </c>
      <c r="AS131" s="1">
        <f t="shared" si="68"/>
        <v>0.15994236311239193</v>
      </c>
      <c r="AT131" s="5">
        <f t="shared" si="69"/>
        <v>661</v>
      </c>
      <c r="AU131" s="3">
        <f t="shared" ref="AU131:AU194" si="79">AJ131+AK131+AL131+AM131</f>
        <v>694</v>
      </c>
      <c r="AV131" s="2">
        <f t="shared" si="70"/>
        <v>1408</v>
      </c>
      <c r="AW131" s="1">
        <f t="shared" ref="AW131:AW194" si="80">AV131/(AT131*5)</f>
        <v>0.42602118003025718</v>
      </c>
      <c r="AX131" s="1">
        <f t="shared" ref="AX131:AX194" si="81">AV131/(5*AU131)</f>
        <v>0.40576368876080693</v>
      </c>
      <c r="AY131" s="1">
        <f t="shared" ref="AY131:BB194" si="82">$AX131*AJ131</f>
        <v>8.1152737752161386</v>
      </c>
      <c r="AZ131" s="1">
        <f t="shared" si="82"/>
        <v>81.152737752161386</v>
      </c>
      <c r="BA131" s="1">
        <f t="shared" si="82"/>
        <v>147.29221902017292</v>
      </c>
      <c r="BB131" s="1">
        <f t="shared" si="71"/>
        <v>45.039769452449569</v>
      </c>
      <c r="BC131" s="1">
        <f t="shared" ref="BC131:BF194" si="83">$AW131*Z131</f>
        <v>8.5204236006051435</v>
      </c>
      <c r="BD131" s="1">
        <f t="shared" si="83"/>
        <v>109.4874432677761</v>
      </c>
      <c r="BE131" s="1">
        <f t="shared" si="83"/>
        <v>127.80635400907715</v>
      </c>
      <c r="BF131" s="1">
        <f t="shared" si="72"/>
        <v>35.785779122541605</v>
      </c>
      <c r="BG131" s="1">
        <f t="shared" ref="BG131:BJ194" si="84">AY131/($AY131+$AZ131+$BA131+$BB131)</f>
        <v>2.8818443804034581E-2</v>
      </c>
      <c r="BH131" s="1">
        <f t="shared" si="84"/>
        <v>0.28818443804034583</v>
      </c>
      <c r="BI131" s="1">
        <f t="shared" si="84"/>
        <v>0.52305475504322763</v>
      </c>
      <c r="BJ131" s="1">
        <f t="shared" si="73"/>
        <v>0.15994236311239193</v>
      </c>
      <c r="BK131" s="1">
        <f t="shared" ref="BK131:BN194" si="85">BC131/($BC131+$BD131+$BE131+$BF131)</f>
        <v>3.02571860816944E-2</v>
      </c>
      <c r="BL131" s="1">
        <f t="shared" si="85"/>
        <v>0.38880484114977304</v>
      </c>
      <c r="BM131" s="1">
        <f t="shared" si="85"/>
        <v>0.45385779122541597</v>
      </c>
      <c r="BN131" s="1">
        <f t="shared" si="74"/>
        <v>0.12708018154311648</v>
      </c>
    </row>
    <row r="132" spans="1:66" hidden="1">
      <c r="A132" s="2" t="s">
        <v>616</v>
      </c>
      <c r="B132" s="2" t="s">
        <v>105</v>
      </c>
      <c r="C132" s="2" t="s">
        <v>162</v>
      </c>
      <c r="D132" s="2" t="s">
        <v>761</v>
      </c>
      <c r="E132" s="6" t="s">
        <v>12</v>
      </c>
      <c r="F132" s="2" t="s">
        <v>1436</v>
      </c>
      <c r="G132" s="2" t="s">
        <v>1433</v>
      </c>
      <c r="H132" s="2" t="s">
        <v>1141</v>
      </c>
      <c r="I132" s="2">
        <v>44</v>
      </c>
      <c r="J132" s="2">
        <v>20</v>
      </c>
      <c r="K132" s="2" t="str">
        <f t="shared" si="56"/>
        <v>MINERIO</v>
      </c>
      <c r="L132" s="2">
        <f t="shared" si="57"/>
        <v>1.6000000000000001E-3</v>
      </c>
      <c r="M132" s="2">
        <f t="shared" si="58"/>
        <v>54.800000000000004</v>
      </c>
      <c r="N132" s="9">
        <v>8</v>
      </c>
      <c r="O132" s="10">
        <v>2.74</v>
      </c>
      <c r="P132" s="11">
        <f t="shared" si="75"/>
        <v>0.28185654008438821</v>
      </c>
      <c r="Q132" s="11">
        <f t="shared" si="76"/>
        <v>0.9996689033862064</v>
      </c>
      <c r="R132" s="11">
        <f t="shared" si="77"/>
        <v>75337.152742616046</v>
      </c>
      <c r="S132" s="11">
        <f t="shared" si="78"/>
        <v>267200.50151719572</v>
      </c>
      <c r="T132" s="2">
        <v>334</v>
      </c>
      <c r="U132" s="2">
        <v>851</v>
      </c>
      <c r="V132" s="2">
        <f t="shared" si="59"/>
        <v>0.28185654008438821</v>
      </c>
      <c r="W132" s="2">
        <f t="shared" si="60"/>
        <v>0.71814345991561179</v>
      </c>
      <c r="X132" s="2">
        <v>0</v>
      </c>
      <c r="Y132" s="2">
        <v>351</v>
      </c>
      <c r="Z132" s="5">
        <v>0</v>
      </c>
      <c r="AA132" s="5">
        <v>214</v>
      </c>
      <c r="AB132" s="5">
        <v>280</v>
      </c>
      <c r="AC132" s="5">
        <v>79</v>
      </c>
      <c r="AD132" s="5">
        <v>201</v>
      </c>
      <c r="AE132" s="5">
        <v>42</v>
      </c>
      <c r="AF132" s="5">
        <f t="shared" si="61"/>
        <v>0</v>
      </c>
      <c r="AG132" s="5">
        <f t="shared" si="62"/>
        <v>0.37347294938917974</v>
      </c>
      <c r="AH132" s="5">
        <f t="shared" si="63"/>
        <v>0.48865619546247818</v>
      </c>
      <c r="AI132" s="5">
        <f t="shared" si="64"/>
        <v>0.13787085514834205</v>
      </c>
      <c r="AJ132" s="5">
        <v>0</v>
      </c>
      <c r="AK132" s="3">
        <v>155</v>
      </c>
      <c r="AL132" s="3">
        <v>341</v>
      </c>
      <c r="AM132" s="3">
        <v>115</v>
      </c>
      <c r="AN132" s="3">
        <v>156</v>
      </c>
      <c r="AO132" s="3">
        <v>48</v>
      </c>
      <c r="AP132" s="1">
        <f t="shared" si="65"/>
        <v>0</v>
      </c>
      <c r="AQ132" s="1">
        <f t="shared" si="66"/>
        <v>0.25368248772504093</v>
      </c>
      <c r="AR132" s="1">
        <f t="shared" si="67"/>
        <v>0.55810147299509005</v>
      </c>
      <c r="AS132" s="1">
        <f t="shared" si="68"/>
        <v>0.18821603927986907</v>
      </c>
      <c r="AT132" s="5">
        <f t="shared" si="69"/>
        <v>573</v>
      </c>
      <c r="AU132" s="3">
        <f t="shared" si="79"/>
        <v>611</v>
      </c>
      <c r="AV132" s="2">
        <f t="shared" si="70"/>
        <v>1185</v>
      </c>
      <c r="AW132" s="1">
        <f t="shared" si="80"/>
        <v>0.41361256544502617</v>
      </c>
      <c r="AX132" s="1">
        <f t="shared" si="81"/>
        <v>0.38788870703764322</v>
      </c>
      <c r="AY132" s="1">
        <f t="shared" si="82"/>
        <v>0</v>
      </c>
      <c r="AZ132" s="1">
        <f t="shared" si="82"/>
        <v>60.122749590834701</v>
      </c>
      <c r="BA132" s="1">
        <f t="shared" si="82"/>
        <v>132.27004909983634</v>
      </c>
      <c r="BB132" s="1">
        <f t="shared" si="71"/>
        <v>44.607201309328971</v>
      </c>
      <c r="BC132" s="1">
        <f t="shared" si="83"/>
        <v>0</v>
      </c>
      <c r="BD132" s="1">
        <f t="shared" si="83"/>
        <v>88.513089005235599</v>
      </c>
      <c r="BE132" s="1">
        <f t="shared" si="83"/>
        <v>115.81151832460733</v>
      </c>
      <c r="BF132" s="1">
        <f t="shared" si="72"/>
        <v>32.675392670157066</v>
      </c>
      <c r="BG132" s="1">
        <f t="shared" si="84"/>
        <v>0</v>
      </c>
      <c r="BH132" s="1">
        <f t="shared" si="84"/>
        <v>0.25368248772504093</v>
      </c>
      <c r="BI132" s="1">
        <f t="shared" si="84"/>
        <v>0.55810147299509005</v>
      </c>
      <c r="BJ132" s="1">
        <f t="shared" si="73"/>
        <v>0.18821603927986907</v>
      </c>
      <c r="BK132" s="1">
        <f t="shared" si="85"/>
        <v>0</v>
      </c>
      <c r="BL132" s="1">
        <f t="shared" si="85"/>
        <v>0.37347294938917974</v>
      </c>
      <c r="BM132" s="1">
        <f t="shared" si="85"/>
        <v>0.48865619546247818</v>
      </c>
      <c r="BN132" s="1">
        <f t="shared" si="74"/>
        <v>0.13787085514834205</v>
      </c>
    </row>
    <row r="133" spans="1:66" hidden="1">
      <c r="A133" s="2" t="s">
        <v>1049</v>
      </c>
      <c r="B133" s="2" t="s">
        <v>105</v>
      </c>
      <c r="C133" s="2" t="s">
        <v>164</v>
      </c>
      <c r="E133" s="6" t="s">
        <v>150</v>
      </c>
      <c r="F133" s="2" t="s">
        <v>1436</v>
      </c>
      <c r="G133" s="2" t="s">
        <v>6</v>
      </c>
      <c r="H133" s="2" t="s">
        <v>1141</v>
      </c>
      <c r="I133" s="2">
        <v>272</v>
      </c>
      <c r="J133" s="2">
        <v>10</v>
      </c>
      <c r="K133" s="2" t="str">
        <f t="shared" si="56"/>
        <v>MINERIO</v>
      </c>
      <c r="L133" s="2">
        <f t="shared" si="57"/>
        <v>7.9000000000000001E-4</v>
      </c>
      <c r="M133" s="2">
        <f t="shared" si="58"/>
        <v>32.1</v>
      </c>
      <c r="N133" s="8">
        <v>7.9</v>
      </c>
      <c r="O133" s="11">
        <v>3.21</v>
      </c>
      <c r="P133" s="11">
        <f t="shared" si="75"/>
        <v>5.2568697729988054E-2</v>
      </c>
      <c r="Q133" s="11">
        <f t="shared" si="76"/>
        <v>0.99993371347650217</v>
      </c>
      <c r="R133" s="11">
        <f t="shared" si="77"/>
        <v>29491.091995221028</v>
      </c>
      <c r="S133" s="11">
        <f t="shared" si="78"/>
        <v>560963.81319403125</v>
      </c>
      <c r="T133" s="2">
        <v>44</v>
      </c>
      <c r="U133" s="2">
        <v>793</v>
      </c>
      <c r="V133" s="2">
        <f t="shared" si="59"/>
        <v>5.2568697729988054E-2</v>
      </c>
      <c r="W133" s="2">
        <f t="shared" si="60"/>
        <v>0.94743130227001193</v>
      </c>
      <c r="X133" s="2">
        <v>0</v>
      </c>
      <c r="Y133" s="2">
        <v>272</v>
      </c>
      <c r="Z133" s="5">
        <v>0</v>
      </c>
      <c r="AA133" s="5">
        <v>9</v>
      </c>
      <c r="AB133" s="5">
        <v>305</v>
      </c>
      <c r="AC133" s="5">
        <v>221</v>
      </c>
      <c r="AD133" s="5">
        <v>15</v>
      </c>
      <c r="AE133" s="5">
        <v>27</v>
      </c>
      <c r="AF133" s="5">
        <f t="shared" si="61"/>
        <v>0</v>
      </c>
      <c r="AG133" s="5">
        <f t="shared" si="62"/>
        <v>1.6822429906542057E-2</v>
      </c>
      <c r="AH133" s="5">
        <f t="shared" si="63"/>
        <v>0.57009345794392519</v>
      </c>
      <c r="AI133" s="5">
        <f t="shared" si="64"/>
        <v>0.41308411214953272</v>
      </c>
      <c r="AJ133" s="5">
        <v>0</v>
      </c>
      <c r="AK133" s="3">
        <v>0</v>
      </c>
      <c r="AL133" s="3">
        <v>292</v>
      </c>
      <c r="AM133" s="3">
        <v>261</v>
      </c>
      <c r="AN133" s="3">
        <v>3</v>
      </c>
      <c r="AO133" s="3">
        <v>21</v>
      </c>
      <c r="AP133" s="1">
        <f t="shared" si="65"/>
        <v>0</v>
      </c>
      <c r="AQ133" s="1">
        <f t="shared" si="66"/>
        <v>0</v>
      </c>
      <c r="AR133" s="1">
        <f t="shared" si="67"/>
        <v>0.52802893309222421</v>
      </c>
      <c r="AS133" s="1">
        <f t="shared" si="68"/>
        <v>0.47197106690777579</v>
      </c>
      <c r="AT133" s="5">
        <f t="shared" si="69"/>
        <v>535</v>
      </c>
      <c r="AU133" s="3">
        <f t="shared" si="79"/>
        <v>553</v>
      </c>
      <c r="AV133" s="2">
        <f t="shared" si="70"/>
        <v>837</v>
      </c>
      <c r="AW133" s="1">
        <f t="shared" si="80"/>
        <v>0.31289719626168222</v>
      </c>
      <c r="AX133" s="1">
        <f t="shared" si="81"/>
        <v>0.3027124773960217</v>
      </c>
      <c r="AY133" s="1">
        <f t="shared" si="82"/>
        <v>0</v>
      </c>
      <c r="AZ133" s="1">
        <f t="shared" si="82"/>
        <v>0</v>
      </c>
      <c r="BA133" s="1">
        <f t="shared" si="82"/>
        <v>88.392043399638339</v>
      </c>
      <c r="BB133" s="1">
        <f t="shared" si="71"/>
        <v>79.007956600361666</v>
      </c>
      <c r="BC133" s="1">
        <f t="shared" si="83"/>
        <v>0</v>
      </c>
      <c r="BD133" s="1">
        <f t="shared" si="83"/>
        <v>2.8160747663551398</v>
      </c>
      <c r="BE133" s="1">
        <f t="shared" si="83"/>
        <v>95.433644859813072</v>
      </c>
      <c r="BF133" s="1">
        <f t="shared" si="72"/>
        <v>69.150280373831777</v>
      </c>
      <c r="BG133" s="1">
        <f t="shared" si="84"/>
        <v>0</v>
      </c>
      <c r="BH133" s="1">
        <f t="shared" si="84"/>
        <v>0</v>
      </c>
      <c r="BI133" s="1">
        <f t="shared" si="84"/>
        <v>0.52802893309222421</v>
      </c>
      <c r="BJ133" s="1">
        <f t="shared" si="73"/>
        <v>0.47197106690777579</v>
      </c>
      <c r="BK133" s="1">
        <f t="shared" si="85"/>
        <v>0</v>
      </c>
      <c r="BL133" s="1">
        <f t="shared" si="85"/>
        <v>1.6822429906542057E-2</v>
      </c>
      <c r="BM133" s="1">
        <f t="shared" si="85"/>
        <v>0.57009345794392519</v>
      </c>
      <c r="BN133" s="1">
        <f t="shared" si="74"/>
        <v>0.41308411214953278</v>
      </c>
    </row>
    <row r="134" spans="1:66" hidden="1">
      <c r="A134" s="2" t="s">
        <v>616</v>
      </c>
      <c r="B134" s="2" t="s">
        <v>105</v>
      </c>
      <c r="C134" s="2" t="s">
        <v>162</v>
      </c>
      <c r="D134" s="2" t="s">
        <v>648</v>
      </c>
      <c r="E134" s="6" t="s">
        <v>9</v>
      </c>
      <c r="F134" s="2" t="s">
        <v>1436</v>
      </c>
      <c r="G134" s="2" t="s">
        <v>1433</v>
      </c>
      <c r="H134" s="2" t="s">
        <v>1141</v>
      </c>
      <c r="I134" s="2">
        <v>32</v>
      </c>
      <c r="K134" s="2" t="str">
        <f t="shared" si="56"/>
        <v>MINERIO</v>
      </c>
      <c r="L134" s="2">
        <f t="shared" si="57"/>
        <v>0</v>
      </c>
      <c r="M134" s="2">
        <f t="shared" si="58"/>
        <v>0</v>
      </c>
      <c r="N134" s="8">
        <v>7.8</v>
      </c>
      <c r="O134" s="11">
        <v>1.17</v>
      </c>
      <c r="P134" s="11">
        <f t="shared" si="75"/>
        <v>2.8704700394689631E-2</v>
      </c>
      <c r="Q134" s="11">
        <f t="shared" si="76"/>
        <v>0.9999893962334625</v>
      </c>
      <c r="R134" s="11">
        <f t="shared" si="77"/>
        <v>198094.84033010405</v>
      </c>
      <c r="S134" s="11">
        <f t="shared" si="78"/>
        <v>6901055.8220392391</v>
      </c>
      <c r="T134" s="2">
        <v>80</v>
      </c>
      <c r="U134" s="2">
        <v>2707</v>
      </c>
      <c r="V134" s="2">
        <f t="shared" si="59"/>
        <v>2.8704700394689631E-2</v>
      </c>
      <c r="W134" s="2">
        <f t="shared" si="60"/>
        <v>0.97129529960531036</v>
      </c>
      <c r="X134" s="2">
        <v>0</v>
      </c>
      <c r="Y134" s="2">
        <v>560</v>
      </c>
      <c r="Z134" s="2">
        <v>0</v>
      </c>
      <c r="AA134" s="2">
        <v>57</v>
      </c>
      <c r="AB134" s="2">
        <v>1345</v>
      </c>
      <c r="AC134" s="2">
        <v>291</v>
      </c>
      <c r="AD134" s="2">
        <v>67</v>
      </c>
      <c r="AE134" s="2">
        <v>86</v>
      </c>
      <c r="AF134" s="5">
        <f t="shared" si="61"/>
        <v>0</v>
      </c>
      <c r="AG134" s="5">
        <f t="shared" si="62"/>
        <v>3.3668044890726521E-2</v>
      </c>
      <c r="AH134" s="5">
        <f t="shared" si="63"/>
        <v>0.79444772593030122</v>
      </c>
      <c r="AI134" s="5">
        <f t="shared" si="64"/>
        <v>0.17188422917897223</v>
      </c>
      <c r="AJ134" s="2">
        <v>0</v>
      </c>
      <c r="AK134" s="3">
        <v>32</v>
      </c>
      <c r="AL134" s="3">
        <v>1258</v>
      </c>
      <c r="AM134" s="3">
        <v>463</v>
      </c>
      <c r="AN134" s="3">
        <v>29</v>
      </c>
      <c r="AO134" s="3">
        <v>64</v>
      </c>
      <c r="AP134" s="1">
        <f t="shared" si="65"/>
        <v>0</v>
      </c>
      <c r="AQ134" s="1">
        <f t="shared" si="66"/>
        <v>1.825442099258414E-2</v>
      </c>
      <c r="AR134" s="1">
        <f t="shared" si="67"/>
        <v>0.71762692527096406</v>
      </c>
      <c r="AS134" s="1">
        <f t="shared" si="68"/>
        <v>0.26411865373645177</v>
      </c>
      <c r="AT134" s="5">
        <f t="shared" si="69"/>
        <v>1693</v>
      </c>
      <c r="AU134" s="3">
        <f t="shared" si="79"/>
        <v>1753</v>
      </c>
      <c r="AV134" s="2">
        <f t="shared" si="70"/>
        <v>2787</v>
      </c>
      <c r="AW134" s="1">
        <f t="shared" si="80"/>
        <v>0.32923803898405196</v>
      </c>
      <c r="AX134" s="1">
        <f t="shared" si="81"/>
        <v>0.31796919566457499</v>
      </c>
      <c r="AY134" s="1">
        <f t="shared" si="82"/>
        <v>0</v>
      </c>
      <c r="AZ134" s="1">
        <f t="shared" si="82"/>
        <v>10.1750142612664</v>
      </c>
      <c r="BA134" s="1">
        <f t="shared" si="82"/>
        <v>400.00524814603534</v>
      </c>
      <c r="BB134" s="1">
        <f t="shared" si="71"/>
        <v>147.21973759269821</v>
      </c>
      <c r="BC134" s="1">
        <f t="shared" si="83"/>
        <v>0</v>
      </c>
      <c r="BD134" s="1">
        <f t="shared" si="83"/>
        <v>18.76656822209096</v>
      </c>
      <c r="BE134" s="1">
        <f t="shared" si="83"/>
        <v>442.82516243354991</v>
      </c>
      <c r="BF134" s="1">
        <f t="shared" si="72"/>
        <v>95.808269344359118</v>
      </c>
      <c r="BG134" s="1">
        <f t="shared" si="84"/>
        <v>0</v>
      </c>
      <c r="BH134" s="1">
        <f t="shared" si="84"/>
        <v>1.825442099258414E-2</v>
      </c>
      <c r="BI134" s="1">
        <f t="shared" si="84"/>
        <v>0.71762692527096406</v>
      </c>
      <c r="BJ134" s="1">
        <f t="shared" si="73"/>
        <v>0.26411865373645177</v>
      </c>
      <c r="BK134" s="1">
        <f t="shared" si="85"/>
        <v>0</v>
      </c>
      <c r="BL134" s="1">
        <f t="shared" si="85"/>
        <v>3.3668044890726515E-2</v>
      </c>
      <c r="BM134" s="1">
        <f t="shared" si="85"/>
        <v>0.79444772593030122</v>
      </c>
      <c r="BN134" s="1">
        <f t="shared" si="74"/>
        <v>0.17188422917897223</v>
      </c>
    </row>
    <row r="135" spans="1:66" hidden="1">
      <c r="A135" s="2" t="s">
        <v>616</v>
      </c>
      <c r="B135" s="2" t="s">
        <v>105</v>
      </c>
      <c r="C135" s="2" t="s">
        <v>163</v>
      </c>
      <c r="D135" s="2" t="s">
        <v>705</v>
      </c>
      <c r="E135" s="6" t="s">
        <v>9</v>
      </c>
      <c r="F135" s="2" t="s">
        <v>1436</v>
      </c>
      <c r="G135" s="2" t="s">
        <v>1433</v>
      </c>
      <c r="H135" s="2" t="s">
        <v>1141</v>
      </c>
      <c r="I135" s="2">
        <v>43</v>
      </c>
      <c r="K135" s="2" t="str">
        <f t="shared" si="56"/>
        <v>MINERIO</v>
      </c>
      <c r="L135" s="2">
        <f t="shared" si="57"/>
        <v>0</v>
      </c>
      <c r="M135" s="2">
        <f t="shared" si="58"/>
        <v>0</v>
      </c>
      <c r="N135" s="9">
        <v>7.7833333333333332</v>
      </c>
      <c r="O135" s="10">
        <v>1.66</v>
      </c>
      <c r="P135" s="11">
        <f t="shared" si="75"/>
        <v>9.0001956564273143E-3</v>
      </c>
      <c r="Q135" s="11">
        <f t="shared" si="76"/>
        <v>0.99999822306423214</v>
      </c>
      <c r="R135" s="11">
        <f t="shared" si="77"/>
        <v>226718.17765603602</v>
      </c>
      <c r="S135" s="11">
        <f t="shared" si="78"/>
        <v>25190316.238346532</v>
      </c>
      <c r="T135" s="2">
        <v>46</v>
      </c>
      <c r="U135" s="2">
        <v>5065</v>
      </c>
      <c r="V135" s="2">
        <f t="shared" si="59"/>
        <v>9.0001956564273143E-3</v>
      </c>
      <c r="W135" s="2">
        <f t="shared" si="60"/>
        <v>0.99099980434357271</v>
      </c>
      <c r="X135" s="2">
        <v>0</v>
      </c>
      <c r="Y135" s="2">
        <v>683</v>
      </c>
      <c r="Z135" s="2">
        <v>0</v>
      </c>
      <c r="AA135" s="2">
        <v>296</v>
      </c>
      <c r="AB135" s="2">
        <v>2268</v>
      </c>
      <c r="AC135" s="2">
        <v>213</v>
      </c>
      <c r="AD135" s="2">
        <v>309</v>
      </c>
      <c r="AE135" s="2">
        <v>177</v>
      </c>
      <c r="AF135" s="5">
        <f t="shared" si="61"/>
        <v>0</v>
      </c>
      <c r="AG135" s="5">
        <f t="shared" si="62"/>
        <v>0.10658984515664387</v>
      </c>
      <c r="AH135" s="5">
        <f t="shared" si="63"/>
        <v>0.81670867842996042</v>
      </c>
      <c r="AI135" s="5">
        <f t="shared" si="64"/>
        <v>7.6701476413395753E-2</v>
      </c>
      <c r="AJ135" s="2">
        <v>0</v>
      </c>
      <c r="AK135" s="3">
        <v>188</v>
      </c>
      <c r="AL135" s="3">
        <v>2364</v>
      </c>
      <c r="AM135" s="3">
        <v>372</v>
      </c>
      <c r="AN135" s="3">
        <v>193</v>
      </c>
      <c r="AO135" s="3">
        <v>146</v>
      </c>
      <c r="AP135" s="1">
        <f t="shared" si="65"/>
        <v>0</v>
      </c>
      <c r="AQ135" s="1">
        <f t="shared" si="66"/>
        <v>6.429548563611491E-2</v>
      </c>
      <c r="AR135" s="1">
        <f t="shared" si="67"/>
        <v>0.80848153214774277</v>
      </c>
      <c r="AS135" s="1">
        <f t="shared" si="68"/>
        <v>0.12722298221614228</v>
      </c>
      <c r="AT135" s="5">
        <f t="shared" si="69"/>
        <v>2777</v>
      </c>
      <c r="AU135" s="3">
        <f t="shared" si="79"/>
        <v>2924</v>
      </c>
      <c r="AV135" s="2">
        <f t="shared" si="70"/>
        <v>5111</v>
      </c>
      <c r="AW135" s="1">
        <f t="shared" si="80"/>
        <v>0.36809506661865321</v>
      </c>
      <c r="AX135" s="1">
        <f t="shared" si="81"/>
        <v>0.34958960328317373</v>
      </c>
      <c r="AY135" s="1">
        <f t="shared" si="82"/>
        <v>0</v>
      </c>
      <c r="AZ135" s="1">
        <f t="shared" si="82"/>
        <v>65.722845417236655</v>
      </c>
      <c r="BA135" s="1">
        <f t="shared" si="82"/>
        <v>826.42982216142275</v>
      </c>
      <c r="BB135" s="1">
        <f t="shared" si="71"/>
        <v>130.04733242134063</v>
      </c>
      <c r="BC135" s="1">
        <f t="shared" si="83"/>
        <v>0</v>
      </c>
      <c r="BD135" s="1">
        <f t="shared" si="83"/>
        <v>108.95613971912135</v>
      </c>
      <c r="BE135" s="1">
        <f t="shared" si="83"/>
        <v>834.83961109110544</v>
      </c>
      <c r="BF135" s="1">
        <f t="shared" si="72"/>
        <v>78.40424918977314</v>
      </c>
      <c r="BG135" s="1">
        <f t="shared" si="84"/>
        <v>0</v>
      </c>
      <c r="BH135" s="1">
        <f t="shared" si="84"/>
        <v>6.4295485636114896E-2</v>
      </c>
      <c r="BI135" s="1">
        <f t="shared" si="84"/>
        <v>0.80848153214774288</v>
      </c>
      <c r="BJ135" s="1">
        <f t="shared" si="73"/>
        <v>0.12722298221614226</v>
      </c>
      <c r="BK135" s="1">
        <f t="shared" si="85"/>
        <v>0</v>
      </c>
      <c r="BL135" s="1">
        <f t="shared" si="85"/>
        <v>0.10658984515664387</v>
      </c>
      <c r="BM135" s="1">
        <f t="shared" si="85"/>
        <v>0.81670867842996042</v>
      </c>
      <c r="BN135" s="1">
        <f t="shared" si="74"/>
        <v>7.6701476413395753E-2</v>
      </c>
    </row>
    <row r="136" spans="1:66" hidden="1">
      <c r="A136" s="2" t="s">
        <v>616</v>
      </c>
      <c r="B136" s="2" t="s">
        <v>105</v>
      </c>
      <c r="C136" s="2" t="s">
        <v>162</v>
      </c>
      <c r="D136" s="2" t="s">
        <v>731</v>
      </c>
      <c r="E136" s="6" t="s">
        <v>3</v>
      </c>
      <c r="F136" s="2" t="s">
        <v>1436</v>
      </c>
      <c r="G136" s="2" t="s">
        <v>6</v>
      </c>
      <c r="H136" s="2" t="s">
        <v>1434</v>
      </c>
      <c r="I136" s="2">
        <v>14</v>
      </c>
      <c r="J136" s="2">
        <v>65</v>
      </c>
      <c r="K136" s="2" t="str">
        <f t="shared" si="56"/>
        <v>MINERIO</v>
      </c>
      <c r="L136" s="2">
        <f t="shared" si="57"/>
        <v>5.0504999999999994E-3</v>
      </c>
      <c r="M136" s="2">
        <f t="shared" si="58"/>
        <v>27.3</v>
      </c>
      <c r="N136" s="9">
        <v>7.77</v>
      </c>
      <c r="O136" s="10">
        <v>0.42</v>
      </c>
      <c r="P136" s="11">
        <f t="shared" si="75"/>
        <v>2.1999228097259745E-2</v>
      </c>
      <c r="Q136" s="11">
        <f t="shared" si="76"/>
        <v>0.99999131845417921</v>
      </c>
      <c r="R136" s="11">
        <f t="shared" si="77"/>
        <v>134976.90196835197</v>
      </c>
      <c r="S136" s="11">
        <f t="shared" si="78"/>
        <v>6135475.7341238521</v>
      </c>
      <c r="T136" s="2">
        <v>57</v>
      </c>
      <c r="U136" s="2">
        <v>2534</v>
      </c>
      <c r="V136" s="2">
        <f t="shared" si="59"/>
        <v>2.1999228097259745E-2</v>
      </c>
      <c r="W136" s="2">
        <f t="shared" si="60"/>
        <v>0.97800077190274026</v>
      </c>
      <c r="X136" s="2">
        <v>0</v>
      </c>
      <c r="Y136" s="2">
        <v>504</v>
      </c>
      <c r="Z136" s="2">
        <v>0</v>
      </c>
      <c r="AA136" s="2">
        <v>74</v>
      </c>
      <c r="AB136" s="2">
        <v>1291</v>
      </c>
      <c r="AC136" s="2">
        <v>127</v>
      </c>
      <c r="AD136" s="2">
        <v>107</v>
      </c>
      <c r="AE136" s="2">
        <v>102</v>
      </c>
      <c r="AF136" s="5">
        <f t="shared" si="61"/>
        <v>0</v>
      </c>
      <c r="AG136" s="5">
        <f t="shared" si="62"/>
        <v>4.9597855227882036E-2</v>
      </c>
      <c r="AH136" s="5">
        <f t="shared" si="63"/>
        <v>0.86528150134048254</v>
      </c>
      <c r="AI136" s="5">
        <f t="shared" si="64"/>
        <v>8.512064343163539E-2</v>
      </c>
      <c r="AJ136" s="2">
        <v>0</v>
      </c>
      <c r="AK136" s="3">
        <v>37</v>
      </c>
      <c r="AL136" s="3">
        <v>1326</v>
      </c>
      <c r="AM136" s="3">
        <v>193</v>
      </c>
      <c r="AN136" s="3">
        <v>67</v>
      </c>
      <c r="AO136" s="3">
        <v>77</v>
      </c>
      <c r="AP136" s="1">
        <f t="shared" si="65"/>
        <v>0</v>
      </c>
      <c r="AQ136" s="1">
        <f t="shared" si="66"/>
        <v>2.377892030848329E-2</v>
      </c>
      <c r="AR136" s="1">
        <f t="shared" si="67"/>
        <v>0.8521850899742931</v>
      </c>
      <c r="AS136" s="1">
        <f t="shared" si="68"/>
        <v>0.12403598971722365</v>
      </c>
      <c r="AT136" s="5">
        <f t="shared" si="69"/>
        <v>1492</v>
      </c>
      <c r="AU136" s="3">
        <f t="shared" si="79"/>
        <v>1556</v>
      </c>
      <c r="AV136" s="2">
        <f t="shared" si="70"/>
        <v>2591</v>
      </c>
      <c r="AW136" s="1">
        <f t="shared" si="80"/>
        <v>0.34731903485254689</v>
      </c>
      <c r="AX136" s="1">
        <f t="shared" si="81"/>
        <v>0.33303341902313627</v>
      </c>
      <c r="AY136" s="1">
        <f t="shared" si="82"/>
        <v>0</v>
      </c>
      <c r="AZ136" s="1">
        <f t="shared" si="82"/>
        <v>12.322236503856042</v>
      </c>
      <c r="BA136" s="1">
        <f t="shared" si="82"/>
        <v>441.60231362467869</v>
      </c>
      <c r="BB136" s="1">
        <f t="shared" si="71"/>
        <v>64.275449871465298</v>
      </c>
      <c r="BC136" s="1">
        <f t="shared" si="83"/>
        <v>0</v>
      </c>
      <c r="BD136" s="1">
        <f t="shared" si="83"/>
        <v>25.701608579088472</v>
      </c>
      <c r="BE136" s="1">
        <f t="shared" si="83"/>
        <v>448.38887399463806</v>
      </c>
      <c r="BF136" s="1">
        <f t="shared" si="72"/>
        <v>44.109517426273456</v>
      </c>
      <c r="BG136" s="1">
        <f t="shared" si="84"/>
        <v>0</v>
      </c>
      <c r="BH136" s="1">
        <f t="shared" si="84"/>
        <v>2.377892030848329E-2</v>
      </c>
      <c r="BI136" s="1">
        <f t="shared" si="84"/>
        <v>0.85218508997429299</v>
      </c>
      <c r="BJ136" s="1">
        <f t="shared" si="73"/>
        <v>0.12403598971722364</v>
      </c>
      <c r="BK136" s="1">
        <f t="shared" si="85"/>
        <v>0</v>
      </c>
      <c r="BL136" s="1">
        <f t="shared" si="85"/>
        <v>4.9597855227882036E-2</v>
      </c>
      <c r="BM136" s="1">
        <f t="shared" si="85"/>
        <v>0.86528150134048243</v>
      </c>
      <c r="BN136" s="1">
        <f t="shared" si="74"/>
        <v>8.5120643431635376E-2</v>
      </c>
    </row>
    <row r="137" spans="1:66" hidden="1">
      <c r="A137" s="2" t="s">
        <v>1049</v>
      </c>
      <c r="B137" s="2" t="s">
        <v>105</v>
      </c>
      <c r="C137" s="2" t="s">
        <v>164</v>
      </c>
      <c r="E137" s="6" t="s">
        <v>143</v>
      </c>
      <c r="F137" s="2" t="s">
        <v>6</v>
      </c>
      <c r="G137" s="2" t="s">
        <v>6</v>
      </c>
      <c r="H137" s="2" t="s">
        <v>1434</v>
      </c>
      <c r="I137" s="2">
        <v>196</v>
      </c>
      <c r="J137" s="2">
        <v>25</v>
      </c>
      <c r="K137" s="2" t="str">
        <f t="shared" si="56"/>
        <v>ESTERIL</v>
      </c>
      <c r="L137" s="2">
        <f t="shared" si="57"/>
        <v>1.9300000000000001E-3</v>
      </c>
      <c r="M137" s="2">
        <f t="shared" si="58"/>
        <v>2.25</v>
      </c>
      <c r="N137" s="8">
        <v>7.72</v>
      </c>
      <c r="O137" s="11">
        <v>0.09</v>
      </c>
      <c r="P137" s="11">
        <f t="shared" si="75"/>
        <v>1.2152777777777778E-2</v>
      </c>
      <c r="Q137" s="11">
        <f t="shared" si="76"/>
        <v>0.99998932104745264</v>
      </c>
      <c r="R137" s="11">
        <f t="shared" si="77"/>
        <v>15353.527777777777</v>
      </c>
      <c r="S137" s="11">
        <f t="shared" si="78"/>
        <v>1263362.5084676465</v>
      </c>
      <c r="T137" s="2">
        <v>14</v>
      </c>
      <c r="U137" s="2">
        <v>1138</v>
      </c>
      <c r="V137" s="2">
        <f t="shared" si="59"/>
        <v>1.2152777777777778E-2</v>
      </c>
      <c r="W137" s="2">
        <f t="shared" si="60"/>
        <v>0.98784722222222221</v>
      </c>
      <c r="X137" s="2">
        <v>0</v>
      </c>
      <c r="Y137" s="2">
        <v>384</v>
      </c>
      <c r="Z137" s="5">
        <v>0</v>
      </c>
      <c r="AA137" s="5">
        <v>0</v>
      </c>
      <c r="AB137" s="5">
        <v>253</v>
      </c>
      <c r="AC137" s="5">
        <v>542</v>
      </c>
      <c r="AD137" s="5">
        <v>0</v>
      </c>
      <c r="AE137" s="5">
        <v>1</v>
      </c>
      <c r="AF137" s="5">
        <f t="shared" si="61"/>
        <v>0</v>
      </c>
      <c r="AG137" s="5">
        <f t="shared" si="62"/>
        <v>0</v>
      </c>
      <c r="AH137" s="5">
        <f t="shared" si="63"/>
        <v>0.31823899371069181</v>
      </c>
      <c r="AI137" s="5">
        <f t="shared" si="64"/>
        <v>0.68176100628930814</v>
      </c>
      <c r="AJ137" s="5">
        <v>0</v>
      </c>
      <c r="AK137" s="3">
        <v>0</v>
      </c>
      <c r="AL137" s="3">
        <v>0</v>
      </c>
      <c r="AM137" s="3">
        <v>168</v>
      </c>
      <c r="AN137" s="3">
        <v>627</v>
      </c>
      <c r="AO137" s="3">
        <v>0</v>
      </c>
      <c r="AP137" s="1">
        <f t="shared" si="65"/>
        <v>0</v>
      </c>
      <c r="AQ137" s="1">
        <f t="shared" si="66"/>
        <v>0</v>
      </c>
      <c r="AR137" s="1">
        <f t="shared" si="67"/>
        <v>0</v>
      </c>
      <c r="AS137" s="1">
        <f t="shared" si="68"/>
        <v>1</v>
      </c>
      <c r="AT137" s="5">
        <f t="shared" si="69"/>
        <v>795</v>
      </c>
      <c r="AU137" s="3">
        <f t="shared" si="79"/>
        <v>168</v>
      </c>
      <c r="AV137" s="2">
        <f t="shared" si="70"/>
        <v>1152</v>
      </c>
      <c r="AW137" s="1">
        <f t="shared" si="80"/>
        <v>0.28981132075471699</v>
      </c>
      <c r="AX137" s="1">
        <f t="shared" si="81"/>
        <v>1.3714285714285714</v>
      </c>
      <c r="AY137" s="1">
        <f t="shared" si="82"/>
        <v>0</v>
      </c>
      <c r="AZ137" s="1">
        <f t="shared" si="82"/>
        <v>0</v>
      </c>
      <c r="BA137" s="1">
        <f t="shared" si="82"/>
        <v>0</v>
      </c>
      <c r="BB137" s="1">
        <f t="shared" si="71"/>
        <v>230.4</v>
      </c>
      <c r="BC137" s="1">
        <f t="shared" si="83"/>
        <v>0</v>
      </c>
      <c r="BD137" s="1">
        <f t="shared" si="83"/>
        <v>0</v>
      </c>
      <c r="BE137" s="1">
        <f t="shared" si="83"/>
        <v>73.322264150943397</v>
      </c>
      <c r="BF137" s="1">
        <f t="shared" si="72"/>
        <v>157.07773584905661</v>
      </c>
      <c r="BG137" s="1">
        <f t="shared" si="84"/>
        <v>0</v>
      </c>
      <c r="BH137" s="1">
        <f t="shared" si="84"/>
        <v>0</v>
      </c>
      <c r="BI137" s="1">
        <f t="shared" si="84"/>
        <v>0</v>
      </c>
      <c r="BJ137" s="1">
        <f t="shared" si="73"/>
        <v>1</v>
      </c>
      <c r="BK137" s="1">
        <f t="shared" si="85"/>
        <v>0</v>
      </c>
      <c r="BL137" s="1">
        <f t="shared" si="85"/>
        <v>0</v>
      </c>
      <c r="BM137" s="1">
        <f t="shared" si="85"/>
        <v>0.31823899371069181</v>
      </c>
      <c r="BN137" s="1">
        <f t="shared" si="74"/>
        <v>0.68176100628930814</v>
      </c>
    </row>
    <row r="138" spans="1:66" hidden="1">
      <c r="A138" s="2" t="s">
        <v>1049</v>
      </c>
      <c r="B138" s="2" t="s">
        <v>105</v>
      </c>
      <c r="C138" s="2" t="s">
        <v>164</v>
      </c>
      <c r="E138" s="6" t="s">
        <v>150</v>
      </c>
      <c r="F138" s="2" t="s">
        <v>1436</v>
      </c>
      <c r="G138" s="2" t="s">
        <v>6</v>
      </c>
      <c r="H138" s="2" t="s">
        <v>1141</v>
      </c>
      <c r="I138" s="2">
        <v>269</v>
      </c>
      <c r="J138" s="2">
        <v>10</v>
      </c>
      <c r="K138" s="2" t="str">
        <f t="shared" si="56"/>
        <v>MINERIO</v>
      </c>
      <c r="L138" s="2">
        <f t="shared" si="57"/>
        <v>7.7099999999999998E-4</v>
      </c>
      <c r="M138" s="2">
        <f t="shared" si="58"/>
        <v>236</v>
      </c>
      <c r="N138" s="8">
        <v>7.71</v>
      </c>
      <c r="O138" s="11">
        <v>23.6</v>
      </c>
      <c r="P138" s="11">
        <f t="shared" si="75"/>
        <v>0.45195729537366547</v>
      </c>
      <c r="Q138" s="11">
        <f t="shared" si="76"/>
        <v>0.99853475627343513</v>
      </c>
      <c r="R138" s="11">
        <f t="shared" si="77"/>
        <v>1317.9074733096086</v>
      </c>
      <c r="S138" s="11">
        <f t="shared" si="78"/>
        <v>2911.7273492933368</v>
      </c>
      <c r="T138" s="2">
        <v>254</v>
      </c>
      <c r="U138" s="2">
        <v>308</v>
      </c>
      <c r="V138" s="2">
        <f t="shared" si="59"/>
        <v>0.45195729537366547</v>
      </c>
      <c r="W138" s="2">
        <f t="shared" si="60"/>
        <v>0.54804270462633453</v>
      </c>
      <c r="X138" s="2">
        <v>0</v>
      </c>
      <c r="Y138" s="2">
        <v>262</v>
      </c>
      <c r="Z138" s="5">
        <v>0</v>
      </c>
      <c r="AA138" s="5">
        <v>192</v>
      </c>
      <c r="AB138" s="5">
        <v>44</v>
      </c>
      <c r="AC138" s="5">
        <v>24</v>
      </c>
      <c r="AD138" s="5">
        <v>142</v>
      </c>
      <c r="AE138" s="5">
        <v>13</v>
      </c>
      <c r="AF138" s="5">
        <f t="shared" si="61"/>
        <v>0</v>
      </c>
      <c r="AG138" s="5">
        <f t="shared" si="62"/>
        <v>0.7384615384615385</v>
      </c>
      <c r="AH138" s="5">
        <f t="shared" si="63"/>
        <v>0.16923076923076924</v>
      </c>
      <c r="AI138" s="5">
        <f t="shared" si="64"/>
        <v>9.2307692307692313E-2</v>
      </c>
      <c r="AJ138" s="5">
        <v>0</v>
      </c>
      <c r="AK138" s="3">
        <v>145</v>
      </c>
      <c r="AL138" s="3">
        <v>101</v>
      </c>
      <c r="AM138" s="3">
        <v>34</v>
      </c>
      <c r="AN138" s="3">
        <v>115</v>
      </c>
      <c r="AO138" s="3">
        <v>20</v>
      </c>
      <c r="AP138" s="1">
        <f t="shared" si="65"/>
        <v>0</v>
      </c>
      <c r="AQ138" s="1">
        <f t="shared" si="66"/>
        <v>0.5178571428571429</v>
      </c>
      <c r="AR138" s="1">
        <f t="shared" si="67"/>
        <v>0.36071428571428571</v>
      </c>
      <c r="AS138" s="1">
        <f t="shared" si="68"/>
        <v>0.12142857142857143</v>
      </c>
      <c r="AT138" s="5">
        <f t="shared" si="69"/>
        <v>260</v>
      </c>
      <c r="AU138" s="3">
        <f t="shared" si="79"/>
        <v>280</v>
      </c>
      <c r="AV138" s="2">
        <f t="shared" si="70"/>
        <v>562</v>
      </c>
      <c r="AW138" s="1">
        <f t="shared" si="80"/>
        <v>0.43230769230769228</v>
      </c>
      <c r="AX138" s="1">
        <f t="shared" si="81"/>
        <v>0.40142857142857141</v>
      </c>
      <c r="AY138" s="1">
        <f t="shared" si="82"/>
        <v>0</v>
      </c>
      <c r="AZ138" s="1">
        <f t="shared" si="82"/>
        <v>58.207142857142856</v>
      </c>
      <c r="BA138" s="1">
        <f t="shared" si="82"/>
        <v>40.544285714285714</v>
      </c>
      <c r="BB138" s="1">
        <f t="shared" si="71"/>
        <v>13.648571428571428</v>
      </c>
      <c r="BC138" s="1">
        <f t="shared" si="83"/>
        <v>0</v>
      </c>
      <c r="BD138" s="1">
        <f t="shared" si="83"/>
        <v>83.003076923076918</v>
      </c>
      <c r="BE138" s="1">
        <f t="shared" si="83"/>
        <v>19.021538461538462</v>
      </c>
      <c r="BF138" s="1">
        <f t="shared" si="72"/>
        <v>10.375384615384615</v>
      </c>
      <c r="BG138" s="1">
        <f t="shared" si="84"/>
        <v>0</v>
      </c>
      <c r="BH138" s="1">
        <f t="shared" si="84"/>
        <v>0.5178571428571429</v>
      </c>
      <c r="BI138" s="1">
        <f t="shared" si="84"/>
        <v>0.36071428571428571</v>
      </c>
      <c r="BJ138" s="1">
        <f t="shared" si="73"/>
        <v>0.12142857142857143</v>
      </c>
      <c r="BK138" s="1">
        <f t="shared" si="85"/>
        <v>0</v>
      </c>
      <c r="BL138" s="1">
        <f t="shared" si="85"/>
        <v>0.7384615384615385</v>
      </c>
      <c r="BM138" s="1">
        <f t="shared" si="85"/>
        <v>0.16923076923076924</v>
      </c>
      <c r="BN138" s="1">
        <f t="shared" si="74"/>
        <v>9.2307692307692313E-2</v>
      </c>
    </row>
    <row r="139" spans="1:66" hidden="1">
      <c r="A139" s="2" t="s">
        <v>616</v>
      </c>
      <c r="B139" s="2" t="s">
        <v>105</v>
      </c>
      <c r="C139" s="2" t="s">
        <v>164</v>
      </c>
      <c r="D139" s="2" t="s">
        <v>841</v>
      </c>
      <c r="E139" s="6" t="s">
        <v>18</v>
      </c>
      <c r="F139" s="2" t="s">
        <v>6</v>
      </c>
      <c r="G139" s="2" t="s">
        <v>6</v>
      </c>
      <c r="H139" s="2" t="s">
        <v>1141</v>
      </c>
      <c r="I139" s="2">
        <v>80</v>
      </c>
      <c r="J139" s="2">
        <v>15</v>
      </c>
      <c r="K139" s="2" t="str">
        <f t="shared" si="56"/>
        <v>MINERIO</v>
      </c>
      <c r="L139" s="2">
        <f t="shared" si="57"/>
        <v>1.1339999999999998E-3</v>
      </c>
      <c r="M139" s="2">
        <f t="shared" si="58"/>
        <v>9.9</v>
      </c>
      <c r="N139" s="8">
        <v>7.56</v>
      </c>
      <c r="O139" s="11">
        <v>0.66</v>
      </c>
      <c r="P139" s="11">
        <f t="shared" si="75"/>
        <v>0</v>
      </c>
      <c r="Q139" s="11">
        <f t="shared" si="76"/>
        <v>1</v>
      </c>
      <c r="R139" s="11">
        <f t="shared" si="77"/>
        <v>0</v>
      </c>
      <c r="S139" s="11">
        <f t="shared" si="78"/>
        <v>562500</v>
      </c>
      <c r="T139" s="2">
        <v>0</v>
      </c>
      <c r="U139" s="2">
        <v>750</v>
      </c>
      <c r="V139" s="2">
        <f t="shared" si="59"/>
        <v>0</v>
      </c>
      <c r="W139" s="2">
        <f t="shared" si="60"/>
        <v>1</v>
      </c>
      <c r="X139" s="2">
        <v>0</v>
      </c>
      <c r="Y139" s="2">
        <v>267</v>
      </c>
      <c r="Z139" s="5">
        <v>0</v>
      </c>
      <c r="AA139" s="5">
        <v>7</v>
      </c>
      <c r="AB139" s="5">
        <v>311</v>
      </c>
      <c r="AC139" s="5">
        <v>193</v>
      </c>
      <c r="AD139" s="5">
        <v>4</v>
      </c>
      <c r="AE139" s="5">
        <v>9</v>
      </c>
      <c r="AF139" s="5">
        <f t="shared" si="61"/>
        <v>0</v>
      </c>
      <c r="AG139" s="5">
        <f t="shared" si="62"/>
        <v>1.3698630136986301E-2</v>
      </c>
      <c r="AH139" s="5">
        <f t="shared" si="63"/>
        <v>0.60861056751467713</v>
      </c>
      <c r="AI139" s="5">
        <f t="shared" si="64"/>
        <v>0.37769080234833657</v>
      </c>
      <c r="AJ139" s="5">
        <v>0</v>
      </c>
      <c r="AK139" s="3">
        <v>7</v>
      </c>
      <c r="AL139" s="3">
        <v>260</v>
      </c>
      <c r="AM139" s="3">
        <v>248</v>
      </c>
      <c r="AN139" s="3">
        <v>4</v>
      </c>
      <c r="AO139" s="3">
        <v>5</v>
      </c>
      <c r="AP139" s="1">
        <f t="shared" si="65"/>
        <v>0</v>
      </c>
      <c r="AQ139" s="1">
        <f t="shared" si="66"/>
        <v>1.3592233009708738E-2</v>
      </c>
      <c r="AR139" s="1">
        <f t="shared" si="67"/>
        <v>0.50485436893203883</v>
      </c>
      <c r="AS139" s="1">
        <f t="shared" si="68"/>
        <v>0.48155339805825242</v>
      </c>
      <c r="AT139" s="5">
        <f t="shared" si="69"/>
        <v>511</v>
      </c>
      <c r="AU139" s="3">
        <f t="shared" si="79"/>
        <v>515</v>
      </c>
      <c r="AV139" s="2">
        <f t="shared" si="70"/>
        <v>750</v>
      </c>
      <c r="AW139" s="1">
        <f t="shared" si="80"/>
        <v>0.29354207436399216</v>
      </c>
      <c r="AX139" s="1">
        <f t="shared" si="81"/>
        <v>0.29126213592233008</v>
      </c>
      <c r="AY139" s="1">
        <f t="shared" si="82"/>
        <v>0</v>
      </c>
      <c r="AZ139" s="1">
        <f t="shared" si="82"/>
        <v>2.0388349514563107</v>
      </c>
      <c r="BA139" s="1">
        <f t="shared" si="82"/>
        <v>75.728155339805824</v>
      </c>
      <c r="BB139" s="1">
        <f t="shared" si="71"/>
        <v>72.233009708737853</v>
      </c>
      <c r="BC139" s="1">
        <f t="shared" si="83"/>
        <v>0</v>
      </c>
      <c r="BD139" s="1">
        <f t="shared" si="83"/>
        <v>2.054794520547945</v>
      </c>
      <c r="BE139" s="1">
        <f t="shared" si="83"/>
        <v>91.291585127201557</v>
      </c>
      <c r="BF139" s="1">
        <f t="shared" si="72"/>
        <v>56.653620352250485</v>
      </c>
      <c r="BG139" s="1">
        <f t="shared" si="84"/>
        <v>0</v>
      </c>
      <c r="BH139" s="1">
        <f t="shared" si="84"/>
        <v>1.3592233009708738E-2</v>
      </c>
      <c r="BI139" s="1">
        <f t="shared" si="84"/>
        <v>0.50485436893203883</v>
      </c>
      <c r="BJ139" s="1">
        <f t="shared" si="73"/>
        <v>0.48155339805825237</v>
      </c>
      <c r="BK139" s="1">
        <f t="shared" si="85"/>
        <v>0</v>
      </c>
      <c r="BL139" s="1">
        <f t="shared" si="85"/>
        <v>1.3698630136986301E-2</v>
      </c>
      <c r="BM139" s="1">
        <f t="shared" si="85"/>
        <v>0.60861056751467701</v>
      </c>
      <c r="BN139" s="1">
        <f t="shared" si="74"/>
        <v>0.37769080234833657</v>
      </c>
    </row>
    <row r="140" spans="1:66" hidden="1">
      <c r="A140" s="2" t="s">
        <v>1049</v>
      </c>
      <c r="B140" s="2" t="s">
        <v>105</v>
      </c>
      <c r="C140" s="2" t="s">
        <v>164</v>
      </c>
      <c r="E140" s="6" t="s">
        <v>148</v>
      </c>
      <c r="F140" s="2" t="s">
        <v>1436</v>
      </c>
      <c r="G140" s="2" t="s">
        <v>6</v>
      </c>
      <c r="H140" s="2" t="s">
        <v>1141</v>
      </c>
      <c r="I140" s="2">
        <v>254</v>
      </c>
      <c r="J140" s="2">
        <v>10</v>
      </c>
      <c r="K140" s="2" t="str">
        <f t="shared" si="56"/>
        <v>MINERIO</v>
      </c>
      <c r="L140" s="2">
        <f t="shared" si="57"/>
        <v>7.5599999999999994E-4</v>
      </c>
      <c r="M140" s="2">
        <f t="shared" si="58"/>
        <v>92</v>
      </c>
      <c r="N140" s="8">
        <v>7.56</v>
      </c>
      <c r="O140" s="11">
        <v>9.1999999999999993</v>
      </c>
      <c r="P140" s="11">
        <f t="shared" si="75"/>
        <v>5.5782312925170066E-2</v>
      </c>
      <c r="Q140" s="11">
        <f t="shared" si="76"/>
        <v>0.99991962848758453</v>
      </c>
      <c r="R140" s="11">
        <f t="shared" si="77"/>
        <v>23786.080272108844</v>
      </c>
      <c r="S140" s="11">
        <f t="shared" si="78"/>
        <v>426374.72886376246</v>
      </c>
      <c r="T140" s="2">
        <v>41</v>
      </c>
      <c r="U140" s="2">
        <v>694</v>
      </c>
      <c r="V140" s="2">
        <f t="shared" si="59"/>
        <v>5.5782312925170066E-2</v>
      </c>
      <c r="W140" s="2">
        <f t="shared" si="60"/>
        <v>0.94421768707482989</v>
      </c>
      <c r="X140" s="2">
        <v>0</v>
      </c>
      <c r="Y140" s="2">
        <v>296</v>
      </c>
      <c r="Z140" s="5">
        <v>0</v>
      </c>
      <c r="AA140" s="5">
        <v>98</v>
      </c>
      <c r="AB140" s="5">
        <v>253</v>
      </c>
      <c r="AC140" s="5">
        <v>59</v>
      </c>
      <c r="AD140" s="5">
        <v>84</v>
      </c>
      <c r="AE140" s="5">
        <v>32</v>
      </c>
      <c r="AF140" s="5">
        <f t="shared" si="61"/>
        <v>0</v>
      </c>
      <c r="AG140" s="5">
        <f t="shared" si="62"/>
        <v>0.23902439024390243</v>
      </c>
      <c r="AH140" s="5">
        <f t="shared" si="63"/>
        <v>0.61707317073170731</v>
      </c>
      <c r="AI140" s="5">
        <f t="shared" si="64"/>
        <v>0.14390243902439023</v>
      </c>
      <c r="AJ140" s="5">
        <v>0</v>
      </c>
      <c r="AK140" s="3">
        <v>65</v>
      </c>
      <c r="AL140" s="3">
        <v>287</v>
      </c>
      <c r="AM140" s="3">
        <v>86</v>
      </c>
      <c r="AN140" s="3">
        <v>53</v>
      </c>
      <c r="AO140" s="3">
        <v>33</v>
      </c>
      <c r="AP140" s="1">
        <f t="shared" si="65"/>
        <v>0</v>
      </c>
      <c r="AQ140" s="1">
        <f t="shared" si="66"/>
        <v>0.14840182648401826</v>
      </c>
      <c r="AR140" s="1">
        <f t="shared" si="67"/>
        <v>0.65525114155251141</v>
      </c>
      <c r="AS140" s="1">
        <f t="shared" si="68"/>
        <v>0.19634703196347031</v>
      </c>
      <c r="AT140" s="5">
        <f t="shared" si="69"/>
        <v>410</v>
      </c>
      <c r="AU140" s="3">
        <f t="shared" si="79"/>
        <v>438</v>
      </c>
      <c r="AV140" s="2">
        <f t="shared" si="70"/>
        <v>735</v>
      </c>
      <c r="AW140" s="1">
        <f t="shared" si="80"/>
        <v>0.35853658536585364</v>
      </c>
      <c r="AX140" s="1">
        <f t="shared" si="81"/>
        <v>0.33561643835616439</v>
      </c>
      <c r="AY140" s="1">
        <f t="shared" si="82"/>
        <v>0</v>
      </c>
      <c r="AZ140" s="1">
        <f t="shared" si="82"/>
        <v>21.815068493150687</v>
      </c>
      <c r="BA140" s="1">
        <f t="shared" si="82"/>
        <v>96.321917808219183</v>
      </c>
      <c r="BB140" s="1">
        <f t="shared" si="71"/>
        <v>28.863013698630137</v>
      </c>
      <c r="BC140" s="1">
        <f t="shared" si="83"/>
        <v>0</v>
      </c>
      <c r="BD140" s="1">
        <f t="shared" si="83"/>
        <v>35.136585365853655</v>
      </c>
      <c r="BE140" s="1">
        <f t="shared" si="83"/>
        <v>90.70975609756097</v>
      </c>
      <c r="BF140" s="1">
        <f t="shared" si="72"/>
        <v>21.153658536585365</v>
      </c>
      <c r="BG140" s="1">
        <f t="shared" si="84"/>
        <v>0</v>
      </c>
      <c r="BH140" s="1">
        <f t="shared" si="84"/>
        <v>0.14840182648401828</v>
      </c>
      <c r="BI140" s="1">
        <f t="shared" si="84"/>
        <v>0.65525114155251141</v>
      </c>
      <c r="BJ140" s="1">
        <f t="shared" si="73"/>
        <v>0.19634703196347031</v>
      </c>
      <c r="BK140" s="1">
        <f t="shared" si="85"/>
        <v>0</v>
      </c>
      <c r="BL140" s="1">
        <f t="shared" si="85"/>
        <v>0.23902439024390243</v>
      </c>
      <c r="BM140" s="1">
        <f t="shared" si="85"/>
        <v>0.61707317073170731</v>
      </c>
      <c r="BN140" s="1">
        <f t="shared" si="74"/>
        <v>0.14390243902439023</v>
      </c>
    </row>
    <row r="141" spans="1:66" hidden="1">
      <c r="A141" s="2" t="s">
        <v>161</v>
      </c>
      <c r="B141" s="2" t="s">
        <v>105</v>
      </c>
      <c r="C141" s="2" t="s">
        <v>164</v>
      </c>
      <c r="D141" s="2" t="s">
        <v>415</v>
      </c>
      <c r="E141" s="6" t="s">
        <v>92</v>
      </c>
      <c r="F141" s="2" t="s">
        <v>1436</v>
      </c>
      <c r="G141" s="2" t="s">
        <v>1433</v>
      </c>
      <c r="H141" s="2" t="s">
        <v>1434</v>
      </c>
      <c r="I141" s="2">
        <v>252</v>
      </c>
      <c r="J141" s="2">
        <v>30</v>
      </c>
      <c r="K141" s="2" t="str">
        <f t="shared" si="56"/>
        <v>MINERIO</v>
      </c>
      <c r="L141" s="2">
        <f t="shared" si="57"/>
        <v>2.2650000000000001E-3</v>
      </c>
      <c r="M141" s="2">
        <f t="shared" si="58"/>
        <v>41.1</v>
      </c>
      <c r="N141" s="8">
        <v>7.55</v>
      </c>
      <c r="O141" s="11">
        <v>1.37</v>
      </c>
      <c r="P141" s="11">
        <f t="shared" si="75"/>
        <v>5.6826568265682657E-2</v>
      </c>
      <c r="Q141" s="11">
        <f t="shared" si="76"/>
        <v>0.99995553674368431</v>
      </c>
      <c r="R141" s="11">
        <f t="shared" si="77"/>
        <v>81966.698892988934</v>
      </c>
      <c r="S141" s="11">
        <f t="shared" si="78"/>
        <v>1442336.8661546269</v>
      </c>
      <c r="T141" s="2">
        <v>77</v>
      </c>
      <c r="U141" s="2">
        <v>1278</v>
      </c>
      <c r="V141" s="2">
        <f t="shared" si="59"/>
        <v>5.6826568265682657E-2</v>
      </c>
      <c r="W141" s="2">
        <f t="shared" si="60"/>
        <v>0.94317343173431734</v>
      </c>
      <c r="X141" s="2">
        <v>0</v>
      </c>
      <c r="Y141" s="2">
        <v>386</v>
      </c>
      <c r="Z141" s="5">
        <v>0</v>
      </c>
      <c r="AA141" s="5">
        <v>38</v>
      </c>
      <c r="AB141" s="5">
        <v>702</v>
      </c>
      <c r="AC141" s="5">
        <v>95</v>
      </c>
      <c r="AD141" s="5">
        <v>37</v>
      </c>
      <c r="AE141" s="5">
        <v>56</v>
      </c>
      <c r="AF141" s="5">
        <f t="shared" si="61"/>
        <v>0</v>
      </c>
      <c r="AG141" s="5">
        <f t="shared" si="62"/>
        <v>4.5508982035928146E-2</v>
      </c>
      <c r="AH141" s="5">
        <f t="shared" si="63"/>
        <v>0.84071856287425151</v>
      </c>
      <c r="AI141" s="5">
        <f t="shared" si="64"/>
        <v>0.11377245508982035</v>
      </c>
      <c r="AJ141" s="5">
        <v>0</v>
      </c>
      <c r="AK141" s="3">
        <v>26</v>
      </c>
      <c r="AL141" s="3">
        <v>699</v>
      </c>
      <c r="AM141" s="3">
        <v>152</v>
      </c>
      <c r="AN141" s="3">
        <v>18</v>
      </c>
      <c r="AO141" s="3">
        <v>33</v>
      </c>
      <c r="AP141" s="1">
        <f t="shared" si="65"/>
        <v>0</v>
      </c>
      <c r="AQ141" s="1">
        <f t="shared" si="66"/>
        <v>2.9646522234891677E-2</v>
      </c>
      <c r="AR141" s="1">
        <f t="shared" si="67"/>
        <v>0.79703534777651086</v>
      </c>
      <c r="AS141" s="1">
        <f t="shared" si="68"/>
        <v>0.1733181299885975</v>
      </c>
      <c r="AT141" s="5">
        <f t="shared" si="69"/>
        <v>835</v>
      </c>
      <c r="AU141" s="3">
        <f t="shared" si="79"/>
        <v>877</v>
      </c>
      <c r="AV141" s="2">
        <f t="shared" si="70"/>
        <v>1355</v>
      </c>
      <c r="AW141" s="1">
        <f t="shared" si="80"/>
        <v>0.32455089820359284</v>
      </c>
      <c r="AX141" s="1">
        <f t="shared" si="81"/>
        <v>0.30900798175598632</v>
      </c>
      <c r="AY141" s="1">
        <f t="shared" si="82"/>
        <v>0</v>
      </c>
      <c r="AZ141" s="1">
        <f t="shared" si="82"/>
        <v>8.0342075256556438</v>
      </c>
      <c r="BA141" s="1">
        <f t="shared" si="82"/>
        <v>215.99657924743443</v>
      </c>
      <c r="BB141" s="1">
        <f t="shared" si="71"/>
        <v>46.969213226909922</v>
      </c>
      <c r="BC141" s="1">
        <f t="shared" si="83"/>
        <v>0</v>
      </c>
      <c r="BD141" s="1">
        <f t="shared" si="83"/>
        <v>12.332934131736527</v>
      </c>
      <c r="BE141" s="1">
        <f t="shared" si="83"/>
        <v>227.83473053892217</v>
      </c>
      <c r="BF141" s="1">
        <f t="shared" si="72"/>
        <v>30.832335329341319</v>
      </c>
      <c r="BG141" s="1">
        <f t="shared" si="84"/>
        <v>0</v>
      </c>
      <c r="BH141" s="1">
        <f t="shared" si="84"/>
        <v>2.9646522234891674E-2</v>
      </c>
      <c r="BI141" s="1">
        <f t="shared" si="84"/>
        <v>0.79703534777651075</v>
      </c>
      <c r="BJ141" s="1">
        <f t="shared" si="73"/>
        <v>0.1733181299885975</v>
      </c>
      <c r="BK141" s="1">
        <f t="shared" si="85"/>
        <v>0</v>
      </c>
      <c r="BL141" s="1">
        <f t="shared" si="85"/>
        <v>4.5508982035928146E-2</v>
      </c>
      <c r="BM141" s="1">
        <f t="shared" si="85"/>
        <v>0.84071856287425151</v>
      </c>
      <c r="BN141" s="1">
        <f t="shared" si="74"/>
        <v>0.11377245508982037</v>
      </c>
    </row>
    <row r="142" spans="1:66" hidden="1">
      <c r="A142" s="2" t="s">
        <v>161</v>
      </c>
      <c r="B142" s="2" t="s">
        <v>105</v>
      </c>
      <c r="C142" s="2" t="s">
        <v>164</v>
      </c>
      <c r="D142" s="2" t="s">
        <v>344</v>
      </c>
      <c r="E142" s="6" t="s">
        <v>86</v>
      </c>
      <c r="F142" s="2" t="s">
        <v>1141</v>
      </c>
      <c r="G142" s="2" t="s">
        <v>1433</v>
      </c>
      <c r="H142" s="2" t="s">
        <v>1141</v>
      </c>
      <c r="I142" s="2">
        <v>181</v>
      </c>
      <c r="J142" s="2">
        <v>40</v>
      </c>
      <c r="K142" s="2" t="str">
        <f t="shared" si="56"/>
        <v>MINERIO</v>
      </c>
      <c r="L142" s="2">
        <f t="shared" si="57"/>
        <v>3.016E-3</v>
      </c>
      <c r="M142" s="2">
        <f t="shared" si="58"/>
        <v>28.799999999999997</v>
      </c>
      <c r="N142" s="8">
        <v>7.54</v>
      </c>
      <c r="O142" s="11">
        <v>0.72</v>
      </c>
      <c r="P142" s="11">
        <f t="shared" si="75"/>
        <v>0</v>
      </c>
      <c r="Q142" s="11">
        <f t="shared" si="76"/>
        <v>1</v>
      </c>
      <c r="R142" s="11">
        <f t="shared" si="77"/>
        <v>0</v>
      </c>
      <c r="S142" s="11">
        <f t="shared" si="78"/>
        <v>5373124</v>
      </c>
      <c r="T142" s="2">
        <v>0</v>
      </c>
      <c r="U142" s="2">
        <v>2318</v>
      </c>
      <c r="V142" s="2">
        <f t="shared" si="59"/>
        <v>0</v>
      </c>
      <c r="W142" s="2">
        <f t="shared" si="60"/>
        <v>1</v>
      </c>
      <c r="X142" s="2">
        <v>0</v>
      </c>
      <c r="Y142" s="2">
        <v>485</v>
      </c>
      <c r="Z142" s="5">
        <v>0</v>
      </c>
      <c r="AA142" s="5">
        <v>83</v>
      </c>
      <c r="AB142" s="5">
        <v>1033</v>
      </c>
      <c r="AC142" s="5">
        <v>274</v>
      </c>
      <c r="AD142" s="5">
        <v>91</v>
      </c>
      <c r="AE142" s="5">
        <v>96</v>
      </c>
      <c r="AF142" s="5">
        <f t="shared" si="61"/>
        <v>0</v>
      </c>
      <c r="AG142" s="5">
        <f t="shared" si="62"/>
        <v>5.971223021582734E-2</v>
      </c>
      <c r="AH142" s="5">
        <f t="shared" si="63"/>
        <v>0.7431654676258993</v>
      </c>
      <c r="AI142" s="5">
        <f t="shared" si="64"/>
        <v>0.19712230215827339</v>
      </c>
      <c r="AJ142" s="5">
        <v>0</v>
      </c>
      <c r="AK142" s="3">
        <v>44</v>
      </c>
      <c r="AL142" s="3">
        <v>1018</v>
      </c>
      <c r="AM142" s="3">
        <v>402</v>
      </c>
      <c r="AN142" s="3">
        <v>43</v>
      </c>
      <c r="AO142" s="3">
        <v>70</v>
      </c>
      <c r="AP142" s="1">
        <f t="shared" si="65"/>
        <v>0</v>
      </c>
      <c r="AQ142" s="1">
        <f t="shared" si="66"/>
        <v>3.0054644808743168E-2</v>
      </c>
      <c r="AR142" s="1">
        <f t="shared" si="67"/>
        <v>0.69535519125683065</v>
      </c>
      <c r="AS142" s="1">
        <f t="shared" si="68"/>
        <v>0.27459016393442626</v>
      </c>
      <c r="AT142" s="5">
        <f t="shared" si="69"/>
        <v>1390</v>
      </c>
      <c r="AU142" s="3">
        <f t="shared" si="79"/>
        <v>1464</v>
      </c>
      <c r="AV142" s="2">
        <f t="shared" si="70"/>
        <v>2318</v>
      </c>
      <c r="AW142" s="1">
        <f t="shared" si="80"/>
        <v>0.33352517985611513</v>
      </c>
      <c r="AX142" s="1">
        <f t="shared" si="81"/>
        <v>0.31666666666666665</v>
      </c>
      <c r="AY142" s="1">
        <f t="shared" si="82"/>
        <v>0</v>
      </c>
      <c r="AZ142" s="1">
        <f t="shared" si="82"/>
        <v>13.933333333333334</v>
      </c>
      <c r="BA142" s="1">
        <f t="shared" si="82"/>
        <v>322.36666666666667</v>
      </c>
      <c r="BB142" s="1">
        <f t="shared" si="71"/>
        <v>127.3</v>
      </c>
      <c r="BC142" s="1">
        <f t="shared" si="83"/>
        <v>0</v>
      </c>
      <c r="BD142" s="1">
        <f t="shared" si="83"/>
        <v>27.682589928057556</v>
      </c>
      <c r="BE142" s="1">
        <f t="shared" si="83"/>
        <v>344.53151079136694</v>
      </c>
      <c r="BF142" s="1">
        <f t="shared" si="72"/>
        <v>91.385899280575543</v>
      </c>
      <c r="BG142" s="1">
        <f t="shared" si="84"/>
        <v>0</v>
      </c>
      <c r="BH142" s="1">
        <f t="shared" si="84"/>
        <v>3.0054644808743168E-2</v>
      </c>
      <c r="BI142" s="1">
        <f t="shared" si="84"/>
        <v>0.69535519125683054</v>
      </c>
      <c r="BJ142" s="1">
        <f t="shared" si="73"/>
        <v>0.2745901639344262</v>
      </c>
      <c r="BK142" s="1">
        <f t="shared" si="85"/>
        <v>0</v>
      </c>
      <c r="BL142" s="1">
        <f t="shared" si="85"/>
        <v>5.971223021582734E-2</v>
      </c>
      <c r="BM142" s="1">
        <f t="shared" si="85"/>
        <v>0.7431654676258993</v>
      </c>
      <c r="BN142" s="1">
        <f t="shared" si="74"/>
        <v>0.19712230215827339</v>
      </c>
    </row>
    <row r="143" spans="1:66" hidden="1">
      <c r="A143" s="2" t="s">
        <v>616</v>
      </c>
      <c r="B143" s="2" t="s">
        <v>105</v>
      </c>
      <c r="C143" s="2" t="s">
        <v>162</v>
      </c>
      <c r="D143" s="2" t="s">
        <v>650</v>
      </c>
      <c r="E143" s="6" t="s">
        <v>9</v>
      </c>
      <c r="F143" s="2" t="s">
        <v>1436</v>
      </c>
      <c r="G143" s="2" t="s">
        <v>1433</v>
      </c>
      <c r="H143" s="2" t="s">
        <v>1141</v>
      </c>
      <c r="I143" s="2">
        <v>34</v>
      </c>
      <c r="K143" s="2" t="str">
        <f t="shared" si="56"/>
        <v>MINERIO</v>
      </c>
      <c r="L143" s="2">
        <f t="shared" si="57"/>
        <v>0</v>
      </c>
      <c r="M143" s="2">
        <f t="shared" si="58"/>
        <v>0</v>
      </c>
      <c r="N143" s="8">
        <v>7.4333333333333336</v>
      </c>
      <c r="O143" s="11">
        <v>2.36</v>
      </c>
      <c r="P143" s="11">
        <f t="shared" si="75"/>
        <v>0.25630410237109524</v>
      </c>
      <c r="Q143" s="11">
        <f t="shared" si="76"/>
        <v>0.99987030826829537</v>
      </c>
      <c r="R143" s="11">
        <f t="shared" si="77"/>
        <v>429828.38727888599</v>
      </c>
      <c r="S143" s="11">
        <f t="shared" si="78"/>
        <v>1676807.5037236381</v>
      </c>
      <c r="T143" s="2">
        <v>681</v>
      </c>
      <c r="U143" s="2">
        <v>1976</v>
      </c>
      <c r="V143" s="2">
        <f t="shared" si="59"/>
        <v>0.25630410237109524</v>
      </c>
      <c r="W143" s="2">
        <f t="shared" si="60"/>
        <v>0.74369589762890476</v>
      </c>
      <c r="X143" s="2">
        <v>0</v>
      </c>
      <c r="Y143" s="2">
        <v>499</v>
      </c>
      <c r="Z143" s="2">
        <v>0</v>
      </c>
      <c r="AA143" s="2">
        <v>275</v>
      </c>
      <c r="AB143" s="2">
        <v>974</v>
      </c>
      <c r="AC143" s="2">
        <v>189</v>
      </c>
      <c r="AD143" s="2">
        <v>242</v>
      </c>
      <c r="AE143" s="2">
        <v>65</v>
      </c>
      <c r="AF143" s="5">
        <f t="shared" si="61"/>
        <v>0</v>
      </c>
      <c r="AG143" s="5">
        <f t="shared" si="62"/>
        <v>0.19123783031988872</v>
      </c>
      <c r="AH143" s="5">
        <f t="shared" si="63"/>
        <v>0.67732962447844225</v>
      </c>
      <c r="AI143" s="5">
        <f t="shared" si="64"/>
        <v>0.13143254520166897</v>
      </c>
      <c r="AJ143" s="2">
        <v>0</v>
      </c>
      <c r="AK143" s="3">
        <v>221</v>
      </c>
      <c r="AL143" s="3">
        <v>1005</v>
      </c>
      <c r="AM143" s="3">
        <v>277</v>
      </c>
      <c r="AN143" s="3">
        <v>188</v>
      </c>
      <c r="AO143" s="3">
        <v>53</v>
      </c>
      <c r="AP143" s="1">
        <f t="shared" si="65"/>
        <v>0</v>
      </c>
      <c r="AQ143" s="1">
        <f t="shared" si="66"/>
        <v>0.14703925482368596</v>
      </c>
      <c r="AR143" s="1">
        <f t="shared" si="67"/>
        <v>0.66866267465069862</v>
      </c>
      <c r="AS143" s="1">
        <f t="shared" si="68"/>
        <v>0.18429807052561545</v>
      </c>
      <c r="AT143" s="5">
        <f t="shared" si="69"/>
        <v>1438</v>
      </c>
      <c r="AU143" s="3">
        <f t="shared" si="79"/>
        <v>1503</v>
      </c>
      <c r="AV143" s="2">
        <f t="shared" si="70"/>
        <v>2657</v>
      </c>
      <c r="AW143" s="1">
        <f t="shared" si="80"/>
        <v>0.36954102920723225</v>
      </c>
      <c r="AX143" s="1">
        <f t="shared" si="81"/>
        <v>0.35355954757152364</v>
      </c>
      <c r="AY143" s="1">
        <f t="shared" si="82"/>
        <v>0</v>
      </c>
      <c r="AZ143" s="1">
        <f t="shared" si="82"/>
        <v>78.136660013306724</v>
      </c>
      <c r="BA143" s="1">
        <f t="shared" si="82"/>
        <v>355.32734530938126</v>
      </c>
      <c r="BB143" s="1">
        <f t="shared" si="71"/>
        <v>97.935994677312053</v>
      </c>
      <c r="BC143" s="1">
        <f t="shared" si="83"/>
        <v>0</v>
      </c>
      <c r="BD143" s="1">
        <f t="shared" si="83"/>
        <v>101.62378303198886</v>
      </c>
      <c r="BE143" s="1">
        <f t="shared" si="83"/>
        <v>359.9329624478442</v>
      </c>
      <c r="BF143" s="1">
        <f t="shared" si="72"/>
        <v>69.843254520166894</v>
      </c>
      <c r="BG143" s="1">
        <f t="shared" si="84"/>
        <v>0</v>
      </c>
      <c r="BH143" s="1">
        <f t="shared" si="84"/>
        <v>0.14703925482368599</v>
      </c>
      <c r="BI143" s="1">
        <f t="shared" si="84"/>
        <v>0.66866267465069862</v>
      </c>
      <c r="BJ143" s="1">
        <f t="shared" si="73"/>
        <v>0.18429807052561548</v>
      </c>
      <c r="BK143" s="1">
        <f t="shared" si="85"/>
        <v>0</v>
      </c>
      <c r="BL143" s="1">
        <f t="shared" si="85"/>
        <v>0.19123783031988872</v>
      </c>
      <c r="BM143" s="1">
        <f t="shared" si="85"/>
        <v>0.67732962447844225</v>
      </c>
      <c r="BN143" s="1">
        <f t="shared" si="74"/>
        <v>0.13143254520166897</v>
      </c>
    </row>
    <row r="144" spans="1:66" hidden="1">
      <c r="A144" s="2" t="s">
        <v>1049</v>
      </c>
      <c r="B144" s="2" t="s">
        <v>105</v>
      </c>
      <c r="C144" s="2" t="s">
        <v>164</v>
      </c>
      <c r="E144" s="6" t="s">
        <v>143</v>
      </c>
      <c r="F144" s="2" t="s">
        <v>1436</v>
      </c>
      <c r="G144" s="2" t="s">
        <v>6</v>
      </c>
      <c r="H144" s="2" t="s">
        <v>1434</v>
      </c>
      <c r="I144" s="2">
        <v>192</v>
      </c>
      <c r="J144" s="2">
        <v>30</v>
      </c>
      <c r="K144" s="2" t="str">
        <f t="shared" si="56"/>
        <v>ESTERIL</v>
      </c>
      <c r="L144" s="2">
        <f t="shared" si="57"/>
        <v>2.2169999999999998E-3</v>
      </c>
      <c r="M144" s="2">
        <f t="shared" si="58"/>
        <v>4.2</v>
      </c>
      <c r="N144" s="8">
        <v>7.39</v>
      </c>
      <c r="O144" s="11">
        <v>0.14000000000000001</v>
      </c>
      <c r="P144" s="11">
        <f t="shared" si="75"/>
        <v>1.8408941485864562E-2</v>
      </c>
      <c r="Q144" s="11">
        <f t="shared" si="76"/>
        <v>0.9999876699835879</v>
      </c>
      <c r="R144" s="11">
        <f t="shared" si="77"/>
        <v>39509.730440499668</v>
      </c>
      <c r="S144" s="11">
        <f t="shared" si="78"/>
        <v>2146198.5370105258</v>
      </c>
      <c r="T144" s="2">
        <v>28</v>
      </c>
      <c r="U144" s="2">
        <v>1493</v>
      </c>
      <c r="V144" s="2">
        <f t="shared" si="59"/>
        <v>1.8408941485864562E-2</v>
      </c>
      <c r="W144" s="2">
        <f t="shared" si="60"/>
        <v>0.98159105851413542</v>
      </c>
      <c r="X144" s="2">
        <v>0</v>
      </c>
      <c r="Y144" s="2">
        <v>463</v>
      </c>
      <c r="Z144" s="5">
        <v>0</v>
      </c>
      <c r="AA144" s="5">
        <v>0</v>
      </c>
      <c r="AB144" s="5">
        <v>309</v>
      </c>
      <c r="AC144" s="5">
        <v>740</v>
      </c>
      <c r="AD144" s="5">
        <v>0</v>
      </c>
      <c r="AE144" s="5">
        <v>0</v>
      </c>
      <c r="AF144" s="5">
        <f t="shared" si="61"/>
        <v>0</v>
      </c>
      <c r="AG144" s="5">
        <f t="shared" si="62"/>
        <v>0</v>
      </c>
      <c r="AH144" s="5">
        <f t="shared" si="63"/>
        <v>0.29456625357483318</v>
      </c>
      <c r="AI144" s="5">
        <f t="shared" si="64"/>
        <v>0.70543374642516687</v>
      </c>
      <c r="AJ144" s="5">
        <v>0</v>
      </c>
      <c r="AK144" s="3">
        <v>0</v>
      </c>
      <c r="AL144" s="3">
        <v>0</v>
      </c>
      <c r="AM144" s="3">
        <v>211</v>
      </c>
      <c r="AN144" s="3">
        <v>838</v>
      </c>
      <c r="AO144" s="3">
        <v>0</v>
      </c>
      <c r="AP144" s="1">
        <f t="shared" si="65"/>
        <v>0</v>
      </c>
      <c r="AQ144" s="1">
        <f t="shared" si="66"/>
        <v>0</v>
      </c>
      <c r="AR144" s="1">
        <f t="shared" si="67"/>
        <v>0</v>
      </c>
      <c r="AS144" s="1">
        <f t="shared" si="68"/>
        <v>1</v>
      </c>
      <c r="AT144" s="5">
        <f t="shared" si="69"/>
        <v>1049</v>
      </c>
      <c r="AU144" s="3">
        <f t="shared" si="79"/>
        <v>211</v>
      </c>
      <c r="AV144" s="2">
        <f t="shared" si="70"/>
        <v>1521</v>
      </c>
      <c r="AW144" s="1">
        <f t="shared" si="80"/>
        <v>0.28999046711153481</v>
      </c>
      <c r="AX144" s="1">
        <f t="shared" si="81"/>
        <v>1.4417061611374407</v>
      </c>
      <c r="AY144" s="1">
        <f t="shared" si="82"/>
        <v>0</v>
      </c>
      <c r="AZ144" s="1">
        <f t="shared" si="82"/>
        <v>0</v>
      </c>
      <c r="BA144" s="1">
        <f t="shared" si="82"/>
        <v>0</v>
      </c>
      <c r="BB144" s="1">
        <f t="shared" si="71"/>
        <v>304.2</v>
      </c>
      <c r="BC144" s="1">
        <f t="shared" si="83"/>
        <v>0</v>
      </c>
      <c r="BD144" s="1">
        <f t="shared" si="83"/>
        <v>0</v>
      </c>
      <c r="BE144" s="1">
        <f t="shared" si="83"/>
        <v>89.607054337464263</v>
      </c>
      <c r="BF144" s="1">
        <f t="shared" si="72"/>
        <v>214.59294566253575</v>
      </c>
      <c r="BG144" s="1">
        <f t="shared" si="84"/>
        <v>0</v>
      </c>
      <c r="BH144" s="1">
        <f t="shared" si="84"/>
        <v>0</v>
      </c>
      <c r="BI144" s="1">
        <f t="shared" si="84"/>
        <v>0</v>
      </c>
      <c r="BJ144" s="1">
        <f t="shared" si="73"/>
        <v>1</v>
      </c>
      <c r="BK144" s="1">
        <f t="shared" si="85"/>
        <v>0</v>
      </c>
      <c r="BL144" s="1">
        <f t="shared" si="85"/>
        <v>0</v>
      </c>
      <c r="BM144" s="1">
        <f t="shared" si="85"/>
        <v>0.29456625357483318</v>
      </c>
      <c r="BN144" s="1">
        <f t="shared" si="74"/>
        <v>0.70543374642516676</v>
      </c>
    </row>
    <row r="145" spans="1:66" hidden="1">
      <c r="A145" s="2" t="s">
        <v>1047</v>
      </c>
      <c r="B145" s="2" t="s">
        <v>105</v>
      </c>
      <c r="C145" s="2" t="s">
        <v>1048</v>
      </c>
      <c r="D145" s="2">
        <v>16193</v>
      </c>
      <c r="E145" s="6" t="s">
        <v>63</v>
      </c>
      <c r="F145" s="2" t="s">
        <v>1141</v>
      </c>
      <c r="G145" s="2" t="s">
        <v>1433</v>
      </c>
      <c r="H145" s="2" t="s">
        <v>1141</v>
      </c>
      <c r="I145" s="2">
        <v>49</v>
      </c>
      <c r="J145" s="2">
        <v>25</v>
      </c>
      <c r="K145" s="2" t="str">
        <f t="shared" si="56"/>
        <v>MINERIO</v>
      </c>
      <c r="L145" s="2">
        <f t="shared" si="57"/>
        <v>1.8450000000000001E-3</v>
      </c>
      <c r="M145" s="2">
        <f t="shared" si="58"/>
        <v>19.25</v>
      </c>
      <c r="N145" s="8">
        <v>7.38</v>
      </c>
      <c r="O145" s="11">
        <v>0.77</v>
      </c>
      <c r="P145" s="11">
        <f t="shared" si="75"/>
        <v>1.2422360248447204E-2</v>
      </c>
      <c r="Q145" s="11">
        <f t="shared" si="76"/>
        <v>0.9999888389743018</v>
      </c>
      <c r="R145" s="11">
        <f t="shared" si="77"/>
        <v>15003.739130434782</v>
      </c>
      <c r="S145" s="11">
        <f t="shared" si="78"/>
        <v>1207787.5197020008</v>
      </c>
      <c r="T145" s="2">
        <v>14</v>
      </c>
      <c r="U145" s="2">
        <v>1113</v>
      </c>
      <c r="V145" s="2">
        <f t="shared" si="59"/>
        <v>1.2422360248447204E-2</v>
      </c>
      <c r="W145" s="2">
        <f t="shared" si="60"/>
        <v>0.98757763975155277</v>
      </c>
      <c r="X145" s="2">
        <v>0</v>
      </c>
      <c r="Y145" s="2">
        <v>336</v>
      </c>
      <c r="Z145" s="5">
        <v>0</v>
      </c>
      <c r="AA145" s="5">
        <v>15</v>
      </c>
      <c r="AB145" s="5">
        <v>576</v>
      </c>
      <c r="AC145" s="5">
        <v>137</v>
      </c>
      <c r="AD145" s="5">
        <v>10</v>
      </c>
      <c r="AE145" s="5">
        <v>37</v>
      </c>
      <c r="AF145" s="5">
        <f t="shared" si="61"/>
        <v>0</v>
      </c>
      <c r="AG145" s="5">
        <f t="shared" si="62"/>
        <v>2.0604395604395604E-2</v>
      </c>
      <c r="AH145" s="5">
        <f t="shared" si="63"/>
        <v>0.79120879120879117</v>
      </c>
      <c r="AI145" s="5">
        <f t="shared" si="64"/>
        <v>0.18818681318681318</v>
      </c>
      <c r="AJ145" s="5">
        <v>0</v>
      </c>
      <c r="AK145" s="3">
        <v>9</v>
      </c>
      <c r="AL145" s="3">
        <v>533</v>
      </c>
      <c r="AM145" s="3">
        <v>199</v>
      </c>
      <c r="AN145" s="3">
        <v>8</v>
      </c>
      <c r="AO145" s="3">
        <v>26</v>
      </c>
      <c r="AP145" s="1">
        <f t="shared" si="65"/>
        <v>0</v>
      </c>
      <c r="AQ145" s="1">
        <f t="shared" si="66"/>
        <v>1.2145748987854251E-2</v>
      </c>
      <c r="AR145" s="1">
        <f t="shared" si="67"/>
        <v>0.7192982456140351</v>
      </c>
      <c r="AS145" s="1">
        <f t="shared" si="68"/>
        <v>0.26855600539811064</v>
      </c>
      <c r="AT145" s="5">
        <f t="shared" si="69"/>
        <v>728</v>
      </c>
      <c r="AU145" s="3">
        <f t="shared" si="79"/>
        <v>741</v>
      </c>
      <c r="AV145" s="2">
        <f t="shared" si="70"/>
        <v>1127</v>
      </c>
      <c r="AW145" s="1">
        <f t="shared" si="80"/>
        <v>0.30961538461538463</v>
      </c>
      <c r="AX145" s="1">
        <f t="shared" si="81"/>
        <v>0.30418353576248314</v>
      </c>
      <c r="AY145" s="1">
        <f t="shared" si="82"/>
        <v>0</v>
      </c>
      <c r="AZ145" s="1">
        <f t="shared" si="82"/>
        <v>2.7376518218623485</v>
      </c>
      <c r="BA145" s="1">
        <f t="shared" si="82"/>
        <v>162.12982456140352</v>
      </c>
      <c r="BB145" s="1">
        <f t="shared" si="71"/>
        <v>60.532523616734146</v>
      </c>
      <c r="BC145" s="1">
        <f t="shared" si="83"/>
        <v>0</v>
      </c>
      <c r="BD145" s="1">
        <f t="shared" si="83"/>
        <v>4.6442307692307692</v>
      </c>
      <c r="BE145" s="1">
        <f t="shared" si="83"/>
        <v>178.33846153846156</v>
      </c>
      <c r="BF145" s="1">
        <f t="shared" si="72"/>
        <v>42.417307692307695</v>
      </c>
      <c r="BG145" s="1">
        <f t="shared" si="84"/>
        <v>0</v>
      </c>
      <c r="BH145" s="1">
        <f t="shared" si="84"/>
        <v>1.2145748987854251E-2</v>
      </c>
      <c r="BI145" s="1">
        <f t="shared" si="84"/>
        <v>0.71929824561403499</v>
      </c>
      <c r="BJ145" s="1">
        <f t="shared" si="73"/>
        <v>0.26855600539811064</v>
      </c>
      <c r="BK145" s="1">
        <f t="shared" si="85"/>
        <v>0</v>
      </c>
      <c r="BL145" s="1">
        <f t="shared" si="85"/>
        <v>2.0604395604395601E-2</v>
      </c>
      <c r="BM145" s="1">
        <f t="shared" si="85"/>
        <v>0.79120879120879117</v>
      </c>
      <c r="BN145" s="1">
        <f t="shared" si="74"/>
        <v>0.18818681318681316</v>
      </c>
    </row>
    <row r="146" spans="1:66" hidden="1">
      <c r="A146" s="2" t="s">
        <v>161</v>
      </c>
      <c r="B146" s="2" t="s">
        <v>105</v>
      </c>
      <c r="C146" s="2" t="s">
        <v>164</v>
      </c>
      <c r="D146" s="2" t="s">
        <v>201</v>
      </c>
      <c r="E146" s="6" t="s">
        <v>70</v>
      </c>
      <c r="F146" s="2" t="s">
        <v>1141</v>
      </c>
      <c r="G146" s="2" t="s">
        <v>1433</v>
      </c>
      <c r="H146" s="2" t="s">
        <v>1141</v>
      </c>
      <c r="I146" s="2">
        <v>37</v>
      </c>
      <c r="J146" s="2">
        <v>20</v>
      </c>
      <c r="K146" s="2" t="str">
        <f t="shared" si="56"/>
        <v>MINERIO</v>
      </c>
      <c r="L146" s="2">
        <f t="shared" si="57"/>
        <v>1.4599999999999999E-3</v>
      </c>
      <c r="M146" s="2">
        <f t="shared" si="58"/>
        <v>58</v>
      </c>
      <c r="N146" s="9">
        <v>7.3</v>
      </c>
      <c r="O146" s="10">
        <v>2.9</v>
      </c>
      <c r="P146" s="11">
        <f t="shared" si="75"/>
        <v>8.7431693989071038E-3</v>
      </c>
      <c r="Q146" s="11">
        <f t="shared" si="76"/>
        <v>0.99999036043537093</v>
      </c>
      <c r="R146" s="11">
        <f t="shared" si="77"/>
        <v>7066.2382513661205</v>
      </c>
      <c r="S146" s="11">
        <f t="shared" si="78"/>
        <v>808193.20929422718</v>
      </c>
      <c r="T146" s="2">
        <v>8</v>
      </c>
      <c r="U146" s="2">
        <v>907</v>
      </c>
      <c r="V146" s="2">
        <f t="shared" si="59"/>
        <v>8.7431693989071038E-3</v>
      </c>
      <c r="W146" s="2">
        <f t="shared" si="60"/>
        <v>0.99125683060109293</v>
      </c>
      <c r="X146" s="2">
        <v>0</v>
      </c>
      <c r="Y146" s="2">
        <v>331</v>
      </c>
      <c r="Z146" s="5">
        <v>0</v>
      </c>
      <c r="AA146" s="5">
        <v>9</v>
      </c>
      <c r="AB146" s="5">
        <v>382</v>
      </c>
      <c r="AC146" s="5">
        <v>215</v>
      </c>
      <c r="AD146" s="5">
        <v>8</v>
      </c>
      <c r="AE146" s="5">
        <v>13</v>
      </c>
      <c r="AF146" s="5">
        <f t="shared" si="61"/>
        <v>0</v>
      </c>
      <c r="AG146" s="5">
        <f t="shared" si="62"/>
        <v>1.4851485148514851E-2</v>
      </c>
      <c r="AH146" s="5">
        <f t="shared" si="63"/>
        <v>0.63036303630363033</v>
      </c>
      <c r="AI146" s="5">
        <f t="shared" si="64"/>
        <v>0.3547854785478548</v>
      </c>
      <c r="AJ146" s="2">
        <v>0</v>
      </c>
      <c r="AK146" s="3">
        <v>7</v>
      </c>
      <c r="AL146" s="3">
        <v>321</v>
      </c>
      <c r="AM146" s="3">
        <v>282</v>
      </c>
      <c r="AN146" s="3">
        <v>5</v>
      </c>
      <c r="AO146" s="3">
        <v>11</v>
      </c>
      <c r="AP146" s="1">
        <f t="shared" si="65"/>
        <v>0</v>
      </c>
      <c r="AQ146" s="1">
        <f t="shared" si="66"/>
        <v>1.1475409836065573E-2</v>
      </c>
      <c r="AR146" s="1">
        <f t="shared" si="67"/>
        <v>0.52622950819672132</v>
      </c>
      <c r="AS146" s="1">
        <f t="shared" si="68"/>
        <v>0.46229508196721314</v>
      </c>
      <c r="AT146" s="5">
        <f t="shared" si="69"/>
        <v>606</v>
      </c>
      <c r="AU146" s="3">
        <f t="shared" si="79"/>
        <v>610</v>
      </c>
      <c r="AV146" s="2">
        <f t="shared" si="70"/>
        <v>915</v>
      </c>
      <c r="AW146" s="1">
        <f t="shared" si="80"/>
        <v>0.30198019801980197</v>
      </c>
      <c r="AX146" s="1">
        <f t="shared" si="81"/>
        <v>0.3</v>
      </c>
      <c r="AY146" s="1">
        <f t="shared" si="82"/>
        <v>0</v>
      </c>
      <c r="AZ146" s="1">
        <f t="shared" si="82"/>
        <v>2.1</v>
      </c>
      <c r="BA146" s="1">
        <f t="shared" si="82"/>
        <v>96.3</v>
      </c>
      <c r="BB146" s="1">
        <f t="shared" si="71"/>
        <v>84.6</v>
      </c>
      <c r="BC146" s="1">
        <f t="shared" si="83"/>
        <v>0</v>
      </c>
      <c r="BD146" s="1">
        <f t="shared" si="83"/>
        <v>2.7178217821782176</v>
      </c>
      <c r="BE146" s="1">
        <f t="shared" si="83"/>
        <v>115.35643564356435</v>
      </c>
      <c r="BF146" s="1">
        <f t="shared" si="72"/>
        <v>64.925742574257427</v>
      </c>
      <c r="BG146" s="1">
        <f t="shared" si="84"/>
        <v>0</v>
      </c>
      <c r="BH146" s="1">
        <f t="shared" si="84"/>
        <v>1.1475409836065575E-2</v>
      </c>
      <c r="BI146" s="1">
        <f t="shared" si="84"/>
        <v>0.52622950819672132</v>
      </c>
      <c r="BJ146" s="1">
        <f t="shared" si="73"/>
        <v>0.46229508196721308</v>
      </c>
      <c r="BK146" s="1">
        <f t="shared" si="85"/>
        <v>0</v>
      </c>
      <c r="BL146" s="1">
        <f t="shared" si="85"/>
        <v>1.4851485148514851E-2</v>
      </c>
      <c r="BM146" s="1">
        <f t="shared" si="85"/>
        <v>0.63036303630363033</v>
      </c>
      <c r="BN146" s="1">
        <f t="shared" si="74"/>
        <v>0.3547854785478548</v>
      </c>
    </row>
    <row r="147" spans="1:66" hidden="1">
      <c r="A147" s="2" t="s">
        <v>616</v>
      </c>
      <c r="B147" s="2" t="s">
        <v>105</v>
      </c>
      <c r="C147" s="2" t="s">
        <v>162</v>
      </c>
      <c r="D147" s="2" t="s">
        <v>640</v>
      </c>
      <c r="E147" s="6" t="s">
        <v>4</v>
      </c>
      <c r="F147" s="2" t="s">
        <v>1436</v>
      </c>
      <c r="G147" s="2" t="s">
        <v>1433</v>
      </c>
      <c r="H147" s="2" t="s">
        <v>1434</v>
      </c>
      <c r="I147" s="2">
        <v>24</v>
      </c>
      <c r="K147" s="2" t="str">
        <f t="shared" si="56"/>
        <v>MINERIO</v>
      </c>
      <c r="L147" s="2">
        <f t="shared" si="57"/>
        <v>0</v>
      </c>
      <c r="M147" s="2">
        <f t="shared" si="58"/>
        <v>0</v>
      </c>
      <c r="N147" s="8">
        <v>7.3</v>
      </c>
      <c r="O147" s="11">
        <v>1.97</v>
      </c>
      <c r="P147" s="11">
        <f t="shared" si="75"/>
        <v>1.5142690739662202E-2</v>
      </c>
      <c r="Q147" s="11">
        <f t="shared" si="76"/>
        <v>0.99999552258340052</v>
      </c>
      <c r="R147" s="11">
        <f t="shared" si="77"/>
        <v>167915.78334304018</v>
      </c>
      <c r="S147" s="11">
        <f t="shared" si="78"/>
        <v>11088850.350375069</v>
      </c>
      <c r="T147" s="2">
        <v>52</v>
      </c>
      <c r="U147" s="2">
        <v>3382</v>
      </c>
      <c r="V147" s="2">
        <f t="shared" si="59"/>
        <v>1.5142690739662202E-2</v>
      </c>
      <c r="W147" s="2">
        <f t="shared" si="60"/>
        <v>0.98485730926033777</v>
      </c>
      <c r="X147" s="2">
        <v>0</v>
      </c>
      <c r="Y147" s="2">
        <v>638</v>
      </c>
      <c r="Z147" s="2">
        <v>0</v>
      </c>
      <c r="AA147" s="2">
        <v>171</v>
      </c>
      <c r="AB147" s="2">
        <v>1367</v>
      </c>
      <c r="AC147" s="2">
        <v>519</v>
      </c>
      <c r="AD147" s="2">
        <v>133</v>
      </c>
      <c r="AE147" s="2">
        <v>74</v>
      </c>
      <c r="AF147" s="5">
        <f t="shared" si="61"/>
        <v>0</v>
      </c>
      <c r="AG147" s="5">
        <f t="shared" si="62"/>
        <v>8.3130772970345157E-2</v>
      </c>
      <c r="AH147" s="5">
        <f t="shared" si="63"/>
        <v>0.66456003889158966</v>
      </c>
      <c r="AI147" s="5">
        <f t="shared" si="64"/>
        <v>0.25230918813806513</v>
      </c>
      <c r="AJ147" s="2">
        <v>0</v>
      </c>
      <c r="AK147" s="3">
        <v>123</v>
      </c>
      <c r="AL147" s="3">
        <v>1308</v>
      </c>
      <c r="AM147" s="3">
        <v>683</v>
      </c>
      <c r="AN147" s="3">
        <v>90</v>
      </c>
      <c r="AO147" s="3">
        <v>60</v>
      </c>
      <c r="AP147" s="1">
        <f t="shared" si="65"/>
        <v>0</v>
      </c>
      <c r="AQ147" s="1">
        <f t="shared" si="66"/>
        <v>5.8183538315988645E-2</v>
      </c>
      <c r="AR147" s="1">
        <f t="shared" si="67"/>
        <v>0.61873226111636703</v>
      </c>
      <c r="AS147" s="1">
        <f t="shared" si="68"/>
        <v>0.32308420056764425</v>
      </c>
      <c r="AT147" s="5">
        <f t="shared" si="69"/>
        <v>2057</v>
      </c>
      <c r="AU147" s="3">
        <f t="shared" si="79"/>
        <v>2114</v>
      </c>
      <c r="AV147" s="2">
        <f t="shared" si="70"/>
        <v>3434</v>
      </c>
      <c r="AW147" s="1">
        <f t="shared" si="80"/>
        <v>0.33388429752066118</v>
      </c>
      <c r="AX147" s="1">
        <f t="shared" si="81"/>
        <v>0.32488174077578053</v>
      </c>
      <c r="AY147" s="1">
        <f t="shared" si="82"/>
        <v>0</v>
      </c>
      <c r="AZ147" s="1">
        <f t="shared" si="82"/>
        <v>39.960454115421001</v>
      </c>
      <c r="BA147" s="1">
        <f t="shared" si="82"/>
        <v>424.94531693472095</v>
      </c>
      <c r="BB147" s="1">
        <f t="shared" si="71"/>
        <v>221.8942289498581</v>
      </c>
      <c r="BC147" s="1">
        <f t="shared" si="83"/>
        <v>0</v>
      </c>
      <c r="BD147" s="1">
        <f t="shared" si="83"/>
        <v>57.094214876033064</v>
      </c>
      <c r="BE147" s="1">
        <f t="shared" si="83"/>
        <v>456.41983471074383</v>
      </c>
      <c r="BF147" s="1">
        <f t="shared" si="72"/>
        <v>173.28595041322316</v>
      </c>
      <c r="BG147" s="1">
        <f t="shared" si="84"/>
        <v>0</v>
      </c>
      <c r="BH147" s="1">
        <f t="shared" si="84"/>
        <v>5.8183538315988638E-2</v>
      </c>
      <c r="BI147" s="1">
        <f t="shared" si="84"/>
        <v>0.61873226111636703</v>
      </c>
      <c r="BJ147" s="1">
        <f t="shared" si="73"/>
        <v>0.32308420056764425</v>
      </c>
      <c r="BK147" s="1">
        <f t="shared" si="85"/>
        <v>0</v>
      </c>
      <c r="BL147" s="1">
        <f t="shared" si="85"/>
        <v>8.3130772970345157E-2</v>
      </c>
      <c r="BM147" s="1">
        <f t="shared" si="85"/>
        <v>0.66456003889158966</v>
      </c>
      <c r="BN147" s="1">
        <f t="shared" si="74"/>
        <v>0.25230918813806513</v>
      </c>
    </row>
    <row r="148" spans="1:66" hidden="1">
      <c r="A148" s="2" t="s">
        <v>616</v>
      </c>
      <c r="B148" s="2" t="s">
        <v>105</v>
      </c>
      <c r="C148" s="2" t="s">
        <v>163</v>
      </c>
      <c r="D148" s="2" t="s">
        <v>710</v>
      </c>
      <c r="E148" s="6" t="s">
        <v>9</v>
      </c>
      <c r="F148" s="2" t="s">
        <v>1436</v>
      </c>
      <c r="G148" s="2" t="s">
        <v>1433</v>
      </c>
      <c r="H148" s="2" t="s">
        <v>1141</v>
      </c>
      <c r="I148" s="2">
        <v>48</v>
      </c>
      <c r="K148" s="2" t="str">
        <f t="shared" si="56"/>
        <v>MINERIO</v>
      </c>
      <c r="L148" s="2">
        <f t="shared" si="57"/>
        <v>0</v>
      </c>
      <c r="M148" s="2">
        <f t="shared" si="58"/>
        <v>0</v>
      </c>
      <c r="N148" s="9">
        <v>7.2799999999999994</v>
      </c>
      <c r="O148" s="10">
        <v>1.31</v>
      </c>
      <c r="P148" s="11">
        <f t="shared" si="75"/>
        <v>1.177336276674025E-2</v>
      </c>
      <c r="Q148" s="11">
        <f t="shared" si="76"/>
        <v>0.99999123361164799</v>
      </c>
      <c r="R148" s="11">
        <f t="shared" si="77"/>
        <v>20732.055923473141</v>
      </c>
      <c r="S148" s="11">
        <f t="shared" si="78"/>
        <v>1760913.5630125257</v>
      </c>
      <c r="T148" s="2">
        <v>16</v>
      </c>
      <c r="U148" s="2">
        <v>1343</v>
      </c>
      <c r="V148" s="2">
        <f t="shared" si="59"/>
        <v>1.177336276674025E-2</v>
      </c>
      <c r="W148" s="2">
        <f t="shared" si="60"/>
        <v>0.98822663723325976</v>
      </c>
      <c r="X148" s="2">
        <v>0</v>
      </c>
      <c r="Y148" s="2">
        <v>371</v>
      </c>
      <c r="Z148" s="2">
        <v>0</v>
      </c>
      <c r="AA148" s="2">
        <v>29</v>
      </c>
      <c r="AB148" s="2">
        <v>630</v>
      </c>
      <c r="AC148" s="2">
        <v>195</v>
      </c>
      <c r="AD148" s="2">
        <v>25</v>
      </c>
      <c r="AE148" s="2">
        <v>32</v>
      </c>
      <c r="AF148" s="5">
        <f t="shared" si="61"/>
        <v>0</v>
      </c>
      <c r="AG148" s="5">
        <f t="shared" si="62"/>
        <v>3.3957845433255272E-2</v>
      </c>
      <c r="AH148" s="5">
        <f t="shared" si="63"/>
        <v>0.73770491803278693</v>
      </c>
      <c r="AI148" s="5">
        <f t="shared" si="64"/>
        <v>0.22833723653395785</v>
      </c>
      <c r="AJ148" s="2">
        <v>0</v>
      </c>
      <c r="AK148" s="3">
        <v>18</v>
      </c>
      <c r="AL148" s="3">
        <v>589</v>
      </c>
      <c r="AM148" s="3">
        <v>271</v>
      </c>
      <c r="AN148" s="3">
        <v>15</v>
      </c>
      <c r="AO148" s="3">
        <v>18</v>
      </c>
      <c r="AP148" s="1">
        <f t="shared" si="65"/>
        <v>0</v>
      </c>
      <c r="AQ148" s="1">
        <f t="shared" si="66"/>
        <v>2.0501138952164009E-2</v>
      </c>
      <c r="AR148" s="1">
        <f t="shared" si="67"/>
        <v>0.67084282460136679</v>
      </c>
      <c r="AS148" s="1">
        <f t="shared" si="68"/>
        <v>0.30865603644646927</v>
      </c>
      <c r="AT148" s="5">
        <f t="shared" si="69"/>
        <v>854</v>
      </c>
      <c r="AU148" s="3">
        <f t="shared" si="79"/>
        <v>878</v>
      </c>
      <c r="AV148" s="2">
        <f t="shared" si="70"/>
        <v>1359</v>
      </c>
      <c r="AW148" s="1">
        <f t="shared" si="80"/>
        <v>0.3182669789227166</v>
      </c>
      <c r="AX148" s="1">
        <f t="shared" si="81"/>
        <v>0.30956719817767653</v>
      </c>
      <c r="AY148" s="1">
        <f t="shared" si="82"/>
        <v>0</v>
      </c>
      <c r="AZ148" s="1">
        <f t="shared" si="82"/>
        <v>5.5722095671981773</v>
      </c>
      <c r="BA148" s="1">
        <f t="shared" si="82"/>
        <v>182.33507972665149</v>
      </c>
      <c r="BB148" s="1">
        <f t="shared" si="71"/>
        <v>83.892710706150339</v>
      </c>
      <c r="BC148" s="1">
        <f t="shared" si="83"/>
        <v>0</v>
      </c>
      <c r="BD148" s="1">
        <f t="shared" si="83"/>
        <v>9.2297423887587815</v>
      </c>
      <c r="BE148" s="1">
        <f t="shared" si="83"/>
        <v>200.50819672131146</v>
      </c>
      <c r="BF148" s="1">
        <f t="shared" si="72"/>
        <v>62.062060889929739</v>
      </c>
      <c r="BG148" s="1">
        <f t="shared" si="84"/>
        <v>0</v>
      </c>
      <c r="BH148" s="1">
        <f t="shared" si="84"/>
        <v>2.0501138952164006E-2</v>
      </c>
      <c r="BI148" s="1">
        <f t="shared" si="84"/>
        <v>0.67084282460136668</v>
      </c>
      <c r="BJ148" s="1">
        <f t="shared" si="73"/>
        <v>0.30865603644646922</v>
      </c>
      <c r="BK148" s="1">
        <f t="shared" si="85"/>
        <v>0</v>
      </c>
      <c r="BL148" s="1">
        <f t="shared" si="85"/>
        <v>3.3957845433255272E-2</v>
      </c>
      <c r="BM148" s="1">
        <f t="shared" si="85"/>
        <v>0.73770491803278693</v>
      </c>
      <c r="BN148" s="1">
        <f t="shared" si="74"/>
        <v>0.22833723653395788</v>
      </c>
    </row>
    <row r="149" spans="1:66" hidden="1">
      <c r="A149" s="2" t="s">
        <v>1049</v>
      </c>
      <c r="B149" s="2" t="s">
        <v>105</v>
      </c>
      <c r="C149" s="2" t="s">
        <v>164</v>
      </c>
      <c r="E149" s="6" t="s">
        <v>131</v>
      </c>
      <c r="F149" s="2" t="s">
        <v>1436</v>
      </c>
      <c r="G149" s="2" t="s">
        <v>6</v>
      </c>
      <c r="H149" s="2" t="s">
        <v>1141</v>
      </c>
      <c r="I149" s="2">
        <v>36</v>
      </c>
      <c r="J149" s="2">
        <v>95</v>
      </c>
      <c r="K149" s="2" t="str">
        <f t="shared" si="56"/>
        <v>MINERIO</v>
      </c>
      <c r="L149" s="2">
        <f t="shared" si="57"/>
        <v>6.8589999999999996E-3</v>
      </c>
      <c r="M149" s="2">
        <f t="shared" si="58"/>
        <v>159.6</v>
      </c>
      <c r="N149" s="8">
        <v>7.22</v>
      </c>
      <c r="O149" s="11">
        <v>1.68</v>
      </c>
      <c r="P149" s="11">
        <f t="shared" si="75"/>
        <v>5.2076318742985413E-2</v>
      </c>
      <c r="Q149" s="11">
        <f t="shared" si="76"/>
        <v>0.99998766855871013</v>
      </c>
      <c r="R149" s="11">
        <f t="shared" si="77"/>
        <v>829475.82312008983</v>
      </c>
      <c r="S149" s="11">
        <f t="shared" si="78"/>
        <v>15927884.583804289</v>
      </c>
      <c r="T149" s="2">
        <v>232</v>
      </c>
      <c r="U149" s="2">
        <v>4223</v>
      </c>
      <c r="V149" s="2">
        <f t="shared" si="59"/>
        <v>5.2076318742985413E-2</v>
      </c>
      <c r="W149" s="2">
        <f t="shared" si="60"/>
        <v>0.94792368125701454</v>
      </c>
      <c r="X149" s="2">
        <v>0</v>
      </c>
      <c r="Y149" s="2">
        <v>869</v>
      </c>
      <c r="Z149" s="2">
        <v>0</v>
      </c>
      <c r="AA149" s="2">
        <v>13</v>
      </c>
      <c r="AB149" s="2">
        <v>2088</v>
      </c>
      <c r="AC149" s="2">
        <v>747</v>
      </c>
      <c r="AD149" s="2">
        <v>11</v>
      </c>
      <c r="AE149" s="2">
        <v>36</v>
      </c>
      <c r="AF149" s="5">
        <f t="shared" si="61"/>
        <v>0</v>
      </c>
      <c r="AG149" s="5">
        <f t="shared" si="62"/>
        <v>4.5646067415730336E-3</v>
      </c>
      <c r="AH149" s="5">
        <f t="shared" si="63"/>
        <v>0.7331460674157303</v>
      </c>
      <c r="AI149" s="5">
        <f t="shared" si="64"/>
        <v>0.26228932584269665</v>
      </c>
      <c r="AJ149" s="2">
        <v>0</v>
      </c>
      <c r="AK149" s="3">
        <v>6</v>
      </c>
      <c r="AL149" s="3">
        <v>1796</v>
      </c>
      <c r="AM149" s="3">
        <v>1073</v>
      </c>
      <c r="AN149" s="3">
        <v>4</v>
      </c>
      <c r="AO149" s="3">
        <v>16</v>
      </c>
      <c r="AP149" s="1">
        <f t="shared" si="65"/>
        <v>0</v>
      </c>
      <c r="AQ149" s="1">
        <f t="shared" si="66"/>
        <v>2.0869565217391303E-3</v>
      </c>
      <c r="AR149" s="1">
        <f t="shared" si="67"/>
        <v>0.6246956521739131</v>
      </c>
      <c r="AS149" s="1">
        <f t="shared" si="68"/>
        <v>0.37321739130434783</v>
      </c>
      <c r="AT149" s="5">
        <f t="shared" si="69"/>
        <v>2848</v>
      </c>
      <c r="AU149" s="3">
        <f t="shared" si="79"/>
        <v>2875</v>
      </c>
      <c r="AV149" s="2">
        <f t="shared" si="70"/>
        <v>4455</v>
      </c>
      <c r="AW149" s="1">
        <f t="shared" si="80"/>
        <v>0.3128511235955056</v>
      </c>
      <c r="AX149" s="1">
        <f t="shared" si="81"/>
        <v>0.30991304347826087</v>
      </c>
      <c r="AY149" s="1">
        <f t="shared" si="82"/>
        <v>0</v>
      </c>
      <c r="AZ149" s="1">
        <f t="shared" si="82"/>
        <v>1.8594782608695652</v>
      </c>
      <c r="BA149" s="1">
        <f t="shared" si="82"/>
        <v>556.60382608695659</v>
      </c>
      <c r="BB149" s="1">
        <f t="shared" si="71"/>
        <v>332.53669565217393</v>
      </c>
      <c r="BC149" s="1">
        <f t="shared" si="83"/>
        <v>0</v>
      </c>
      <c r="BD149" s="1">
        <f t="shared" si="83"/>
        <v>4.0670646067415728</v>
      </c>
      <c r="BE149" s="1">
        <f t="shared" si="83"/>
        <v>653.23314606741565</v>
      </c>
      <c r="BF149" s="1">
        <f t="shared" si="72"/>
        <v>233.69978932584269</v>
      </c>
      <c r="BG149" s="1">
        <f t="shared" si="84"/>
        <v>0</v>
      </c>
      <c r="BH149" s="1">
        <f t="shared" si="84"/>
        <v>2.0869565217391303E-3</v>
      </c>
      <c r="BI149" s="1">
        <f t="shared" si="84"/>
        <v>0.6246956521739131</v>
      </c>
      <c r="BJ149" s="1">
        <f t="shared" si="73"/>
        <v>0.37321739130434783</v>
      </c>
      <c r="BK149" s="1">
        <f t="shared" si="85"/>
        <v>0</v>
      </c>
      <c r="BL149" s="1">
        <f t="shared" si="85"/>
        <v>4.5646067415730336E-3</v>
      </c>
      <c r="BM149" s="1">
        <f t="shared" si="85"/>
        <v>0.7331460674157303</v>
      </c>
      <c r="BN149" s="1">
        <f t="shared" si="74"/>
        <v>0.2622893258426966</v>
      </c>
    </row>
    <row r="150" spans="1:66" hidden="1">
      <c r="A150" s="2" t="s">
        <v>1049</v>
      </c>
      <c r="B150" s="2" t="s">
        <v>105</v>
      </c>
      <c r="C150" s="2" t="s">
        <v>164</v>
      </c>
      <c r="E150" s="6" t="s">
        <v>131</v>
      </c>
      <c r="F150" s="2" t="s">
        <v>1436</v>
      </c>
      <c r="G150" s="2" t="s">
        <v>6</v>
      </c>
      <c r="H150" s="2" t="s">
        <v>1141</v>
      </c>
      <c r="I150" s="2">
        <v>43</v>
      </c>
      <c r="J150" s="2">
        <v>15</v>
      </c>
      <c r="K150" s="2" t="str">
        <f t="shared" si="56"/>
        <v>MINERIO</v>
      </c>
      <c r="L150" s="2">
        <f t="shared" si="57"/>
        <v>1.0635E-3</v>
      </c>
      <c r="M150" s="2">
        <f t="shared" si="58"/>
        <v>28.349999999999998</v>
      </c>
      <c r="N150" s="8">
        <v>7.09</v>
      </c>
      <c r="O150" s="11">
        <v>1.89</v>
      </c>
      <c r="P150" s="11">
        <f t="shared" si="75"/>
        <v>6.5758572099577266E-3</v>
      </c>
      <c r="Q150" s="11">
        <f t="shared" si="76"/>
        <v>0.99999689085732169</v>
      </c>
      <c r="R150" s="11">
        <f t="shared" si="77"/>
        <v>29027.155472052607</v>
      </c>
      <c r="S150" s="11">
        <f t="shared" si="78"/>
        <v>4414187.2756192805</v>
      </c>
      <c r="T150" s="2">
        <v>14</v>
      </c>
      <c r="U150" s="2">
        <v>2115</v>
      </c>
      <c r="V150" s="2">
        <f t="shared" si="59"/>
        <v>6.5758572099577266E-3</v>
      </c>
      <c r="W150" s="2">
        <f t="shared" si="60"/>
        <v>0.99342414279004232</v>
      </c>
      <c r="X150" s="2">
        <v>0</v>
      </c>
      <c r="Y150" s="2">
        <v>450</v>
      </c>
      <c r="Z150" s="2">
        <v>0</v>
      </c>
      <c r="AA150" s="2">
        <v>14</v>
      </c>
      <c r="AB150" s="2">
        <v>987</v>
      </c>
      <c r="AC150" s="2">
        <v>357</v>
      </c>
      <c r="AD150" s="2">
        <v>13</v>
      </c>
      <c r="AE150" s="2">
        <v>49</v>
      </c>
      <c r="AF150" s="5">
        <f t="shared" si="61"/>
        <v>0</v>
      </c>
      <c r="AG150" s="5">
        <f t="shared" si="62"/>
        <v>1.0309278350515464E-2</v>
      </c>
      <c r="AH150" s="5">
        <f t="shared" si="63"/>
        <v>0.72680412371134018</v>
      </c>
      <c r="AI150" s="5">
        <f t="shared" si="64"/>
        <v>0.26288659793814434</v>
      </c>
      <c r="AJ150" s="2">
        <v>0</v>
      </c>
      <c r="AK150" s="3">
        <v>10</v>
      </c>
      <c r="AL150" s="3">
        <v>904</v>
      </c>
      <c r="AM150" s="3">
        <v>471</v>
      </c>
      <c r="AN150" s="3">
        <v>9</v>
      </c>
      <c r="AO150" s="3">
        <v>26</v>
      </c>
      <c r="AP150" s="1">
        <f t="shared" si="65"/>
        <v>0</v>
      </c>
      <c r="AQ150" s="1">
        <f t="shared" si="66"/>
        <v>7.2202166064981952E-3</v>
      </c>
      <c r="AR150" s="1">
        <f t="shared" si="67"/>
        <v>0.65270758122743677</v>
      </c>
      <c r="AS150" s="1">
        <f t="shared" si="68"/>
        <v>0.34007220216606499</v>
      </c>
      <c r="AT150" s="5">
        <f t="shared" si="69"/>
        <v>1358</v>
      </c>
      <c r="AU150" s="3">
        <f t="shared" si="79"/>
        <v>1385</v>
      </c>
      <c r="AV150" s="2">
        <f t="shared" si="70"/>
        <v>2129</v>
      </c>
      <c r="AW150" s="1">
        <f t="shared" si="80"/>
        <v>0.31354933726067746</v>
      </c>
      <c r="AX150" s="1">
        <f t="shared" si="81"/>
        <v>0.30743682310469311</v>
      </c>
      <c r="AY150" s="1">
        <f t="shared" si="82"/>
        <v>0</v>
      </c>
      <c r="AZ150" s="1">
        <f t="shared" si="82"/>
        <v>3.0743682310469311</v>
      </c>
      <c r="BA150" s="1">
        <f t="shared" si="82"/>
        <v>277.92288808664256</v>
      </c>
      <c r="BB150" s="1">
        <f t="shared" si="71"/>
        <v>144.80274368231045</v>
      </c>
      <c r="BC150" s="1">
        <f t="shared" si="83"/>
        <v>0</v>
      </c>
      <c r="BD150" s="1">
        <f t="shared" si="83"/>
        <v>4.3896907216494849</v>
      </c>
      <c r="BE150" s="1">
        <f t="shared" si="83"/>
        <v>309.47319587628863</v>
      </c>
      <c r="BF150" s="1">
        <f t="shared" si="72"/>
        <v>111.93711340206185</v>
      </c>
      <c r="BG150" s="1">
        <f t="shared" si="84"/>
        <v>0</v>
      </c>
      <c r="BH150" s="1">
        <f t="shared" si="84"/>
        <v>7.2202166064981952E-3</v>
      </c>
      <c r="BI150" s="1">
        <f t="shared" si="84"/>
        <v>0.65270758122743677</v>
      </c>
      <c r="BJ150" s="1">
        <f t="shared" si="73"/>
        <v>0.34007220216606499</v>
      </c>
      <c r="BK150" s="1">
        <f t="shared" si="85"/>
        <v>0</v>
      </c>
      <c r="BL150" s="1">
        <f t="shared" si="85"/>
        <v>1.0309278350515465E-2</v>
      </c>
      <c r="BM150" s="1">
        <f t="shared" si="85"/>
        <v>0.72680412371134018</v>
      </c>
      <c r="BN150" s="1">
        <f t="shared" si="74"/>
        <v>0.26288659793814434</v>
      </c>
    </row>
    <row r="151" spans="1:66" hidden="1">
      <c r="A151" s="2" t="s">
        <v>616</v>
      </c>
      <c r="B151" s="2" t="s">
        <v>105</v>
      </c>
      <c r="C151" s="2" t="s">
        <v>162</v>
      </c>
      <c r="D151" s="2" t="s">
        <v>759</v>
      </c>
      <c r="E151" s="6" t="s">
        <v>12</v>
      </c>
      <c r="F151" s="2" t="s">
        <v>1436</v>
      </c>
      <c r="G151" s="2" t="s">
        <v>1433</v>
      </c>
      <c r="H151" s="2" t="s">
        <v>1141</v>
      </c>
      <c r="I151" s="2">
        <v>42</v>
      </c>
      <c r="J151" s="2">
        <v>20</v>
      </c>
      <c r="K151" s="2" t="str">
        <f t="shared" si="56"/>
        <v>MINERIO</v>
      </c>
      <c r="L151" s="2">
        <f t="shared" si="57"/>
        <v>1.3699999999999999E-3</v>
      </c>
      <c r="M151" s="2">
        <f t="shared" si="58"/>
        <v>145.80000000000001</v>
      </c>
      <c r="N151" s="9">
        <v>6.85</v>
      </c>
      <c r="O151" s="10">
        <v>7.29</v>
      </c>
      <c r="P151" s="11">
        <f t="shared" si="75"/>
        <v>0.44662681468830062</v>
      </c>
      <c r="Q151" s="11">
        <f t="shared" si="76"/>
        <v>0.99931123581152348</v>
      </c>
      <c r="R151" s="11">
        <f t="shared" si="77"/>
        <v>6978.5439795046968</v>
      </c>
      <c r="S151" s="11">
        <f t="shared" si="78"/>
        <v>15614.238059555055</v>
      </c>
      <c r="T151" s="2">
        <v>523</v>
      </c>
      <c r="U151" s="2">
        <v>648</v>
      </c>
      <c r="V151" s="2">
        <f t="shared" si="59"/>
        <v>0.44662681468830062</v>
      </c>
      <c r="W151" s="2">
        <f t="shared" si="60"/>
        <v>0.55337318531169943</v>
      </c>
      <c r="X151" s="2">
        <v>0</v>
      </c>
      <c r="Y151" s="2">
        <v>361</v>
      </c>
      <c r="Z151" s="5">
        <v>0</v>
      </c>
      <c r="AA151" s="5">
        <v>412</v>
      </c>
      <c r="AB151" s="5">
        <v>120</v>
      </c>
      <c r="AC151" s="5">
        <v>27</v>
      </c>
      <c r="AD151" s="5">
        <v>233</v>
      </c>
      <c r="AE151" s="5">
        <v>24</v>
      </c>
      <c r="AF151" s="5">
        <f t="shared" si="61"/>
        <v>0</v>
      </c>
      <c r="AG151" s="5">
        <f t="shared" si="62"/>
        <v>0.73703041144901615</v>
      </c>
      <c r="AH151" s="5">
        <f t="shared" si="63"/>
        <v>0.21466905187835419</v>
      </c>
      <c r="AI151" s="5">
        <f t="shared" si="64"/>
        <v>4.8300536672629693E-2</v>
      </c>
      <c r="AJ151" s="5">
        <v>0</v>
      </c>
      <c r="AK151" s="3">
        <v>333</v>
      </c>
      <c r="AL151" s="3">
        <v>190</v>
      </c>
      <c r="AM151" s="3">
        <v>34</v>
      </c>
      <c r="AN151" s="3">
        <v>226</v>
      </c>
      <c r="AO151" s="3">
        <v>30</v>
      </c>
      <c r="AP151" s="1">
        <f t="shared" si="65"/>
        <v>0</v>
      </c>
      <c r="AQ151" s="1">
        <f t="shared" si="66"/>
        <v>0.59784560143626575</v>
      </c>
      <c r="AR151" s="1">
        <f t="shared" si="67"/>
        <v>0.34111310592459604</v>
      </c>
      <c r="AS151" s="1">
        <f t="shared" si="68"/>
        <v>6.1041292639138239E-2</v>
      </c>
      <c r="AT151" s="5">
        <f t="shared" si="69"/>
        <v>559</v>
      </c>
      <c r="AU151" s="3">
        <f t="shared" si="79"/>
        <v>557</v>
      </c>
      <c r="AV151" s="2">
        <f t="shared" si="70"/>
        <v>1171</v>
      </c>
      <c r="AW151" s="1">
        <f t="shared" si="80"/>
        <v>0.41896243291592128</v>
      </c>
      <c r="AX151" s="1">
        <f t="shared" si="81"/>
        <v>0.42046678635547574</v>
      </c>
      <c r="AY151" s="1">
        <f t="shared" si="82"/>
        <v>0</v>
      </c>
      <c r="AZ151" s="1">
        <f t="shared" si="82"/>
        <v>140.01543985637343</v>
      </c>
      <c r="BA151" s="1">
        <f t="shared" si="82"/>
        <v>79.888689407540397</v>
      </c>
      <c r="BB151" s="1">
        <f t="shared" si="71"/>
        <v>14.295870736086176</v>
      </c>
      <c r="BC151" s="1">
        <f t="shared" si="83"/>
        <v>0</v>
      </c>
      <c r="BD151" s="1">
        <f t="shared" si="83"/>
        <v>172.61252236135957</v>
      </c>
      <c r="BE151" s="1">
        <f t="shared" si="83"/>
        <v>50.275491949910553</v>
      </c>
      <c r="BF151" s="1">
        <f t="shared" si="72"/>
        <v>11.311985688729875</v>
      </c>
      <c r="BG151" s="1">
        <f t="shared" si="84"/>
        <v>0</v>
      </c>
      <c r="BH151" s="1">
        <f t="shared" si="84"/>
        <v>0.59784560143626564</v>
      </c>
      <c r="BI151" s="1">
        <f t="shared" si="84"/>
        <v>0.34111310592459604</v>
      </c>
      <c r="BJ151" s="1">
        <f t="shared" si="73"/>
        <v>6.1041292639138232E-2</v>
      </c>
      <c r="BK151" s="1">
        <f t="shared" si="85"/>
        <v>0</v>
      </c>
      <c r="BL151" s="1">
        <f t="shared" si="85"/>
        <v>0.73703041144901615</v>
      </c>
      <c r="BM151" s="1">
        <f t="shared" si="85"/>
        <v>0.21466905187835419</v>
      </c>
      <c r="BN151" s="1">
        <f t="shared" si="74"/>
        <v>4.83005366726297E-2</v>
      </c>
    </row>
    <row r="152" spans="1:66" hidden="1">
      <c r="A152" s="2" t="s">
        <v>616</v>
      </c>
      <c r="B152" s="2" t="s">
        <v>105</v>
      </c>
      <c r="C152" s="2" t="s">
        <v>163</v>
      </c>
      <c r="D152" s="2" t="s">
        <v>691</v>
      </c>
      <c r="E152" s="6" t="s">
        <v>4</v>
      </c>
      <c r="F152" s="2" t="s">
        <v>1436</v>
      </c>
      <c r="G152" s="2" t="s">
        <v>1433</v>
      </c>
      <c r="H152" s="2" t="s">
        <v>1434</v>
      </c>
      <c r="I152" s="2">
        <v>29</v>
      </c>
      <c r="K152" s="2" t="str">
        <f t="shared" si="56"/>
        <v>MINERIO</v>
      </c>
      <c r="L152" s="2">
        <f t="shared" si="57"/>
        <v>0</v>
      </c>
      <c r="M152" s="2">
        <f t="shared" si="58"/>
        <v>0</v>
      </c>
      <c r="N152" s="8">
        <v>6.666666666666667</v>
      </c>
      <c r="O152" s="11">
        <v>4.51</v>
      </c>
      <c r="P152" s="11">
        <f t="shared" si="75"/>
        <v>6.3822158479741847E-2</v>
      </c>
      <c r="Q152" s="11">
        <f t="shared" si="76"/>
        <v>0.99997555702854224</v>
      </c>
      <c r="R152" s="11">
        <f t="shared" si="77"/>
        <v>377794.5650770886</v>
      </c>
      <c r="S152" s="11">
        <f t="shared" si="78"/>
        <v>5919344.3100993289</v>
      </c>
      <c r="T152" s="2">
        <v>178</v>
      </c>
      <c r="U152" s="2">
        <v>2611</v>
      </c>
      <c r="V152" s="2">
        <f t="shared" si="59"/>
        <v>6.3822158479741847E-2</v>
      </c>
      <c r="W152" s="2">
        <f t="shared" si="60"/>
        <v>0.93617784152025818</v>
      </c>
      <c r="X152" s="2">
        <v>0</v>
      </c>
      <c r="Y152" s="2">
        <v>514</v>
      </c>
      <c r="Z152" s="2">
        <v>0</v>
      </c>
      <c r="AA152" s="2">
        <v>66</v>
      </c>
      <c r="AB152" s="2">
        <v>1159</v>
      </c>
      <c r="AC152" s="2">
        <v>508</v>
      </c>
      <c r="AD152" s="2">
        <v>54</v>
      </c>
      <c r="AE152" s="2">
        <v>36</v>
      </c>
      <c r="AF152" s="5">
        <f t="shared" si="61"/>
        <v>0</v>
      </c>
      <c r="AG152" s="5">
        <f t="shared" si="62"/>
        <v>3.8084246970571264E-2</v>
      </c>
      <c r="AH152" s="5">
        <f t="shared" si="63"/>
        <v>0.66878245816503179</v>
      </c>
      <c r="AI152" s="5">
        <f t="shared" si="64"/>
        <v>0.29313329486439699</v>
      </c>
      <c r="AJ152" s="2">
        <v>0</v>
      </c>
      <c r="AK152" s="3">
        <v>66</v>
      </c>
      <c r="AL152" s="3">
        <v>1159</v>
      </c>
      <c r="AM152" s="3">
        <v>508</v>
      </c>
      <c r="AN152" s="3">
        <v>54</v>
      </c>
      <c r="AO152" s="3">
        <v>36</v>
      </c>
      <c r="AP152" s="1">
        <f t="shared" si="65"/>
        <v>0</v>
      </c>
      <c r="AQ152" s="1">
        <f t="shared" si="66"/>
        <v>3.8084246970571264E-2</v>
      </c>
      <c r="AR152" s="1">
        <f t="shared" si="67"/>
        <v>0.66878245816503179</v>
      </c>
      <c r="AS152" s="1">
        <f t="shared" si="68"/>
        <v>0.29313329486439699</v>
      </c>
      <c r="AT152" s="5">
        <f t="shared" si="69"/>
        <v>1733</v>
      </c>
      <c r="AU152" s="3">
        <f t="shared" si="79"/>
        <v>1733</v>
      </c>
      <c r="AV152" s="2">
        <f t="shared" si="70"/>
        <v>2789</v>
      </c>
      <c r="AW152" s="1">
        <f t="shared" si="80"/>
        <v>0.32186959030582807</v>
      </c>
      <c r="AX152" s="1">
        <f t="shared" si="81"/>
        <v>0.32186959030582807</v>
      </c>
      <c r="AY152" s="1">
        <f t="shared" si="82"/>
        <v>0</v>
      </c>
      <c r="AZ152" s="1">
        <f t="shared" si="82"/>
        <v>21.243392960184654</v>
      </c>
      <c r="BA152" s="1">
        <f t="shared" si="82"/>
        <v>373.04685516445471</v>
      </c>
      <c r="BB152" s="1">
        <f t="shared" si="71"/>
        <v>163.50975187536065</v>
      </c>
      <c r="BC152" s="1">
        <f t="shared" si="83"/>
        <v>0</v>
      </c>
      <c r="BD152" s="1">
        <f t="shared" si="83"/>
        <v>21.243392960184654</v>
      </c>
      <c r="BE152" s="1">
        <f t="shared" si="83"/>
        <v>373.04685516445471</v>
      </c>
      <c r="BF152" s="1">
        <f t="shared" si="72"/>
        <v>163.50975187536065</v>
      </c>
      <c r="BG152" s="1">
        <f t="shared" si="84"/>
        <v>0</v>
      </c>
      <c r="BH152" s="1">
        <f t="shared" si="84"/>
        <v>3.8084246970571264E-2</v>
      </c>
      <c r="BI152" s="1">
        <f t="shared" si="84"/>
        <v>0.66878245816503168</v>
      </c>
      <c r="BJ152" s="1">
        <f t="shared" si="73"/>
        <v>0.29313329486439699</v>
      </c>
      <c r="BK152" s="1">
        <f t="shared" si="85"/>
        <v>0</v>
      </c>
      <c r="BL152" s="1">
        <f t="shared" si="85"/>
        <v>3.8084246970571264E-2</v>
      </c>
      <c r="BM152" s="1">
        <f t="shared" si="85"/>
        <v>0.66878245816503168</v>
      </c>
      <c r="BN152" s="1">
        <f t="shared" si="74"/>
        <v>0.29313329486439699</v>
      </c>
    </row>
    <row r="153" spans="1:66" hidden="1">
      <c r="A153" s="2" t="s">
        <v>1049</v>
      </c>
      <c r="B153" s="2" t="s">
        <v>105</v>
      </c>
      <c r="C153" s="2" t="s">
        <v>164</v>
      </c>
      <c r="E153" s="6" t="s">
        <v>133</v>
      </c>
      <c r="F153" s="2" t="s">
        <v>1436</v>
      </c>
      <c r="G153" s="2" t="s">
        <v>6</v>
      </c>
      <c r="H153" s="2" t="s">
        <v>1434</v>
      </c>
      <c r="I153" s="2">
        <v>97</v>
      </c>
      <c r="J153" s="2">
        <v>50</v>
      </c>
      <c r="K153" s="2" t="str">
        <f t="shared" si="56"/>
        <v>MINERIO</v>
      </c>
      <c r="L153" s="2">
        <f t="shared" si="57"/>
        <v>3.3050000000000002E-3</v>
      </c>
      <c r="M153" s="2">
        <f t="shared" si="58"/>
        <v>133</v>
      </c>
      <c r="N153" s="9">
        <v>6.61</v>
      </c>
      <c r="O153" s="10">
        <v>2.66</v>
      </c>
      <c r="P153" s="11">
        <f t="shared" si="75"/>
        <v>0.37283372365339579</v>
      </c>
      <c r="Q153" s="11">
        <f t="shared" si="76"/>
        <v>0.99972163559371519</v>
      </c>
      <c r="R153" s="11">
        <f t="shared" si="77"/>
        <v>109929.65058548009</v>
      </c>
      <c r="S153" s="11">
        <f t="shared" si="78"/>
        <v>294766.92453317135</v>
      </c>
      <c r="T153" s="2">
        <v>796</v>
      </c>
      <c r="U153" s="2">
        <v>1339</v>
      </c>
      <c r="V153" s="2">
        <f t="shared" si="59"/>
        <v>0.37283372365339579</v>
      </c>
      <c r="W153" s="2">
        <f t="shared" si="60"/>
        <v>0.62716627634660427</v>
      </c>
      <c r="X153" s="2">
        <v>0</v>
      </c>
      <c r="Y153" s="2">
        <v>420</v>
      </c>
      <c r="Z153" s="5">
        <v>0</v>
      </c>
      <c r="AA153" s="5">
        <v>380</v>
      </c>
      <c r="AB153" s="5">
        <v>471</v>
      </c>
      <c r="AC153" s="5">
        <v>145</v>
      </c>
      <c r="AD153" s="5">
        <v>366</v>
      </c>
      <c r="AE153" s="5">
        <v>70</v>
      </c>
      <c r="AF153" s="5">
        <f t="shared" si="61"/>
        <v>0</v>
      </c>
      <c r="AG153" s="5">
        <f t="shared" si="62"/>
        <v>0.38152610441767071</v>
      </c>
      <c r="AH153" s="5">
        <f t="shared" si="63"/>
        <v>0.47289156626506024</v>
      </c>
      <c r="AI153" s="5">
        <f t="shared" si="64"/>
        <v>0.14558232931726908</v>
      </c>
      <c r="AJ153" s="2">
        <v>0</v>
      </c>
      <c r="AK153" s="3">
        <v>250</v>
      </c>
      <c r="AL153" s="3">
        <v>621</v>
      </c>
      <c r="AM153" s="3">
        <v>197</v>
      </c>
      <c r="AN153" s="3">
        <v>274</v>
      </c>
      <c r="AO153" s="3">
        <v>89</v>
      </c>
      <c r="AP153" s="1">
        <f t="shared" si="65"/>
        <v>0</v>
      </c>
      <c r="AQ153" s="1">
        <f t="shared" si="66"/>
        <v>0.23408239700374531</v>
      </c>
      <c r="AR153" s="1">
        <f t="shared" si="67"/>
        <v>0.5814606741573034</v>
      </c>
      <c r="AS153" s="1">
        <f t="shared" si="68"/>
        <v>0.18445692883895132</v>
      </c>
      <c r="AT153" s="5">
        <f t="shared" si="69"/>
        <v>996</v>
      </c>
      <c r="AU153" s="3">
        <f t="shared" si="79"/>
        <v>1068</v>
      </c>
      <c r="AV153" s="2">
        <f t="shared" si="70"/>
        <v>2135</v>
      </c>
      <c r="AW153" s="1">
        <f t="shared" si="80"/>
        <v>0.42871485943775101</v>
      </c>
      <c r="AX153" s="1">
        <f t="shared" si="81"/>
        <v>0.39981273408239698</v>
      </c>
      <c r="AY153" s="1">
        <f t="shared" si="82"/>
        <v>0</v>
      </c>
      <c r="AZ153" s="1">
        <f t="shared" si="82"/>
        <v>99.953183520599239</v>
      </c>
      <c r="BA153" s="1">
        <f t="shared" si="82"/>
        <v>248.28370786516854</v>
      </c>
      <c r="BB153" s="1">
        <f t="shared" si="71"/>
        <v>78.763108614232209</v>
      </c>
      <c r="BC153" s="1">
        <f t="shared" si="83"/>
        <v>0</v>
      </c>
      <c r="BD153" s="1">
        <f t="shared" si="83"/>
        <v>162.91164658634537</v>
      </c>
      <c r="BE153" s="1">
        <f t="shared" si="83"/>
        <v>201.92469879518072</v>
      </c>
      <c r="BF153" s="1">
        <f t="shared" si="72"/>
        <v>62.163654618473899</v>
      </c>
      <c r="BG153" s="1">
        <f t="shared" si="84"/>
        <v>0</v>
      </c>
      <c r="BH153" s="1">
        <f t="shared" si="84"/>
        <v>0.23408239700374528</v>
      </c>
      <c r="BI153" s="1">
        <f t="shared" si="84"/>
        <v>0.5814606741573034</v>
      </c>
      <c r="BJ153" s="1">
        <f t="shared" si="73"/>
        <v>0.18445692883895132</v>
      </c>
      <c r="BK153" s="1">
        <f t="shared" si="85"/>
        <v>0</v>
      </c>
      <c r="BL153" s="1">
        <f t="shared" si="85"/>
        <v>0.38152610441767065</v>
      </c>
      <c r="BM153" s="1">
        <f t="shared" si="85"/>
        <v>0.47289156626506024</v>
      </c>
      <c r="BN153" s="1">
        <f t="shared" si="74"/>
        <v>0.14558232931726908</v>
      </c>
    </row>
    <row r="154" spans="1:66" hidden="1">
      <c r="A154" s="2" t="s">
        <v>1049</v>
      </c>
      <c r="B154" s="2" t="s">
        <v>105</v>
      </c>
      <c r="C154" s="2" t="s">
        <v>164</v>
      </c>
      <c r="E154" s="6" t="s">
        <v>149</v>
      </c>
      <c r="F154" s="2" t="s">
        <v>6</v>
      </c>
      <c r="G154" s="2" t="s">
        <v>6</v>
      </c>
      <c r="H154" s="2" t="s">
        <v>1141</v>
      </c>
      <c r="I154" s="2">
        <v>266</v>
      </c>
      <c r="J154" s="2">
        <v>20</v>
      </c>
      <c r="K154" s="2" t="str">
        <f t="shared" si="56"/>
        <v>MINERIO</v>
      </c>
      <c r="L154" s="2">
        <f t="shared" si="57"/>
        <v>1.32E-3</v>
      </c>
      <c r="M154" s="2">
        <f t="shared" si="58"/>
        <v>33.199999999999996</v>
      </c>
      <c r="N154" s="8">
        <v>6.6</v>
      </c>
      <c r="O154" s="11">
        <v>1.66</v>
      </c>
      <c r="P154" s="11">
        <f t="shared" si="75"/>
        <v>2.1370670596904937E-2</v>
      </c>
      <c r="Q154" s="11">
        <f t="shared" si="76"/>
        <v>0.9999839078865228</v>
      </c>
      <c r="R154" s="11">
        <f t="shared" si="77"/>
        <v>36060.89093588799</v>
      </c>
      <c r="S154" s="11">
        <f t="shared" si="78"/>
        <v>1687373.8461516264</v>
      </c>
      <c r="T154" s="2">
        <v>29</v>
      </c>
      <c r="U154" s="2">
        <v>1328</v>
      </c>
      <c r="V154" s="2">
        <f t="shared" si="59"/>
        <v>2.1370670596904937E-2</v>
      </c>
      <c r="W154" s="2">
        <f t="shared" si="60"/>
        <v>0.97862932940309511</v>
      </c>
      <c r="X154" s="2">
        <v>0</v>
      </c>
      <c r="Y154" s="2">
        <v>371</v>
      </c>
      <c r="Z154" s="5">
        <v>0</v>
      </c>
      <c r="AA154" s="5">
        <v>22</v>
      </c>
      <c r="AB154" s="5">
        <v>566</v>
      </c>
      <c r="AC154" s="5">
        <v>267</v>
      </c>
      <c r="AD154" s="5">
        <v>26</v>
      </c>
      <c r="AE154" s="5">
        <v>34</v>
      </c>
      <c r="AF154" s="5">
        <f t="shared" si="61"/>
        <v>0</v>
      </c>
      <c r="AG154" s="5">
        <f t="shared" si="62"/>
        <v>2.5730994152046785E-2</v>
      </c>
      <c r="AH154" s="5">
        <f t="shared" si="63"/>
        <v>0.66198830409356724</v>
      </c>
      <c r="AI154" s="5">
        <f t="shared" si="64"/>
        <v>0.31228070175438599</v>
      </c>
      <c r="AJ154" s="5">
        <v>0</v>
      </c>
      <c r="AK154" s="3">
        <v>13</v>
      </c>
      <c r="AL154" s="3">
        <v>508</v>
      </c>
      <c r="AM154" s="3">
        <v>355</v>
      </c>
      <c r="AN154" s="3">
        <v>15</v>
      </c>
      <c r="AO154" s="3">
        <v>24</v>
      </c>
      <c r="AP154" s="1">
        <f t="shared" si="65"/>
        <v>0</v>
      </c>
      <c r="AQ154" s="1">
        <f t="shared" si="66"/>
        <v>1.4840182648401826E-2</v>
      </c>
      <c r="AR154" s="1">
        <f t="shared" si="67"/>
        <v>0.57990867579908678</v>
      </c>
      <c r="AS154" s="1">
        <f t="shared" si="68"/>
        <v>0.40525114155251141</v>
      </c>
      <c r="AT154" s="5">
        <f t="shared" si="69"/>
        <v>855</v>
      </c>
      <c r="AU154" s="3">
        <f t="shared" si="79"/>
        <v>876</v>
      </c>
      <c r="AV154" s="2">
        <f t="shared" si="70"/>
        <v>1357</v>
      </c>
      <c r="AW154" s="1">
        <f t="shared" si="80"/>
        <v>0.31742690058479534</v>
      </c>
      <c r="AX154" s="1">
        <f t="shared" si="81"/>
        <v>0.30981735159817353</v>
      </c>
      <c r="AY154" s="1">
        <f t="shared" si="82"/>
        <v>0</v>
      </c>
      <c r="AZ154" s="1">
        <f t="shared" si="82"/>
        <v>4.027625570776256</v>
      </c>
      <c r="BA154" s="1">
        <f t="shared" si="82"/>
        <v>157.38721461187214</v>
      </c>
      <c r="BB154" s="1">
        <f t="shared" si="71"/>
        <v>109.9851598173516</v>
      </c>
      <c r="BC154" s="1">
        <f t="shared" si="83"/>
        <v>0</v>
      </c>
      <c r="BD154" s="1">
        <f t="shared" si="83"/>
        <v>6.9833918128654977</v>
      </c>
      <c r="BE154" s="1">
        <f t="shared" si="83"/>
        <v>179.66362573099417</v>
      </c>
      <c r="BF154" s="1">
        <f t="shared" si="72"/>
        <v>84.752982456140359</v>
      </c>
      <c r="BG154" s="1">
        <f t="shared" si="84"/>
        <v>0</v>
      </c>
      <c r="BH154" s="1">
        <f t="shared" si="84"/>
        <v>1.4840182648401829E-2</v>
      </c>
      <c r="BI154" s="1">
        <f t="shared" si="84"/>
        <v>0.57990867579908678</v>
      </c>
      <c r="BJ154" s="1">
        <f t="shared" si="73"/>
        <v>0.40525114155251146</v>
      </c>
      <c r="BK154" s="1">
        <f t="shared" si="85"/>
        <v>0</v>
      </c>
      <c r="BL154" s="1">
        <f t="shared" si="85"/>
        <v>2.5730994152046782E-2</v>
      </c>
      <c r="BM154" s="1">
        <f t="shared" si="85"/>
        <v>0.66198830409356724</v>
      </c>
      <c r="BN154" s="1">
        <f t="shared" si="74"/>
        <v>0.31228070175438594</v>
      </c>
    </row>
    <row r="155" spans="1:66" hidden="1">
      <c r="A155" s="2" t="s">
        <v>1049</v>
      </c>
      <c r="B155" s="2" t="s">
        <v>105</v>
      </c>
      <c r="C155" s="2" t="s">
        <v>164</v>
      </c>
      <c r="E155" s="6" t="s">
        <v>153</v>
      </c>
      <c r="F155" s="2" t="s">
        <v>1436</v>
      </c>
      <c r="G155" s="2" t="s">
        <v>6</v>
      </c>
      <c r="H155" s="2" t="s">
        <v>1141</v>
      </c>
      <c r="I155" s="2">
        <v>299</v>
      </c>
      <c r="J155" s="2">
        <v>10</v>
      </c>
      <c r="K155" s="2" t="str">
        <f t="shared" si="56"/>
        <v>MINERIO</v>
      </c>
      <c r="L155" s="2">
        <f t="shared" si="57"/>
        <v>6.5299999999999993E-4</v>
      </c>
      <c r="M155" s="2">
        <f t="shared" si="58"/>
        <v>62.5</v>
      </c>
      <c r="N155" s="8">
        <v>6.53</v>
      </c>
      <c r="O155" s="11">
        <v>6.25</v>
      </c>
      <c r="P155" s="11">
        <f t="shared" si="75"/>
        <v>0</v>
      </c>
      <c r="Q155" s="11">
        <f t="shared" si="76"/>
        <v>1</v>
      </c>
      <c r="R155" s="11">
        <f t="shared" si="77"/>
        <v>0</v>
      </c>
      <c r="S155" s="11">
        <f t="shared" si="78"/>
        <v>1329409</v>
      </c>
      <c r="T155" s="2">
        <v>0</v>
      </c>
      <c r="U155" s="2">
        <v>1153</v>
      </c>
      <c r="V155" s="2">
        <f t="shared" si="59"/>
        <v>0</v>
      </c>
      <c r="W155" s="2">
        <f t="shared" si="60"/>
        <v>1</v>
      </c>
      <c r="X155" s="2">
        <v>0</v>
      </c>
      <c r="Y155" s="2">
        <v>455</v>
      </c>
      <c r="Z155" s="5">
        <v>0</v>
      </c>
      <c r="AA155" s="5">
        <v>129</v>
      </c>
      <c r="AB155" s="5">
        <v>425</v>
      </c>
      <c r="AC155" s="5">
        <v>112</v>
      </c>
      <c r="AD155" s="5">
        <v>104</v>
      </c>
      <c r="AE155" s="5">
        <v>41</v>
      </c>
      <c r="AF155" s="5">
        <f t="shared" si="61"/>
        <v>0</v>
      </c>
      <c r="AG155" s="5">
        <f t="shared" si="62"/>
        <v>0.19369369369369369</v>
      </c>
      <c r="AH155" s="5">
        <f t="shared" si="63"/>
        <v>0.63813813813813813</v>
      </c>
      <c r="AI155" s="5">
        <f t="shared" si="64"/>
        <v>0.16816816816816818</v>
      </c>
      <c r="AJ155" s="5">
        <v>0</v>
      </c>
      <c r="AK155" s="3">
        <v>90</v>
      </c>
      <c r="AL155" s="3">
        <v>434</v>
      </c>
      <c r="AM155" s="3">
        <v>171</v>
      </c>
      <c r="AN155" s="3">
        <v>79</v>
      </c>
      <c r="AO155" s="3">
        <v>37</v>
      </c>
      <c r="AP155" s="1">
        <f t="shared" si="65"/>
        <v>0</v>
      </c>
      <c r="AQ155" s="1">
        <f t="shared" si="66"/>
        <v>0.12949640287769784</v>
      </c>
      <c r="AR155" s="1">
        <f t="shared" si="67"/>
        <v>0.62446043165467624</v>
      </c>
      <c r="AS155" s="1">
        <f t="shared" si="68"/>
        <v>0.24604316546762589</v>
      </c>
      <c r="AT155" s="5">
        <f t="shared" si="69"/>
        <v>666</v>
      </c>
      <c r="AU155" s="3">
        <f t="shared" si="79"/>
        <v>695</v>
      </c>
      <c r="AV155" s="2">
        <f t="shared" si="70"/>
        <v>1153</v>
      </c>
      <c r="AW155" s="1">
        <f t="shared" si="80"/>
        <v>0.34624624624624623</v>
      </c>
      <c r="AX155" s="1">
        <f t="shared" si="81"/>
        <v>0.33179856115107914</v>
      </c>
      <c r="AY155" s="1">
        <f t="shared" si="82"/>
        <v>0</v>
      </c>
      <c r="AZ155" s="1">
        <f t="shared" si="82"/>
        <v>29.861870503597121</v>
      </c>
      <c r="BA155" s="1">
        <f t="shared" si="82"/>
        <v>144.00057553956836</v>
      </c>
      <c r="BB155" s="1">
        <f t="shared" si="71"/>
        <v>56.737553956834532</v>
      </c>
      <c r="BC155" s="1">
        <f t="shared" si="83"/>
        <v>0</v>
      </c>
      <c r="BD155" s="1">
        <f t="shared" si="83"/>
        <v>44.665765765765762</v>
      </c>
      <c r="BE155" s="1">
        <f t="shared" si="83"/>
        <v>147.15465465465465</v>
      </c>
      <c r="BF155" s="1">
        <f t="shared" si="72"/>
        <v>38.779579579579575</v>
      </c>
      <c r="BG155" s="1">
        <f t="shared" si="84"/>
        <v>0</v>
      </c>
      <c r="BH155" s="1">
        <f t="shared" si="84"/>
        <v>0.12949640287769781</v>
      </c>
      <c r="BI155" s="1">
        <f t="shared" si="84"/>
        <v>0.62446043165467624</v>
      </c>
      <c r="BJ155" s="1">
        <f t="shared" si="73"/>
        <v>0.24604316546762586</v>
      </c>
      <c r="BK155" s="1">
        <f t="shared" si="85"/>
        <v>0</v>
      </c>
      <c r="BL155" s="1">
        <f t="shared" si="85"/>
        <v>0.19369369369369369</v>
      </c>
      <c r="BM155" s="1">
        <f t="shared" si="85"/>
        <v>0.63813813813813813</v>
      </c>
      <c r="BN155" s="1">
        <f t="shared" si="74"/>
        <v>0.16816816816816815</v>
      </c>
    </row>
    <row r="156" spans="1:66" hidden="1">
      <c r="A156" s="2" t="s">
        <v>616</v>
      </c>
      <c r="B156" s="2" t="s">
        <v>105</v>
      </c>
      <c r="C156" s="2" t="s">
        <v>164</v>
      </c>
      <c r="D156" s="2" t="s">
        <v>839</v>
      </c>
      <c r="E156" s="6" t="s">
        <v>18</v>
      </c>
      <c r="F156" s="2" t="s">
        <v>1436</v>
      </c>
      <c r="G156" s="2" t="s">
        <v>6</v>
      </c>
      <c r="H156" s="2" t="s">
        <v>1141</v>
      </c>
      <c r="I156" s="2">
        <v>78</v>
      </c>
      <c r="J156" s="2">
        <v>30</v>
      </c>
      <c r="K156" s="2" t="str">
        <f t="shared" si="56"/>
        <v>MINERIO</v>
      </c>
      <c r="L156" s="2">
        <f t="shared" si="57"/>
        <v>1.9499999999999999E-3</v>
      </c>
      <c r="M156" s="2">
        <f t="shared" si="58"/>
        <v>30</v>
      </c>
      <c r="N156" s="8">
        <v>6.5</v>
      </c>
      <c r="O156" s="11">
        <v>1</v>
      </c>
      <c r="P156" s="11">
        <f t="shared" si="75"/>
        <v>2.3269342641070389E-3</v>
      </c>
      <c r="Q156" s="11">
        <f t="shared" si="76"/>
        <v>0.99999864318885889</v>
      </c>
      <c r="R156" s="11">
        <f t="shared" si="77"/>
        <v>6812.1489237929027</v>
      </c>
      <c r="S156" s="11">
        <f t="shared" si="78"/>
        <v>2927517.0279068914</v>
      </c>
      <c r="T156" s="2">
        <v>4</v>
      </c>
      <c r="U156" s="2">
        <v>1715</v>
      </c>
      <c r="V156" s="2">
        <f t="shared" si="59"/>
        <v>2.3269342641070389E-3</v>
      </c>
      <c r="W156" s="2">
        <f t="shared" si="60"/>
        <v>0.99767306573589298</v>
      </c>
      <c r="X156" s="2">
        <v>0</v>
      </c>
      <c r="Y156" s="2">
        <v>443</v>
      </c>
      <c r="Z156" s="5">
        <v>0</v>
      </c>
      <c r="AA156" s="5">
        <v>57</v>
      </c>
      <c r="AB156" s="5">
        <v>794</v>
      </c>
      <c r="AC156" s="5">
        <v>165</v>
      </c>
      <c r="AD156" s="5">
        <v>85</v>
      </c>
      <c r="AE156" s="5">
        <v>56</v>
      </c>
      <c r="AF156" s="5">
        <f t="shared" si="61"/>
        <v>0</v>
      </c>
      <c r="AG156" s="5">
        <f t="shared" si="62"/>
        <v>5.6102362204724407E-2</v>
      </c>
      <c r="AH156" s="5">
        <f t="shared" si="63"/>
        <v>0.78149606299212604</v>
      </c>
      <c r="AI156" s="5">
        <f t="shared" si="64"/>
        <v>0.1624015748031496</v>
      </c>
      <c r="AJ156" s="5">
        <v>0</v>
      </c>
      <c r="AK156" s="3">
        <v>25</v>
      </c>
      <c r="AL156" s="3">
        <v>814</v>
      </c>
      <c r="AM156" s="3">
        <v>232</v>
      </c>
      <c r="AN156" s="3">
        <v>39</v>
      </c>
      <c r="AO156" s="3">
        <v>47</v>
      </c>
      <c r="AP156" s="1">
        <f t="shared" si="65"/>
        <v>0</v>
      </c>
      <c r="AQ156" s="1">
        <f t="shared" si="66"/>
        <v>2.3342670401493931E-2</v>
      </c>
      <c r="AR156" s="1">
        <f t="shared" si="67"/>
        <v>0.76003734827264235</v>
      </c>
      <c r="AS156" s="1">
        <f t="shared" si="68"/>
        <v>0.21661998132586369</v>
      </c>
      <c r="AT156" s="5">
        <f t="shared" si="69"/>
        <v>1016</v>
      </c>
      <c r="AU156" s="3">
        <f t="shared" si="79"/>
        <v>1071</v>
      </c>
      <c r="AV156" s="2">
        <f t="shared" si="70"/>
        <v>1719</v>
      </c>
      <c r="AW156" s="1">
        <f t="shared" si="80"/>
        <v>0.33838582677165352</v>
      </c>
      <c r="AX156" s="1">
        <f t="shared" si="81"/>
        <v>0.32100840336134456</v>
      </c>
      <c r="AY156" s="1">
        <f t="shared" si="82"/>
        <v>0</v>
      </c>
      <c r="AZ156" s="1">
        <f t="shared" si="82"/>
        <v>8.0252100840336134</v>
      </c>
      <c r="BA156" s="1">
        <f t="shared" si="82"/>
        <v>261.30084033613446</v>
      </c>
      <c r="BB156" s="1">
        <f t="shared" si="71"/>
        <v>74.473949579831938</v>
      </c>
      <c r="BC156" s="1">
        <f t="shared" si="83"/>
        <v>0</v>
      </c>
      <c r="BD156" s="1">
        <f t="shared" si="83"/>
        <v>19.28799212598425</v>
      </c>
      <c r="BE156" s="1">
        <f t="shared" si="83"/>
        <v>268.67834645669291</v>
      </c>
      <c r="BF156" s="1">
        <f t="shared" si="72"/>
        <v>55.83366141732283</v>
      </c>
      <c r="BG156" s="1">
        <f t="shared" si="84"/>
        <v>0</v>
      </c>
      <c r="BH156" s="1">
        <f t="shared" si="84"/>
        <v>2.3342670401493931E-2</v>
      </c>
      <c r="BI156" s="1">
        <f t="shared" si="84"/>
        <v>0.76003734827264235</v>
      </c>
      <c r="BJ156" s="1">
        <f t="shared" si="73"/>
        <v>0.21661998132586369</v>
      </c>
      <c r="BK156" s="1">
        <f t="shared" si="85"/>
        <v>0</v>
      </c>
      <c r="BL156" s="1">
        <f t="shared" si="85"/>
        <v>5.61023622047244E-2</v>
      </c>
      <c r="BM156" s="1">
        <f t="shared" si="85"/>
        <v>0.78149606299212593</v>
      </c>
      <c r="BN156" s="1">
        <f t="shared" si="74"/>
        <v>0.1624015748031496</v>
      </c>
    </row>
    <row r="157" spans="1:66" hidden="1">
      <c r="A157" s="2" t="s">
        <v>1049</v>
      </c>
      <c r="B157" s="2" t="s">
        <v>105</v>
      </c>
      <c r="C157" s="2" t="s">
        <v>164</v>
      </c>
      <c r="E157" s="6" t="s">
        <v>142</v>
      </c>
      <c r="F157" s="2" t="s">
        <v>1436</v>
      </c>
      <c r="G157" s="2" t="s">
        <v>6</v>
      </c>
      <c r="H157" s="2" t="s">
        <v>1141</v>
      </c>
      <c r="I157" s="2">
        <v>183</v>
      </c>
      <c r="J157" s="2">
        <v>40</v>
      </c>
      <c r="K157" s="2" t="str">
        <f t="shared" si="56"/>
        <v>MINERIO</v>
      </c>
      <c r="L157" s="2">
        <f t="shared" si="57"/>
        <v>2.5720000000000001E-3</v>
      </c>
      <c r="M157" s="2">
        <f t="shared" si="58"/>
        <v>38.4</v>
      </c>
      <c r="N157" s="8">
        <v>6.43</v>
      </c>
      <c r="O157" s="11">
        <v>0.96</v>
      </c>
      <c r="P157" s="11">
        <f t="shared" si="75"/>
        <v>6.0632308358596794E-2</v>
      </c>
      <c r="Q157" s="11">
        <f t="shared" si="76"/>
        <v>0.99997204674343565</v>
      </c>
      <c r="R157" s="11">
        <f t="shared" si="77"/>
        <v>249613.57297531399</v>
      </c>
      <c r="S157" s="11">
        <f t="shared" si="78"/>
        <v>4116725.9208872924</v>
      </c>
      <c r="T157" s="2">
        <v>140</v>
      </c>
      <c r="U157" s="2">
        <v>2169</v>
      </c>
      <c r="V157" s="2">
        <f t="shared" si="59"/>
        <v>6.0632308358596794E-2</v>
      </c>
      <c r="W157" s="2">
        <f t="shared" si="60"/>
        <v>0.93936769164140321</v>
      </c>
      <c r="X157" s="2">
        <v>0</v>
      </c>
      <c r="Y157" s="2">
        <v>524</v>
      </c>
      <c r="Z157" s="5">
        <v>0</v>
      </c>
      <c r="AA157" s="5">
        <v>26</v>
      </c>
      <c r="AB157" s="5">
        <v>946</v>
      </c>
      <c r="AC157" s="5">
        <v>459</v>
      </c>
      <c r="AD157" s="5">
        <v>30</v>
      </c>
      <c r="AE157" s="5">
        <v>55</v>
      </c>
      <c r="AF157" s="5">
        <f t="shared" si="61"/>
        <v>0</v>
      </c>
      <c r="AG157" s="5">
        <f t="shared" si="62"/>
        <v>1.8169112508735149E-2</v>
      </c>
      <c r="AH157" s="5">
        <f t="shared" si="63"/>
        <v>0.66107617051013279</v>
      </c>
      <c r="AI157" s="5">
        <f t="shared" si="64"/>
        <v>0.32075471698113206</v>
      </c>
      <c r="AJ157" s="5">
        <v>0</v>
      </c>
      <c r="AK157" s="3">
        <v>0</v>
      </c>
      <c r="AL157" s="3">
        <v>19</v>
      </c>
      <c r="AM157" s="3">
        <v>838</v>
      </c>
      <c r="AN157" s="3">
        <v>609</v>
      </c>
      <c r="AO157" s="3">
        <v>13</v>
      </c>
      <c r="AP157" s="1">
        <f t="shared" si="65"/>
        <v>0</v>
      </c>
      <c r="AQ157" s="1">
        <f t="shared" si="66"/>
        <v>0</v>
      </c>
      <c r="AR157" s="1">
        <f t="shared" si="67"/>
        <v>2.2170361726954493E-2</v>
      </c>
      <c r="AS157" s="1">
        <f t="shared" si="68"/>
        <v>0.97782963827304548</v>
      </c>
      <c r="AT157" s="5">
        <f t="shared" si="69"/>
        <v>1431</v>
      </c>
      <c r="AU157" s="3">
        <f t="shared" si="79"/>
        <v>857</v>
      </c>
      <c r="AV157" s="2">
        <f t="shared" si="70"/>
        <v>2309</v>
      </c>
      <c r="AW157" s="1">
        <f t="shared" si="80"/>
        <v>0.32271139063591892</v>
      </c>
      <c r="AX157" s="1">
        <f t="shared" si="81"/>
        <v>0.5388564760793465</v>
      </c>
      <c r="AY157" s="1">
        <f t="shared" si="82"/>
        <v>0</v>
      </c>
      <c r="AZ157" s="1">
        <f t="shared" si="82"/>
        <v>0</v>
      </c>
      <c r="BA157" s="1">
        <f t="shared" si="82"/>
        <v>10.238273045507583</v>
      </c>
      <c r="BB157" s="1">
        <f t="shared" si="71"/>
        <v>451.56172695449237</v>
      </c>
      <c r="BC157" s="1">
        <f t="shared" si="83"/>
        <v>0</v>
      </c>
      <c r="BD157" s="1">
        <f t="shared" si="83"/>
        <v>8.3904961565338922</v>
      </c>
      <c r="BE157" s="1">
        <f t="shared" si="83"/>
        <v>305.28497554157929</v>
      </c>
      <c r="BF157" s="1">
        <f t="shared" si="72"/>
        <v>148.12452830188678</v>
      </c>
      <c r="BG157" s="1">
        <f t="shared" si="84"/>
        <v>0</v>
      </c>
      <c r="BH157" s="1">
        <f t="shared" si="84"/>
        <v>0</v>
      </c>
      <c r="BI157" s="1">
        <f t="shared" si="84"/>
        <v>2.2170361726954493E-2</v>
      </c>
      <c r="BJ157" s="1">
        <f t="shared" si="73"/>
        <v>0.97782963827304548</v>
      </c>
      <c r="BK157" s="1">
        <f t="shared" si="85"/>
        <v>0</v>
      </c>
      <c r="BL157" s="1">
        <f t="shared" si="85"/>
        <v>1.8169112508735152E-2</v>
      </c>
      <c r="BM157" s="1">
        <f t="shared" si="85"/>
        <v>0.66107617051013279</v>
      </c>
      <c r="BN157" s="1">
        <f t="shared" si="74"/>
        <v>0.32075471698113212</v>
      </c>
    </row>
    <row r="158" spans="1:66" hidden="1">
      <c r="A158" s="2" t="s">
        <v>1049</v>
      </c>
      <c r="B158" s="2" t="s">
        <v>105</v>
      </c>
      <c r="C158" s="2" t="s">
        <v>164</v>
      </c>
      <c r="E158" s="6" t="s">
        <v>138</v>
      </c>
      <c r="F158" s="2" t="s">
        <v>1436</v>
      </c>
      <c r="G158" s="2" t="s">
        <v>6</v>
      </c>
      <c r="H158" s="2" t="s">
        <v>1434</v>
      </c>
      <c r="I158" s="2">
        <v>156</v>
      </c>
      <c r="J158" s="2">
        <v>15</v>
      </c>
      <c r="K158" s="2" t="str">
        <f t="shared" si="56"/>
        <v>MINERIO</v>
      </c>
      <c r="L158" s="2">
        <f t="shared" si="57"/>
        <v>9.5549999999999997E-4</v>
      </c>
      <c r="M158" s="2">
        <f t="shared" si="58"/>
        <v>9.15</v>
      </c>
      <c r="N158" s="9">
        <v>6.37</v>
      </c>
      <c r="O158" s="10">
        <v>0.61</v>
      </c>
      <c r="P158" s="11">
        <f t="shared" si="75"/>
        <v>8.8977423638778225E-2</v>
      </c>
      <c r="Q158" s="11">
        <f t="shared" si="76"/>
        <v>0.99987031212194533</v>
      </c>
      <c r="R158" s="11">
        <f t="shared" si="77"/>
        <v>34092.678618857906</v>
      </c>
      <c r="S158" s="11">
        <f t="shared" si="78"/>
        <v>383111.3086629567</v>
      </c>
      <c r="T158" s="2">
        <v>67</v>
      </c>
      <c r="U158" s="2">
        <v>686</v>
      </c>
      <c r="V158" s="2">
        <f t="shared" si="59"/>
        <v>8.8977423638778225E-2</v>
      </c>
      <c r="W158" s="2">
        <f t="shared" si="60"/>
        <v>0.91102257636122175</v>
      </c>
      <c r="X158" s="2">
        <v>0</v>
      </c>
      <c r="Y158" s="2">
        <v>338</v>
      </c>
      <c r="Z158" s="5">
        <v>0</v>
      </c>
      <c r="AA158" s="5">
        <v>15</v>
      </c>
      <c r="AB158" s="5">
        <v>140</v>
      </c>
      <c r="AC158" s="5">
        <v>379</v>
      </c>
      <c r="AD158" s="5">
        <v>13</v>
      </c>
      <c r="AE158" s="5">
        <v>8</v>
      </c>
      <c r="AF158" s="5">
        <f t="shared" si="61"/>
        <v>0</v>
      </c>
      <c r="AG158" s="5">
        <f t="shared" si="62"/>
        <v>2.8089887640449437E-2</v>
      </c>
      <c r="AH158" s="5">
        <f t="shared" si="63"/>
        <v>0.26217228464419473</v>
      </c>
      <c r="AI158" s="5">
        <f t="shared" si="64"/>
        <v>0.70973782771535576</v>
      </c>
      <c r="AJ158" s="5">
        <v>0</v>
      </c>
      <c r="AK158" s="3">
        <v>13</v>
      </c>
      <c r="AL158" s="3">
        <v>106</v>
      </c>
      <c r="AM158" s="3">
        <v>419</v>
      </c>
      <c r="AN158" s="3">
        <v>10</v>
      </c>
      <c r="AO158" s="3">
        <v>6</v>
      </c>
      <c r="AP158" s="1">
        <f t="shared" si="65"/>
        <v>0</v>
      </c>
      <c r="AQ158" s="1">
        <f t="shared" si="66"/>
        <v>2.4163568773234202E-2</v>
      </c>
      <c r="AR158" s="1">
        <f t="shared" si="67"/>
        <v>0.19702602230483271</v>
      </c>
      <c r="AS158" s="1">
        <f t="shared" si="68"/>
        <v>0.77881040892193309</v>
      </c>
      <c r="AT158" s="5">
        <f t="shared" si="69"/>
        <v>534</v>
      </c>
      <c r="AU158" s="3">
        <f t="shared" si="79"/>
        <v>538</v>
      </c>
      <c r="AV158" s="2">
        <f t="shared" si="70"/>
        <v>753</v>
      </c>
      <c r="AW158" s="1">
        <f t="shared" si="80"/>
        <v>0.28202247191011237</v>
      </c>
      <c r="AX158" s="1">
        <f t="shared" si="81"/>
        <v>0.27992565055762081</v>
      </c>
      <c r="AY158" s="1">
        <f t="shared" si="82"/>
        <v>0</v>
      </c>
      <c r="AZ158" s="1">
        <f t="shared" si="82"/>
        <v>3.6390334572490706</v>
      </c>
      <c r="BA158" s="1">
        <f t="shared" si="82"/>
        <v>29.672118959107806</v>
      </c>
      <c r="BB158" s="1">
        <f t="shared" si="71"/>
        <v>117.28884758364312</v>
      </c>
      <c r="BC158" s="1">
        <f t="shared" si="83"/>
        <v>0</v>
      </c>
      <c r="BD158" s="1">
        <f t="shared" si="83"/>
        <v>4.2303370786516856</v>
      </c>
      <c r="BE158" s="1">
        <f t="shared" si="83"/>
        <v>39.483146067415731</v>
      </c>
      <c r="BF158" s="1">
        <f t="shared" si="72"/>
        <v>106.88651685393259</v>
      </c>
      <c r="BG158" s="1">
        <f t="shared" si="84"/>
        <v>0</v>
      </c>
      <c r="BH158" s="1">
        <f t="shared" si="84"/>
        <v>2.4163568773234202E-2</v>
      </c>
      <c r="BI158" s="1">
        <f t="shared" si="84"/>
        <v>0.19702602230483271</v>
      </c>
      <c r="BJ158" s="1">
        <f t="shared" si="73"/>
        <v>0.77881040892193309</v>
      </c>
      <c r="BK158" s="1">
        <f t="shared" si="85"/>
        <v>0</v>
      </c>
      <c r="BL158" s="1">
        <f t="shared" si="85"/>
        <v>2.8089887640449434E-2</v>
      </c>
      <c r="BM158" s="1">
        <f t="shared" si="85"/>
        <v>0.26217228464419473</v>
      </c>
      <c r="BN158" s="1">
        <f t="shared" si="74"/>
        <v>0.70973782771535576</v>
      </c>
    </row>
    <row r="159" spans="1:66" hidden="1">
      <c r="A159" s="2" t="s">
        <v>616</v>
      </c>
      <c r="B159" s="2" t="s">
        <v>105</v>
      </c>
      <c r="C159" s="2" t="s">
        <v>163</v>
      </c>
      <c r="D159" s="2" t="s">
        <v>716</v>
      </c>
      <c r="E159" s="6" t="s">
        <v>9</v>
      </c>
      <c r="F159" s="2" t="s">
        <v>1436</v>
      </c>
      <c r="G159" s="2" t="s">
        <v>1433</v>
      </c>
      <c r="H159" s="2" t="s">
        <v>1141</v>
      </c>
      <c r="I159" s="2">
        <v>54</v>
      </c>
      <c r="K159" s="2" t="str">
        <f t="shared" si="56"/>
        <v>MINERIO</v>
      </c>
      <c r="L159" s="2">
        <f t="shared" si="57"/>
        <v>0</v>
      </c>
      <c r="M159" s="2">
        <f t="shared" si="58"/>
        <v>0</v>
      </c>
      <c r="N159" s="9">
        <v>6.3</v>
      </c>
      <c r="O159" s="10">
        <v>0.42</v>
      </c>
      <c r="P159" s="11">
        <f t="shared" si="75"/>
        <v>0</v>
      </c>
      <c r="Q159" s="11">
        <f t="shared" si="76"/>
        <v>1</v>
      </c>
      <c r="R159" s="11">
        <f t="shared" si="77"/>
        <v>0</v>
      </c>
      <c r="S159" s="11">
        <f t="shared" si="78"/>
        <v>1456849</v>
      </c>
      <c r="T159" s="2">
        <v>0</v>
      </c>
      <c r="U159" s="2">
        <v>1207</v>
      </c>
      <c r="V159" s="2">
        <f t="shared" si="59"/>
        <v>0</v>
      </c>
      <c r="W159" s="2">
        <f t="shared" si="60"/>
        <v>1</v>
      </c>
      <c r="X159" s="2">
        <v>0</v>
      </c>
      <c r="Y159" s="2">
        <v>331</v>
      </c>
      <c r="Z159" s="2">
        <v>0</v>
      </c>
      <c r="AA159" s="2">
        <v>22</v>
      </c>
      <c r="AB159" s="2">
        <v>512</v>
      </c>
      <c r="AC159" s="2">
        <v>223</v>
      </c>
      <c r="AD159" s="2">
        <v>19</v>
      </c>
      <c r="AE159" s="2">
        <v>32</v>
      </c>
      <c r="AF159" s="5">
        <f t="shared" si="61"/>
        <v>0</v>
      </c>
      <c r="AG159" s="5">
        <f t="shared" si="62"/>
        <v>2.9062087186261559E-2</v>
      </c>
      <c r="AH159" s="5">
        <f t="shared" si="63"/>
        <v>0.67635402906208719</v>
      </c>
      <c r="AI159" s="5">
        <f t="shared" si="64"/>
        <v>0.29458388375165123</v>
      </c>
      <c r="AJ159" s="2">
        <v>0</v>
      </c>
      <c r="AK159" s="3">
        <v>11</v>
      </c>
      <c r="AL159" s="3">
        <v>477</v>
      </c>
      <c r="AM159" s="3">
        <v>283</v>
      </c>
      <c r="AN159" s="3">
        <v>8</v>
      </c>
      <c r="AO159" s="3">
        <v>29</v>
      </c>
      <c r="AP159" s="1">
        <f t="shared" si="65"/>
        <v>0</v>
      </c>
      <c r="AQ159" s="1">
        <f t="shared" si="66"/>
        <v>1.4267185473411154E-2</v>
      </c>
      <c r="AR159" s="1">
        <f t="shared" si="67"/>
        <v>0.61867704280155644</v>
      </c>
      <c r="AS159" s="1">
        <f t="shared" si="68"/>
        <v>0.3670557717250324</v>
      </c>
      <c r="AT159" s="5">
        <f t="shared" si="69"/>
        <v>757</v>
      </c>
      <c r="AU159" s="3">
        <f t="shared" si="79"/>
        <v>771</v>
      </c>
      <c r="AV159" s="2">
        <f t="shared" si="70"/>
        <v>1207</v>
      </c>
      <c r="AW159" s="1">
        <f t="shared" si="80"/>
        <v>0.31889035667107002</v>
      </c>
      <c r="AX159" s="1">
        <f t="shared" si="81"/>
        <v>0.31309987029831388</v>
      </c>
      <c r="AY159" s="1">
        <f t="shared" si="82"/>
        <v>0</v>
      </c>
      <c r="AZ159" s="1">
        <f t="shared" si="82"/>
        <v>3.4440985732814529</v>
      </c>
      <c r="BA159" s="1">
        <f t="shared" si="82"/>
        <v>149.34863813229572</v>
      </c>
      <c r="BB159" s="1">
        <f t="shared" si="71"/>
        <v>88.607263294422822</v>
      </c>
      <c r="BC159" s="1">
        <f t="shared" si="83"/>
        <v>0</v>
      </c>
      <c r="BD159" s="1">
        <f t="shared" si="83"/>
        <v>7.0155878467635402</v>
      </c>
      <c r="BE159" s="1">
        <f t="shared" si="83"/>
        <v>163.27186261558785</v>
      </c>
      <c r="BF159" s="1">
        <f t="shared" si="72"/>
        <v>71.112549537648619</v>
      </c>
      <c r="BG159" s="1">
        <f t="shared" si="84"/>
        <v>0</v>
      </c>
      <c r="BH159" s="1">
        <f t="shared" si="84"/>
        <v>1.4267185473411156E-2</v>
      </c>
      <c r="BI159" s="1">
        <f t="shared" si="84"/>
        <v>0.61867704280155644</v>
      </c>
      <c r="BJ159" s="1">
        <f t="shared" si="73"/>
        <v>0.36705577172503245</v>
      </c>
      <c r="BK159" s="1">
        <f t="shared" si="85"/>
        <v>0</v>
      </c>
      <c r="BL159" s="1">
        <f t="shared" si="85"/>
        <v>2.9062087186261559E-2</v>
      </c>
      <c r="BM159" s="1">
        <f t="shared" si="85"/>
        <v>0.67635402906208719</v>
      </c>
      <c r="BN159" s="1">
        <f t="shared" si="74"/>
        <v>0.29458388375165129</v>
      </c>
    </row>
    <row r="160" spans="1:66" hidden="1">
      <c r="A160" s="2" t="s">
        <v>1049</v>
      </c>
      <c r="B160" s="2" t="s">
        <v>105</v>
      </c>
      <c r="C160" s="2" t="s">
        <v>164</v>
      </c>
      <c r="E160" s="6" t="s">
        <v>148</v>
      </c>
      <c r="F160" s="2" t="s">
        <v>1436</v>
      </c>
      <c r="G160" s="2" t="s">
        <v>6</v>
      </c>
      <c r="H160" s="2" t="s">
        <v>1141</v>
      </c>
      <c r="I160" s="2">
        <v>247</v>
      </c>
      <c r="J160" s="2">
        <v>30</v>
      </c>
      <c r="K160" s="2" t="str">
        <f t="shared" si="56"/>
        <v>MINERIO</v>
      </c>
      <c r="L160" s="2">
        <f t="shared" si="57"/>
        <v>1.8869999999999998E-3</v>
      </c>
      <c r="M160" s="2">
        <f t="shared" si="58"/>
        <v>45.6</v>
      </c>
      <c r="N160" s="8">
        <v>6.29</v>
      </c>
      <c r="O160" s="11">
        <v>1.52</v>
      </c>
      <c r="P160" s="11">
        <f t="shared" si="75"/>
        <v>0</v>
      </c>
      <c r="Q160" s="11">
        <f t="shared" si="76"/>
        <v>1</v>
      </c>
      <c r="R160" s="11">
        <f t="shared" si="77"/>
        <v>0</v>
      </c>
      <c r="S160" s="11">
        <f t="shared" si="78"/>
        <v>2368521</v>
      </c>
      <c r="T160" s="2">
        <v>0</v>
      </c>
      <c r="U160" s="2">
        <v>1539</v>
      </c>
      <c r="V160" s="2">
        <f t="shared" si="59"/>
        <v>0</v>
      </c>
      <c r="W160" s="2">
        <f t="shared" si="60"/>
        <v>1</v>
      </c>
      <c r="X160" s="2">
        <v>0</v>
      </c>
      <c r="Y160" s="2">
        <v>381</v>
      </c>
      <c r="Z160" s="5">
        <v>0</v>
      </c>
      <c r="AA160" s="5">
        <v>27</v>
      </c>
      <c r="AB160" s="5">
        <v>749</v>
      </c>
      <c r="AC160" s="5">
        <v>179</v>
      </c>
      <c r="AD160" s="5">
        <v>33</v>
      </c>
      <c r="AE160" s="5">
        <v>40</v>
      </c>
      <c r="AF160" s="5">
        <f t="shared" si="61"/>
        <v>0</v>
      </c>
      <c r="AG160" s="5">
        <f t="shared" si="62"/>
        <v>2.8272251308900525E-2</v>
      </c>
      <c r="AH160" s="5">
        <f t="shared" si="63"/>
        <v>0.78429319371727746</v>
      </c>
      <c r="AI160" s="5">
        <f t="shared" si="64"/>
        <v>0.187434554973822</v>
      </c>
      <c r="AJ160" s="5">
        <v>0</v>
      </c>
      <c r="AK160" s="3">
        <v>11</v>
      </c>
      <c r="AL160" s="3">
        <v>725</v>
      </c>
      <c r="AM160" s="3">
        <v>252</v>
      </c>
      <c r="AN160" s="3">
        <v>9</v>
      </c>
      <c r="AO160" s="3">
        <v>31</v>
      </c>
      <c r="AP160" s="1">
        <f t="shared" si="65"/>
        <v>0</v>
      </c>
      <c r="AQ160" s="1">
        <f t="shared" si="66"/>
        <v>1.1133603238866396E-2</v>
      </c>
      <c r="AR160" s="1">
        <f t="shared" si="67"/>
        <v>0.73380566801619429</v>
      </c>
      <c r="AS160" s="1">
        <f t="shared" si="68"/>
        <v>0.25506072874493929</v>
      </c>
      <c r="AT160" s="5">
        <f t="shared" si="69"/>
        <v>955</v>
      </c>
      <c r="AU160" s="3">
        <f t="shared" si="79"/>
        <v>988</v>
      </c>
      <c r="AV160" s="2">
        <f t="shared" si="70"/>
        <v>1539</v>
      </c>
      <c r="AW160" s="1">
        <f t="shared" si="80"/>
        <v>0.32230366492146595</v>
      </c>
      <c r="AX160" s="1">
        <f t="shared" si="81"/>
        <v>0.31153846153846154</v>
      </c>
      <c r="AY160" s="1">
        <f t="shared" si="82"/>
        <v>0</v>
      </c>
      <c r="AZ160" s="1">
        <f t="shared" si="82"/>
        <v>3.4269230769230772</v>
      </c>
      <c r="BA160" s="1">
        <f t="shared" si="82"/>
        <v>225.86538461538461</v>
      </c>
      <c r="BB160" s="1">
        <f t="shared" si="71"/>
        <v>78.507692307692309</v>
      </c>
      <c r="BC160" s="1">
        <f t="shared" si="83"/>
        <v>0</v>
      </c>
      <c r="BD160" s="1">
        <f t="shared" si="83"/>
        <v>8.7021989528795807</v>
      </c>
      <c r="BE160" s="1">
        <f t="shared" si="83"/>
        <v>241.405445026178</v>
      </c>
      <c r="BF160" s="1">
        <f t="shared" si="72"/>
        <v>57.692356020942405</v>
      </c>
      <c r="BG160" s="1">
        <f t="shared" si="84"/>
        <v>0</v>
      </c>
      <c r="BH160" s="1">
        <f t="shared" si="84"/>
        <v>1.1133603238866398E-2</v>
      </c>
      <c r="BI160" s="1">
        <f t="shared" si="84"/>
        <v>0.73380566801619429</v>
      </c>
      <c r="BJ160" s="1">
        <f t="shared" si="73"/>
        <v>0.25506072874493929</v>
      </c>
      <c r="BK160" s="1">
        <f t="shared" si="85"/>
        <v>0</v>
      </c>
      <c r="BL160" s="1">
        <f t="shared" si="85"/>
        <v>2.8272251308900525E-2</v>
      </c>
      <c r="BM160" s="1">
        <f t="shared" si="85"/>
        <v>0.78429319371727757</v>
      </c>
      <c r="BN160" s="1">
        <f t="shared" si="74"/>
        <v>0.187434554973822</v>
      </c>
    </row>
    <row r="161" spans="1:66" hidden="1">
      <c r="A161" s="2" t="s">
        <v>1047</v>
      </c>
      <c r="B161" s="2" t="s">
        <v>105</v>
      </c>
      <c r="C161" s="2" t="s">
        <v>1048</v>
      </c>
      <c r="D161" s="2">
        <v>16195</v>
      </c>
      <c r="E161" s="6" t="s">
        <v>64</v>
      </c>
      <c r="F161" s="2" t="s">
        <v>1141</v>
      </c>
      <c r="G161" s="2" t="s">
        <v>1433</v>
      </c>
      <c r="H161" s="2" t="s">
        <v>1141</v>
      </c>
      <c r="I161" s="2">
        <v>51</v>
      </c>
      <c r="J161" s="2">
        <v>10</v>
      </c>
      <c r="K161" s="2" t="str">
        <f t="shared" si="56"/>
        <v>MINERIO</v>
      </c>
      <c r="L161" s="2">
        <f t="shared" si="57"/>
        <v>6.29E-4</v>
      </c>
      <c r="M161" s="2">
        <f t="shared" si="58"/>
        <v>11.5</v>
      </c>
      <c r="N161" s="8">
        <v>6.29</v>
      </c>
      <c r="O161" s="11">
        <v>1.1499999999999999</v>
      </c>
      <c r="P161" s="11">
        <f t="shared" si="75"/>
        <v>0</v>
      </c>
      <c r="Q161" s="11">
        <f t="shared" si="76"/>
        <v>1</v>
      </c>
      <c r="R161" s="11">
        <f t="shared" si="77"/>
        <v>0</v>
      </c>
      <c r="S161" s="11">
        <f t="shared" si="78"/>
        <v>874225</v>
      </c>
      <c r="T161" s="2">
        <v>0</v>
      </c>
      <c r="U161" s="2">
        <v>935</v>
      </c>
      <c r="V161" s="2">
        <f t="shared" si="59"/>
        <v>0</v>
      </c>
      <c r="W161" s="2">
        <f t="shared" si="60"/>
        <v>1</v>
      </c>
      <c r="X161" s="2">
        <v>0</v>
      </c>
      <c r="Y161" s="2">
        <v>296</v>
      </c>
      <c r="Z161" s="5">
        <v>0</v>
      </c>
      <c r="AA161" s="5">
        <v>46</v>
      </c>
      <c r="AB161" s="5">
        <v>401</v>
      </c>
      <c r="AC161" s="5">
        <v>110</v>
      </c>
      <c r="AD161" s="5">
        <v>45</v>
      </c>
      <c r="AE161" s="5">
        <v>31</v>
      </c>
      <c r="AF161" s="5">
        <f t="shared" si="61"/>
        <v>0</v>
      </c>
      <c r="AG161" s="5">
        <f t="shared" si="62"/>
        <v>8.2585278276481155E-2</v>
      </c>
      <c r="AH161" s="5">
        <f t="shared" si="63"/>
        <v>0.71992818671454217</v>
      </c>
      <c r="AI161" s="5">
        <f t="shared" si="64"/>
        <v>0.19748653500897667</v>
      </c>
      <c r="AJ161" s="5">
        <v>0</v>
      </c>
      <c r="AK161" s="3">
        <v>27</v>
      </c>
      <c r="AL161" s="3">
        <v>374</v>
      </c>
      <c r="AM161" s="3">
        <v>173</v>
      </c>
      <c r="AN161" s="3">
        <v>35</v>
      </c>
      <c r="AO161" s="3">
        <v>24</v>
      </c>
      <c r="AP161" s="1">
        <f t="shared" si="65"/>
        <v>0</v>
      </c>
      <c r="AQ161" s="1">
        <f t="shared" si="66"/>
        <v>4.7038327526132406E-2</v>
      </c>
      <c r="AR161" s="1">
        <f t="shared" si="67"/>
        <v>0.65156794425087106</v>
      </c>
      <c r="AS161" s="1">
        <f t="shared" si="68"/>
        <v>0.30139372822299654</v>
      </c>
      <c r="AT161" s="5">
        <f t="shared" si="69"/>
        <v>557</v>
      </c>
      <c r="AU161" s="3">
        <f t="shared" si="79"/>
        <v>574</v>
      </c>
      <c r="AV161" s="2">
        <f t="shared" si="70"/>
        <v>935</v>
      </c>
      <c r="AW161" s="1">
        <f t="shared" si="80"/>
        <v>0.3357271095152603</v>
      </c>
      <c r="AX161" s="1">
        <f t="shared" si="81"/>
        <v>0.32578397212543553</v>
      </c>
      <c r="AY161" s="1">
        <f t="shared" si="82"/>
        <v>0</v>
      </c>
      <c r="AZ161" s="1">
        <f t="shared" si="82"/>
        <v>8.7961672473867587</v>
      </c>
      <c r="BA161" s="1">
        <f t="shared" si="82"/>
        <v>121.84320557491289</v>
      </c>
      <c r="BB161" s="1">
        <f t="shared" si="71"/>
        <v>56.360627177700344</v>
      </c>
      <c r="BC161" s="1">
        <f t="shared" si="83"/>
        <v>0</v>
      </c>
      <c r="BD161" s="1">
        <f t="shared" si="83"/>
        <v>15.443447037701974</v>
      </c>
      <c r="BE161" s="1">
        <f t="shared" si="83"/>
        <v>134.62657091561937</v>
      </c>
      <c r="BF161" s="1">
        <f t="shared" si="72"/>
        <v>36.929982046678631</v>
      </c>
      <c r="BG161" s="1">
        <f t="shared" si="84"/>
        <v>0</v>
      </c>
      <c r="BH161" s="1">
        <f t="shared" si="84"/>
        <v>4.7038327526132406E-2</v>
      </c>
      <c r="BI161" s="1">
        <f t="shared" si="84"/>
        <v>0.65156794425087117</v>
      </c>
      <c r="BJ161" s="1">
        <f t="shared" si="73"/>
        <v>0.30139372822299654</v>
      </c>
      <c r="BK161" s="1">
        <f t="shared" si="85"/>
        <v>0</v>
      </c>
      <c r="BL161" s="1">
        <f t="shared" si="85"/>
        <v>8.2585278276481142E-2</v>
      </c>
      <c r="BM161" s="1">
        <f t="shared" si="85"/>
        <v>0.71992818671454206</v>
      </c>
      <c r="BN161" s="1">
        <f t="shared" si="74"/>
        <v>0.19748653500897664</v>
      </c>
    </row>
    <row r="162" spans="1:66" hidden="1">
      <c r="A162" s="2" t="s">
        <v>161</v>
      </c>
      <c r="B162" s="2" t="s">
        <v>105</v>
      </c>
      <c r="C162" s="2" t="s">
        <v>164</v>
      </c>
      <c r="D162" s="2" t="s">
        <v>241</v>
      </c>
      <c r="E162" s="6" t="s">
        <v>75</v>
      </c>
      <c r="F162" s="2" t="s">
        <v>1141</v>
      </c>
      <c r="G162" s="2" t="s">
        <v>1433</v>
      </c>
      <c r="H162" s="2" t="s">
        <v>1141</v>
      </c>
      <c r="I162" s="2">
        <v>78</v>
      </c>
      <c r="J162" s="2">
        <v>65</v>
      </c>
      <c r="K162" s="2" t="str">
        <f t="shared" si="56"/>
        <v>MINERIO</v>
      </c>
      <c r="L162" s="2">
        <f t="shared" si="57"/>
        <v>4.0754999999999993E-3</v>
      </c>
      <c r="M162" s="2">
        <f t="shared" si="58"/>
        <v>306.8</v>
      </c>
      <c r="N162" s="9">
        <v>6.27</v>
      </c>
      <c r="O162" s="10">
        <v>4.72</v>
      </c>
      <c r="P162" s="11">
        <f t="shared" si="75"/>
        <v>3.5451322607035723E-3</v>
      </c>
      <c r="Q162" s="11">
        <f t="shared" si="76"/>
        <v>0.99999902979506816</v>
      </c>
      <c r="R162" s="11">
        <f t="shared" si="77"/>
        <v>46997.396509408238</v>
      </c>
      <c r="S162" s="11">
        <f t="shared" si="78"/>
        <v>13256868.138108673</v>
      </c>
      <c r="T162" s="2">
        <v>13</v>
      </c>
      <c r="U162" s="2">
        <v>3654</v>
      </c>
      <c r="V162" s="2">
        <f t="shared" si="59"/>
        <v>3.5451322607035723E-3</v>
      </c>
      <c r="W162" s="2">
        <f t="shared" si="60"/>
        <v>0.99645486773929648</v>
      </c>
      <c r="X162" s="2">
        <v>0</v>
      </c>
      <c r="Y162" s="2">
        <v>598</v>
      </c>
      <c r="Z162" s="5">
        <v>0</v>
      </c>
      <c r="AA162" s="5">
        <v>108</v>
      </c>
      <c r="AB162" s="5">
        <v>1299</v>
      </c>
      <c r="AC162" s="5">
        <v>831</v>
      </c>
      <c r="AD162" s="5">
        <v>69</v>
      </c>
      <c r="AE162" s="5">
        <v>56</v>
      </c>
      <c r="AF162" s="5">
        <f t="shared" si="61"/>
        <v>0</v>
      </c>
      <c r="AG162" s="5">
        <f t="shared" si="62"/>
        <v>4.8257372654155493E-2</v>
      </c>
      <c r="AH162" s="5">
        <f t="shared" si="63"/>
        <v>0.58042895442359255</v>
      </c>
      <c r="AI162" s="5">
        <f t="shared" si="64"/>
        <v>0.37131367292225204</v>
      </c>
      <c r="AJ162" s="5">
        <v>0</v>
      </c>
      <c r="AK162" s="3">
        <v>89</v>
      </c>
      <c r="AL162" s="3">
        <v>1096</v>
      </c>
      <c r="AM162" s="3">
        <v>1080</v>
      </c>
      <c r="AN162" s="3">
        <v>56</v>
      </c>
      <c r="AO162" s="3">
        <v>37</v>
      </c>
      <c r="AP162" s="1">
        <f t="shared" si="65"/>
        <v>0</v>
      </c>
      <c r="AQ162" s="1">
        <f t="shared" si="66"/>
        <v>3.9293598233995586E-2</v>
      </c>
      <c r="AR162" s="1">
        <f t="shared" si="67"/>
        <v>0.48388520971302429</v>
      </c>
      <c r="AS162" s="1">
        <f t="shared" si="68"/>
        <v>0.47682119205298013</v>
      </c>
      <c r="AT162" s="5">
        <f t="shared" si="69"/>
        <v>2238</v>
      </c>
      <c r="AU162" s="3">
        <f t="shared" si="79"/>
        <v>2265</v>
      </c>
      <c r="AV162" s="2">
        <f t="shared" si="70"/>
        <v>3667</v>
      </c>
      <c r="AW162" s="1">
        <f t="shared" si="80"/>
        <v>0.32770330652368185</v>
      </c>
      <c r="AX162" s="1">
        <f t="shared" si="81"/>
        <v>0.32379690949227374</v>
      </c>
      <c r="AY162" s="1">
        <f t="shared" si="82"/>
        <v>0</v>
      </c>
      <c r="AZ162" s="1">
        <f t="shared" si="82"/>
        <v>28.817924944812365</v>
      </c>
      <c r="BA162" s="1">
        <f t="shared" si="82"/>
        <v>354.88141280353204</v>
      </c>
      <c r="BB162" s="1">
        <f t="shared" si="71"/>
        <v>349.70066225165561</v>
      </c>
      <c r="BC162" s="1">
        <f t="shared" si="83"/>
        <v>0</v>
      </c>
      <c r="BD162" s="1">
        <f t="shared" si="83"/>
        <v>35.39195710455764</v>
      </c>
      <c r="BE162" s="1">
        <f t="shared" si="83"/>
        <v>425.68659517426272</v>
      </c>
      <c r="BF162" s="1">
        <f t="shared" si="72"/>
        <v>272.3214477211796</v>
      </c>
      <c r="BG162" s="1">
        <f t="shared" si="84"/>
        <v>0</v>
      </c>
      <c r="BH162" s="1">
        <f t="shared" si="84"/>
        <v>3.9293598233995586E-2</v>
      </c>
      <c r="BI162" s="1">
        <f t="shared" si="84"/>
        <v>0.48388520971302429</v>
      </c>
      <c r="BJ162" s="1">
        <f t="shared" si="73"/>
        <v>0.47682119205298007</v>
      </c>
      <c r="BK162" s="1">
        <f t="shared" si="85"/>
        <v>0</v>
      </c>
      <c r="BL162" s="1">
        <f t="shared" si="85"/>
        <v>4.82573726541555E-2</v>
      </c>
      <c r="BM162" s="1">
        <f t="shared" si="85"/>
        <v>0.58042895442359255</v>
      </c>
      <c r="BN162" s="1">
        <f t="shared" si="74"/>
        <v>0.37131367292225198</v>
      </c>
    </row>
    <row r="163" spans="1:66" hidden="1">
      <c r="A163" s="2" t="s">
        <v>161</v>
      </c>
      <c r="B163" s="2" t="s">
        <v>105</v>
      </c>
      <c r="C163" s="2" t="s">
        <v>164</v>
      </c>
      <c r="D163" s="2" t="s">
        <v>309</v>
      </c>
      <c r="E163" s="6" t="s">
        <v>83</v>
      </c>
      <c r="F163" s="2" t="s">
        <v>1436</v>
      </c>
      <c r="G163" s="2" t="s">
        <v>6</v>
      </c>
      <c r="H163" s="2" t="s">
        <v>1141</v>
      </c>
      <c r="I163" s="2">
        <v>146</v>
      </c>
      <c r="J163" s="2">
        <v>10</v>
      </c>
      <c r="K163" s="2" t="str">
        <f t="shared" si="56"/>
        <v>ESTERIL</v>
      </c>
      <c r="L163" s="2">
        <f t="shared" si="57"/>
        <v>6.2599999999999993E-4</v>
      </c>
      <c r="M163" s="2">
        <f t="shared" si="58"/>
        <v>1.7999999999999998</v>
      </c>
      <c r="N163" s="8">
        <v>6.26</v>
      </c>
      <c r="O163" s="11">
        <v>0.18</v>
      </c>
      <c r="P163" s="11">
        <f t="shared" si="75"/>
        <v>0.14829659318637275</v>
      </c>
      <c r="Q163" s="11">
        <f t="shared" si="76"/>
        <v>0.99965118855144264</v>
      </c>
      <c r="R163" s="11">
        <f t="shared" si="77"/>
        <v>18270.288577154311</v>
      </c>
      <c r="S163" s="11">
        <f t="shared" si="78"/>
        <v>123158.02608072628</v>
      </c>
      <c r="T163" s="2">
        <v>74</v>
      </c>
      <c r="U163" s="2">
        <v>425</v>
      </c>
      <c r="V163" s="2">
        <f t="shared" si="59"/>
        <v>0.14829659318637275</v>
      </c>
      <c r="W163" s="2">
        <f t="shared" si="60"/>
        <v>0.85170340681362722</v>
      </c>
      <c r="X163" s="2">
        <v>0</v>
      </c>
      <c r="Y163" s="2">
        <v>257</v>
      </c>
      <c r="Z163" s="5">
        <v>0</v>
      </c>
      <c r="AA163" s="5">
        <v>7</v>
      </c>
      <c r="AB163" s="5">
        <v>231</v>
      </c>
      <c r="AC163" s="5">
        <v>92</v>
      </c>
      <c r="AD163" s="5">
        <v>17</v>
      </c>
      <c r="AE163" s="5">
        <v>24</v>
      </c>
      <c r="AF163" s="5">
        <f t="shared" si="61"/>
        <v>0</v>
      </c>
      <c r="AG163" s="5">
        <f t="shared" si="62"/>
        <v>2.1212121212121213E-2</v>
      </c>
      <c r="AH163" s="5">
        <f t="shared" si="63"/>
        <v>0.7</v>
      </c>
      <c r="AI163" s="5">
        <f t="shared" si="64"/>
        <v>0.27878787878787881</v>
      </c>
      <c r="AJ163" s="5">
        <v>0</v>
      </c>
      <c r="AK163" s="3">
        <v>3</v>
      </c>
      <c r="AL163" s="3">
        <v>216</v>
      </c>
      <c r="AM163" s="3">
        <v>130</v>
      </c>
      <c r="AN163" s="3">
        <v>5</v>
      </c>
      <c r="AO163" s="3">
        <v>15</v>
      </c>
      <c r="AP163" s="1">
        <f t="shared" si="65"/>
        <v>0</v>
      </c>
      <c r="AQ163" s="1">
        <f t="shared" si="66"/>
        <v>8.5959885386819486E-3</v>
      </c>
      <c r="AR163" s="1">
        <f t="shared" si="67"/>
        <v>0.61891117478510027</v>
      </c>
      <c r="AS163" s="1">
        <f t="shared" si="68"/>
        <v>0.37249283667621774</v>
      </c>
      <c r="AT163" s="5">
        <f t="shared" si="69"/>
        <v>330</v>
      </c>
      <c r="AU163" s="3">
        <f t="shared" si="79"/>
        <v>349</v>
      </c>
      <c r="AV163" s="2">
        <f t="shared" si="70"/>
        <v>499</v>
      </c>
      <c r="AW163" s="1">
        <f t="shared" si="80"/>
        <v>0.30242424242424243</v>
      </c>
      <c r="AX163" s="1">
        <f t="shared" si="81"/>
        <v>0.28595988538681949</v>
      </c>
      <c r="AY163" s="1">
        <f t="shared" si="82"/>
        <v>0</v>
      </c>
      <c r="AZ163" s="1">
        <f t="shared" si="82"/>
        <v>0.85787965616045847</v>
      </c>
      <c r="BA163" s="1">
        <f t="shared" si="82"/>
        <v>61.767335243553006</v>
      </c>
      <c r="BB163" s="1">
        <f t="shared" si="71"/>
        <v>37.174785100286535</v>
      </c>
      <c r="BC163" s="1">
        <f t="shared" si="83"/>
        <v>0</v>
      </c>
      <c r="BD163" s="1">
        <f t="shared" si="83"/>
        <v>2.1169696969696972</v>
      </c>
      <c r="BE163" s="1">
        <f t="shared" si="83"/>
        <v>69.86</v>
      </c>
      <c r="BF163" s="1">
        <f t="shared" si="72"/>
        <v>27.823030303030304</v>
      </c>
      <c r="BG163" s="1">
        <f t="shared" si="84"/>
        <v>0</v>
      </c>
      <c r="BH163" s="1">
        <f t="shared" si="84"/>
        <v>8.5959885386819486E-3</v>
      </c>
      <c r="BI163" s="1">
        <f t="shared" si="84"/>
        <v>0.61891117478510027</v>
      </c>
      <c r="BJ163" s="1">
        <f t="shared" si="73"/>
        <v>0.3724928366762178</v>
      </c>
      <c r="BK163" s="1">
        <f t="shared" si="85"/>
        <v>0</v>
      </c>
      <c r="BL163" s="1">
        <f t="shared" si="85"/>
        <v>2.1212121212121213E-2</v>
      </c>
      <c r="BM163" s="1">
        <f t="shared" si="85"/>
        <v>0.70000000000000007</v>
      </c>
      <c r="BN163" s="1">
        <f t="shared" si="74"/>
        <v>0.27878787878787881</v>
      </c>
    </row>
    <row r="164" spans="1:66" hidden="1">
      <c r="A164" s="2" t="s">
        <v>161</v>
      </c>
      <c r="B164" s="2" t="s">
        <v>105</v>
      </c>
      <c r="C164" s="2" t="s">
        <v>164</v>
      </c>
      <c r="D164" s="2" t="s">
        <v>405</v>
      </c>
      <c r="E164" s="6" t="s">
        <v>21</v>
      </c>
      <c r="F164" s="2" t="s">
        <v>1141</v>
      </c>
      <c r="G164" s="2" t="s">
        <v>1433</v>
      </c>
      <c r="H164" s="2" t="s">
        <v>1141</v>
      </c>
      <c r="I164" s="2">
        <v>242</v>
      </c>
      <c r="J164" s="2">
        <v>115</v>
      </c>
      <c r="K164" s="2" t="str">
        <f t="shared" si="56"/>
        <v>MINERIO</v>
      </c>
      <c r="L164" s="2">
        <f t="shared" si="57"/>
        <v>7.1760000000000001E-3</v>
      </c>
      <c r="M164" s="2">
        <f t="shared" si="58"/>
        <v>244.95</v>
      </c>
      <c r="N164" s="8">
        <v>6.24</v>
      </c>
      <c r="O164" s="11">
        <v>2.13</v>
      </c>
      <c r="P164" s="11">
        <f t="shared" si="75"/>
        <v>2.7312454479242534E-2</v>
      </c>
      <c r="Q164" s="11">
        <f t="shared" si="76"/>
        <v>0.9999897745506563</v>
      </c>
      <c r="R164" s="11">
        <f t="shared" si="77"/>
        <v>184064.53022578295</v>
      </c>
      <c r="S164" s="11">
        <f t="shared" si="78"/>
        <v>6739147.0884881755</v>
      </c>
      <c r="T164" s="2">
        <v>75</v>
      </c>
      <c r="U164" s="2">
        <v>2671</v>
      </c>
      <c r="V164" s="2">
        <f t="shared" si="59"/>
        <v>2.7312454479242534E-2</v>
      </c>
      <c r="W164" s="2">
        <f t="shared" si="60"/>
        <v>0.97268754552075742</v>
      </c>
      <c r="X164" s="2">
        <v>0</v>
      </c>
      <c r="Y164" s="2">
        <v>539</v>
      </c>
      <c r="Z164" s="5">
        <v>0</v>
      </c>
      <c r="AA164" s="5">
        <v>131</v>
      </c>
      <c r="AB164" s="5">
        <v>2239</v>
      </c>
      <c r="AC164" s="5">
        <v>286</v>
      </c>
      <c r="AD164" s="5">
        <v>142</v>
      </c>
      <c r="AE164" s="5">
        <v>94</v>
      </c>
      <c r="AF164" s="5">
        <f t="shared" si="61"/>
        <v>0</v>
      </c>
      <c r="AG164" s="5">
        <f t="shared" si="62"/>
        <v>4.9322289156626509E-2</v>
      </c>
      <c r="AH164" s="5">
        <f t="shared" si="63"/>
        <v>0.84299698795180722</v>
      </c>
      <c r="AI164" s="5">
        <f t="shared" si="64"/>
        <v>0.10768072289156627</v>
      </c>
      <c r="AJ164" s="5">
        <v>0</v>
      </c>
      <c r="AK164" s="3">
        <v>66</v>
      </c>
      <c r="AL164" s="3">
        <v>2235</v>
      </c>
      <c r="AM164" s="3">
        <v>435</v>
      </c>
      <c r="AN164" s="3">
        <v>75</v>
      </c>
      <c r="AO164" s="3">
        <v>80</v>
      </c>
      <c r="AP164" s="1">
        <f t="shared" si="65"/>
        <v>0</v>
      </c>
      <c r="AQ164" s="1">
        <f t="shared" si="66"/>
        <v>2.4122807017543858E-2</v>
      </c>
      <c r="AR164" s="1">
        <f t="shared" si="67"/>
        <v>0.81688596491228072</v>
      </c>
      <c r="AS164" s="1">
        <f t="shared" si="68"/>
        <v>0.15899122807017543</v>
      </c>
      <c r="AT164" s="5">
        <f t="shared" si="69"/>
        <v>2656</v>
      </c>
      <c r="AU164" s="3">
        <f t="shared" si="79"/>
        <v>2736</v>
      </c>
      <c r="AV164" s="2">
        <f t="shared" si="70"/>
        <v>2746</v>
      </c>
      <c r="AW164" s="1">
        <f t="shared" si="80"/>
        <v>0.20677710843373495</v>
      </c>
      <c r="AX164" s="1">
        <f t="shared" si="81"/>
        <v>0.20073099415204679</v>
      </c>
      <c r="AY164" s="1">
        <f t="shared" si="82"/>
        <v>0</v>
      </c>
      <c r="AZ164" s="1">
        <f t="shared" si="82"/>
        <v>13.248245614035088</v>
      </c>
      <c r="BA164" s="1">
        <f t="shared" si="82"/>
        <v>448.63377192982455</v>
      </c>
      <c r="BB164" s="1">
        <f t="shared" si="71"/>
        <v>87.317982456140356</v>
      </c>
      <c r="BC164" s="1">
        <f t="shared" si="83"/>
        <v>0</v>
      </c>
      <c r="BD164" s="1">
        <f t="shared" si="83"/>
        <v>27.087801204819279</v>
      </c>
      <c r="BE164" s="1">
        <f t="shared" si="83"/>
        <v>462.97394578313254</v>
      </c>
      <c r="BF164" s="1">
        <f t="shared" si="72"/>
        <v>59.138253012048196</v>
      </c>
      <c r="BG164" s="1">
        <f t="shared" si="84"/>
        <v>0</v>
      </c>
      <c r="BH164" s="1">
        <f t="shared" si="84"/>
        <v>2.4122807017543858E-2</v>
      </c>
      <c r="BI164" s="1">
        <f t="shared" si="84"/>
        <v>0.8168859649122806</v>
      </c>
      <c r="BJ164" s="1">
        <f t="shared" si="73"/>
        <v>0.15899122807017543</v>
      </c>
      <c r="BK164" s="1">
        <f t="shared" si="85"/>
        <v>0</v>
      </c>
      <c r="BL164" s="1">
        <f t="shared" si="85"/>
        <v>4.9322289156626502E-2</v>
      </c>
      <c r="BM164" s="1">
        <f t="shared" si="85"/>
        <v>0.84299698795180722</v>
      </c>
      <c r="BN164" s="1">
        <f t="shared" si="74"/>
        <v>0.10768072289156626</v>
      </c>
    </row>
    <row r="165" spans="1:66" hidden="1">
      <c r="A165" s="2" t="s">
        <v>616</v>
      </c>
      <c r="B165" s="2" t="s">
        <v>105</v>
      </c>
      <c r="C165" s="2" t="s">
        <v>162</v>
      </c>
      <c r="D165" s="2" t="s">
        <v>636</v>
      </c>
      <c r="E165" s="6" t="s">
        <v>4</v>
      </c>
      <c r="F165" s="2" t="s">
        <v>1436</v>
      </c>
      <c r="G165" s="2" t="s">
        <v>1433</v>
      </c>
      <c r="H165" s="2" t="s">
        <v>1434</v>
      </c>
      <c r="I165" s="2">
        <v>20</v>
      </c>
      <c r="K165" s="2" t="str">
        <f t="shared" si="56"/>
        <v>MINERIO</v>
      </c>
      <c r="L165" s="2">
        <f t="shared" si="57"/>
        <v>0</v>
      </c>
      <c r="M165" s="2">
        <f t="shared" si="58"/>
        <v>0</v>
      </c>
      <c r="N165" s="8">
        <v>6.2133333333333338</v>
      </c>
      <c r="O165" s="11">
        <v>0.41</v>
      </c>
      <c r="P165" s="11">
        <f t="shared" si="75"/>
        <v>2.6212319790301442E-3</v>
      </c>
      <c r="Q165" s="11">
        <f t="shared" si="76"/>
        <v>0.99999885184889648</v>
      </c>
      <c r="R165" s="11">
        <f t="shared" si="77"/>
        <v>13590.37745740498</v>
      </c>
      <c r="S165" s="11">
        <f t="shared" si="78"/>
        <v>5184723.0471476773</v>
      </c>
      <c r="T165" s="2">
        <v>6</v>
      </c>
      <c r="U165" s="2">
        <v>2283</v>
      </c>
      <c r="V165" s="2">
        <f t="shared" si="59"/>
        <v>2.6212319790301442E-3</v>
      </c>
      <c r="W165" s="2">
        <f t="shared" si="60"/>
        <v>0.99737876802096981</v>
      </c>
      <c r="X165" s="2">
        <v>0</v>
      </c>
      <c r="Y165" s="2">
        <v>499</v>
      </c>
      <c r="Z165" s="2">
        <v>0</v>
      </c>
      <c r="AA165" s="2">
        <v>29</v>
      </c>
      <c r="AB165" s="2">
        <v>1061</v>
      </c>
      <c r="AC165" s="2">
        <v>323</v>
      </c>
      <c r="AD165" s="2">
        <v>43</v>
      </c>
      <c r="AE165" s="2">
        <v>54</v>
      </c>
      <c r="AF165" s="5">
        <f t="shared" si="61"/>
        <v>0</v>
      </c>
      <c r="AG165" s="5">
        <f t="shared" si="62"/>
        <v>2.0523708421797595E-2</v>
      </c>
      <c r="AH165" s="5">
        <f t="shared" si="63"/>
        <v>0.75088464260438781</v>
      </c>
      <c r="AI165" s="5">
        <f t="shared" si="64"/>
        <v>0.22859164897381457</v>
      </c>
      <c r="AJ165" s="2">
        <v>0</v>
      </c>
      <c r="AK165" s="3">
        <v>10</v>
      </c>
      <c r="AL165" s="3">
        <v>990</v>
      </c>
      <c r="AM165" s="3">
        <v>448</v>
      </c>
      <c r="AN165" s="3">
        <v>19</v>
      </c>
      <c r="AO165" s="3">
        <v>43</v>
      </c>
      <c r="AP165" s="1">
        <f t="shared" si="65"/>
        <v>0</v>
      </c>
      <c r="AQ165" s="1">
        <f t="shared" si="66"/>
        <v>6.9060773480662981E-3</v>
      </c>
      <c r="AR165" s="1">
        <f t="shared" si="67"/>
        <v>0.68370165745856348</v>
      </c>
      <c r="AS165" s="1">
        <f t="shared" si="68"/>
        <v>0.30939226519337015</v>
      </c>
      <c r="AT165" s="5">
        <f t="shared" si="69"/>
        <v>1413</v>
      </c>
      <c r="AU165" s="3">
        <f t="shared" si="79"/>
        <v>1448</v>
      </c>
      <c r="AV165" s="2">
        <f t="shared" si="70"/>
        <v>2289</v>
      </c>
      <c r="AW165" s="1">
        <f t="shared" si="80"/>
        <v>0.32399150743099786</v>
      </c>
      <c r="AX165" s="1">
        <f t="shared" si="81"/>
        <v>0.31616022099447516</v>
      </c>
      <c r="AY165" s="1">
        <f t="shared" si="82"/>
        <v>0</v>
      </c>
      <c r="AZ165" s="1">
        <f t="shared" si="82"/>
        <v>3.1616022099447516</v>
      </c>
      <c r="BA165" s="1">
        <f t="shared" si="82"/>
        <v>312.99861878453044</v>
      </c>
      <c r="BB165" s="1">
        <f t="shared" si="71"/>
        <v>141.63977900552487</v>
      </c>
      <c r="BC165" s="1">
        <f t="shared" si="83"/>
        <v>0</v>
      </c>
      <c r="BD165" s="1">
        <f t="shared" si="83"/>
        <v>9.3957537154989375</v>
      </c>
      <c r="BE165" s="1">
        <f t="shared" si="83"/>
        <v>343.75498938428871</v>
      </c>
      <c r="BF165" s="1">
        <f t="shared" si="72"/>
        <v>104.64925690021231</v>
      </c>
      <c r="BG165" s="1">
        <f t="shared" si="84"/>
        <v>0</v>
      </c>
      <c r="BH165" s="1">
        <f t="shared" si="84"/>
        <v>6.9060773480662981E-3</v>
      </c>
      <c r="BI165" s="1">
        <f t="shared" si="84"/>
        <v>0.68370165745856359</v>
      </c>
      <c r="BJ165" s="1">
        <f t="shared" si="73"/>
        <v>0.30939226519337015</v>
      </c>
      <c r="BK165" s="1">
        <f t="shared" si="85"/>
        <v>0</v>
      </c>
      <c r="BL165" s="1">
        <f t="shared" si="85"/>
        <v>2.0523708421797595E-2</v>
      </c>
      <c r="BM165" s="1">
        <f t="shared" si="85"/>
        <v>0.75088464260438781</v>
      </c>
      <c r="BN165" s="1">
        <f t="shared" si="74"/>
        <v>0.22859164897381459</v>
      </c>
    </row>
    <row r="166" spans="1:66" hidden="1">
      <c r="A166" s="2" t="s">
        <v>616</v>
      </c>
      <c r="B166" s="2" t="s">
        <v>105</v>
      </c>
      <c r="C166" s="2" t="s">
        <v>164</v>
      </c>
      <c r="D166" s="2" t="s">
        <v>833</v>
      </c>
      <c r="E166" s="6" t="s">
        <v>17</v>
      </c>
      <c r="F166" s="2" t="s">
        <v>1436</v>
      </c>
      <c r="G166" s="2" t="s">
        <v>6</v>
      </c>
      <c r="H166" s="2" t="s">
        <v>1434</v>
      </c>
      <c r="I166" s="2">
        <v>72</v>
      </c>
      <c r="J166" s="2">
        <v>70</v>
      </c>
      <c r="K166" s="2" t="str">
        <f t="shared" si="56"/>
        <v>MINERIO</v>
      </c>
      <c r="L166" s="2">
        <f t="shared" si="57"/>
        <v>4.3119999999999999E-3</v>
      </c>
      <c r="M166" s="2">
        <f t="shared" si="58"/>
        <v>189.7</v>
      </c>
      <c r="N166" s="8">
        <v>6.16</v>
      </c>
      <c r="O166" s="11">
        <v>2.71</v>
      </c>
      <c r="P166" s="11">
        <f t="shared" si="75"/>
        <v>7.9840319361277438E-3</v>
      </c>
      <c r="Q166" s="11">
        <f t="shared" si="76"/>
        <v>0.99999770508375574</v>
      </c>
      <c r="R166" s="11">
        <f t="shared" si="77"/>
        <v>95085.037924151693</v>
      </c>
      <c r="S166" s="11">
        <f t="shared" si="78"/>
        <v>11909373.668922186</v>
      </c>
      <c r="T166" s="2">
        <v>28</v>
      </c>
      <c r="U166" s="2">
        <v>3479</v>
      </c>
      <c r="V166" s="2">
        <f t="shared" si="59"/>
        <v>7.9840319361277438E-3</v>
      </c>
      <c r="W166" s="2">
        <f t="shared" si="60"/>
        <v>0.99201596806387227</v>
      </c>
      <c r="X166" s="2">
        <v>0</v>
      </c>
      <c r="Y166" s="2">
        <v>598</v>
      </c>
      <c r="Z166" s="5">
        <v>0</v>
      </c>
      <c r="AA166" s="5">
        <v>73</v>
      </c>
      <c r="AB166" s="5">
        <v>1655</v>
      </c>
      <c r="AC166" s="5">
        <v>385</v>
      </c>
      <c r="AD166" s="5">
        <v>75</v>
      </c>
      <c r="AE166" s="5">
        <v>100</v>
      </c>
      <c r="AF166" s="5">
        <f t="shared" si="61"/>
        <v>0</v>
      </c>
      <c r="AG166" s="5">
        <f t="shared" si="62"/>
        <v>3.4548035967818268E-2</v>
      </c>
      <c r="AH166" s="5">
        <f t="shared" si="63"/>
        <v>0.78324656885944155</v>
      </c>
      <c r="AI166" s="5">
        <f t="shared" si="64"/>
        <v>0.18220539517274018</v>
      </c>
      <c r="AJ166" s="5">
        <v>0</v>
      </c>
      <c r="AK166" s="3">
        <v>50</v>
      </c>
      <c r="AL166" s="3">
        <v>1578</v>
      </c>
      <c r="AM166" s="3">
        <v>564</v>
      </c>
      <c r="AN166" s="3">
        <v>38</v>
      </c>
      <c r="AO166" s="3">
        <v>58</v>
      </c>
      <c r="AP166" s="1">
        <f t="shared" si="65"/>
        <v>0</v>
      </c>
      <c r="AQ166" s="1">
        <f t="shared" si="66"/>
        <v>2.281021897810219E-2</v>
      </c>
      <c r="AR166" s="1">
        <f t="shared" si="67"/>
        <v>0.7198905109489051</v>
      </c>
      <c r="AS166" s="1">
        <f t="shared" si="68"/>
        <v>0.25729927007299269</v>
      </c>
      <c r="AT166" s="5">
        <f t="shared" si="69"/>
        <v>2113</v>
      </c>
      <c r="AU166" s="3">
        <f t="shared" si="79"/>
        <v>2192</v>
      </c>
      <c r="AV166" s="2">
        <f t="shared" si="70"/>
        <v>3507</v>
      </c>
      <c r="AW166" s="1">
        <f t="shared" si="80"/>
        <v>0.33194510175106484</v>
      </c>
      <c r="AX166" s="1">
        <f t="shared" si="81"/>
        <v>0.31998175182481753</v>
      </c>
      <c r="AY166" s="1">
        <f t="shared" si="82"/>
        <v>0</v>
      </c>
      <c r="AZ166" s="1">
        <f t="shared" si="82"/>
        <v>15.999087591240876</v>
      </c>
      <c r="BA166" s="1">
        <f t="shared" si="82"/>
        <v>504.93120437956208</v>
      </c>
      <c r="BB166" s="1">
        <f t="shared" si="71"/>
        <v>180.46970802919708</v>
      </c>
      <c r="BC166" s="1">
        <f t="shared" si="83"/>
        <v>0</v>
      </c>
      <c r="BD166" s="1">
        <f t="shared" si="83"/>
        <v>24.231992427827734</v>
      </c>
      <c r="BE166" s="1">
        <f t="shared" si="83"/>
        <v>549.36914339801228</v>
      </c>
      <c r="BF166" s="1">
        <f t="shared" si="72"/>
        <v>127.79886417415996</v>
      </c>
      <c r="BG166" s="1">
        <f t="shared" si="84"/>
        <v>0</v>
      </c>
      <c r="BH166" s="1">
        <f t="shared" si="84"/>
        <v>2.2810218978102186E-2</v>
      </c>
      <c r="BI166" s="1">
        <f t="shared" si="84"/>
        <v>0.7198905109489051</v>
      </c>
      <c r="BJ166" s="1">
        <f t="shared" si="73"/>
        <v>0.25729927007299269</v>
      </c>
      <c r="BK166" s="1">
        <f t="shared" si="85"/>
        <v>0</v>
      </c>
      <c r="BL166" s="1">
        <f t="shared" si="85"/>
        <v>3.4548035967818268E-2</v>
      </c>
      <c r="BM166" s="1">
        <f t="shared" si="85"/>
        <v>0.78324656885944155</v>
      </c>
      <c r="BN166" s="1">
        <f t="shared" si="74"/>
        <v>0.18220539517274018</v>
      </c>
    </row>
    <row r="167" spans="1:66" hidden="1">
      <c r="A167" s="2" t="s">
        <v>161</v>
      </c>
      <c r="B167" s="2" t="s">
        <v>105</v>
      </c>
      <c r="C167" s="2" t="s">
        <v>164</v>
      </c>
      <c r="D167" s="2" t="s">
        <v>190</v>
      </c>
      <c r="E167" s="6" t="s">
        <v>70</v>
      </c>
      <c r="F167" s="2" t="s">
        <v>1141</v>
      </c>
      <c r="G167" s="2" t="s">
        <v>1433</v>
      </c>
      <c r="H167" s="2" t="s">
        <v>1141</v>
      </c>
      <c r="I167" s="2">
        <v>26</v>
      </c>
      <c r="J167" s="2">
        <v>45</v>
      </c>
      <c r="K167" s="2" t="str">
        <f t="shared" si="56"/>
        <v>MINERIO</v>
      </c>
      <c r="L167" s="2">
        <f t="shared" si="57"/>
        <v>2.7585000000000001E-3</v>
      </c>
      <c r="M167" s="2">
        <f t="shared" si="58"/>
        <v>220.04999999999998</v>
      </c>
      <c r="N167" s="9">
        <v>6.13</v>
      </c>
      <c r="O167" s="10">
        <v>4.8899999999999997</v>
      </c>
      <c r="P167" s="11">
        <f t="shared" si="75"/>
        <v>6.7314884068810773E-3</v>
      </c>
      <c r="Q167" s="11">
        <f t="shared" si="76"/>
        <v>0.99999746556048708</v>
      </c>
      <c r="R167" s="11">
        <f t="shared" si="77"/>
        <v>46844.724008975318</v>
      </c>
      <c r="S167" s="11">
        <f t="shared" si="78"/>
        <v>6959026.362723914</v>
      </c>
      <c r="T167" s="2">
        <v>18</v>
      </c>
      <c r="U167" s="2">
        <v>2656</v>
      </c>
      <c r="V167" s="2">
        <f t="shared" si="59"/>
        <v>6.7314884068810773E-3</v>
      </c>
      <c r="W167" s="2">
        <f t="shared" si="60"/>
        <v>0.99326851159311891</v>
      </c>
      <c r="X167" s="2">
        <v>0</v>
      </c>
      <c r="Y167" s="2">
        <v>532</v>
      </c>
      <c r="Z167" s="5">
        <v>0</v>
      </c>
      <c r="AA167" s="5">
        <v>0</v>
      </c>
      <c r="AB167" s="5">
        <v>642</v>
      </c>
      <c r="AC167" s="5">
        <v>692</v>
      </c>
      <c r="AD167" s="5">
        <v>1</v>
      </c>
      <c r="AE167" s="5">
        <v>21</v>
      </c>
      <c r="AF167" s="5">
        <f t="shared" si="61"/>
        <v>0</v>
      </c>
      <c r="AG167" s="5">
        <f t="shared" si="62"/>
        <v>0</v>
      </c>
      <c r="AH167" s="5">
        <f t="shared" si="63"/>
        <v>0.48125937031484256</v>
      </c>
      <c r="AI167" s="5">
        <f t="shared" si="64"/>
        <v>0.51874062968515744</v>
      </c>
      <c r="AJ167" s="2">
        <v>0</v>
      </c>
      <c r="AK167" s="3">
        <v>0</v>
      </c>
      <c r="AL167" s="3">
        <v>511</v>
      </c>
      <c r="AM167" s="3">
        <v>829</v>
      </c>
      <c r="AN167" s="3">
        <v>1</v>
      </c>
      <c r="AO167" s="3">
        <v>15</v>
      </c>
      <c r="AP167" s="1">
        <f t="shared" si="65"/>
        <v>0</v>
      </c>
      <c r="AQ167" s="1">
        <f t="shared" si="66"/>
        <v>0</v>
      </c>
      <c r="AR167" s="1">
        <f t="shared" si="67"/>
        <v>0.38134328358208958</v>
      </c>
      <c r="AS167" s="1">
        <f t="shared" si="68"/>
        <v>0.61865671641791042</v>
      </c>
      <c r="AT167" s="5">
        <f t="shared" si="69"/>
        <v>1334</v>
      </c>
      <c r="AU167" s="3">
        <f t="shared" si="79"/>
        <v>1340</v>
      </c>
      <c r="AV167" s="2">
        <f t="shared" si="70"/>
        <v>2674</v>
      </c>
      <c r="AW167" s="1">
        <f t="shared" si="80"/>
        <v>0.40089955022488755</v>
      </c>
      <c r="AX167" s="1">
        <f t="shared" si="81"/>
        <v>0.39910447761194029</v>
      </c>
      <c r="AY167" s="1">
        <f t="shared" si="82"/>
        <v>0</v>
      </c>
      <c r="AZ167" s="1">
        <f t="shared" si="82"/>
        <v>0</v>
      </c>
      <c r="BA167" s="1">
        <f t="shared" si="82"/>
        <v>203.9423880597015</v>
      </c>
      <c r="BB167" s="1">
        <f t="shared" si="71"/>
        <v>330.85761194029851</v>
      </c>
      <c r="BC167" s="1">
        <f t="shared" si="83"/>
        <v>0</v>
      </c>
      <c r="BD167" s="1">
        <f t="shared" si="83"/>
        <v>0</v>
      </c>
      <c r="BE167" s="1">
        <f t="shared" si="83"/>
        <v>257.37751124437779</v>
      </c>
      <c r="BF167" s="1">
        <f t="shared" si="72"/>
        <v>277.42248875562217</v>
      </c>
      <c r="BG167" s="1">
        <f t="shared" si="84"/>
        <v>0</v>
      </c>
      <c r="BH167" s="1">
        <f t="shared" si="84"/>
        <v>0</v>
      </c>
      <c r="BI167" s="1">
        <f t="shared" si="84"/>
        <v>0.38134328358208958</v>
      </c>
      <c r="BJ167" s="1">
        <f t="shared" si="73"/>
        <v>0.61865671641791053</v>
      </c>
      <c r="BK167" s="1">
        <f t="shared" si="85"/>
        <v>0</v>
      </c>
      <c r="BL167" s="1">
        <f t="shared" si="85"/>
        <v>0</v>
      </c>
      <c r="BM167" s="1">
        <f t="shared" si="85"/>
        <v>0.48125937031484256</v>
      </c>
      <c r="BN167" s="1">
        <f t="shared" si="74"/>
        <v>0.51874062968515744</v>
      </c>
    </row>
    <row r="168" spans="1:66" hidden="1">
      <c r="A168" s="2" t="s">
        <v>1047</v>
      </c>
      <c r="B168" s="2" t="s">
        <v>105</v>
      </c>
      <c r="C168" s="2" t="s">
        <v>1048</v>
      </c>
      <c r="D168" s="2">
        <v>16198</v>
      </c>
      <c r="E168" s="6" t="s">
        <v>65</v>
      </c>
      <c r="F168" s="2" t="s">
        <v>1141</v>
      </c>
      <c r="G168" s="2" t="s">
        <v>1433</v>
      </c>
      <c r="H168" s="2" t="s">
        <v>1141</v>
      </c>
      <c r="I168" s="2">
        <v>54</v>
      </c>
      <c r="J168" s="2">
        <v>10</v>
      </c>
      <c r="K168" s="2" t="str">
        <f t="shared" si="56"/>
        <v>MINERIO</v>
      </c>
      <c r="L168" s="2">
        <f t="shared" si="57"/>
        <v>6.1299999999999994E-4</v>
      </c>
      <c r="M168" s="2">
        <f t="shared" si="58"/>
        <v>85</v>
      </c>
      <c r="N168" s="8">
        <v>6.13</v>
      </c>
      <c r="O168" s="11">
        <v>8.5</v>
      </c>
      <c r="P168" s="11">
        <f t="shared" si="75"/>
        <v>0.26629213483146069</v>
      </c>
      <c r="Q168" s="11">
        <f t="shared" si="76"/>
        <v>0.99959236816894192</v>
      </c>
      <c r="R168" s="11">
        <f t="shared" si="77"/>
        <v>46083.451685393258</v>
      </c>
      <c r="S168" s="11">
        <f t="shared" si="78"/>
        <v>172985.4568658444</v>
      </c>
      <c r="T168" s="2">
        <v>237</v>
      </c>
      <c r="U168" s="2">
        <v>653</v>
      </c>
      <c r="V168" s="2">
        <f t="shared" si="59"/>
        <v>0.26629213483146069</v>
      </c>
      <c r="W168" s="2">
        <f t="shared" si="60"/>
        <v>0.73370786516853936</v>
      </c>
      <c r="X168" s="2">
        <v>0</v>
      </c>
      <c r="Y168" s="2">
        <v>356</v>
      </c>
      <c r="Z168" s="5">
        <v>0</v>
      </c>
      <c r="AA168" s="5">
        <v>441</v>
      </c>
      <c r="AB168" s="5">
        <v>19</v>
      </c>
      <c r="AC168" s="5">
        <v>9</v>
      </c>
      <c r="AD168" s="5">
        <v>173</v>
      </c>
      <c r="AE168" s="5">
        <v>0</v>
      </c>
      <c r="AF168" s="5">
        <f t="shared" si="61"/>
        <v>0</v>
      </c>
      <c r="AG168" s="5">
        <f t="shared" si="62"/>
        <v>0.94029850746268662</v>
      </c>
      <c r="AH168" s="5">
        <f t="shared" si="63"/>
        <v>4.0511727078891259E-2</v>
      </c>
      <c r="AI168" s="5">
        <f t="shared" si="64"/>
        <v>1.9189765458422176E-2</v>
      </c>
      <c r="AJ168" s="5">
        <v>0</v>
      </c>
      <c r="AK168" s="3">
        <v>396</v>
      </c>
      <c r="AL168" s="3">
        <v>33</v>
      </c>
      <c r="AM168" s="3">
        <v>15</v>
      </c>
      <c r="AN168" s="3">
        <v>186</v>
      </c>
      <c r="AO168" s="3">
        <v>7</v>
      </c>
      <c r="AP168" s="1">
        <f t="shared" si="65"/>
        <v>0</v>
      </c>
      <c r="AQ168" s="1">
        <f t="shared" si="66"/>
        <v>0.89189189189189189</v>
      </c>
      <c r="AR168" s="1">
        <f t="shared" si="67"/>
        <v>7.4324324324324328E-2</v>
      </c>
      <c r="AS168" s="1">
        <f t="shared" si="68"/>
        <v>3.3783783783783786E-2</v>
      </c>
      <c r="AT168" s="5">
        <f t="shared" si="69"/>
        <v>469</v>
      </c>
      <c r="AU168" s="3">
        <f t="shared" si="79"/>
        <v>444</v>
      </c>
      <c r="AV168" s="2">
        <f t="shared" si="70"/>
        <v>890</v>
      </c>
      <c r="AW168" s="1">
        <f t="shared" si="80"/>
        <v>0.3795309168443497</v>
      </c>
      <c r="AX168" s="1">
        <f t="shared" si="81"/>
        <v>0.40090090090090091</v>
      </c>
      <c r="AY168" s="1">
        <f t="shared" si="82"/>
        <v>0</v>
      </c>
      <c r="AZ168" s="1">
        <f t="shared" si="82"/>
        <v>158.75675675675677</v>
      </c>
      <c r="BA168" s="1">
        <f t="shared" si="82"/>
        <v>13.22972972972973</v>
      </c>
      <c r="BB168" s="1">
        <f t="shared" si="71"/>
        <v>6.013513513513514</v>
      </c>
      <c r="BC168" s="1">
        <f t="shared" si="83"/>
        <v>0</v>
      </c>
      <c r="BD168" s="1">
        <f t="shared" si="83"/>
        <v>167.37313432835822</v>
      </c>
      <c r="BE168" s="1">
        <f t="shared" si="83"/>
        <v>7.2110874200426442</v>
      </c>
      <c r="BF168" s="1">
        <f t="shared" si="72"/>
        <v>3.4157782515991473</v>
      </c>
      <c r="BG168" s="1">
        <f t="shared" si="84"/>
        <v>0</v>
      </c>
      <c r="BH168" s="1">
        <f t="shared" si="84"/>
        <v>0.89189189189189189</v>
      </c>
      <c r="BI168" s="1">
        <f t="shared" si="84"/>
        <v>7.4324324324324315E-2</v>
      </c>
      <c r="BJ168" s="1">
        <f t="shared" si="73"/>
        <v>3.3783783783783779E-2</v>
      </c>
      <c r="BK168" s="1">
        <f t="shared" si="85"/>
        <v>0</v>
      </c>
      <c r="BL168" s="1">
        <f t="shared" si="85"/>
        <v>0.94029850746268662</v>
      </c>
      <c r="BM168" s="1">
        <f t="shared" si="85"/>
        <v>4.0511727078891259E-2</v>
      </c>
      <c r="BN168" s="1">
        <f t="shared" si="74"/>
        <v>1.9189765458422176E-2</v>
      </c>
    </row>
    <row r="169" spans="1:66" hidden="1">
      <c r="A169" s="2" t="s">
        <v>616</v>
      </c>
      <c r="B169" s="2" t="s">
        <v>105</v>
      </c>
      <c r="C169" s="2" t="s">
        <v>163</v>
      </c>
      <c r="D169" s="2" t="s">
        <v>713</v>
      </c>
      <c r="E169" s="6" t="s">
        <v>9</v>
      </c>
      <c r="F169" s="2" t="s">
        <v>1436</v>
      </c>
      <c r="G169" s="2" t="s">
        <v>1433</v>
      </c>
      <c r="H169" s="2" t="s">
        <v>1141</v>
      </c>
      <c r="I169" s="2">
        <v>51</v>
      </c>
      <c r="K169" s="2" t="str">
        <f t="shared" si="56"/>
        <v>MINERIO</v>
      </c>
      <c r="L169" s="2">
        <f t="shared" si="57"/>
        <v>0</v>
      </c>
      <c r="M169" s="2">
        <f t="shared" si="58"/>
        <v>0</v>
      </c>
      <c r="N169" s="9">
        <v>6.08</v>
      </c>
      <c r="O169" s="10">
        <v>0.28999999999999998</v>
      </c>
      <c r="P169" s="11">
        <f t="shared" si="75"/>
        <v>2.2701475595913734E-3</v>
      </c>
      <c r="Q169" s="11">
        <f t="shared" si="76"/>
        <v>0.99999870867768592</v>
      </c>
      <c r="R169" s="11">
        <f t="shared" si="77"/>
        <v>6984.1452894438135</v>
      </c>
      <c r="S169" s="11">
        <f t="shared" si="78"/>
        <v>3076512.0272262394</v>
      </c>
      <c r="T169" s="2">
        <v>4</v>
      </c>
      <c r="U169" s="2">
        <v>1758</v>
      </c>
      <c r="V169" s="2">
        <f t="shared" si="59"/>
        <v>2.2701475595913734E-3</v>
      </c>
      <c r="W169" s="2">
        <f t="shared" si="60"/>
        <v>0.99772985244040857</v>
      </c>
      <c r="X169" s="2">
        <v>0</v>
      </c>
      <c r="Y169" s="2">
        <v>405</v>
      </c>
      <c r="Z169" s="2">
        <v>0</v>
      </c>
      <c r="AA169" s="2">
        <v>25</v>
      </c>
      <c r="AB169" s="2">
        <v>741</v>
      </c>
      <c r="AC169" s="2">
        <v>306</v>
      </c>
      <c r="AD169" s="2">
        <v>37</v>
      </c>
      <c r="AE169" s="2">
        <v>59</v>
      </c>
      <c r="AF169" s="5">
        <f t="shared" si="61"/>
        <v>0</v>
      </c>
      <c r="AG169" s="5">
        <f t="shared" si="62"/>
        <v>2.3320895522388061E-2</v>
      </c>
      <c r="AH169" s="5">
        <f t="shared" si="63"/>
        <v>0.69123134328358204</v>
      </c>
      <c r="AI169" s="5">
        <f t="shared" si="64"/>
        <v>0.28544776119402987</v>
      </c>
      <c r="AJ169" s="2">
        <v>0</v>
      </c>
      <c r="AK169" s="3">
        <v>10</v>
      </c>
      <c r="AL169" s="3">
        <v>692</v>
      </c>
      <c r="AM169" s="3">
        <v>412</v>
      </c>
      <c r="AN169" s="3">
        <v>14</v>
      </c>
      <c r="AO169" s="3">
        <v>38</v>
      </c>
      <c r="AP169" s="1">
        <f t="shared" si="65"/>
        <v>0</v>
      </c>
      <c r="AQ169" s="1">
        <f t="shared" si="66"/>
        <v>8.9766606822262122E-3</v>
      </c>
      <c r="AR169" s="1">
        <f t="shared" si="67"/>
        <v>0.62118491921005381</v>
      </c>
      <c r="AS169" s="1">
        <f t="shared" si="68"/>
        <v>0.36983842010771995</v>
      </c>
      <c r="AT169" s="5">
        <f t="shared" si="69"/>
        <v>1072</v>
      </c>
      <c r="AU169" s="3">
        <f t="shared" si="79"/>
        <v>1114</v>
      </c>
      <c r="AV169" s="2">
        <f t="shared" si="70"/>
        <v>1762</v>
      </c>
      <c r="AW169" s="1">
        <f t="shared" si="80"/>
        <v>0.32873134328358211</v>
      </c>
      <c r="AX169" s="1">
        <f t="shared" si="81"/>
        <v>0.3163375224416517</v>
      </c>
      <c r="AY169" s="1">
        <f t="shared" si="82"/>
        <v>0</v>
      </c>
      <c r="AZ169" s="1">
        <f t="shared" si="82"/>
        <v>3.1633752244165168</v>
      </c>
      <c r="BA169" s="1">
        <f t="shared" si="82"/>
        <v>218.90556552962298</v>
      </c>
      <c r="BB169" s="1">
        <f t="shared" si="71"/>
        <v>130.33105924596049</v>
      </c>
      <c r="BC169" s="1">
        <f t="shared" si="83"/>
        <v>0</v>
      </c>
      <c r="BD169" s="1">
        <f t="shared" si="83"/>
        <v>8.218283582089553</v>
      </c>
      <c r="BE169" s="1">
        <f t="shared" si="83"/>
        <v>243.58992537313435</v>
      </c>
      <c r="BF169" s="1">
        <f t="shared" si="72"/>
        <v>100.59179104477613</v>
      </c>
      <c r="BG169" s="1">
        <f t="shared" si="84"/>
        <v>0</v>
      </c>
      <c r="BH169" s="1">
        <f t="shared" si="84"/>
        <v>8.9766606822262122E-3</v>
      </c>
      <c r="BI169" s="1">
        <f t="shared" si="84"/>
        <v>0.62118491921005392</v>
      </c>
      <c r="BJ169" s="1">
        <f t="shared" si="73"/>
        <v>0.36983842010771989</v>
      </c>
      <c r="BK169" s="1">
        <f t="shared" si="85"/>
        <v>0</v>
      </c>
      <c r="BL169" s="1">
        <f t="shared" si="85"/>
        <v>2.3320895522388061E-2</v>
      </c>
      <c r="BM169" s="1">
        <f t="shared" si="85"/>
        <v>0.69123134328358204</v>
      </c>
      <c r="BN169" s="1">
        <f t="shared" si="74"/>
        <v>0.28544776119402987</v>
      </c>
    </row>
    <row r="170" spans="1:66" hidden="1">
      <c r="A170" s="2" t="s">
        <v>1049</v>
      </c>
      <c r="B170" s="2" t="s">
        <v>105</v>
      </c>
      <c r="C170" s="2" t="s">
        <v>164</v>
      </c>
      <c r="E170" s="6" t="s">
        <v>130</v>
      </c>
      <c r="F170" s="2" t="s">
        <v>1141</v>
      </c>
      <c r="G170" s="2" t="s">
        <v>1433</v>
      </c>
      <c r="H170" s="2" t="s">
        <v>1141</v>
      </c>
      <c r="I170" s="2">
        <v>30</v>
      </c>
      <c r="J170" s="2">
        <v>15</v>
      </c>
      <c r="K170" s="2" t="str">
        <f t="shared" si="56"/>
        <v>MINERIO</v>
      </c>
      <c r="L170" s="2">
        <f t="shared" si="57"/>
        <v>9.1050000000000007E-4</v>
      </c>
      <c r="M170" s="2">
        <f t="shared" si="58"/>
        <v>13.2</v>
      </c>
      <c r="N170" s="8">
        <v>6.07</v>
      </c>
      <c r="O170" s="11">
        <v>0.88</v>
      </c>
      <c r="P170" s="11">
        <f t="shared" si="75"/>
        <v>3.1600407747196739E-2</v>
      </c>
      <c r="Q170" s="11">
        <f t="shared" si="76"/>
        <v>0.99996673751932708</v>
      </c>
      <c r="R170" s="11">
        <f t="shared" si="77"/>
        <v>26688.471967380225</v>
      </c>
      <c r="S170" s="11">
        <f t="shared" si="78"/>
        <v>844532.90780606039</v>
      </c>
      <c r="T170" s="2">
        <v>31</v>
      </c>
      <c r="U170" s="2">
        <v>950</v>
      </c>
      <c r="V170" s="2">
        <f t="shared" si="59"/>
        <v>3.1600407747196739E-2</v>
      </c>
      <c r="W170" s="2">
        <f t="shared" si="60"/>
        <v>0.96839959225280325</v>
      </c>
      <c r="X170" s="2">
        <v>0</v>
      </c>
      <c r="Y170" s="2">
        <v>336</v>
      </c>
      <c r="Z170" s="5">
        <v>0</v>
      </c>
      <c r="AA170" s="5">
        <v>42</v>
      </c>
      <c r="AB170" s="5">
        <v>421</v>
      </c>
      <c r="AC170" s="5">
        <v>140</v>
      </c>
      <c r="AD170" s="5">
        <v>54</v>
      </c>
      <c r="AE170" s="5">
        <v>25</v>
      </c>
      <c r="AF170" s="5">
        <f t="shared" si="61"/>
        <v>0</v>
      </c>
      <c r="AG170" s="5">
        <f t="shared" si="62"/>
        <v>6.965174129353234E-2</v>
      </c>
      <c r="AH170" s="5">
        <f t="shared" si="63"/>
        <v>0.69817578772802658</v>
      </c>
      <c r="AI170" s="5">
        <f t="shared" si="64"/>
        <v>0.23217247097844113</v>
      </c>
      <c r="AJ170" s="5">
        <v>0</v>
      </c>
      <c r="AK170" s="3">
        <v>29</v>
      </c>
      <c r="AL170" s="3">
        <v>391</v>
      </c>
      <c r="AM170" s="3">
        <v>200</v>
      </c>
      <c r="AN170" s="3">
        <v>40</v>
      </c>
      <c r="AO170" s="3">
        <v>22</v>
      </c>
      <c r="AP170" s="1">
        <f t="shared" si="65"/>
        <v>0</v>
      </c>
      <c r="AQ170" s="1">
        <f t="shared" si="66"/>
        <v>4.6774193548387098E-2</v>
      </c>
      <c r="AR170" s="1">
        <f t="shared" si="67"/>
        <v>0.63064516129032255</v>
      </c>
      <c r="AS170" s="1">
        <f t="shared" si="68"/>
        <v>0.32258064516129031</v>
      </c>
      <c r="AT170" s="5">
        <f t="shared" si="69"/>
        <v>603</v>
      </c>
      <c r="AU170" s="3">
        <f t="shared" si="79"/>
        <v>620</v>
      </c>
      <c r="AV170" s="2">
        <f t="shared" si="70"/>
        <v>981</v>
      </c>
      <c r="AW170" s="1">
        <f t="shared" si="80"/>
        <v>0.32537313432835818</v>
      </c>
      <c r="AX170" s="1">
        <f t="shared" si="81"/>
        <v>0.31645161290322582</v>
      </c>
      <c r="AY170" s="1">
        <f t="shared" si="82"/>
        <v>0</v>
      </c>
      <c r="AZ170" s="1">
        <f t="shared" si="82"/>
        <v>9.177096774193549</v>
      </c>
      <c r="BA170" s="1">
        <f t="shared" si="82"/>
        <v>123.73258064516129</v>
      </c>
      <c r="BB170" s="1">
        <f t="shared" si="71"/>
        <v>63.290322580645167</v>
      </c>
      <c r="BC170" s="1">
        <f t="shared" si="83"/>
        <v>0</v>
      </c>
      <c r="BD170" s="1">
        <f t="shared" si="83"/>
        <v>13.665671641791043</v>
      </c>
      <c r="BE170" s="1">
        <f t="shared" si="83"/>
        <v>136.98208955223879</v>
      </c>
      <c r="BF170" s="1">
        <f t="shared" si="72"/>
        <v>45.552238805970148</v>
      </c>
      <c r="BG170" s="1">
        <f t="shared" si="84"/>
        <v>0</v>
      </c>
      <c r="BH170" s="1">
        <f t="shared" si="84"/>
        <v>4.6774193548387105E-2</v>
      </c>
      <c r="BI170" s="1">
        <f t="shared" si="84"/>
        <v>0.63064516129032266</v>
      </c>
      <c r="BJ170" s="1">
        <f t="shared" si="73"/>
        <v>0.32258064516129037</v>
      </c>
      <c r="BK170" s="1">
        <f t="shared" si="85"/>
        <v>0</v>
      </c>
      <c r="BL170" s="1">
        <f t="shared" si="85"/>
        <v>6.965174129353234E-2</v>
      </c>
      <c r="BM170" s="1">
        <f t="shared" si="85"/>
        <v>0.69817578772802646</v>
      </c>
      <c r="BN170" s="1">
        <f t="shared" si="74"/>
        <v>0.23217247097844113</v>
      </c>
    </row>
    <row r="171" spans="1:66" hidden="1">
      <c r="A171" s="2" t="s">
        <v>1049</v>
      </c>
      <c r="B171" s="2" t="s">
        <v>105</v>
      </c>
      <c r="C171" s="2" t="s">
        <v>164</v>
      </c>
      <c r="E171" s="6" t="s">
        <v>130</v>
      </c>
      <c r="F171" s="2" t="s">
        <v>1141</v>
      </c>
      <c r="G171" s="2" t="s">
        <v>1433</v>
      </c>
      <c r="H171" s="2" t="s">
        <v>1141</v>
      </c>
      <c r="I171" s="2">
        <v>33</v>
      </c>
      <c r="J171" s="2">
        <v>90</v>
      </c>
      <c r="K171" s="2" t="str">
        <f t="shared" si="56"/>
        <v>MINERIO</v>
      </c>
      <c r="L171" s="2">
        <f t="shared" si="57"/>
        <v>5.4539999999999996E-3</v>
      </c>
      <c r="M171" s="2">
        <f t="shared" si="58"/>
        <v>98.100000000000009</v>
      </c>
      <c r="N171" s="8">
        <v>6.06</v>
      </c>
      <c r="O171" s="11">
        <v>1.0900000000000001</v>
      </c>
      <c r="P171" s="11">
        <f t="shared" si="75"/>
        <v>0</v>
      </c>
      <c r="Q171" s="11">
        <f t="shared" si="76"/>
        <v>1</v>
      </c>
      <c r="R171" s="11">
        <f t="shared" si="77"/>
        <v>0</v>
      </c>
      <c r="S171" s="11">
        <f t="shared" si="78"/>
        <v>1525225</v>
      </c>
      <c r="T171" s="2">
        <v>0</v>
      </c>
      <c r="U171" s="2">
        <v>1235</v>
      </c>
      <c r="V171" s="2">
        <f t="shared" si="59"/>
        <v>0</v>
      </c>
      <c r="W171" s="2">
        <f t="shared" si="60"/>
        <v>1</v>
      </c>
      <c r="X171" s="2">
        <v>0</v>
      </c>
      <c r="Y171" s="2">
        <v>386</v>
      </c>
      <c r="Z171" s="5">
        <v>0</v>
      </c>
      <c r="AA171" s="5">
        <v>158</v>
      </c>
      <c r="AB171" s="5">
        <v>395</v>
      </c>
      <c r="AC171" s="5">
        <v>65</v>
      </c>
      <c r="AD171" s="5">
        <v>180</v>
      </c>
      <c r="AE171" s="5">
        <v>60</v>
      </c>
      <c r="AF171" s="5">
        <f t="shared" si="61"/>
        <v>0</v>
      </c>
      <c r="AG171" s="5">
        <f t="shared" si="62"/>
        <v>0.25566343042071199</v>
      </c>
      <c r="AH171" s="5">
        <f t="shared" si="63"/>
        <v>0.63915857605177995</v>
      </c>
      <c r="AI171" s="5">
        <f t="shared" si="64"/>
        <v>0.10517799352750809</v>
      </c>
      <c r="AJ171" s="5">
        <v>0</v>
      </c>
      <c r="AK171" s="3">
        <v>93</v>
      </c>
      <c r="AL171" s="3">
        <v>462</v>
      </c>
      <c r="AM171" s="3">
        <v>109</v>
      </c>
      <c r="AN171" s="3">
        <v>129</v>
      </c>
      <c r="AO171" s="3">
        <v>64</v>
      </c>
      <c r="AP171" s="1">
        <f t="shared" si="65"/>
        <v>0</v>
      </c>
      <c r="AQ171" s="1">
        <f t="shared" si="66"/>
        <v>0.14006024096385541</v>
      </c>
      <c r="AR171" s="1">
        <f t="shared" si="67"/>
        <v>0.69578313253012047</v>
      </c>
      <c r="AS171" s="1">
        <f t="shared" si="68"/>
        <v>0.16415662650602408</v>
      </c>
      <c r="AT171" s="5">
        <f t="shared" si="69"/>
        <v>618</v>
      </c>
      <c r="AU171" s="3">
        <f t="shared" si="79"/>
        <v>664</v>
      </c>
      <c r="AV171" s="2">
        <f t="shared" si="70"/>
        <v>1235</v>
      </c>
      <c r="AW171" s="1">
        <f t="shared" si="80"/>
        <v>0.39967637540453077</v>
      </c>
      <c r="AX171" s="1">
        <f t="shared" si="81"/>
        <v>0.37198795180722893</v>
      </c>
      <c r="AY171" s="1">
        <f t="shared" si="82"/>
        <v>0</v>
      </c>
      <c r="AZ171" s="1">
        <f t="shared" si="82"/>
        <v>34.59487951807229</v>
      </c>
      <c r="BA171" s="1">
        <f t="shared" si="82"/>
        <v>171.85843373493978</v>
      </c>
      <c r="BB171" s="1">
        <f t="shared" si="71"/>
        <v>40.546686746987952</v>
      </c>
      <c r="BC171" s="1">
        <f t="shared" si="83"/>
        <v>0</v>
      </c>
      <c r="BD171" s="1">
        <f t="shared" si="83"/>
        <v>63.148867313915865</v>
      </c>
      <c r="BE171" s="1">
        <f t="shared" si="83"/>
        <v>157.87216828478967</v>
      </c>
      <c r="BF171" s="1">
        <f t="shared" si="72"/>
        <v>25.978964401294501</v>
      </c>
      <c r="BG171" s="1">
        <f t="shared" si="84"/>
        <v>0</v>
      </c>
      <c r="BH171" s="1">
        <f t="shared" si="84"/>
        <v>0.14006024096385541</v>
      </c>
      <c r="BI171" s="1">
        <f t="shared" si="84"/>
        <v>0.69578313253012047</v>
      </c>
      <c r="BJ171" s="1">
        <f t="shared" si="73"/>
        <v>0.16415662650602408</v>
      </c>
      <c r="BK171" s="1">
        <f t="shared" si="85"/>
        <v>0</v>
      </c>
      <c r="BL171" s="1">
        <f t="shared" si="85"/>
        <v>0.25566343042071199</v>
      </c>
      <c r="BM171" s="1">
        <f t="shared" si="85"/>
        <v>0.63915857605177995</v>
      </c>
      <c r="BN171" s="1">
        <f t="shared" si="74"/>
        <v>0.10517799352750809</v>
      </c>
    </row>
    <row r="172" spans="1:66" hidden="1">
      <c r="A172" s="2" t="s">
        <v>1049</v>
      </c>
      <c r="B172" s="2" t="s">
        <v>105</v>
      </c>
      <c r="C172" s="2" t="s">
        <v>164</v>
      </c>
      <c r="E172" s="6" t="s">
        <v>148</v>
      </c>
      <c r="F172" s="2" t="s">
        <v>1436</v>
      </c>
      <c r="G172" s="2" t="s">
        <v>6</v>
      </c>
      <c r="H172" s="2" t="s">
        <v>1141</v>
      </c>
      <c r="I172" s="2">
        <v>258</v>
      </c>
      <c r="J172" s="2">
        <v>95</v>
      </c>
      <c r="K172" s="2" t="str">
        <f t="shared" si="56"/>
        <v>MINERIO</v>
      </c>
      <c r="L172" s="2">
        <f t="shared" si="57"/>
        <v>5.7475E-3</v>
      </c>
      <c r="M172" s="2">
        <f t="shared" si="58"/>
        <v>272.65000000000003</v>
      </c>
      <c r="N172" s="8">
        <v>6.05</v>
      </c>
      <c r="O172" s="11">
        <v>2.87</v>
      </c>
      <c r="P172" s="11">
        <f t="shared" si="75"/>
        <v>6.9930069930069935E-2</v>
      </c>
      <c r="Q172" s="11">
        <f t="shared" si="76"/>
        <v>0.99998122213834773</v>
      </c>
      <c r="R172" s="11">
        <f t="shared" si="77"/>
        <v>829450.06993006996</v>
      </c>
      <c r="S172" s="11">
        <f t="shared" si="78"/>
        <v>11860913.273229154</v>
      </c>
      <c r="T172" s="2">
        <v>280</v>
      </c>
      <c r="U172" s="2">
        <v>3724</v>
      </c>
      <c r="V172" s="2">
        <f t="shared" si="59"/>
        <v>6.9930069930069935E-2</v>
      </c>
      <c r="W172" s="2">
        <f t="shared" si="60"/>
        <v>0.93006993006993011</v>
      </c>
      <c r="X172" s="2">
        <v>0</v>
      </c>
      <c r="Y172" s="2">
        <v>678</v>
      </c>
      <c r="Z172" s="5">
        <v>0</v>
      </c>
      <c r="AA172" s="5">
        <v>170</v>
      </c>
      <c r="AB172" s="5">
        <v>1661</v>
      </c>
      <c r="AC172" s="5">
        <v>559</v>
      </c>
      <c r="AD172" s="5">
        <v>152</v>
      </c>
      <c r="AE172" s="5">
        <v>76</v>
      </c>
      <c r="AF172" s="5">
        <f t="shared" si="61"/>
        <v>0</v>
      </c>
      <c r="AG172" s="5">
        <f t="shared" si="62"/>
        <v>7.1129707112970716E-2</v>
      </c>
      <c r="AH172" s="5">
        <f t="shared" si="63"/>
        <v>0.69497907949790794</v>
      </c>
      <c r="AI172" s="5">
        <f t="shared" si="64"/>
        <v>0.23389121338912133</v>
      </c>
      <c r="AJ172" s="5">
        <v>0</v>
      </c>
      <c r="AK172" s="3">
        <v>125</v>
      </c>
      <c r="AL172" s="3">
        <v>1520</v>
      </c>
      <c r="AM172" s="3">
        <v>795</v>
      </c>
      <c r="AN172" s="3">
        <v>115</v>
      </c>
      <c r="AO172" s="3">
        <v>59</v>
      </c>
      <c r="AP172" s="1">
        <f t="shared" si="65"/>
        <v>0</v>
      </c>
      <c r="AQ172" s="1">
        <f t="shared" si="66"/>
        <v>5.1229508196721313E-2</v>
      </c>
      <c r="AR172" s="1">
        <f t="shared" si="67"/>
        <v>0.62295081967213117</v>
      </c>
      <c r="AS172" s="1">
        <f t="shared" si="68"/>
        <v>0.32581967213114754</v>
      </c>
      <c r="AT172" s="5">
        <f t="shared" si="69"/>
        <v>2390</v>
      </c>
      <c r="AU172" s="3">
        <f t="shared" si="79"/>
        <v>2440</v>
      </c>
      <c r="AV172" s="2">
        <f t="shared" si="70"/>
        <v>4004</v>
      </c>
      <c r="AW172" s="1">
        <f t="shared" si="80"/>
        <v>0.33506276150627617</v>
      </c>
      <c r="AX172" s="1">
        <f t="shared" si="81"/>
        <v>0.32819672131147543</v>
      </c>
      <c r="AY172" s="1">
        <f t="shared" si="82"/>
        <v>0</v>
      </c>
      <c r="AZ172" s="1">
        <f t="shared" si="82"/>
        <v>41.024590163934427</v>
      </c>
      <c r="BA172" s="1">
        <f t="shared" si="82"/>
        <v>498.85901639344263</v>
      </c>
      <c r="BB172" s="1">
        <f t="shared" si="71"/>
        <v>260.91639344262296</v>
      </c>
      <c r="BC172" s="1">
        <f t="shared" si="83"/>
        <v>0</v>
      </c>
      <c r="BD172" s="1">
        <f t="shared" si="83"/>
        <v>56.960669456066952</v>
      </c>
      <c r="BE172" s="1">
        <f t="shared" si="83"/>
        <v>556.53924686192477</v>
      </c>
      <c r="BF172" s="1">
        <f t="shared" si="72"/>
        <v>187.30008368200839</v>
      </c>
      <c r="BG172" s="1">
        <f t="shared" si="84"/>
        <v>0</v>
      </c>
      <c r="BH172" s="1">
        <f t="shared" si="84"/>
        <v>5.1229508196721306E-2</v>
      </c>
      <c r="BI172" s="1">
        <f t="shared" si="84"/>
        <v>0.62295081967213106</v>
      </c>
      <c r="BJ172" s="1">
        <f t="shared" si="73"/>
        <v>0.32581967213114754</v>
      </c>
      <c r="BK172" s="1">
        <f t="shared" si="85"/>
        <v>0</v>
      </c>
      <c r="BL172" s="1">
        <f t="shared" si="85"/>
        <v>7.1129707112970703E-2</v>
      </c>
      <c r="BM172" s="1">
        <f t="shared" si="85"/>
        <v>0.69497907949790794</v>
      </c>
      <c r="BN172" s="1">
        <f t="shared" si="74"/>
        <v>0.23389121338912131</v>
      </c>
    </row>
    <row r="173" spans="1:66" hidden="1">
      <c r="A173" s="2" t="s">
        <v>161</v>
      </c>
      <c r="B173" s="2" t="s">
        <v>105</v>
      </c>
      <c r="C173" s="2" t="s">
        <v>164</v>
      </c>
      <c r="D173" s="2" t="s">
        <v>303</v>
      </c>
      <c r="E173" s="6" t="s">
        <v>82</v>
      </c>
      <c r="F173" s="2" t="s">
        <v>1141</v>
      </c>
      <c r="G173" s="2" t="s">
        <v>1433</v>
      </c>
      <c r="H173" s="2" t="s">
        <v>1141</v>
      </c>
      <c r="I173" s="2">
        <v>140</v>
      </c>
      <c r="J173" s="2">
        <v>35</v>
      </c>
      <c r="K173" s="2" t="str">
        <f t="shared" si="56"/>
        <v>MINERIO</v>
      </c>
      <c r="L173" s="2">
        <f t="shared" si="57"/>
        <v>2.114E-3</v>
      </c>
      <c r="M173" s="2">
        <f t="shared" si="58"/>
        <v>17.850000000000001</v>
      </c>
      <c r="N173" s="8">
        <v>6.04</v>
      </c>
      <c r="O173" s="11">
        <v>0.51</v>
      </c>
      <c r="P173" s="11">
        <f t="shared" si="75"/>
        <v>2.4147727272727272E-2</v>
      </c>
      <c r="Q173" s="11">
        <f t="shared" si="76"/>
        <v>0.9999824255437485</v>
      </c>
      <c r="R173" s="11">
        <f t="shared" si="77"/>
        <v>43359.659090909088</v>
      </c>
      <c r="S173" s="11">
        <f t="shared" si="78"/>
        <v>1795568.4433063548</v>
      </c>
      <c r="T173" s="2">
        <v>34</v>
      </c>
      <c r="U173" s="2">
        <v>1374</v>
      </c>
      <c r="V173" s="2">
        <f t="shared" si="59"/>
        <v>2.4147727272727272E-2</v>
      </c>
      <c r="W173" s="2">
        <f t="shared" si="60"/>
        <v>0.97585227272727271</v>
      </c>
      <c r="X173" s="2">
        <v>0</v>
      </c>
      <c r="Y173" s="2">
        <v>433</v>
      </c>
      <c r="Z173" s="5">
        <v>0</v>
      </c>
      <c r="AA173" s="5">
        <v>14</v>
      </c>
      <c r="AB173" s="5">
        <v>745</v>
      </c>
      <c r="AC173" s="5">
        <v>148</v>
      </c>
      <c r="AD173" s="5">
        <v>14</v>
      </c>
      <c r="AE173" s="5">
        <v>33</v>
      </c>
      <c r="AF173" s="5">
        <f t="shared" si="61"/>
        <v>0</v>
      </c>
      <c r="AG173" s="5">
        <f t="shared" si="62"/>
        <v>1.5435501653803748E-2</v>
      </c>
      <c r="AH173" s="5">
        <f t="shared" si="63"/>
        <v>0.82138919514884234</v>
      </c>
      <c r="AI173" s="5">
        <f t="shared" si="64"/>
        <v>0.1631753031973539</v>
      </c>
      <c r="AJ173" s="5">
        <v>0</v>
      </c>
      <c r="AK173" s="3">
        <v>9</v>
      </c>
      <c r="AL173" s="3">
        <v>689</v>
      </c>
      <c r="AM173" s="3">
        <v>230</v>
      </c>
      <c r="AN173" s="3">
        <v>7</v>
      </c>
      <c r="AO173" s="3">
        <v>19</v>
      </c>
      <c r="AP173" s="1">
        <f t="shared" si="65"/>
        <v>0</v>
      </c>
      <c r="AQ173" s="1">
        <f t="shared" si="66"/>
        <v>9.6982758620689658E-3</v>
      </c>
      <c r="AR173" s="1">
        <f t="shared" si="67"/>
        <v>0.74245689655172409</v>
      </c>
      <c r="AS173" s="1">
        <f t="shared" si="68"/>
        <v>0.24784482758620691</v>
      </c>
      <c r="AT173" s="5">
        <f t="shared" si="69"/>
        <v>907</v>
      </c>
      <c r="AU173" s="3">
        <f t="shared" si="79"/>
        <v>928</v>
      </c>
      <c r="AV173" s="2">
        <f t="shared" si="70"/>
        <v>1408</v>
      </c>
      <c r="AW173" s="1">
        <f t="shared" si="80"/>
        <v>0.31047409040793827</v>
      </c>
      <c r="AX173" s="1">
        <f t="shared" si="81"/>
        <v>0.30344827586206896</v>
      </c>
      <c r="AY173" s="1">
        <f t="shared" si="82"/>
        <v>0</v>
      </c>
      <c r="AZ173" s="1">
        <f t="shared" si="82"/>
        <v>2.7310344827586208</v>
      </c>
      <c r="BA173" s="1">
        <f t="shared" si="82"/>
        <v>209.07586206896551</v>
      </c>
      <c r="BB173" s="1">
        <f t="shared" si="71"/>
        <v>69.793103448275858</v>
      </c>
      <c r="BC173" s="1">
        <f t="shared" si="83"/>
        <v>0</v>
      </c>
      <c r="BD173" s="1">
        <f t="shared" si="83"/>
        <v>4.3466372657111361</v>
      </c>
      <c r="BE173" s="1">
        <f t="shared" si="83"/>
        <v>231.30319735391402</v>
      </c>
      <c r="BF173" s="1">
        <f t="shared" si="72"/>
        <v>45.950165380374862</v>
      </c>
      <c r="BG173" s="1">
        <f t="shared" si="84"/>
        <v>0</v>
      </c>
      <c r="BH173" s="1">
        <f t="shared" si="84"/>
        <v>9.6982758620689676E-3</v>
      </c>
      <c r="BI173" s="1">
        <f t="shared" si="84"/>
        <v>0.7424568965517242</v>
      </c>
      <c r="BJ173" s="1">
        <f t="shared" si="73"/>
        <v>0.24784482758620691</v>
      </c>
      <c r="BK173" s="1">
        <f t="shared" si="85"/>
        <v>0</v>
      </c>
      <c r="BL173" s="1">
        <f t="shared" si="85"/>
        <v>1.543550165380375E-2</v>
      </c>
      <c r="BM173" s="1">
        <f t="shared" si="85"/>
        <v>0.82138919514884234</v>
      </c>
      <c r="BN173" s="1">
        <f t="shared" si="74"/>
        <v>0.1631753031973539</v>
      </c>
    </row>
    <row r="174" spans="1:66" hidden="1">
      <c r="A174" s="2" t="s">
        <v>1049</v>
      </c>
      <c r="B174" s="2" t="s">
        <v>105</v>
      </c>
      <c r="C174" s="2" t="s">
        <v>164</v>
      </c>
      <c r="E174" s="6" t="s">
        <v>138</v>
      </c>
      <c r="F174" s="2" t="s">
        <v>1436</v>
      </c>
      <c r="G174" s="2" t="s">
        <v>6</v>
      </c>
      <c r="H174" s="2" t="s">
        <v>1434</v>
      </c>
      <c r="I174" s="2">
        <v>154</v>
      </c>
      <c r="J174" s="2">
        <v>10</v>
      </c>
      <c r="K174" s="2" t="str">
        <f t="shared" si="56"/>
        <v>ESTERIL</v>
      </c>
      <c r="L174" s="2">
        <f t="shared" si="57"/>
        <v>6.0099999999999997E-4</v>
      </c>
      <c r="M174" s="2">
        <f t="shared" si="58"/>
        <v>1.1000000000000001</v>
      </c>
      <c r="N174" s="9">
        <v>6.01</v>
      </c>
      <c r="O174" s="10">
        <v>0.11</v>
      </c>
      <c r="P174" s="11">
        <f t="shared" si="75"/>
        <v>0</v>
      </c>
      <c r="Q174" s="11">
        <f t="shared" si="76"/>
        <v>1</v>
      </c>
      <c r="R174" s="11">
        <f t="shared" si="77"/>
        <v>0</v>
      </c>
      <c r="S174" s="11">
        <f t="shared" si="78"/>
        <v>243049</v>
      </c>
      <c r="T174" s="2">
        <v>0</v>
      </c>
      <c r="U174" s="2">
        <v>493</v>
      </c>
      <c r="V174" s="2">
        <f t="shared" si="59"/>
        <v>0</v>
      </c>
      <c r="W174" s="2">
        <f t="shared" si="60"/>
        <v>1</v>
      </c>
      <c r="X174" s="2">
        <v>0</v>
      </c>
      <c r="Y174" s="2">
        <v>242</v>
      </c>
      <c r="Z174" s="5">
        <v>0</v>
      </c>
      <c r="AA174" s="5">
        <v>0</v>
      </c>
      <c r="AB174" s="5">
        <v>93</v>
      </c>
      <c r="AC174" s="5">
        <v>264</v>
      </c>
      <c r="AD174" s="5">
        <v>0</v>
      </c>
      <c r="AE174" s="5">
        <v>3</v>
      </c>
      <c r="AF174" s="5">
        <f t="shared" si="61"/>
        <v>0</v>
      </c>
      <c r="AG174" s="5">
        <f t="shared" si="62"/>
        <v>0</v>
      </c>
      <c r="AH174" s="5">
        <f t="shared" si="63"/>
        <v>0.26050420168067229</v>
      </c>
      <c r="AI174" s="5">
        <f t="shared" si="64"/>
        <v>0.73949579831932777</v>
      </c>
      <c r="AJ174" s="5">
        <v>0</v>
      </c>
      <c r="AK174" s="3">
        <v>0</v>
      </c>
      <c r="AL174" s="3">
        <v>59</v>
      </c>
      <c r="AM174" s="3">
        <v>299</v>
      </c>
      <c r="AN174" s="3">
        <v>0</v>
      </c>
      <c r="AO174" s="3">
        <v>2</v>
      </c>
      <c r="AP174" s="1">
        <f t="shared" si="65"/>
        <v>0</v>
      </c>
      <c r="AQ174" s="1">
        <f t="shared" si="66"/>
        <v>0</v>
      </c>
      <c r="AR174" s="1">
        <f t="shared" si="67"/>
        <v>0.16480446927374301</v>
      </c>
      <c r="AS174" s="1">
        <f t="shared" si="68"/>
        <v>0.83519553072625696</v>
      </c>
      <c r="AT174" s="5">
        <f t="shared" si="69"/>
        <v>357</v>
      </c>
      <c r="AU174" s="3">
        <f t="shared" si="79"/>
        <v>358</v>
      </c>
      <c r="AV174" s="2">
        <f t="shared" si="70"/>
        <v>493</v>
      </c>
      <c r="AW174" s="1">
        <f t="shared" si="80"/>
        <v>0.27619047619047621</v>
      </c>
      <c r="AX174" s="1">
        <f t="shared" si="81"/>
        <v>0.27541899441340784</v>
      </c>
      <c r="AY174" s="1">
        <f t="shared" si="82"/>
        <v>0</v>
      </c>
      <c r="AZ174" s="1">
        <f t="shared" si="82"/>
        <v>0</v>
      </c>
      <c r="BA174" s="1">
        <f t="shared" si="82"/>
        <v>16.249720670391063</v>
      </c>
      <c r="BB174" s="1">
        <f t="shared" si="71"/>
        <v>82.350279329608938</v>
      </c>
      <c r="BC174" s="1">
        <f t="shared" si="83"/>
        <v>0</v>
      </c>
      <c r="BD174" s="1">
        <f t="shared" si="83"/>
        <v>0</v>
      </c>
      <c r="BE174" s="1">
        <f t="shared" si="83"/>
        <v>25.685714285714287</v>
      </c>
      <c r="BF174" s="1">
        <f t="shared" si="72"/>
        <v>72.914285714285725</v>
      </c>
      <c r="BG174" s="1">
        <f t="shared" si="84"/>
        <v>0</v>
      </c>
      <c r="BH174" s="1">
        <f t="shared" si="84"/>
        <v>0</v>
      </c>
      <c r="BI174" s="1">
        <f t="shared" si="84"/>
        <v>0.16480446927374304</v>
      </c>
      <c r="BJ174" s="1">
        <f t="shared" si="73"/>
        <v>0.83519553072625707</v>
      </c>
      <c r="BK174" s="1">
        <f t="shared" si="85"/>
        <v>0</v>
      </c>
      <c r="BL174" s="1">
        <f t="shared" si="85"/>
        <v>0</v>
      </c>
      <c r="BM174" s="1">
        <f t="shared" si="85"/>
        <v>0.26050420168067223</v>
      </c>
      <c r="BN174" s="1">
        <f t="shared" si="74"/>
        <v>0.73949579831932777</v>
      </c>
    </row>
    <row r="175" spans="1:66" hidden="1">
      <c r="A175" s="2" t="s">
        <v>161</v>
      </c>
      <c r="B175" s="2" t="s">
        <v>105</v>
      </c>
      <c r="C175" s="2" t="s">
        <v>164</v>
      </c>
      <c r="D175" s="2" t="s">
        <v>234</v>
      </c>
      <c r="E175" s="6" t="s">
        <v>75</v>
      </c>
      <c r="F175" s="2" t="s">
        <v>1141</v>
      </c>
      <c r="G175" s="2" t="s">
        <v>1433</v>
      </c>
      <c r="H175" s="2" t="s">
        <v>1141</v>
      </c>
      <c r="I175" s="2">
        <v>71</v>
      </c>
      <c r="J175" s="2">
        <v>85</v>
      </c>
      <c r="K175" s="2" t="str">
        <f t="shared" si="56"/>
        <v>MINERIO</v>
      </c>
      <c r="L175" s="2">
        <f t="shared" si="57"/>
        <v>5.0235000000000002E-3</v>
      </c>
      <c r="M175" s="2">
        <f t="shared" si="58"/>
        <v>101.14999999999999</v>
      </c>
      <c r="N175" s="9">
        <v>5.91</v>
      </c>
      <c r="O175" s="10">
        <v>1.19</v>
      </c>
      <c r="P175" s="11">
        <f t="shared" si="75"/>
        <v>0</v>
      </c>
      <c r="Q175" s="11">
        <f t="shared" si="76"/>
        <v>1</v>
      </c>
      <c r="R175" s="11">
        <f t="shared" si="77"/>
        <v>0</v>
      </c>
      <c r="S175" s="11">
        <f t="shared" si="78"/>
        <v>18601969</v>
      </c>
      <c r="T175" s="2">
        <v>0</v>
      </c>
      <c r="U175" s="2">
        <v>4313</v>
      </c>
      <c r="V175" s="2">
        <f t="shared" si="59"/>
        <v>0</v>
      </c>
      <c r="W175" s="2">
        <f t="shared" si="60"/>
        <v>1</v>
      </c>
      <c r="X175" s="2">
        <v>0</v>
      </c>
      <c r="Y175" s="2">
        <v>658</v>
      </c>
      <c r="Z175" s="5">
        <v>0</v>
      </c>
      <c r="AA175" s="5">
        <v>21</v>
      </c>
      <c r="AB175" s="5">
        <v>1708</v>
      </c>
      <c r="AC175" s="5">
        <v>942</v>
      </c>
      <c r="AD175" s="5">
        <v>31</v>
      </c>
      <c r="AE175" s="5">
        <v>68</v>
      </c>
      <c r="AF175" s="5">
        <f t="shared" si="61"/>
        <v>0</v>
      </c>
      <c r="AG175" s="5">
        <f t="shared" si="62"/>
        <v>7.8622238861849499E-3</v>
      </c>
      <c r="AH175" s="5">
        <f t="shared" si="63"/>
        <v>0.63946087607637592</v>
      </c>
      <c r="AI175" s="5">
        <f t="shared" si="64"/>
        <v>0.35267690003743918</v>
      </c>
      <c r="AJ175" s="5">
        <v>0</v>
      </c>
      <c r="AK175" s="3">
        <v>5</v>
      </c>
      <c r="AL175" s="3">
        <v>1477</v>
      </c>
      <c r="AM175" s="3">
        <v>1230</v>
      </c>
      <c r="AN175" s="3">
        <v>12</v>
      </c>
      <c r="AO175" s="3">
        <v>45</v>
      </c>
      <c r="AP175" s="1">
        <f t="shared" si="65"/>
        <v>0</v>
      </c>
      <c r="AQ175" s="1">
        <f t="shared" si="66"/>
        <v>1.8436578171091445E-3</v>
      </c>
      <c r="AR175" s="1">
        <f t="shared" si="67"/>
        <v>0.5446165191740413</v>
      </c>
      <c r="AS175" s="1">
        <f t="shared" si="68"/>
        <v>0.45353982300884954</v>
      </c>
      <c r="AT175" s="5">
        <f t="shared" si="69"/>
        <v>2671</v>
      </c>
      <c r="AU175" s="3">
        <f t="shared" si="79"/>
        <v>2712</v>
      </c>
      <c r="AV175" s="2">
        <f t="shared" si="70"/>
        <v>4313</v>
      </c>
      <c r="AW175" s="1">
        <f t="shared" si="80"/>
        <v>0.32295020591538748</v>
      </c>
      <c r="AX175" s="1">
        <f t="shared" si="81"/>
        <v>0.31806784660766962</v>
      </c>
      <c r="AY175" s="1">
        <f t="shared" si="82"/>
        <v>0</v>
      </c>
      <c r="AZ175" s="1">
        <f t="shared" si="82"/>
        <v>1.5903392330383481</v>
      </c>
      <c r="BA175" s="1">
        <f t="shared" si="82"/>
        <v>469.78620943952802</v>
      </c>
      <c r="BB175" s="1">
        <f t="shared" si="71"/>
        <v>391.22345132743362</v>
      </c>
      <c r="BC175" s="1">
        <f t="shared" si="83"/>
        <v>0</v>
      </c>
      <c r="BD175" s="1">
        <f t="shared" si="83"/>
        <v>6.781954324223137</v>
      </c>
      <c r="BE175" s="1">
        <f t="shared" si="83"/>
        <v>551.59895170348182</v>
      </c>
      <c r="BF175" s="1">
        <f t="shared" si="72"/>
        <v>304.21909397229501</v>
      </c>
      <c r="BG175" s="1">
        <f t="shared" si="84"/>
        <v>0</v>
      </c>
      <c r="BH175" s="1">
        <f t="shared" si="84"/>
        <v>1.8436578171091447E-3</v>
      </c>
      <c r="BI175" s="1">
        <f t="shared" si="84"/>
        <v>0.5446165191740413</v>
      </c>
      <c r="BJ175" s="1">
        <f t="shared" si="73"/>
        <v>0.4535398230088496</v>
      </c>
      <c r="BK175" s="1">
        <f t="shared" si="85"/>
        <v>0</v>
      </c>
      <c r="BL175" s="1">
        <f t="shared" si="85"/>
        <v>7.8622238861849481E-3</v>
      </c>
      <c r="BM175" s="1">
        <f t="shared" si="85"/>
        <v>0.63946087607637581</v>
      </c>
      <c r="BN175" s="1">
        <f t="shared" si="74"/>
        <v>0.35267690003743912</v>
      </c>
    </row>
    <row r="176" spans="1:66" hidden="1">
      <c r="A176" s="2" t="s">
        <v>1049</v>
      </c>
      <c r="B176" s="2" t="s">
        <v>105</v>
      </c>
      <c r="C176" s="2" t="s">
        <v>164</v>
      </c>
      <c r="E176" s="6" t="s">
        <v>144</v>
      </c>
      <c r="F176" s="2" t="s">
        <v>1436</v>
      </c>
      <c r="G176" s="2" t="s">
        <v>6</v>
      </c>
      <c r="H176" s="2" t="s">
        <v>1141</v>
      </c>
      <c r="I176" s="2">
        <v>205</v>
      </c>
      <c r="J176" s="2">
        <v>10</v>
      </c>
      <c r="K176" s="2" t="str">
        <f t="shared" si="56"/>
        <v>MINERIO</v>
      </c>
      <c r="L176" s="2">
        <f t="shared" si="57"/>
        <v>5.7699999999999993E-4</v>
      </c>
      <c r="M176" s="2">
        <f t="shared" si="58"/>
        <v>3.4000000000000004</v>
      </c>
      <c r="N176" s="8">
        <v>5.77</v>
      </c>
      <c r="O176" s="11">
        <v>0.34</v>
      </c>
      <c r="P176" s="11">
        <f t="shared" si="75"/>
        <v>0</v>
      </c>
      <c r="Q176" s="11">
        <f t="shared" si="76"/>
        <v>1</v>
      </c>
      <c r="R176" s="11">
        <f t="shared" si="77"/>
        <v>0</v>
      </c>
      <c r="S176" s="11">
        <f t="shared" si="78"/>
        <v>298116</v>
      </c>
      <c r="T176" s="2">
        <v>0</v>
      </c>
      <c r="U176" s="2">
        <v>546</v>
      </c>
      <c r="V176" s="2">
        <f t="shared" si="59"/>
        <v>0</v>
      </c>
      <c r="W176" s="2">
        <f t="shared" si="60"/>
        <v>1</v>
      </c>
      <c r="X176" s="2">
        <v>0</v>
      </c>
      <c r="Y176" s="2">
        <v>247</v>
      </c>
      <c r="Z176" s="5">
        <v>0</v>
      </c>
      <c r="AA176" s="5">
        <v>14</v>
      </c>
      <c r="AB176" s="5">
        <v>167</v>
      </c>
      <c r="AC176" s="5">
        <v>197</v>
      </c>
      <c r="AD176" s="5">
        <v>9</v>
      </c>
      <c r="AE176" s="5">
        <v>11</v>
      </c>
      <c r="AF176" s="5">
        <f t="shared" si="61"/>
        <v>0</v>
      </c>
      <c r="AG176" s="5">
        <f t="shared" si="62"/>
        <v>3.7037037037037035E-2</v>
      </c>
      <c r="AH176" s="5">
        <f t="shared" si="63"/>
        <v>0.4417989417989418</v>
      </c>
      <c r="AI176" s="5">
        <f t="shared" si="64"/>
        <v>0.52116402116402116</v>
      </c>
      <c r="AJ176" s="5">
        <v>0</v>
      </c>
      <c r="AK176" s="3">
        <v>0</v>
      </c>
      <c r="AL176" s="3">
        <v>8</v>
      </c>
      <c r="AM176" s="3">
        <v>149</v>
      </c>
      <c r="AN176" s="3">
        <v>225</v>
      </c>
      <c r="AO176" s="3">
        <v>7</v>
      </c>
      <c r="AP176" s="1">
        <f t="shared" si="65"/>
        <v>0</v>
      </c>
      <c r="AQ176" s="1">
        <f t="shared" si="66"/>
        <v>0</v>
      </c>
      <c r="AR176" s="1">
        <f t="shared" si="67"/>
        <v>5.0955414012738856E-2</v>
      </c>
      <c r="AS176" s="1">
        <f t="shared" si="68"/>
        <v>0.94904458598726116</v>
      </c>
      <c r="AT176" s="5">
        <f t="shared" si="69"/>
        <v>378</v>
      </c>
      <c r="AU176" s="3">
        <f t="shared" si="79"/>
        <v>157</v>
      </c>
      <c r="AV176" s="2">
        <f t="shared" si="70"/>
        <v>546</v>
      </c>
      <c r="AW176" s="1">
        <f t="shared" si="80"/>
        <v>0.28888888888888886</v>
      </c>
      <c r="AX176" s="1">
        <f t="shared" si="81"/>
        <v>0.69554140127388531</v>
      </c>
      <c r="AY176" s="1">
        <f t="shared" si="82"/>
        <v>0</v>
      </c>
      <c r="AZ176" s="1">
        <f t="shared" si="82"/>
        <v>0</v>
      </c>
      <c r="BA176" s="1">
        <f t="shared" si="82"/>
        <v>5.5643312101910825</v>
      </c>
      <c r="BB176" s="1">
        <f t="shared" si="71"/>
        <v>103.63566878980892</v>
      </c>
      <c r="BC176" s="1">
        <f t="shared" si="83"/>
        <v>0</v>
      </c>
      <c r="BD176" s="1">
        <f t="shared" si="83"/>
        <v>4.0444444444444443</v>
      </c>
      <c r="BE176" s="1">
        <f t="shared" si="83"/>
        <v>48.24444444444444</v>
      </c>
      <c r="BF176" s="1">
        <f t="shared" si="72"/>
        <v>56.911111111111104</v>
      </c>
      <c r="BG176" s="1">
        <f t="shared" si="84"/>
        <v>0</v>
      </c>
      <c r="BH176" s="1">
        <f t="shared" si="84"/>
        <v>0</v>
      </c>
      <c r="BI176" s="1">
        <f t="shared" si="84"/>
        <v>5.0955414012738849E-2</v>
      </c>
      <c r="BJ176" s="1">
        <f t="shared" si="73"/>
        <v>0.94904458598726116</v>
      </c>
      <c r="BK176" s="1">
        <f t="shared" si="85"/>
        <v>0</v>
      </c>
      <c r="BL176" s="1">
        <f t="shared" si="85"/>
        <v>3.7037037037037042E-2</v>
      </c>
      <c r="BM176" s="1">
        <f t="shared" si="85"/>
        <v>0.4417989417989418</v>
      </c>
      <c r="BN176" s="1">
        <f t="shared" si="74"/>
        <v>0.52116402116402116</v>
      </c>
    </row>
    <row r="177" spans="1:66" hidden="1">
      <c r="A177" s="2" t="s">
        <v>616</v>
      </c>
      <c r="B177" s="2" t="s">
        <v>105</v>
      </c>
      <c r="C177" s="2" t="s">
        <v>162</v>
      </c>
      <c r="D177" s="2" t="s">
        <v>760</v>
      </c>
      <c r="E177" s="6" t="s">
        <v>12</v>
      </c>
      <c r="F177" s="2" t="s">
        <v>1436</v>
      </c>
      <c r="G177" s="2" t="s">
        <v>1433</v>
      </c>
      <c r="H177" s="2" t="s">
        <v>1141</v>
      </c>
      <c r="I177" s="2">
        <v>43</v>
      </c>
      <c r="J177" s="2">
        <v>30</v>
      </c>
      <c r="K177" s="2" t="str">
        <f t="shared" si="56"/>
        <v>MINERIO</v>
      </c>
      <c r="L177" s="2">
        <f t="shared" si="57"/>
        <v>1.7220000000000002E-3</v>
      </c>
      <c r="M177" s="2">
        <f t="shared" si="58"/>
        <v>103.8</v>
      </c>
      <c r="N177" s="9">
        <v>5.74</v>
      </c>
      <c r="O177" s="10">
        <v>3.46</v>
      </c>
      <c r="P177" s="11">
        <f t="shared" si="75"/>
        <v>0.41425937307928701</v>
      </c>
      <c r="Q177" s="11">
        <f t="shared" si="76"/>
        <v>0.99956549907974768</v>
      </c>
      <c r="R177" s="11">
        <f t="shared" si="77"/>
        <v>32246.363859864781</v>
      </c>
      <c r="S177" s="11">
        <f t="shared" si="78"/>
        <v>77807.178013866636</v>
      </c>
      <c r="T177" s="2">
        <v>674</v>
      </c>
      <c r="U177" s="2">
        <v>953</v>
      </c>
      <c r="V177" s="2">
        <f t="shared" si="59"/>
        <v>0.41425937307928701</v>
      </c>
      <c r="W177" s="2">
        <f t="shared" si="60"/>
        <v>0.58574062692071294</v>
      </c>
      <c r="X177" s="2">
        <v>0</v>
      </c>
      <c r="Y177" s="2">
        <v>395</v>
      </c>
      <c r="Z177" s="5">
        <v>0</v>
      </c>
      <c r="AA177" s="5">
        <v>473</v>
      </c>
      <c r="AB177" s="5">
        <v>208</v>
      </c>
      <c r="AC177" s="5">
        <v>61</v>
      </c>
      <c r="AD177" s="5">
        <v>324</v>
      </c>
      <c r="AE177" s="5">
        <v>40</v>
      </c>
      <c r="AF177" s="5">
        <f t="shared" si="61"/>
        <v>0</v>
      </c>
      <c r="AG177" s="5">
        <f t="shared" si="62"/>
        <v>0.63746630727762799</v>
      </c>
      <c r="AH177" s="5">
        <f t="shared" si="63"/>
        <v>0.28032345013477089</v>
      </c>
      <c r="AI177" s="5">
        <f t="shared" si="64"/>
        <v>8.2210242587601082E-2</v>
      </c>
      <c r="AJ177" s="5">
        <v>0</v>
      </c>
      <c r="AK177" s="3">
        <v>364</v>
      </c>
      <c r="AL177" s="3">
        <v>301</v>
      </c>
      <c r="AM177" s="3">
        <v>79</v>
      </c>
      <c r="AN177" s="3">
        <v>309</v>
      </c>
      <c r="AO177" s="3">
        <v>53</v>
      </c>
      <c r="AP177" s="1">
        <f t="shared" si="65"/>
        <v>0</v>
      </c>
      <c r="AQ177" s="1">
        <f t="shared" si="66"/>
        <v>0.489247311827957</v>
      </c>
      <c r="AR177" s="1">
        <f t="shared" si="67"/>
        <v>0.40456989247311825</v>
      </c>
      <c r="AS177" s="1">
        <f t="shared" si="68"/>
        <v>0.10618279569892473</v>
      </c>
      <c r="AT177" s="5">
        <f t="shared" si="69"/>
        <v>742</v>
      </c>
      <c r="AU177" s="3">
        <f t="shared" si="79"/>
        <v>744</v>
      </c>
      <c r="AV177" s="2">
        <f t="shared" si="70"/>
        <v>1627</v>
      </c>
      <c r="AW177" s="1">
        <f t="shared" si="80"/>
        <v>0.438544474393531</v>
      </c>
      <c r="AX177" s="1">
        <f t="shared" si="81"/>
        <v>0.43736559139784947</v>
      </c>
      <c r="AY177" s="1">
        <f t="shared" si="82"/>
        <v>0</v>
      </c>
      <c r="AZ177" s="1">
        <f t="shared" si="82"/>
        <v>159.20107526881722</v>
      </c>
      <c r="BA177" s="1">
        <f t="shared" si="82"/>
        <v>131.6470430107527</v>
      </c>
      <c r="BB177" s="1">
        <f t="shared" si="71"/>
        <v>34.55188172043011</v>
      </c>
      <c r="BC177" s="1">
        <f t="shared" si="83"/>
        <v>0</v>
      </c>
      <c r="BD177" s="1">
        <f t="shared" si="83"/>
        <v>207.43153638814016</v>
      </c>
      <c r="BE177" s="1">
        <f t="shared" si="83"/>
        <v>91.217250673854451</v>
      </c>
      <c r="BF177" s="1">
        <f t="shared" si="72"/>
        <v>26.751212938005391</v>
      </c>
      <c r="BG177" s="1">
        <f t="shared" si="84"/>
        <v>0</v>
      </c>
      <c r="BH177" s="1">
        <f t="shared" si="84"/>
        <v>0.489247311827957</v>
      </c>
      <c r="BI177" s="1">
        <f t="shared" si="84"/>
        <v>0.40456989247311825</v>
      </c>
      <c r="BJ177" s="1">
        <f t="shared" si="73"/>
        <v>0.10618279569892473</v>
      </c>
      <c r="BK177" s="1">
        <f t="shared" si="85"/>
        <v>0</v>
      </c>
      <c r="BL177" s="1">
        <f t="shared" si="85"/>
        <v>0.6374663072776281</v>
      </c>
      <c r="BM177" s="1">
        <f t="shared" si="85"/>
        <v>0.28032345013477095</v>
      </c>
      <c r="BN177" s="1">
        <f t="shared" si="74"/>
        <v>8.2210242587601082E-2</v>
      </c>
    </row>
    <row r="178" spans="1:66" hidden="1">
      <c r="A178" s="2" t="s">
        <v>161</v>
      </c>
      <c r="B178" s="2" t="s">
        <v>105</v>
      </c>
      <c r="C178" s="2" t="s">
        <v>164</v>
      </c>
      <c r="D178" s="2" t="s">
        <v>237</v>
      </c>
      <c r="E178" s="6" t="s">
        <v>75</v>
      </c>
      <c r="F178" s="2" t="s">
        <v>1141</v>
      </c>
      <c r="G178" s="2" t="s">
        <v>1433</v>
      </c>
      <c r="H178" s="2" t="s">
        <v>1141</v>
      </c>
      <c r="I178" s="2">
        <v>74</v>
      </c>
      <c r="J178" s="2">
        <v>70</v>
      </c>
      <c r="K178" s="2" t="str">
        <f t="shared" si="56"/>
        <v>MINERIO</v>
      </c>
      <c r="L178" s="2">
        <f t="shared" si="57"/>
        <v>4.0039999999999997E-3</v>
      </c>
      <c r="M178" s="2">
        <f t="shared" si="58"/>
        <v>106.4</v>
      </c>
      <c r="N178" s="9">
        <v>5.72</v>
      </c>
      <c r="O178" s="10">
        <v>1.52</v>
      </c>
      <c r="P178" s="11">
        <f t="shared" si="75"/>
        <v>9.9750623441396506E-3</v>
      </c>
      <c r="Q178" s="11">
        <f t="shared" si="76"/>
        <v>0.99999685924716164</v>
      </c>
      <c r="R178" s="11">
        <f t="shared" si="77"/>
        <v>98600.857855361595</v>
      </c>
      <c r="S178" s="11">
        <f t="shared" si="78"/>
        <v>9884704.9544873517</v>
      </c>
      <c r="T178" s="2">
        <v>32</v>
      </c>
      <c r="U178" s="2">
        <v>3176</v>
      </c>
      <c r="V178" s="2">
        <f t="shared" si="59"/>
        <v>9.9750623441396506E-3</v>
      </c>
      <c r="W178" s="2">
        <f t="shared" si="60"/>
        <v>0.9900249376558603</v>
      </c>
      <c r="X178" s="2">
        <v>0</v>
      </c>
      <c r="Y178" s="2">
        <v>628</v>
      </c>
      <c r="Z178" s="5">
        <v>0</v>
      </c>
      <c r="AA178" s="5">
        <v>17</v>
      </c>
      <c r="AB178" s="5">
        <v>1440</v>
      </c>
      <c r="AC178" s="5">
        <v>530</v>
      </c>
      <c r="AD178" s="5">
        <v>29</v>
      </c>
      <c r="AE178" s="5">
        <v>80</v>
      </c>
      <c r="AF178" s="5">
        <f t="shared" si="61"/>
        <v>0</v>
      </c>
      <c r="AG178" s="5">
        <f t="shared" si="62"/>
        <v>8.5556114745848014E-3</v>
      </c>
      <c r="AH178" s="5">
        <f t="shared" si="63"/>
        <v>0.72471061902365375</v>
      </c>
      <c r="AI178" s="5">
        <f t="shared" si="64"/>
        <v>0.26673376950176148</v>
      </c>
      <c r="AJ178" s="5">
        <v>0</v>
      </c>
      <c r="AK178" s="3">
        <v>5</v>
      </c>
      <c r="AL178" s="3">
        <v>1288</v>
      </c>
      <c r="AM178" s="3">
        <v>744</v>
      </c>
      <c r="AN178" s="3">
        <v>7</v>
      </c>
      <c r="AO178" s="3">
        <v>51</v>
      </c>
      <c r="AP178" s="1">
        <f t="shared" si="65"/>
        <v>0</v>
      </c>
      <c r="AQ178" s="1">
        <f t="shared" si="66"/>
        <v>2.4545900834560628E-3</v>
      </c>
      <c r="AR178" s="1">
        <f t="shared" si="67"/>
        <v>0.63230240549828176</v>
      </c>
      <c r="AS178" s="1">
        <f t="shared" si="68"/>
        <v>0.36524300441826213</v>
      </c>
      <c r="AT178" s="5">
        <f t="shared" si="69"/>
        <v>1987</v>
      </c>
      <c r="AU178" s="3">
        <f t="shared" si="79"/>
        <v>2037</v>
      </c>
      <c r="AV178" s="2">
        <f t="shared" si="70"/>
        <v>3208</v>
      </c>
      <c r="AW178" s="1">
        <f t="shared" si="80"/>
        <v>0.32289884247609463</v>
      </c>
      <c r="AX178" s="1">
        <f t="shared" si="81"/>
        <v>0.31497299950908197</v>
      </c>
      <c r="AY178" s="1">
        <f t="shared" si="82"/>
        <v>0</v>
      </c>
      <c r="AZ178" s="1">
        <f t="shared" si="82"/>
        <v>1.5748649975454099</v>
      </c>
      <c r="BA178" s="1">
        <f t="shared" si="82"/>
        <v>405.68522336769757</v>
      </c>
      <c r="BB178" s="1">
        <f t="shared" si="71"/>
        <v>234.33991163475699</v>
      </c>
      <c r="BC178" s="1">
        <f t="shared" si="83"/>
        <v>0</v>
      </c>
      <c r="BD178" s="1">
        <f t="shared" si="83"/>
        <v>5.4892803220936086</v>
      </c>
      <c r="BE178" s="1">
        <f t="shared" si="83"/>
        <v>464.97433316557624</v>
      </c>
      <c r="BF178" s="1">
        <f t="shared" si="72"/>
        <v>171.13638651233015</v>
      </c>
      <c r="BG178" s="1">
        <f t="shared" si="84"/>
        <v>0</v>
      </c>
      <c r="BH178" s="1">
        <f t="shared" si="84"/>
        <v>2.4545900834560628E-3</v>
      </c>
      <c r="BI178" s="1">
        <f t="shared" si="84"/>
        <v>0.63230240549828176</v>
      </c>
      <c r="BJ178" s="1">
        <f t="shared" si="73"/>
        <v>0.36524300441826213</v>
      </c>
      <c r="BK178" s="1">
        <f t="shared" si="85"/>
        <v>0</v>
      </c>
      <c r="BL178" s="1">
        <f t="shared" si="85"/>
        <v>8.5556114745848014E-3</v>
      </c>
      <c r="BM178" s="1">
        <f t="shared" si="85"/>
        <v>0.72471061902365375</v>
      </c>
      <c r="BN178" s="1">
        <f t="shared" si="74"/>
        <v>0.26673376950176142</v>
      </c>
    </row>
    <row r="179" spans="1:66" hidden="1">
      <c r="A179" s="2" t="s">
        <v>1049</v>
      </c>
      <c r="B179" s="2" t="s">
        <v>105</v>
      </c>
      <c r="C179" s="2" t="s">
        <v>164</v>
      </c>
      <c r="E179" s="6" t="s">
        <v>130</v>
      </c>
      <c r="F179" s="2" t="s">
        <v>1141</v>
      </c>
      <c r="G179" s="2" t="s">
        <v>1433</v>
      </c>
      <c r="H179" s="2" t="s">
        <v>1141</v>
      </c>
      <c r="I179" s="2">
        <v>31</v>
      </c>
      <c r="J179" s="2">
        <v>5</v>
      </c>
      <c r="K179" s="2" t="str">
        <f t="shared" si="56"/>
        <v>MINERIO</v>
      </c>
      <c r="L179" s="2">
        <f t="shared" si="57"/>
        <v>2.8599999999999996E-4</v>
      </c>
      <c r="M179" s="2">
        <f t="shared" si="58"/>
        <v>4.3</v>
      </c>
      <c r="N179" s="8">
        <v>5.72</v>
      </c>
      <c r="O179" s="11">
        <v>0.86</v>
      </c>
      <c r="P179" s="11">
        <f t="shared" si="75"/>
        <v>0</v>
      </c>
      <c r="Q179" s="11">
        <f t="shared" si="76"/>
        <v>1</v>
      </c>
      <c r="R179" s="11">
        <f t="shared" si="77"/>
        <v>0</v>
      </c>
      <c r="S179" s="11">
        <f t="shared" si="78"/>
        <v>312481</v>
      </c>
      <c r="T179" s="2">
        <v>0</v>
      </c>
      <c r="U179" s="2">
        <v>559</v>
      </c>
      <c r="V179" s="2">
        <f t="shared" si="59"/>
        <v>0</v>
      </c>
      <c r="W179" s="2">
        <f t="shared" si="60"/>
        <v>1</v>
      </c>
      <c r="X179" s="2">
        <v>0</v>
      </c>
      <c r="Y179" s="2">
        <v>277</v>
      </c>
      <c r="Z179" s="5">
        <v>0</v>
      </c>
      <c r="AA179" s="5">
        <v>1</v>
      </c>
      <c r="AB179" s="5">
        <v>275</v>
      </c>
      <c r="AC179" s="5">
        <v>99</v>
      </c>
      <c r="AD179" s="5">
        <v>4</v>
      </c>
      <c r="AE179" s="5">
        <v>24</v>
      </c>
      <c r="AF179" s="5">
        <f t="shared" si="61"/>
        <v>0</v>
      </c>
      <c r="AG179" s="5">
        <f t="shared" si="62"/>
        <v>2.6666666666666666E-3</v>
      </c>
      <c r="AH179" s="5">
        <f t="shared" si="63"/>
        <v>0.73333333333333328</v>
      </c>
      <c r="AI179" s="5">
        <f t="shared" si="64"/>
        <v>0.26400000000000001</v>
      </c>
      <c r="AJ179" s="5">
        <v>0</v>
      </c>
      <c r="AK179" s="3">
        <v>0</v>
      </c>
      <c r="AL179" s="3">
        <v>247</v>
      </c>
      <c r="AM179" s="3">
        <v>148</v>
      </c>
      <c r="AN179" s="3">
        <v>0</v>
      </c>
      <c r="AO179" s="3">
        <v>8</v>
      </c>
      <c r="AP179" s="1">
        <f t="shared" si="65"/>
        <v>0</v>
      </c>
      <c r="AQ179" s="1">
        <f t="shared" si="66"/>
        <v>0</v>
      </c>
      <c r="AR179" s="1">
        <f t="shared" si="67"/>
        <v>0.62531645569620253</v>
      </c>
      <c r="AS179" s="1">
        <f t="shared" si="68"/>
        <v>0.37468354430379747</v>
      </c>
      <c r="AT179" s="5">
        <f t="shared" si="69"/>
        <v>375</v>
      </c>
      <c r="AU179" s="3">
        <f t="shared" si="79"/>
        <v>395</v>
      </c>
      <c r="AV179" s="2">
        <f t="shared" si="70"/>
        <v>559</v>
      </c>
      <c r="AW179" s="1">
        <f t="shared" si="80"/>
        <v>0.29813333333333331</v>
      </c>
      <c r="AX179" s="1">
        <f t="shared" si="81"/>
        <v>0.2830379746835443</v>
      </c>
      <c r="AY179" s="1">
        <f t="shared" si="82"/>
        <v>0</v>
      </c>
      <c r="AZ179" s="1">
        <f t="shared" si="82"/>
        <v>0</v>
      </c>
      <c r="BA179" s="1">
        <f t="shared" si="82"/>
        <v>69.910379746835446</v>
      </c>
      <c r="BB179" s="1">
        <f t="shared" si="71"/>
        <v>41.889620253164559</v>
      </c>
      <c r="BC179" s="1">
        <f t="shared" si="83"/>
        <v>0</v>
      </c>
      <c r="BD179" s="1">
        <f t="shared" si="83"/>
        <v>0.29813333333333331</v>
      </c>
      <c r="BE179" s="1">
        <f t="shared" si="83"/>
        <v>81.986666666666665</v>
      </c>
      <c r="BF179" s="1">
        <f t="shared" si="72"/>
        <v>29.515199999999997</v>
      </c>
      <c r="BG179" s="1">
        <f t="shared" si="84"/>
        <v>0</v>
      </c>
      <c r="BH179" s="1">
        <f t="shared" si="84"/>
        <v>0</v>
      </c>
      <c r="BI179" s="1">
        <f t="shared" si="84"/>
        <v>0.62531645569620253</v>
      </c>
      <c r="BJ179" s="1">
        <f t="shared" si="73"/>
        <v>0.37468354430379747</v>
      </c>
      <c r="BK179" s="1">
        <f t="shared" si="85"/>
        <v>0</v>
      </c>
      <c r="BL179" s="1">
        <f t="shared" si="85"/>
        <v>2.6666666666666666E-3</v>
      </c>
      <c r="BM179" s="1">
        <f t="shared" si="85"/>
        <v>0.73333333333333328</v>
      </c>
      <c r="BN179" s="1">
        <f t="shared" si="74"/>
        <v>0.26399999999999996</v>
      </c>
    </row>
    <row r="180" spans="1:66" hidden="1">
      <c r="A180" s="2" t="s">
        <v>616</v>
      </c>
      <c r="B180" s="2" t="s">
        <v>105</v>
      </c>
      <c r="C180" s="2" t="s">
        <v>163</v>
      </c>
      <c r="D180" s="2" t="s">
        <v>707</v>
      </c>
      <c r="E180" s="6" t="s">
        <v>9</v>
      </c>
      <c r="F180" s="2" t="s">
        <v>1436</v>
      </c>
      <c r="G180" s="2" t="s">
        <v>1433</v>
      </c>
      <c r="H180" s="2" t="s">
        <v>1141</v>
      </c>
      <c r="I180" s="2">
        <v>45</v>
      </c>
      <c r="K180" s="2" t="str">
        <f t="shared" si="56"/>
        <v>MINERIO</v>
      </c>
      <c r="L180" s="2">
        <f t="shared" si="57"/>
        <v>0</v>
      </c>
      <c r="M180" s="2">
        <f t="shared" si="58"/>
        <v>0</v>
      </c>
      <c r="N180" s="9">
        <v>5.6749999999999998</v>
      </c>
      <c r="O180" s="10">
        <v>0.42</v>
      </c>
      <c r="P180" s="11">
        <f t="shared" si="75"/>
        <v>1.2028204064703443E-2</v>
      </c>
      <c r="Q180" s="11">
        <f t="shared" si="76"/>
        <v>0.99999495040162589</v>
      </c>
      <c r="R180" s="11">
        <f t="shared" si="77"/>
        <v>66595.462878473671</v>
      </c>
      <c r="S180" s="11">
        <f t="shared" si="78"/>
        <v>5536581.0423481958</v>
      </c>
      <c r="T180" s="2">
        <v>29</v>
      </c>
      <c r="U180" s="2">
        <v>2382</v>
      </c>
      <c r="V180" s="2">
        <f t="shared" si="59"/>
        <v>1.2028204064703443E-2</v>
      </c>
      <c r="W180" s="2">
        <f t="shared" si="60"/>
        <v>0.9879717959352966</v>
      </c>
      <c r="X180" s="2">
        <v>0</v>
      </c>
      <c r="Y180" s="2">
        <v>485</v>
      </c>
      <c r="Z180" s="2">
        <v>0</v>
      </c>
      <c r="AA180" s="2">
        <v>19</v>
      </c>
      <c r="AB180" s="2">
        <v>1133</v>
      </c>
      <c r="AC180" s="2">
        <v>403</v>
      </c>
      <c r="AD180" s="2">
        <v>18</v>
      </c>
      <c r="AE180" s="2">
        <v>20</v>
      </c>
      <c r="AF180" s="5">
        <f t="shared" si="61"/>
        <v>0</v>
      </c>
      <c r="AG180" s="5">
        <f t="shared" si="62"/>
        <v>1.2218649517684888E-2</v>
      </c>
      <c r="AH180" s="5">
        <f t="shared" si="63"/>
        <v>0.72861736334405147</v>
      </c>
      <c r="AI180" s="5">
        <f t="shared" si="64"/>
        <v>0.25916398713826366</v>
      </c>
      <c r="AJ180" s="2">
        <v>0</v>
      </c>
      <c r="AK180" s="3">
        <v>12</v>
      </c>
      <c r="AL180" s="3">
        <v>972</v>
      </c>
      <c r="AM180" s="3">
        <v>586</v>
      </c>
      <c r="AN180" s="3">
        <v>10</v>
      </c>
      <c r="AO180" s="3">
        <v>13</v>
      </c>
      <c r="AP180" s="1">
        <f t="shared" si="65"/>
        <v>0</v>
      </c>
      <c r="AQ180" s="1">
        <f t="shared" si="66"/>
        <v>7.6433121019108281E-3</v>
      </c>
      <c r="AR180" s="1">
        <f t="shared" si="67"/>
        <v>0.61910828025477704</v>
      </c>
      <c r="AS180" s="1">
        <f t="shared" si="68"/>
        <v>0.37324840764331207</v>
      </c>
      <c r="AT180" s="5">
        <f t="shared" si="69"/>
        <v>1555</v>
      </c>
      <c r="AU180" s="3">
        <f t="shared" si="79"/>
        <v>1570</v>
      </c>
      <c r="AV180" s="2">
        <f t="shared" si="70"/>
        <v>2411</v>
      </c>
      <c r="AW180" s="1">
        <f t="shared" si="80"/>
        <v>0.31009646302250804</v>
      </c>
      <c r="AX180" s="1">
        <f t="shared" si="81"/>
        <v>0.30713375796178344</v>
      </c>
      <c r="AY180" s="1">
        <f t="shared" si="82"/>
        <v>0</v>
      </c>
      <c r="AZ180" s="1">
        <f t="shared" si="82"/>
        <v>3.6856050955414013</v>
      </c>
      <c r="BA180" s="1">
        <f t="shared" si="82"/>
        <v>298.53401273885351</v>
      </c>
      <c r="BB180" s="1">
        <f t="shared" si="71"/>
        <v>179.98038216560511</v>
      </c>
      <c r="BC180" s="1">
        <f t="shared" si="83"/>
        <v>0</v>
      </c>
      <c r="BD180" s="1">
        <f t="shared" si="83"/>
        <v>5.8918327974276528</v>
      </c>
      <c r="BE180" s="1">
        <f t="shared" si="83"/>
        <v>351.33929260450162</v>
      </c>
      <c r="BF180" s="1">
        <f t="shared" si="72"/>
        <v>124.96887459807074</v>
      </c>
      <c r="BG180" s="1">
        <f t="shared" si="84"/>
        <v>0</v>
      </c>
      <c r="BH180" s="1">
        <f t="shared" si="84"/>
        <v>7.6433121019108272E-3</v>
      </c>
      <c r="BI180" s="1">
        <f t="shared" si="84"/>
        <v>0.61910828025477704</v>
      </c>
      <c r="BJ180" s="1">
        <f t="shared" si="73"/>
        <v>0.37324840764331207</v>
      </c>
      <c r="BK180" s="1">
        <f t="shared" si="85"/>
        <v>0</v>
      </c>
      <c r="BL180" s="1">
        <f t="shared" si="85"/>
        <v>1.2218649517684888E-2</v>
      </c>
      <c r="BM180" s="1">
        <f t="shared" si="85"/>
        <v>0.72861736334405147</v>
      </c>
      <c r="BN180" s="1">
        <f t="shared" si="74"/>
        <v>0.25916398713826366</v>
      </c>
    </row>
    <row r="181" spans="1:66" hidden="1">
      <c r="A181" s="2" t="s">
        <v>616</v>
      </c>
      <c r="B181" s="2" t="s">
        <v>105</v>
      </c>
      <c r="C181" s="2" t="s">
        <v>162</v>
      </c>
      <c r="D181" s="2" t="s">
        <v>742</v>
      </c>
      <c r="E181" s="6" t="s">
        <v>4</v>
      </c>
      <c r="F181" s="2" t="s">
        <v>1436</v>
      </c>
      <c r="G181" s="2" t="s">
        <v>1433</v>
      </c>
      <c r="H181" s="2" t="s">
        <v>1434</v>
      </c>
      <c r="I181" s="2">
        <v>25</v>
      </c>
      <c r="J181" s="2">
        <v>100</v>
      </c>
      <c r="K181" s="2" t="str">
        <f t="shared" si="56"/>
        <v>MINERIO</v>
      </c>
      <c r="L181" s="2">
        <f t="shared" si="57"/>
        <v>5.4900000000000001E-3</v>
      </c>
      <c r="M181" s="2">
        <f t="shared" si="58"/>
        <v>913.00000000000011</v>
      </c>
      <c r="N181" s="9">
        <v>5.49</v>
      </c>
      <c r="O181" s="10">
        <v>9.1300000000000008</v>
      </c>
      <c r="P181" s="11">
        <f t="shared" si="75"/>
        <v>0.13122687161969826</v>
      </c>
      <c r="Q181" s="11">
        <f t="shared" si="76"/>
        <v>0.99995700483961358</v>
      </c>
      <c r="R181" s="11">
        <f t="shared" si="77"/>
        <v>880962.86393395951</v>
      </c>
      <c r="S181" s="11">
        <f t="shared" si="78"/>
        <v>6712992.3614066858</v>
      </c>
      <c r="T181" s="2">
        <v>461</v>
      </c>
      <c r="U181" s="2">
        <v>3052</v>
      </c>
      <c r="V181" s="2">
        <f t="shared" si="59"/>
        <v>0.13122687161969826</v>
      </c>
      <c r="W181" s="2">
        <f t="shared" si="60"/>
        <v>0.86877312838030174</v>
      </c>
      <c r="X181" s="2">
        <v>0</v>
      </c>
      <c r="Y181" s="2">
        <v>618</v>
      </c>
      <c r="Z181" s="5">
        <v>0</v>
      </c>
      <c r="AA181" s="5">
        <v>363</v>
      </c>
      <c r="AB181" s="5">
        <v>1342</v>
      </c>
      <c r="AC181" s="5">
        <v>76</v>
      </c>
      <c r="AD181" s="5">
        <v>358</v>
      </c>
      <c r="AE181" s="5">
        <v>159</v>
      </c>
      <c r="AF181" s="5">
        <f t="shared" si="61"/>
        <v>0</v>
      </c>
      <c r="AG181" s="5">
        <f t="shared" si="62"/>
        <v>0.20381807973048849</v>
      </c>
      <c r="AH181" s="5">
        <f t="shared" si="63"/>
        <v>0.75350926445816957</v>
      </c>
      <c r="AI181" s="5">
        <f t="shared" si="64"/>
        <v>4.2672655811341942E-2</v>
      </c>
      <c r="AJ181" s="2">
        <v>0</v>
      </c>
      <c r="AK181" s="3">
        <v>235</v>
      </c>
      <c r="AL181" s="3">
        <v>1621</v>
      </c>
      <c r="AM181" s="3">
        <v>117</v>
      </c>
      <c r="AN181" s="3">
        <v>203</v>
      </c>
      <c r="AO181" s="3">
        <v>120</v>
      </c>
      <c r="AP181" s="1">
        <f t="shared" si="65"/>
        <v>0</v>
      </c>
      <c r="AQ181" s="1">
        <f t="shared" si="66"/>
        <v>0.11910795742524075</v>
      </c>
      <c r="AR181" s="1">
        <f t="shared" si="67"/>
        <v>0.82159148504815005</v>
      </c>
      <c r="AS181" s="1">
        <f t="shared" si="68"/>
        <v>5.9300557526609225E-2</v>
      </c>
      <c r="AT181" s="5">
        <f t="shared" si="69"/>
        <v>1781</v>
      </c>
      <c r="AU181" s="3">
        <f t="shared" si="79"/>
        <v>1973</v>
      </c>
      <c r="AV181" s="2">
        <f t="shared" si="70"/>
        <v>3513</v>
      </c>
      <c r="AW181" s="1">
        <f t="shared" si="80"/>
        <v>0.39449747332959012</v>
      </c>
      <c r="AX181" s="1">
        <f t="shared" si="81"/>
        <v>0.35610745058286875</v>
      </c>
      <c r="AY181" s="1">
        <f t="shared" si="82"/>
        <v>0</v>
      </c>
      <c r="AZ181" s="1">
        <f t="shared" si="82"/>
        <v>83.68525088697416</v>
      </c>
      <c r="BA181" s="1">
        <f t="shared" si="82"/>
        <v>577.25017739483019</v>
      </c>
      <c r="BB181" s="1">
        <f t="shared" si="71"/>
        <v>41.664571718195646</v>
      </c>
      <c r="BC181" s="1">
        <f t="shared" si="83"/>
        <v>0</v>
      </c>
      <c r="BD181" s="1">
        <f t="shared" si="83"/>
        <v>143.20258281864122</v>
      </c>
      <c r="BE181" s="1">
        <f t="shared" si="83"/>
        <v>529.41560920830989</v>
      </c>
      <c r="BF181" s="1">
        <f t="shared" si="72"/>
        <v>29.981807973048848</v>
      </c>
      <c r="BG181" s="1">
        <f t="shared" si="84"/>
        <v>0</v>
      </c>
      <c r="BH181" s="1">
        <f t="shared" si="84"/>
        <v>0.11910795742524077</v>
      </c>
      <c r="BI181" s="1">
        <f t="shared" si="84"/>
        <v>0.82159148504815005</v>
      </c>
      <c r="BJ181" s="1">
        <f t="shared" si="73"/>
        <v>5.9300557526609239E-2</v>
      </c>
      <c r="BK181" s="1">
        <f t="shared" si="85"/>
        <v>0</v>
      </c>
      <c r="BL181" s="1">
        <f t="shared" si="85"/>
        <v>0.20381807973048852</v>
      </c>
      <c r="BM181" s="1">
        <f t="shared" si="85"/>
        <v>0.75350926445816957</v>
      </c>
      <c r="BN181" s="1">
        <f t="shared" si="74"/>
        <v>4.2672655811341949E-2</v>
      </c>
    </row>
    <row r="182" spans="1:66" hidden="1">
      <c r="A182" s="2" t="s">
        <v>161</v>
      </c>
      <c r="B182" s="2" t="s">
        <v>105</v>
      </c>
      <c r="C182" s="2" t="s">
        <v>164</v>
      </c>
      <c r="D182" s="2" t="s">
        <v>229</v>
      </c>
      <c r="E182" s="6" t="s">
        <v>74</v>
      </c>
      <c r="F182" s="2" t="s">
        <v>1141</v>
      </c>
      <c r="G182" s="2" t="s">
        <v>1433</v>
      </c>
      <c r="H182" s="2" t="s">
        <v>1141</v>
      </c>
      <c r="I182" s="2">
        <v>65</v>
      </c>
      <c r="J182" s="2">
        <v>10</v>
      </c>
      <c r="K182" s="2" t="str">
        <f t="shared" si="56"/>
        <v>MINERIO</v>
      </c>
      <c r="L182" s="2">
        <f t="shared" si="57"/>
        <v>5.4600000000000004E-4</v>
      </c>
      <c r="M182" s="2">
        <f t="shared" si="58"/>
        <v>11.799999999999999</v>
      </c>
      <c r="N182" s="9">
        <v>5.46</v>
      </c>
      <c r="O182" s="10">
        <v>1.18</v>
      </c>
      <c r="P182" s="11">
        <f t="shared" si="75"/>
        <v>4.4977511244377807E-3</v>
      </c>
      <c r="Q182" s="11">
        <f t="shared" si="76"/>
        <v>0.99999322632431009</v>
      </c>
      <c r="R182" s="11">
        <f t="shared" si="77"/>
        <v>1965.1619190404797</v>
      </c>
      <c r="S182" s="11">
        <f t="shared" si="78"/>
        <v>436918.04043884389</v>
      </c>
      <c r="T182" s="2">
        <v>3</v>
      </c>
      <c r="U182" s="2">
        <v>664</v>
      </c>
      <c r="V182" s="2">
        <f t="shared" si="59"/>
        <v>4.4977511244377807E-3</v>
      </c>
      <c r="W182" s="2">
        <f t="shared" si="60"/>
        <v>0.99550224887556227</v>
      </c>
      <c r="X182" s="2">
        <v>0</v>
      </c>
      <c r="Y182" s="2">
        <v>252</v>
      </c>
      <c r="Z182" s="5">
        <v>0</v>
      </c>
      <c r="AA182" s="5">
        <v>1</v>
      </c>
      <c r="AB182" s="5">
        <v>258</v>
      </c>
      <c r="AC182" s="5">
        <v>185</v>
      </c>
      <c r="AD182" s="5">
        <v>2</v>
      </c>
      <c r="AE182" s="5">
        <v>15</v>
      </c>
      <c r="AF182" s="5">
        <f t="shared" si="61"/>
        <v>0</v>
      </c>
      <c r="AG182" s="5">
        <f t="shared" si="62"/>
        <v>2.2522522522522522E-3</v>
      </c>
      <c r="AH182" s="5">
        <f t="shared" si="63"/>
        <v>0.58108108108108103</v>
      </c>
      <c r="AI182" s="5">
        <f t="shared" si="64"/>
        <v>0.41666666666666669</v>
      </c>
      <c r="AJ182" s="5">
        <v>0</v>
      </c>
      <c r="AK182" s="3">
        <v>0</v>
      </c>
      <c r="AL182" s="3">
        <v>220</v>
      </c>
      <c r="AM182" s="3">
        <v>230</v>
      </c>
      <c r="AN182" s="3">
        <v>0</v>
      </c>
      <c r="AO182" s="3">
        <v>11</v>
      </c>
      <c r="AP182" s="1">
        <f t="shared" si="65"/>
        <v>0</v>
      </c>
      <c r="AQ182" s="1">
        <f t="shared" si="66"/>
        <v>0</v>
      </c>
      <c r="AR182" s="1">
        <f t="shared" si="67"/>
        <v>0.48888888888888887</v>
      </c>
      <c r="AS182" s="1">
        <f t="shared" si="68"/>
        <v>0.51111111111111107</v>
      </c>
      <c r="AT182" s="5">
        <f t="shared" si="69"/>
        <v>444</v>
      </c>
      <c r="AU182" s="3">
        <f t="shared" si="79"/>
        <v>450</v>
      </c>
      <c r="AV182" s="2">
        <f t="shared" si="70"/>
        <v>667</v>
      </c>
      <c r="AW182" s="1">
        <f t="shared" si="80"/>
        <v>0.30045045045045043</v>
      </c>
      <c r="AX182" s="1">
        <f t="shared" si="81"/>
        <v>0.29644444444444445</v>
      </c>
      <c r="AY182" s="1">
        <f t="shared" si="82"/>
        <v>0</v>
      </c>
      <c r="AZ182" s="1">
        <f t="shared" si="82"/>
        <v>0</v>
      </c>
      <c r="BA182" s="1">
        <f t="shared" si="82"/>
        <v>65.217777777777783</v>
      </c>
      <c r="BB182" s="1">
        <f t="shared" si="71"/>
        <v>68.182222222222222</v>
      </c>
      <c r="BC182" s="1">
        <f t="shared" si="83"/>
        <v>0</v>
      </c>
      <c r="BD182" s="1">
        <f t="shared" si="83"/>
        <v>0.30045045045045043</v>
      </c>
      <c r="BE182" s="1">
        <f t="shared" si="83"/>
        <v>77.516216216216208</v>
      </c>
      <c r="BF182" s="1">
        <f t="shared" si="72"/>
        <v>55.583333333333329</v>
      </c>
      <c r="BG182" s="1">
        <f t="shared" si="84"/>
        <v>0</v>
      </c>
      <c r="BH182" s="1">
        <f t="shared" si="84"/>
        <v>0</v>
      </c>
      <c r="BI182" s="1">
        <f t="shared" si="84"/>
        <v>0.48888888888888893</v>
      </c>
      <c r="BJ182" s="1">
        <f t="shared" si="73"/>
        <v>0.51111111111111107</v>
      </c>
      <c r="BK182" s="1">
        <f t="shared" si="85"/>
        <v>0</v>
      </c>
      <c r="BL182" s="1">
        <f t="shared" si="85"/>
        <v>2.2522522522522527E-3</v>
      </c>
      <c r="BM182" s="1">
        <f t="shared" si="85"/>
        <v>0.58108108108108114</v>
      </c>
      <c r="BN182" s="1">
        <f t="shared" si="74"/>
        <v>0.41666666666666669</v>
      </c>
    </row>
    <row r="183" spans="1:66" hidden="1">
      <c r="A183" s="2" t="s">
        <v>161</v>
      </c>
      <c r="B183" s="2" t="s">
        <v>105</v>
      </c>
      <c r="C183" s="2" t="s">
        <v>164</v>
      </c>
      <c r="D183" s="2" t="s">
        <v>339</v>
      </c>
      <c r="E183" s="6" t="s">
        <v>86</v>
      </c>
      <c r="F183" s="2" t="s">
        <v>1141</v>
      </c>
      <c r="G183" s="2" t="s">
        <v>1433</v>
      </c>
      <c r="H183" s="2" t="s">
        <v>1141</v>
      </c>
      <c r="I183" s="2">
        <v>176</v>
      </c>
      <c r="J183" s="2">
        <v>35</v>
      </c>
      <c r="K183" s="2" t="str">
        <f t="shared" si="56"/>
        <v>MINERIO</v>
      </c>
      <c r="L183" s="2">
        <f t="shared" si="57"/>
        <v>1.9004999999999998E-3</v>
      </c>
      <c r="M183" s="2">
        <f t="shared" si="58"/>
        <v>30.8</v>
      </c>
      <c r="N183" s="8">
        <v>5.43</v>
      </c>
      <c r="O183" s="11">
        <v>0.88</v>
      </c>
      <c r="P183" s="11">
        <f t="shared" si="75"/>
        <v>0</v>
      </c>
      <c r="Q183" s="11">
        <f t="shared" si="76"/>
        <v>1</v>
      </c>
      <c r="R183" s="11">
        <f t="shared" si="77"/>
        <v>0</v>
      </c>
      <c r="S183" s="11">
        <f t="shared" si="78"/>
        <v>2292196</v>
      </c>
      <c r="T183" s="2">
        <v>0</v>
      </c>
      <c r="U183" s="2">
        <v>1514</v>
      </c>
      <c r="V183" s="2">
        <f t="shared" si="59"/>
        <v>0</v>
      </c>
      <c r="W183" s="2">
        <f t="shared" si="60"/>
        <v>1</v>
      </c>
      <c r="X183" s="2">
        <v>0</v>
      </c>
      <c r="Y183" s="2">
        <v>400</v>
      </c>
      <c r="Z183" s="5">
        <v>0</v>
      </c>
      <c r="AA183" s="5">
        <v>44</v>
      </c>
      <c r="AB183" s="5">
        <v>669</v>
      </c>
      <c r="AC183" s="5">
        <v>276</v>
      </c>
      <c r="AD183" s="5">
        <v>35</v>
      </c>
      <c r="AE183" s="5">
        <v>27</v>
      </c>
      <c r="AF183" s="5">
        <f t="shared" si="61"/>
        <v>0</v>
      </c>
      <c r="AG183" s="5">
        <f t="shared" si="62"/>
        <v>4.4489383215369056E-2</v>
      </c>
      <c r="AH183" s="5">
        <f t="shared" si="63"/>
        <v>0.67644084934277049</v>
      </c>
      <c r="AI183" s="5">
        <f t="shared" si="64"/>
        <v>0.27906976744186046</v>
      </c>
      <c r="AJ183" s="5">
        <v>0</v>
      </c>
      <c r="AK183" s="3">
        <v>34</v>
      </c>
      <c r="AL183" s="3">
        <v>595</v>
      </c>
      <c r="AM183" s="3">
        <v>376</v>
      </c>
      <c r="AN183" s="3">
        <v>25</v>
      </c>
      <c r="AO183" s="3">
        <v>21</v>
      </c>
      <c r="AP183" s="1">
        <f t="shared" si="65"/>
        <v>0</v>
      </c>
      <c r="AQ183" s="1">
        <f t="shared" si="66"/>
        <v>3.3830845771144279E-2</v>
      </c>
      <c r="AR183" s="1">
        <f t="shared" si="67"/>
        <v>0.59203980099502485</v>
      </c>
      <c r="AS183" s="1">
        <f t="shared" si="68"/>
        <v>0.37412935323383084</v>
      </c>
      <c r="AT183" s="5">
        <f t="shared" si="69"/>
        <v>989</v>
      </c>
      <c r="AU183" s="3">
        <f t="shared" si="79"/>
        <v>1005</v>
      </c>
      <c r="AV183" s="2">
        <f t="shared" si="70"/>
        <v>1514</v>
      </c>
      <c r="AW183" s="1">
        <f t="shared" si="80"/>
        <v>0.30616784630940341</v>
      </c>
      <c r="AX183" s="1">
        <f t="shared" si="81"/>
        <v>0.30129353233830847</v>
      </c>
      <c r="AY183" s="1">
        <f t="shared" si="82"/>
        <v>0</v>
      </c>
      <c r="AZ183" s="1">
        <f t="shared" si="82"/>
        <v>10.243980099502489</v>
      </c>
      <c r="BA183" s="1">
        <f t="shared" si="82"/>
        <v>179.26965174129353</v>
      </c>
      <c r="BB183" s="1">
        <f t="shared" si="71"/>
        <v>113.28636815920399</v>
      </c>
      <c r="BC183" s="1">
        <f t="shared" si="83"/>
        <v>0</v>
      </c>
      <c r="BD183" s="1">
        <f t="shared" si="83"/>
        <v>13.471385237613751</v>
      </c>
      <c r="BE183" s="1">
        <f t="shared" si="83"/>
        <v>204.82628918099087</v>
      </c>
      <c r="BF183" s="1">
        <f t="shared" si="72"/>
        <v>84.50232558139534</v>
      </c>
      <c r="BG183" s="1">
        <f t="shared" si="84"/>
        <v>0</v>
      </c>
      <c r="BH183" s="1">
        <f t="shared" si="84"/>
        <v>3.3830845771144279E-2</v>
      </c>
      <c r="BI183" s="1">
        <f t="shared" si="84"/>
        <v>0.59203980099502485</v>
      </c>
      <c r="BJ183" s="1">
        <f t="shared" si="73"/>
        <v>0.37412935323383084</v>
      </c>
      <c r="BK183" s="1">
        <f t="shared" si="85"/>
        <v>0</v>
      </c>
      <c r="BL183" s="1">
        <f t="shared" si="85"/>
        <v>4.4489383215369063E-2</v>
      </c>
      <c r="BM183" s="1">
        <f t="shared" si="85"/>
        <v>0.67644084934277049</v>
      </c>
      <c r="BN183" s="1">
        <f t="shared" si="74"/>
        <v>0.27906976744186046</v>
      </c>
    </row>
    <row r="184" spans="1:66" hidden="1">
      <c r="A184" s="2" t="s">
        <v>1049</v>
      </c>
      <c r="B184" s="2" t="s">
        <v>105</v>
      </c>
      <c r="C184" s="2" t="s">
        <v>164</v>
      </c>
      <c r="E184" s="6" t="s">
        <v>131</v>
      </c>
      <c r="F184" s="2" t="s">
        <v>1436</v>
      </c>
      <c r="G184" s="2" t="s">
        <v>6</v>
      </c>
      <c r="H184" s="2" t="s">
        <v>1141</v>
      </c>
      <c r="I184" s="2">
        <v>45</v>
      </c>
      <c r="J184" s="2">
        <v>35</v>
      </c>
      <c r="K184" s="2" t="str">
        <f t="shared" si="56"/>
        <v>MINERIO</v>
      </c>
      <c r="L184" s="2">
        <f t="shared" si="57"/>
        <v>1.8935E-3</v>
      </c>
      <c r="M184" s="2">
        <f t="shared" si="58"/>
        <v>87.15</v>
      </c>
      <c r="N184" s="8">
        <v>5.41</v>
      </c>
      <c r="O184" s="11">
        <v>2.4900000000000002</v>
      </c>
      <c r="P184" s="11">
        <f t="shared" si="75"/>
        <v>3.3804022250748821E-2</v>
      </c>
      <c r="Q184" s="11">
        <f t="shared" si="76"/>
        <v>0.99998502944367318</v>
      </c>
      <c r="R184" s="11">
        <f t="shared" si="77"/>
        <v>160502.88361146767</v>
      </c>
      <c r="S184" s="11">
        <f t="shared" si="78"/>
        <v>4747969.9191847676</v>
      </c>
      <c r="T184" s="2">
        <v>79</v>
      </c>
      <c r="U184" s="2">
        <v>2258</v>
      </c>
      <c r="V184" s="2">
        <f t="shared" si="59"/>
        <v>3.3804022250748821E-2</v>
      </c>
      <c r="W184" s="2">
        <f t="shared" si="60"/>
        <v>0.96619597774925114</v>
      </c>
      <c r="X184" s="2">
        <v>0</v>
      </c>
      <c r="Y184" s="2">
        <v>556</v>
      </c>
      <c r="Z184" s="2">
        <v>0</v>
      </c>
      <c r="AA184" s="2">
        <v>20</v>
      </c>
      <c r="AB184" s="2">
        <v>1078</v>
      </c>
      <c r="AC184" s="2">
        <v>389</v>
      </c>
      <c r="AD184" s="2">
        <v>19</v>
      </c>
      <c r="AE184" s="2">
        <v>36</v>
      </c>
      <c r="AF184" s="5">
        <f t="shared" si="61"/>
        <v>0</v>
      </c>
      <c r="AG184" s="5">
        <f t="shared" si="62"/>
        <v>1.3449899125756557E-2</v>
      </c>
      <c r="AH184" s="5">
        <f t="shared" si="63"/>
        <v>0.72494956287827839</v>
      </c>
      <c r="AI184" s="5">
        <f t="shared" si="64"/>
        <v>0.26160053799596505</v>
      </c>
      <c r="AJ184" s="2">
        <v>0</v>
      </c>
      <c r="AK184" s="3">
        <v>11</v>
      </c>
      <c r="AL184" s="3">
        <v>938</v>
      </c>
      <c r="AM184" s="3">
        <v>555</v>
      </c>
      <c r="AN184" s="3">
        <v>11</v>
      </c>
      <c r="AO184" s="3">
        <v>26</v>
      </c>
      <c r="AP184" s="1">
        <f t="shared" si="65"/>
        <v>0</v>
      </c>
      <c r="AQ184" s="1">
        <f t="shared" si="66"/>
        <v>7.3138297872340427E-3</v>
      </c>
      <c r="AR184" s="1">
        <f t="shared" si="67"/>
        <v>0.62367021276595747</v>
      </c>
      <c r="AS184" s="1">
        <f t="shared" si="68"/>
        <v>0.36901595744680848</v>
      </c>
      <c r="AT184" s="5">
        <f t="shared" si="69"/>
        <v>1487</v>
      </c>
      <c r="AU184" s="3">
        <f t="shared" si="79"/>
        <v>1504</v>
      </c>
      <c r="AV184" s="2">
        <f t="shared" si="70"/>
        <v>2337</v>
      </c>
      <c r="AW184" s="1">
        <f t="shared" si="80"/>
        <v>0.31432414256893071</v>
      </c>
      <c r="AX184" s="1">
        <f t="shared" si="81"/>
        <v>0.31077127659574466</v>
      </c>
      <c r="AY184" s="1">
        <f t="shared" si="82"/>
        <v>0</v>
      </c>
      <c r="AZ184" s="1">
        <f t="shared" si="82"/>
        <v>3.4184840425531915</v>
      </c>
      <c r="BA184" s="1">
        <f t="shared" si="82"/>
        <v>291.50345744680851</v>
      </c>
      <c r="BB184" s="1">
        <f t="shared" si="71"/>
        <v>172.47805851063828</v>
      </c>
      <c r="BC184" s="1">
        <f t="shared" si="83"/>
        <v>0</v>
      </c>
      <c r="BD184" s="1">
        <f t="shared" si="83"/>
        <v>6.2864828513786142</v>
      </c>
      <c r="BE184" s="1">
        <f t="shared" si="83"/>
        <v>338.8414256893073</v>
      </c>
      <c r="BF184" s="1">
        <f t="shared" si="72"/>
        <v>122.27209145931404</v>
      </c>
      <c r="BG184" s="1">
        <f t="shared" si="84"/>
        <v>0</v>
      </c>
      <c r="BH184" s="1">
        <f t="shared" si="84"/>
        <v>7.3138297872340427E-3</v>
      </c>
      <c r="BI184" s="1">
        <f t="shared" si="84"/>
        <v>0.62367021276595747</v>
      </c>
      <c r="BJ184" s="1">
        <f t="shared" si="73"/>
        <v>0.36901595744680848</v>
      </c>
      <c r="BK184" s="1">
        <f t="shared" si="85"/>
        <v>0</v>
      </c>
      <c r="BL184" s="1">
        <f t="shared" si="85"/>
        <v>1.3449899125756557E-2</v>
      </c>
      <c r="BM184" s="1">
        <f t="shared" si="85"/>
        <v>0.7249495628782785</v>
      </c>
      <c r="BN184" s="1">
        <f t="shared" si="74"/>
        <v>0.26160053799596505</v>
      </c>
    </row>
    <row r="185" spans="1:66" hidden="1">
      <c r="A185" s="2" t="s">
        <v>1047</v>
      </c>
      <c r="B185" s="2" t="s">
        <v>105</v>
      </c>
      <c r="C185" s="2" t="s">
        <v>1048</v>
      </c>
      <c r="D185" s="2">
        <v>16152</v>
      </c>
      <c r="E185" s="6" t="s">
        <v>115</v>
      </c>
      <c r="F185" s="2" t="s">
        <v>1436</v>
      </c>
      <c r="G185" s="2" t="s">
        <v>6</v>
      </c>
      <c r="H185" s="2" t="s">
        <v>1141</v>
      </c>
      <c r="I185" s="2">
        <v>8</v>
      </c>
      <c r="J185" s="2">
        <v>60</v>
      </c>
      <c r="K185" s="2" t="str">
        <f t="shared" si="56"/>
        <v>MINERIO</v>
      </c>
      <c r="L185" s="2">
        <f t="shared" si="57"/>
        <v>3.2339999999999999E-3</v>
      </c>
      <c r="M185" s="2">
        <f t="shared" si="58"/>
        <v>53.4</v>
      </c>
      <c r="N185" s="8">
        <v>5.39</v>
      </c>
      <c r="O185" s="11">
        <v>0.89</v>
      </c>
      <c r="P185" s="11">
        <f t="shared" si="75"/>
        <v>0</v>
      </c>
      <c r="Q185" s="11">
        <f t="shared" si="76"/>
        <v>1</v>
      </c>
      <c r="R185" s="11">
        <f t="shared" si="77"/>
        <v>0</v>
      </c>
      <c r="S185" s="11">
        <f t="shared" si="78"/>
        <v>4284900</v>
      </c>
      <c r="T185" s="2">
        <v>0</v>
      </c>
      <c r="U185" s="2">
        <v>2070</v>
      </c>
      <c r="V185" s="2">
        <f t="shared" si="59"/>
        <v>0</v>
      </c>
      <c r="W185" s="2">
        <f t="shared" si="60"/>
        <v>1</v>
      </c>
      <c r="X185" s="2">
        <v>0</v>
      </c>
      <c r="Y185" s="2">
        <v>470</v>
      </c>
      <c r="Z185" s="5">
        <v>0</v>
      </c>
      <c r="AA185" s="5">
        <v>53</v>
      </c>
      <c r="AB185" s="5">
        <v>1045</v>
      </c>
      <c r="AC185" s="5">
        <v>253</v>
      </c>
      <c r="AD185" s="5">
        <v>66</v>
      </c>
      <c r="AE185" s="5">
        <v>33</v>
      </c>
      <c r="AF185" s="5">
        <f t="shared" si="61"/>
        <v>0</v>
      </c>
      <c r="AG185" s="5">
        <f t="shared" si="62"/>
        <v>3.9230199851961509E-2</v>
      </c>
      <c r="AH185" s="5">
        <f t="shared" si="63"/>
        <v>0.77350111028867508</v>
      </c>
      <c r="AI185" s="5">
        <f t="shared" si="64"/>
        <v>0.18726868985936343</v>
      </c>
      <c r="AJ185" s="5">
        <v>0</v>
      </c>
      <c r="AK185" s="3">
        <v>28</v>
      </c>
      <c r="AL185" s="3">
        <v>975</v>
      </c>
      <c r="AM185" s="3">
        <v>375</v>
      </c>
      <c r="AN185" s="3">
        <v>37</v>
      </c>
      <c r="AO185" s="3">
        <v>29</v>
      </c>
      <c r="AP185" s="1">
        <f t="shared" si="65"/>
        <v>0</v>
      </c>
      <c r="AQ185" s="1">
        <f t="shared" si="66"/>
        <v>2.0319303338171262E-2</v>
      </c>
      <c r="AR185" s="1">
        <f t="shared" si="67"/>
        <v>0.70754716981132071</v>
      </c>
      <c r="AS185" s="1">
        <f t="shared" si="68"/>
        <v>0.27213352685050796</v>
      </c>
      <c r="AT185" s="5">
        <f t="shared" si="69"/>
        <v>1351</v>
      </c>
      <c r="AU185" s="3">
        <f t="shared" si="79"/>
        <v>1378</v>
      </c>
      <c r="AV185" s="2">
        <f t="shared" si="70"/>
        <v>2070</v>
      </c>
      <c r="AW185" s="1">
        <f t="shared" si="80"/>
        <v>0.30643967431532199</v>
      </c>
      <c r="AX185" s="1">
        <f t="shared" si="81"/>
        <v>0.30043541364296084</v>
      </c>
      <c r="AY185" s="1">
        <f t="shared" si="82"/>
        <v>0</v>
      </c>
      <c r="AZ185" s="1">
        <f t="shared" si="82"/>
        <v>8.4121915820029027</v>
      </c>
      <c r="BA185" s="1">
        <f t="shared" si="82"/>
        <v>292.92452830188682</v>
      </c>
      <c r="BB185" s="1">
        <f t="shared" si="71"/>
        <v>112.66328011611031</v>
      </c>
      <c r="BC185" s="1">
        <f t="shared" si="83"/>
        <v>0</v>
      </c>
      <c r="BD185" s="1">
        <f t="shared" si="83"/>
        <v>16.241302738712065</v>
      </c>
      <c r="BE185" s="1">
        <f t="shared" si="83"/>
        <v>320.22945965951146</v>
      </c>
      <c r="BF185" s="1">
        <f t="shared" si="72"/>
        <v>77.529237601776458</v>
      </c>
      <c r="BG185" s="1">
        <f t="shared" si="84"/>
        <v>0</v>
      </c>
      <c r="BH185" s="1">
        <f t="shared" si="84"/>
        <v>2.0319303338171262E-2</v>
      </c>
      <c r="BI185" s="1">
        <f t="shared" si="84"/>
        <v>0.70754716981132082</v>
      </c>
      <c r="BJ185" s="1">
        <f t="shared" si="73"/>
        <v>0.27213352685050801</v>
      </c>
      <c r="BK185" s="1">
        <f t="shared" si="85"/>
        <v>0</v>
      </c>
      <c r="BL185" s="1">
        <f t="shared" si="85"/>
        <v>3.9230199851961509E-2</v>
      </c>
      <c r="BM185" s="1">
        <f t="shared" si="85"/>
        <v>0.77350111028867508</v>
      </c>
      <c r="BN185" s="1">
        <f t="shared" si="74"/>
        <v>0.18726868985936343</v>
      </c>
    </row>
    <row r="186" spans="1:66" hidden="1">
      <c r="A186" s="2" t="s">
        <v>616</v>
      </c>
      <c r="B186" s="2" t="s">
        <v>105</v>
      </c>
      <c r="C186" s="2" t="s">
        <v>164</v>
      </c>
      <c r="D186" s="2" t="s">
        <v>842</v>
      </c>
      <c r="E186" s="6" t="s">
        <v>18</v>
      </c>
      <c r="F186" s="2" t="s">
        <v>1436</v>
      </c>
      <c r="G186" s="2" t="s">
        <v>6</v>
      </c>
      <c r="H186" s="2" t="s">
        <v>1141</v>
      </c>
      <c r="I186" s="2">
        <v>81</v>
      </c>
      <c r="J186" s="2">
        <v>25</v>
      </c>
      <c r="K186" s="2" t="str">
        <f t="shared" si="56"/>
        <v>MINERIO</v>
      </c>
      <c r="L186" s="2">
        <f t="shared" si="57"/>
        <v>1.3450000000000001E-3</v>
      </c>
      <c r="M186" s="2">
        <f t="shared" si="58"/>
        <v>32.25</v>
      </c>
      <c r="N186" s="8">
        <v>5.38</v>
      </c>
      <c r="O186" s="11">
        <v>1.29</v>
      </c>
      <c r="P186" s="11">
        <f t="shared" si="75"/>
        <v>0.13398692810457516</v>
      </c>
      <c r="Q186" s="11">
        <f t="shared" si="76"/>
        <v>0.99987361321327617</v>
      </c>
      <c r="R186" s="11">
        <f t="shared" si="77"/>
        <v>107566.84967320261</v>
      </c>
      <c r="S186" s="11">
        <f t="shared" si="78"/>
        <v>802714.5346654295</v>
      </c>
      <c r="T186" s="2">
        <v>164</v>
      </c>
      <c r="U186" s="2">
        <v>1060</v>
      </c>
      <c r="V186" s="2">
        <f t="shared" si="59"/>
        <v>0.13398692810457516</v>
      </c>
      <c r="W186" s="2">
        <f t="shared" si="60"/>
        <v>0.86601307189542487</v>
      </c>
      <c r="X186" s="2">
        <v>0</v>
      </c>
      <c r="Y186" s="2">
        <v>366</v>
      </c>
      <c r="Z186" s="5">
        <v>0</v>
      </c>
      <c r="AA186" s="5">
        <v>37</v>
      </c>
      <c r="AB186" s="5">
        <v>497</v>
      </c>
      <c r="AC186" s="5">
        <v>227</v>
      </c>
      <c r="AD186" s="5">
        <v>42</v>
      </c>
      <c r="AE186" s="5">
        <v>38</v>
      </c>
      <c r="AF186" s="5">
        <f t="shared" si="61"/>
        <v>0</v>
      </c>
      <c r="AG186" s="5">
        <f t="shared" si="62"/>
        <v>4.862023653088042E-2</v>
      </c>
      <c r="AH186" s="5">
        <f t="shared" si="63"/>
        <v>0.65308804204993431</v>
      </c>
      <c r="AI186" s="5">
        <f t="shared" si="64"/>
        <v>0.29829172141918531</v>
      </c>
      <c r="AJ186" s="5">
        <v>0</v>
      </c>
      <c r="AK186" s="3">
        <v>26</v>
      </c>
      <c r="AL186" s="3">
        <v>474</v>
      </c>
      <c r="AM186" s="3">
        <v>287</v>
      </c>
      <c r="AN186" s="3">
        <v>24</v>
      </c>
      <c r="AO186" s="3">
        <v>29</v>
      </c>
      <c r="AP186" s="1">
        <f t="shared" si="65"/>
        <v>0</v>
      </c>
      <c r="AQ186" s="1">
        <f t="shared" si="66"/>
        <v>3.303684879288437E-2</v>
      </c>
      <c r="AR186" s="1">
        <f t="shared" si="67"/>
        <v>0.602287166454892</v>
      </c>
      <c r="AS186" s="1">
        <f t="shared" si="68"/>
        <v>0.36467598475222363</v>
      </c>
      <c r="AT186" s="5">
        <f t="shared" si="69"/>
        <v>761</v>
      </c>
      <c r="AU186" s="3">
        <f t="shared" si="79"/>
        <v>787</v>
      </c>
      <c r="AV186" s="2">
        <f t="shared" si="70"/>
        <v>1224</v>
      </c>
      <c r="AW186" s="1">
        <f t="shared" si="80"/>
        <v>0.32168199737187908</v>
      </c>
      <c r="AX186" s="1">
        <f t="shared" si="81"/>
        <v>0.31105463786531129</v>
      </c>
      <c r="AY186" s="1">
        <f t="shared" si="82"/>
        <v>0</v>
      </c>
      <c r="AZ186" s="1">
        <f t="shared" si="82"/>
        <v>8.0874205844980942</v>
      </c>
      <c r="BA186" s="1">
        <f t="shared" si="82"/>
        <v>147.43989834815756</v>
      </c>
      <c r="BB186" s="1">
        <f t="shared" si="71"/>
        <v>89.272681067344337</v>
      </c>
      <c r="BC186" s="1">
        <f t="shared" si="83"/>
        <v>0</v>
      </c>
      <c r="BD186" s="1">
        <f t="shared" si="83"/>
        <v>11.902233902759527</v>
      </c>
      <c r="BE186" s="1">
        <f t="shared" si="83"/>
        <v>159.8759526938239</v>
      </c>
      <c r="BF186" s="1">
        <f t="shared" si="72"/>
        <v>73.021813403416544</v>
      </c>
      <c r="BG186" s="1">
        <f t="shared" si="84"/>
        <v>0</v>
      </c>
      <c r="BH186" s="1">
        <f t="shared" si="84"/>
        <v>3.3036848792884377E-2</v>
      </c>
      <c r="BI186" s="1">
        <f t="shared" si="84"/>
        <v>0.602287166454892</v>
      </c>
      <c r="BJ186" s="1">
        <f t="shared" si="73"/>
        <v>0.36467598475222363</v>
      </c>
      <c r="BK186" s="1">
        <f t="shared" si="85"/>
        <v>0</v>
      </c>
      <c r="BL186" s="1">
        <f t="shared" si="85"/>
        <v>4.8620236530880427E-2</v>
      </c>
      <c r="BM186" s="1">
        <f t="shared" si="85"/>
        <v>0.65308804204993443</v>
      </c>
      <c r="BN186" s="1">
        <f t="shared" si="74"/>
        <v>0.29829172141918531</v>
      </c>
    </row>
    <row r="187" spans="1:66" hidden="1">
      <c r="A187" s="2" t="s">
        <v>1049</v>
      </c>
      <c r="B187" s="2" t="s">
        <v>105</v>
      </c>
      <c r="C187" s="2" t="s">
        <v>164</v>
      </c>
      <c r="E187" s="6" t="s">
        <v>153</v>
      </c>
      <c r="F187" s="2" t="s">
        <v>1436</v>
      </c>
      <c r="G187" s="2" t="s">
        <v>6</v>
      </c>
      <c r="H187" s="2" t="s">
        <v>1141</v>
      </c>
      <c r="I187" s="2">
        <v>292</v>
      </c>
      <c r="J187" s="2">
        <v>50</v>
      </c>
      <c r="K187" s="2" t="str">
        <f t="shared" si="56"/>
        <v>MINERIO</v>
      </c>
      <c r="L187" s="2">
        <f t="shared" si="57"/>
        <v>2.6450000000000002E-3</v>
      </c>
      <c r="M187" s="2">
        <f t="shared" si="58"/>
        <v>206</v>
      </c>
      <c r="N187" s="8">
        <v>5.29</v>
      </c>
      <c r="O187" s="11">
        <v>4.12</v>
      </c>
      <c r="P187" s="11">
        <f t="shared" si="75"/>
        <v>5.3050397877984087E-2</v>
      </c>
      <c r="Q187" s="11">
        <f t="shared" si="76"/>
        <v>0.99998142527574174</v>
      </c>
      <c r="R187" s="11">
        <f t="shared" si="77"/>
        <v>385592.36074270558</v>
      </c>
      <c r="S187" s="11">
        <f t="shared" si="78"/>
        <v>7268280.9911770057</v>
      </c>
      <c r="T187" s="2">
        <v>160</v>
      </c>
      <c r="U187" s="2">
        <v>2856</v>
      </c>
      <c r="V187" s="2">
        <f t="shared" si="59"/>
        <v>5.3050397877984087E-2</v>
      </c>
      <c r="W187" s="2">
        <f t="shared" si="60"/>
        <v>0.94694960212201595</v>
      </c>
      <c r="X187" s="2">
        <v>0</v>
      </c>
      <c r="Y187" s="2">
        <v>539</v>
      </c>
      <c r="Z187" s="5">
        <v>0</v>
      </c>
      <c r="AA187" s="5">
        <v>843</v>
      </c>
      <c r="AB187" s="5">
        <v>308</v>
      </c>
      <c r="AC187" s="5">
        <v>69</v>
      </c>
      <c r="AD187" s="5">
        <v>721</v>
      </c>
      <c r="AE187" s="5">
        <v>61</v>
      </c>
      <c r="AF187" s="5">
        <f t="shared" si="61"/>
        <v>0</v>
      </c>
      <c r="AG187" s="5">
        <f t="shared" si="62"/>
        <v>0.69098360655737701</v>
      </c>
      <c r="AH187" s="5">
        <f t="shared" si="63"/>
        <v>0.25245901639344265</v>
      </c>
      <c r="AI187" s="5">
        <f t="shared" si="64"/>
        <v>5.6557377049180325E-2</v>
      </c>
      <c r="AJ187" s="5">
        <v>0</v>
      </c>
      <c r="AK187" s="3">
        <v>575</v>
      </c>
      <c r="AL187" s="3">
        <v>606</v>
      </c>
      <c r="AM187" s="3">
        <v>96</v>
      </c>
      <c r="AN187" s="3">
        <v>609</v>
      </c>
      <c r="AO187" s="3">
        <v>110</v>
      </c>
      <c r="AP187" s="1">
        <f t="shared" si="65"/>
        <v>0</v>
      </c>
      <c r="AQ187" s="1">
        <f t="shared" si="66"/>
        <v>0.45027407987470636</v>
      </c>
      <c r="AR187" s="1">
        <f t="shared" si="67"/>
        <v>0.47454972592012529</v>
      </c>
      <c r="AS187" s="1">
        <f t="shared" si="68"/>
        <v>7.517619420516837E-2</v>
      </c>
      <c r="AT187" s="5">
        <f t="shared" si="69"/>
        <v>1220</v>
      </c>
      <c r="AU187" s="3">
        <f t="shared" si="79"/>
        <v>1277</v>
      </c>
      <c r="AV187" s="2">
        <f t="shared" si="70"/>
        <v>3016</v>
      </c>
      <c r="AW187" s="1">
        <f t="shared" si="80"/>
        <v>0.4944262295081967</v>
      </c>
      <c r="AX187" s="1">
        <f t="shared" si="81"/>
        <v>0.47235708692247452</v>
      </c>
      <c r="AY187" s="1">
        <f t="shared" si="82"/>
        <v>0</v>
      </c>
      <c r="AZ187" s="1">
        <f t="shared" si="82"/>
        <v>271.60532498042284</v>
      </c>
      <c r="BA187" s="1">
        <f t="shared" si="82"/>
        <v>286.24839467501954</v>
      </c>
      <c r="BB187" s="1">
        <f t="shared" si="71"/>
        <v>45.346280344557556</v>
      </c>
      <c r="BC187" s="1">
        <f t="shared" si="83"/>
        <v>0</v>
      </c>
      <c r="BD187" s="1">
        <f t="shared" si="83"/>
        <v>416.80131147540982</v>
      </c>
      <c r="BE187" s="1">
        <f t="shared" si="83"/>
        <v>152.28327868852458</v>
      </c>
      <c r="BF187" s="1">
        <f t="shared" si="72"/>
        <v>34.115409836065574</v>
      </c>
      <c r="BG187" s="1">
        <f t="shared" si="84"/>
        <v>0</v>
      </c>
      <c r="BH187" s="1">
        <f t="shared" si="84"/>
        <v>0.45027407987470641</v>
      </c>
      <c r="BI187" s="1">
        <f t="shared" si="84"/>
        <v>0.4745497259201254</v>
      </c>
      <c r="BJ187" s="1">
        <f t="shared" si="73"/>
        <v>7.5176194205168384E-2</v>
      </c>
      <c r="BK187" s="1">
        <f t="shared" si="85"/>
        <v>0</v>
      </c>
      <c r="BL187" s="1">
        <f t="shared" si="85"/>
        <v>0.69098360655737701</v>
      </c>
      <c r="BM187" s="1">
        <f t="shared" si="85"/>
        <v>0.25245901639344259</v>
      </c>
      <c r="BN187" s="1">
        <f t="shared" si="74"/>
        <v>5.6557377049180325E-2</v>
      </c>
    </row>
    <row r="188" spans="1:66" hidden="1">
      <c r="A188" s="2" t="s">
        <v>616</v>
      </c>
      <c r="B188" s="2" t="s">
        <v>105</v>
      </c>
      <c r="C188" s="2" t="s">
        <v>164</v>
      </c>
      <c r="D188" s="2" t="s">
        <v>825</v>
      </c>
      <c r="E188" s="6" t="s">
        <v>17</v>
      </c>
      <c r="F188" s="2" t="s">
        <v>1436</v>
      </c>
      <c r="G188" s="2" t="s">
        <v>6</v>
      </c>
      <c r="H188" s="2" t="s">
        <v>1434</v>
      </c>
      <c r="I188" s="2">
        <v>64</v>
      </c>
      <c r="J188" s="2">
        <v>65</v>
      </c>
      <c r="K188" s="2" t="str">
        <f t="shared" si="56"/>
        <v>MINERIO</v>
      </c>
      <c r="L188" s="2">
        <f t="shared" si="57"/>
        <v>3.3540000000000002E-3</v>
      </c>
      <c r="M188" s="2">
        <f t="shared" si="58"/>
        <v>42.25</v>
      </c>
      <c r="N188" s="8">
        <v>5.16</v>
      </c>
      <c r="O188" s="11">
        <v>0.65</v>
      </c>
      <c r="P188" s="11">
        <f t="shared" si="75"/>
        <v>3.8060715903942E-2</v>
      </c>
      <c r="Q188" s="11">
        <f t="shared" si="76"/>
        <v>0.99998207252304694</v>
      </c>
      <c r="R188" s="11">
        <f t="shared" si="77"/>
        <v>158238.22564567285</v>
      </c>
      <c r="S188" s="11">
        <f t="shared" si="78"/>
        <v>4157446.4661380905</v>
      </c>
      <c r="T188" s="2">
        <v>84</v>
      </c>
      <c r="U188" s="2">
        <v>2123</v>
      </c>
      <c r="V188" s="2">
        <f t="shared" si="59"/>
        <v>3.8060715903942E-2</v>
      </c>
      <c r="W188" s="2">
        <f t="shared" si="60"/>
        <v>0.961939284096058</v>
      </c>
      <c r="X188" s="2">
        <v>0</v>
      </c>
      <c r="Y188" s="2">
        <v>465</v>
      </c>
      <c r="Z188" s="5">
        <v>0</v>
      </c>
      <c r="AA188" s="5">
        <v>11</v>
      </c>
      <c r="AB188" s="5">
        <v>1023</v>
      </c>
      <c r="AC188" s="5">
        <v>382</v>
      </c>
      <c r="AD188" s="5">
        <v>12</v>
      </c>
      <c r="AE188" s="5">
        <v>30</v>
      </c>
      <c r="AF188" s="5">
        <f t="shared" si="61"/>
        <v>0</v>
      </c>
      <c r="AG188" s="5">
        <f t="shared" si="62"/>
        <v>7.7683615819209044E-3</v>
      </c>
      <c r="AH188" s="5">
        <f t="shared" si="63"/>
        <v>0.72245762711864403</v>
      </c>
      <c r="AI188" s="5">
        <f t="shared" si="64"/>
        <v>0.26977401129943501</v>
      </c>
      <c r="AJ188" s="5">
        <v>0</v>
      </c>
      <c r="AK188" s="3">
        <v>5</v>
      </c>
      <c r="AL188" s="3">
        <v>907</v>
      </c>
      <c r="AM188" s="3">
        <v>518</v>
      </c>
      <c r="AN188" s="3">
        <v>7</v>
      </c>
      <c r="AO188" s="3">
        <v>21</v>
      </c>
      <c r="AP188" s="1">
        <f t="shared" si="65"/>
        <v>0</v>
      </c>
      <c r="AQ188" s="1">
        <f t="shared" si="66"/>
        <v>3.4965034965034965E-3</v>
      </c>
      <c r="AR188" s="1">
        <f t="shared" si="67"/>
        <v>0.63426573426573429</v>
      </c>
      <c r="AS188" s="1">
        <f t="shared" si="68"/>
        <v>0.36223776223776222</v>
      </c>
      <c r="AT188" s="5">
        <f t="shared" si="69"/>
        <v>1416</v>
      </c>
      <c r="AU188" s="3">
        <f t="shared" si="79"/>
        <v>1430</v>
      </c>
      <c r="AV188" s="2">
        <f t="shared" si="70"/>
        <v>2207</v>
      </c>
      <c r="AW188" s="1">
        <f t="shared" si="80"/>
        <v>0.31172316384180793</v>
      </c>
      <c r="AX188" s="1">
        <f t="shared" si="81"/>
        <v>0.30867132867132868</v>
      </c>
      <c r="AY188" s="1">
        <f t="shared" si="82"/>
        <v>0</v>
      </c>
      <c r="AZ188" s="1">
        <f t="shared" si="82"/>
        <v>1.5433566433566435</v>
      </c>
      <c r="BA188" s="1">
        <f t="shared" si="82"/>
        <v>279.96489510489511</v>
      </c>
      <c r="BB188" s="1">
        <f t="shared" si="71"/>
        <v>159.89174825174825</v>
      </c>
      <c r="BC188" s="1">
        <f t="shared" si="83"/>
        <v>0</v>
      </c>
      <c r="BD188" s="1">
        <f t="shared" si="83"/>
        <v>3.428954802259887</v>
      </c>
      <c r="BE188" s="1">
        <f t="shared" si="83"/>
        <v>318.89279661016951</v>
      </c>
      <c r="BF188" s="1">
        <f t="shared" si="72"/>
        <v>119.07824858757063</v>
      </c>
      <c r="BG188" s="1">
        <f t="shared" si="84"/>
        <v>0</v>
      </c>
      <c r="BH188" s="1">
        <f t="shared" si="84"/>
        <v>3.4965034965034969E-3</v>
      </c>
      <c r="BI188" s="1">
        <f t="shared" si="84"/>
        <v>0.63426573426573429</v>
      </c>
      <c r="BJ188" s="1">
        <f t="shared" si="73"/>
        <v>0.36223776223776227</v>
      </c>
      <c r="BK188" s="1">
        <f t="shared" si="85"/>
        <v>0</v>
      </c>
      <c r="BL188" s="1">
        <f t="shared" si="85"/>
        <v>7.7683615819209035E-3</v>
      </c>
      <c r="BM188" s="1">
        <f t="shared" si="85"/>
        <v>0.72245762711864403</v>
      </c>
      <c r="BN188" s="1">
        <f t="shared" si="74"/>
        <v>0.26977401129943501</v>
      </c>
    </row>
    <row r="189" spans="1:66" hidden="1">
      <c r="A189" s="2" t="s">
        <v>1047</v>
      </c>
      <c r="B189" s="2" t="s">
        <v>105</v>
      </c>
      <c r="C189" s="2" t="s">
        <v>1048</v>
      </c>
      <c r="D189" s="2">
        <v>16151</v>
      </c>
      <c r="E189" s="6" t="s">
        <v>115</v>
      </c>
      <c r="F189" s="2" t="s">
        <v>1436</v>
      </c>
      <c r="G189" s="2" t="s">
        <v>6</v>
      </c>
      <c r="H189" s="2" t="s">
        <v>1141</v>
      </c>
      <c r="I189" s="2">
        <v>7</v>
      </c>
      <c r="J189" s="2">
        <v>65</v>
      </c>
      <c r="K189" s="2" t="str">
        <f t="shared" si="56"/>
        <v>MINERIO</v>
      </c>
      <c r="L189" s="2">
        <f t="shared" si="57"/>
        <v>3.3540000000000002E-3</v>
      </c>
      <c r="M189" s="2">
        <f t="shared" si="58"/>
        <v>91.649999999999991</v>
      </c>
      <c r="N189" s="8">
        <v>5.16</v>
      </c>
      <c r="O189" s="11">
        <v>1.41</v>
      </c>
      <c r="P189" s="11">
        <f t="shared" si="75"/>
        <v>0</v>
      </c>
      <c r="Q189" s="11">
        <f t="shared" si="76"/>
        <v>1</v>
      </c>
      <c r="R189" s="11">
        <f t="shared" si="77"/>
        <v>0</v>
      </c>
      <c r="S189" s="11">
        <f t="shared" si="78"/>
        <v>4782969</v>
      </c>
      <c r="T189" s="2">
        <v>0</v>
      </c>
      <c r="U189" s="2">
        <v>2187</v>
      </c>
      <c r="V189" s="2">
        <f t="shared" si="59"/>
        <v>0</v>
      </c>
      <c r="W189" s="2">
        <f t="shared" si="60"/>
        <v>1</v>
      </c>
      <c r="X189" s="2">
        <v>0</v>
      </c>
      <c r="Y189" s="2">
        <v>519</v>
      </c>
      <c r="Z189" s="5">
        <v>0</v>
      </c>
      <c r="AA189" s="5">
        <v>16</v>
      </c>
      <c r="AB189" s="5">
        <v>1179</v>
      </c>
      <c r="AC189" s="5">
        <v>267</v>
      </c>
      <c r="AD189" s="5">
        <v>17</v>
      </c>
      <c r="AE189" s="5">
        <v>50</v>
      </c>
      <c r="AF189" s="5">
        <f t="shared" si="61"/>
        <v>0</v>
      </c>
      <c r="AG189" s="5">
        <f t="shared" si="62"/>
        <v>1.094391244870041E-2</v>
      </c>
      <c r="AH189" s="5">
        <f t="shared" si="63"/>
        <v>0.80642954856361149</v>
      </c>
      <c r="AI189" s="5">
        <f t="shared" si="64"/>
        <v>0.1826265389876881</v>
      </c>
      <c r="AJ189" s="5">
        <v>0</v>
      </c>
      <c r="AK189" s="3">
        <v>8</v>
      </c>
      <c r="AL189" s="3">
        <v>1110</v>
      </c>
      <c r="AM189" s="3">
        <v>363</v>
      </c>
      <c r="AN189" s="3">
        <v>10</v>
      </c>
      <c r="AO189" s="3">
        <v>38</v>
      </c>
      <c r="AP189" s="1">
        <f t="shared" si="65"/>
        <v>0</v>
      </c>
      <c r="AQ189" s="1">
        <f t="shared" si="66"/>
        <v>5.4017555705604325E-3</v>
      </c>
      <c r="AR189" s="1">
        <f t="shared" si="67"/>
        <v>0.74949358541526001</v>
      </c>
      <c r="AS189" s="1">
        <f t="shared" si="68"/>
        <v>0.2451046590141796</v>
      </c>
      <c r="AT189" s="5">
        <f t="shared" si="69"/>
        <v>1462</v>
      </c>
      <c r="AU189" s="3">
        <f t="shared" si="79"/>
        <v>1481</v>
      </c>
      <c r="AV189" s="2">
        <f t="shared" si="70"/>
        <v>2187</v>
      </c>
      <c r="AW189" s="1">
        <f t="shared" si="80"/>
        <v>0.29917920656634744</v>
      </c>
      <c r="AX189" s="1">
        <f t="shared" si="81"/>
        <v>0.29534098582039164</v>
      </c>
      <c r="AY189" s="1">
        <f t="shared" si="82"/>
        <v>0</v>
      </c>
      <c r="AZ189" s="1">
        <f t="shared" si="82"/>
        <v>2.3627278865631332</v>
      </c>
      <c r="BA189" s="1">
        <f t="shared" si="82"/>
        <v>327.82849426063473</v>
      </c>
      <c r="BB189" s="1">
        <f t="shared" si="71"/>
        <v>107.20877785280217</v>
      </c>
      <c r="BC189" s="1">
        <f t="shared" si="83"/>
        <v>0</v>
      </c>
      <c r="BD189" s="1">
        <f t="shared" si="83"/>
        <v>4.7868673050615591</v>
      </c>
      <c r="BE189" s="1">
        <f t="shared" si="83"/>
        <v>352.73228454172363</v>
      </c>
      <c r="BF189" s="1">
        <f t="shared" si="72"/>
        <v>79.880848153214771</v>
      </c>
      <c r="BG189" s="1">
        <f t="shared" si="84"/>
        <v>0</v>
      </c>
      <c r="BH189" s="1">
        <f t="shared" si="84"/>
        <v>5.4017555705604325E-3</v>
      </c>
      <c r="BI189" s="1">
        <f t="shared" si="84"/>
        <v>0.74949358541526001</v>
      </c>
      <c r="BJ189" s="1">
        <f t="shared" si="73"/>
        <v>0.24510465901417963</v>
      </c>
      <c r="BK189" s="1">
        <f t="shared" si="85"/>
        <v>0</v>
      </c>
      <c r="BL189" s="1">
        <f t="shared" si="85"/>
        <v>1.094391244870041E-2</v>
      </c>
      <c r="BM189" s="1">
        <f t="shared" si="85"/>
        <v>0.80642954856361149</v>
      </c>
      <c r="BN189" s="1">
        <f t="shared" si="74"/>
        <v>0.1826265389876881</v>
      </c>
    </row>
    <row r="190" spans="1:66" hidden="1">
      <c r="A190" s="2" t="s">
        <v>1049</v>
      </c>
      <c r="B190" s="2" t="s">
        <v>105</v>
      </c>
      <c r="C190" s="2" t="s">
        <v>164</v>
      </c>
      <c r="E190" s="6" t="s">
        <v>150</v>
      </c>
      <c r="F190" s="2" t="s">
        <v>1436</v>
      </c>
      <c r="G190" s="2" t="s">
        <v>6</v>
      </c>
      <c r="H190" s="2" t="s">
        <v>1141</v>
      </c>
      <c r="I190" s="2">
        <v>267</v>
      </c>
      <c r="J190" s="2">
        <v>30</v>
      </c>
      <c r="K190" s="2" t="str">
        <f t="shared" si="56"/>
        <v>MINERIO</v>
      </c>
      <c r="L190" s="2">
        <f t="shared" si="57"/>
        <v>1.5449999999999999E-3</v>
      </c>
      <c r="M190" s="2">
        <f t="shared" si="58"/>
        <v>177.89999999999998</v>
      </c>
      <c r="N190" s="8">
        <v>5.15</v>
      </c>
      <c r="O190" s="11">
        <v>5.93</v>
      </c>
      <c r="P190" s="11">
        <f t="shared" si="75"/>
        <v>5.1301684532924961E-2</v>
      </c>
      <c r="Q190" s="11">
        <f t="shared" si="76"/>
        <v>0.99995859599641823</v>
      </c>
      <c r="R190" s="11">
        <f t="shared" si="77"/>
        <v>70467.173047473203</v>
      </c>
      <c r="S190" s="11">
        <f t="shared" si="78"/>
        <v>1373527.1281231442</v>
      </c>
      <c r="T190" s="2">
        <v>67</v>
      </c>
      <c r="U190" s="2">
        <v>1239</v>
      </c>
      <c r="V190" s="2">
        <f t="shared" si="59"/>
        <v>5.1301684532924961E-2</v>
      </c>
      <c r="W190" s="2">
        <f t="shared" si="60"/>
        <v>0.94869831546707506</v>
      </c>
      <c r="X190" s="2">
        <v>0</v>
      </c>
      <c r="Y190" s="2">
        <v>405</v>
      </c>
      <c r="Z190" s="5">
        <v>0</v>
      </c>
      <c r="AA190" s="5">
        <v>75</v>
      </c>
      <c r="AB190" s="5">
        <v>544</v>
      </c>
      <c r="AC190" s="5">
        <v>185</v>
      </c>
      <c r="AD190" s="5">
        <v>60</v>
      </c>
      <c r="AE190" s="5">
        <v>31</v>
      </c>
      <c r="AF190" s="5">
        <f t="shared" si="61"/>
        <v>0</v>
      </c>
      <c r="AG190" s="5">
        <f t="shared" si="62"/>
        <v>9.3283582089552244E-2</v>
      </c>
      <c r="AH190" s="5">
        <f t="shared" si="63"/>
        <v>0.6766169154228856</v>
      </c>
      <c r="AI190" s="5">
        <f t="shared" si="64"/>
        <v>0.2300995024875622</v>
      </c>
      <c r="AJ190" s="5">
        <v>0</v>
      </c>
      <c r="AK190" s="3">
        <v>55</v>
      </c>
      <c r="AL190" s="3">
        <v>512</v>
      </c>
      <c r="AM190" s="3">
        <v>260</v>
      </c>
      <c r="AN190" s="3">
        <v>42</v>
      </c>
      <c r="AO190" s="3">
        <v>26</v>
      </c>
      <c r="AP190" s="1">
        <f t="shared" si="65"/>
        <v>0</v>
      </c>
      <c r="AQ190" s="1">
        <f t="shared" si="66"/>
        <v>6.6505441354292621E-2</v>
      </c>
      <c r="AR190" s="1">
        <f t="shared" si="67"/>
        <v>0.61910519951632403</v>
      </c>
      <c r="AS190" s="1">
        <f t="shared" si="68"/>
        <v>0.31438935912938332</v>
      </c>
      <c r="AT190" s="5">
        <f t="shared" si="69"/>
        <v>804</v>
      </c>
      <c r="AU190" s="3">
        <f t="shared" si="79"/>
        <v>827</v>
      </c>
      <c r="AV190" s="2">
        <f t="shared" si="70"/>
        <v>1306</v>
      </c>
      <c r="AW190" s="1">
        <f t="shared" si="80"/>
        <v>0.32487562189054725</v>
      </c>
      <c r="AX190" s="1">
        <f t="shared" si="81"/>
        <v>0.31584038694074967</v>
      </c>
      <c r="AY190" s="1">
        <f t="shared" si="82"/>
        <v>0</v>
      </c>
      <c r="AZ190" s="1">
        <f t="shared" si="82"/>
        <v>17.371221281741231</v>
      </c>
      <c r="BA190" s="1">
        <f t="shared" si="82"/>
        <v>161.71027811366383</v>
      </c>
      <c r="BB190" s="1">
        <f t="shared" si="71"/>
        <v>82.118500604594914</v>
      </c>
      <c r="BC190" s="1">
        <f t="shared" si="83"/>
        <v>0</v>
      </c>
      <c r="BD190" s="1">
        <f t="shared" si="83"/>
        <v>24.365671641791042</v>
      </c>
      <c r="BE190" s="1">
        <f t="shared" si="83"/>
        <v>176.73233830845771</v>
      </c>
      <c r="BF190" s="1">
        <f t="shared" si="72"/>
        <v>60.101990049751244</v>
      </c>
      <c r="BG190" s="1">
        <f t="shared" si="84"/>
        <v>0</v>
      </c>
      <c r="BH190" s="1">
        <f t="shared" si="84"/>
        <v>6.6505441354292621E-2</v>
      </c>
      <c r="BI190" s="1">
        <f t="shared" si="84"/>
        <v>0.61910519951632403</v>
      </c>
      <c r="BJ190" s="1">
        <f t="shared" si="73"/>
        <v>0.31438935912938332</v>
      </c>
      <c r="BK190" s="1">
        <f t="shared" si="85"/>
        <v>0</v>
      </c>
      <c r="BL190" s="1">
        <f t="shared" si="85"/>
        <v>9.3283582089552231E-2</v>
      </c>
      <c r="BM190" s="1">
        <f t="shared" si="85"/>
        <v>0.6766169154228856</v>
      </c>
      <c r="BN190" s="1">
        <f t="shared" si="74"/>
        <v>0.2300995024875622</v>
      </c>
    </row>
    <row r="191" spans="1:66" hidden="1">
      <c r="A191" s="2" t="s">
        <v>1049</v>
      </c>
      <c r="B191" s="2" t="s">
        <v>105</v>
      </c>
      <c r="C191" s="2" t="s">
        <v>164</v>
      </c>
      <c r="E191" s="6" t="s">
        <v>138</v>
      </c>
      <c r="F191" s="2" t="s">
        <v>1436</v>
      </c>
      <c r="G191" s="2" t="s">
        <v>6</v>
      </c>
      <c r="H191" s="2" t="s">
        <v>1434</v>
      </c>
      <c r="I191" s="2">
        <v>159</v>
      </c>
      <c r="J191" s="2">
        <v>15</v>
      </c>
      <c r="K191" s="2" t="str">
        <f t="shared" si="56"/>
        <v>MINERIO</v>
      </c>
      <c r="L191" s="2">
        <f t="shared" si="57"/>
        <v>7.6800000000000002E-4</v>
      </c>
      <c r="M191" s="2">
        <f t="shared" si="58"/>
        <v>6</v>
      </c>
      <c r="N191" s="9">
        <v>5.12</v>
      </c>
      <c r="O191" s="10">
        <v>0.4</v>
      </c>
      <c r="P191" s="11">
        <f t="shared" si="75"/>
        <v>1.4705882352941176E-2</v>
      </c>
      <c r="Q191" s="11">
        <f t="shared" si="76"/>
        <v>0.999983116378801</v>
      </c>
      <c r="R191" s="11">
        <f t="shared" si="77"/>
        <v>10825.941176470587</v>
      </c>
      <c r="S191" s="11">
        <f t="shared" si="78"/>
        <v>736151.57088588364</v>
      </c>
      <c r="T191" s="2">
        <v>13</v>
      </c>
      <c r="U191" s="2">
        <v>871</v>
      </c>
      <c r="V191" s="2">
        <f t="shared" si="59"/>
        <v>1.4705882352941176E-2</v>
      </c>
      <c r="W191" s="2">
        <f t="shared" si="60"/>
        <v>0.98529411764705888</v>
      </c>
      <c r="X191" s="2">
        <v>0</v>
      </c>
      <c r="Y191" s="2">
        <v>311</v>
      </c>
      <c r="Z191" s="5">
        <v>0</v>
      </c>
      <c r="AA191" s="5">
        <v>0</v>
      </c>
      <c r="AB191" s="5">
        <v>310</v>
      </c>
      <c r="AC191" s="5">
        <v>294</v>
      </c>
      <c r="AD191" s="5">
        <v>0</v>
      </c>
      <c r="AE191" s="5">
        <v>10</v>
      </c>
      <c r="AF191" s="5">
        <f t="shared" si="61"/>
        <v>0</v>
      </c>
      <c r="AG191" s="5">
        <f t="shared" si="62"/>
        <v>0</v>
      </c>
      <c r="AH191" s="5">
        <f t="shared" si="63"/>
        <v>0.51324503311258274</v>
      </c>
      <c r="AI191" s="5">
        <f t="shared" si="64"/>
        <v>0.48675496688741721</v>
      </c>
      <c r="AJ191" s="5">
        <v>0</v>
      </c>
      <c r="AK191" s="3">
        <v>0</v>
      </c>
      <c r="AL191" s="3">
        <v>240</v>
      </c>
      <c r="AM191" s="3">
        <v>368</v>
      </c>
      <c r="AN191" s="3">
        <v>0</v>
      </c>
      <c r="AO191" s="3">
        <v>6</v>
      </c>
      <c r="AP191" s="1">
        <f t="shared" si="65"/>
        <v>0</v>
      </c>
      <c r="AQ191" s="1">
        <f t="shared" si="66"/>
        <v>0</v>
      </c>
      <c r="AR191" s="1">
        <f t="shared" si="67"/>
        <v>0.39473684210526316</v>
      </c>
      <c r="AS191" s="1">
        <f t="shared" si="68"/>
        <v>0.60526315789473684</v>
      </c>
      <c r="AT191" s="5">
        <f t="shared" si="69"/>
        <v>604</v>
      </c>
      <c r="AU191" s="3">
        <f t="shared" si="79"/>
        <v>608</v>
      </c>
      <c r="AV191" s="2">
        <f t="shared" si="70"/>
        <v>884</v>
      </c>
      <c r="AW191" s="1">
        <f t="shared" si="80"/>
        <v>0.29271523178807946</v>
      </c>
      <c r="AX191" s="1">
        <f t="shared" si="81"/>
        <v>0.29078947368421054</v>
      </c>
      <c r="AY191" s="1">
        <f t="shared" si="82"/>
        <v>0</v>
      </c>
      <c r="AZ191" s="1">
        <f t="shared" si="82"/>
        <v>0</v>
      </c>
      <c r="BA191" s="1">
        <f t="shared" si="82"/>
        <v>69.789473684210535</v>
      </c>
      <c r="BB191" s="1">
        <f t="shared" si="71"/>
        <v>107.01052631578948</v>
      </c>
      <c r="BC191" s="1">
        <f t="shared" si="83"/>
        <v>0</v>
      </c>
      <c r="BD191" s="1">
        <f t="shared" si="83"/>
        <v>0</v>
      </c>
      <c r="BE191" s="1">
        <f t="shared" si="83"/>
        <v>90.741721854304629</v>
      </c>
      <c r="BF191" s="1">
        <f t="shared" si="72"/>
        <v>86.058278145695354</v>
      </c>
      <c r="BG191" s="1">
        <f t="shared" si="84"/>
        <v>0</v>
      </c>
      <c r="BH191" s="1">
        <f t="shared" si="84"/>
        <v>0</v>
      </c>
      <c r="BI191" s="1">
        <f t="shared" si="84"/>
        <v>0.39473684210526316</v>
      </c>
      <c r="BJ191" s="1">
        <f t="shared" si="73"/>
        <v>0.60526315789473684</v>
      </c>
      <c r="BK191" s="1">
        <f t="shared" si="85"/>
        <v>0</v>
      </c>
      <c r="BL191" s="1">
        <f t="shared" si="85"/>
        <v>0</v>
      </c>
      <c r="BM191" s="1">
        <f t="shared" si="85"/>
        <v>0.51324503311258274</v>
      </c>
      <c r="BN191" s="1">
        <f t="shared" si="74"/>
        <v>0.48675496688741721</v>
      </c>
    </row>
    <row r="192" spans="1:66" hidden="1">
      <c r="A192" s="2" t="s">
        <v>1049</v>
      </c>
      <c r="B192" s="2" t="s">
        <v>105</v>
      </c>
      <c r="C192" s="2" t="s">
        <v>164</v>
      </c>
      <c r="E192" s="6" t="s">
        <v>150</v>
      </c>
      <c r="F192" s="2" t="s">
        <v>1436</v>
      </c>
      <c r="G192" s="2" t="s">
        <v>6</v>
      </c>
      <c r="H192" s="2" t="s">
        <v>1141</v>
      </c>
      <c r="I192" s="2">
        <v>271</v>
      </c>
      <c r="J192" s="2">
        <v>20</v>
      </c>
      <c r="K192" s="2" t="str">
        <f t="shared" si="56"/>
        <v>MINERIO</v>
      </c>
      <c r="L192" s="2">
        <f t="shared" si="57"/>
        <v>1.0140000000000001E-3</v>
      </c>
      <c r="M192" s="2">
        <f t="shared" si="58"/>
        <v>103.2</v>
      </c>
      <c r="N192" s="8">
        <v>5.07</v>
      </c>
      <c r="O192" s="11">
        <v>5.16</v>
      </c>
      <c r="P192" s="11">
        <f t="shared" si="75"/>
        <v>4.3383947939262474E-3</v>
      </c>
      <c r="Q192" s="11">
        <f t="shared" si="76"/>
        <v>0.99999684939642319</v>
      </c>
      <c r="R192" s="11">
        <f t="shared" si="77"/>
        <v>8154.6247288503255</v>
      </c>
      <c r="S192" s="11">
        <f t="shared" si="78"/>
        <v>1879635.0779963422</v>
      </c>
      <c r="T192" s="2">
        <v>6</v>
      </c>
      <c r="U192" s="2">
        <v>1377</v>
      </c>
      <c r="V192" s="2">
        <f t="shared" si="59"/>
        <v>4.3383947939262474E-3</v>
      </c>
      <c r="W192" s="2">
        <f t="shared" si="60"/>
        <v>0.99566160520607372</v>
      </c>
      <c r="X192" s="2">
        <v>0</v>
      </c>
      <c r="Y192" s="2">
        <v>395</v>
      </c>
      <c r="Z192" s="5">
        <v>0</v>
      </c>
      <c r="AA192" s="5">
        <v>168</v>
      </c>
      <c r="AB192" s="5">
        <v>437</v>
      </c>
      <c r="AC192" s="5">
        <v>147</v>
      </c>
      <c r="AD192" s="5">
        <v>147</v>
      </c>
      <c r="AE192" s="5">
        <v>49</v>
      </c>
      <c r="AF192" s="5">
        <f t="shared" si="61"/>
        <v>0</v>
      </c>
      <c r="AG192" s="5">
        <f t="shared" si="62"/>
        <v>0.22340425531914893</v>
      </c>
      <c r="AH192" s="5">
        <f t="shared" si="63"/>
        <v>0.5811170212765957</v>
      </c>
      <c r="AI192" s="5">
        <f t="shared" si="64"/>
        <v>0.19547872340425532</v>
      </c>
      <c r="AJ192" s="5">
        <v>0</v>
      </c>
      <c r="AK192" s="3">
        <v>125</v>
      </c>
      <c r="AL192" s="3">
        <v>471</v>
      </c>
      <c r="AM192" s="3">
        <v>196</v>
      </c>
      <c r="AN192" s="3">
        <v>106</v>
      </c>
      <c r="AO192" s="3">
        <v>48</v>
      </c>
      <c r="AP192" s="1">
        <f t="shared" si="65"/>
        <v>0</v>
      </c>
      <c r="AQ192" s="1">
        <f t="shared" si="66"/>
        <v>0.15782828282828282</v>
      </c>
      <c r="AR192" s="1">
        <f t="shared" si="67"/>
        <v>0.59469696969696972</v>
      </c>
      <c r="AS192" s="1">
        <f t="shared" si="68"/>
        <v>0.24747474747474749</v>
      </c>
      <c r="AT192" s="5">
        <f t="shared" si="69"/>
        <v>752</v>
      </c>
      <c r="AU192" s="3">
        <f t="shared" si="79"/>
        <v>792</v>
      </c>
      <c r="AV192" s="2">
        <f t="shared" si="70"/>
        <v>1383</v>
      </c>
      <c r="AW192" s="1">
        <f t="shared" si="80"/>
        <v>0.36781914893617024</v>
      </c>
      <c r="AX192" s="1">
        <f t="shared" si="81"/>
        <v>0.34924242424242424</v>
      </c>
      <c r="AY192" s="1">
        <f t="shared" si="82"/>
        <v>0</v>
      </c>
      <c r="AZ192" s="1">
        <f t="shared" si="82"/>
        <v>43.655303030303031</v>
      </c>
      <c r="BA192" s="1">
        <f t="shared" si="82"/>
        <v>164.49318181818182</v>
      </c>
      <c r="BB192" s="1">
        <f t="shared" si="71"/>
        <v>68.451515151515153</v>
      </c>
      <c r="BC192" s="1">
        <f t="shared" si="83"/>
        <v>0</v>
      </c>
      <c r="BD192" s="1">
        <f t="shared" si="83"/>
        <v>61.793617021276603</v>
      </c>
      <c r="BE192" s="1">
        <f t="shared" si="83"/>
        <v>160.73696808510638</v>
      </c>
      <c r="BF192" s="1">
        <f t="shared" si="72"/>
        <v>54.069414893617022</v>
      </c>
      <c r="BG192" s="1">
        <f t="shared" si="84"/>
        <v>0</v>
      </c>
      <c r="BH192" s="1">
        <f t="shared" si="84"/>
        <v>0.15782828282828282</v>
      </c>
      <c r="BI192" s="1">
        <f t="shared" si="84"/>
        <v>0.59469696969696972</v>
      </c>
      <c r="BJ192" s="1">
        <f t="shared" si="73"/>
        <v>0.24747474747474746</v>
      </c>
      <c r="BK192" s="1">
        <f t="shared" si="85"/>
        <v>0</v>
      </c>
      <c r="BL192" s="1">
        <f t="shared" si="85"/>
        <v>0.22340425531914895</v>
      </c>
      <c r="BM192" s="1">
        <f t="shared" si="85"/>
        <v>0.5811170212765957</v>
      </c>
      <c r="BN192" s="1">
        <f t="shared" si="74"/>
        <v>0.19547872340425532</v>
      </c>
    </row>
    <row r="193" spans="1:66" hidden="1">
      <c r="A193" s="2" t="s">
        <v>616</v>
      </c>
      <c r="B193" s="2" t="s">
        <v>105</v>
      </c>
      <c r="C193" s="2" t="s">
        <v>163</v>
      </c>
      <c r="D193" s="2" t="s">
        <v>711</v>
      </c>
      <c r="E193" s="6" t="s">
        <v>9</v>
      </c>
      <c r="F193" s="2" t="s">
        <v>1436</v>
      </c>
      <c r="G193" s="2" t="s">
        <v>1433</v>
      </c>
      <c r="H193" s="2" t="s">
        <v>1141</v>
      </c>
      <c r="I193" s="2">
        <v>49</v>
      </c>
      <c r="K193" s="2" t="str">
        <f t="shared" si="56"/>
        <v>MINERIO</v>
      </c>
      <c r="L193" s="2">
        <f t="shared" si="57"/>
        <v>0</v>
      </c>
      <c r="M193" s="2">
        <f t="shared" si="58"/>
        <v>0</v>
      </c>
      <c r="N193" s="9">
        <v>4.88</v>
      </c>
      <c r="O193" s="10">
        <v>0.46</v>
      </c>
      <c r="P193" s="11">
        <f t="shared" si="75"/>
        <v>6.1553985872855703E-2</v>
      </c>
      <c r="Q193" s="11">
        <f t="shared" si="76"/>
        <v>0.99993381729885611</v>
      </c>
      <c r="R193" s="11">
        <f t="shared" si="77"/>
        <v>46483.169525731588</v>
      </c>
      <c r="S193" s="11">
        <f t="shared" si="78"/>
        <v>755111.02140522143</v>
      </c>
      <c r="T193" s="2">
        <v>61</v>
      </c>
      <c r="U193" s="2">
        <v>930</v>
      </c>
      <c r="V193" s="2">
        <f t="shared" si="59"/>
        <v>6.1553985872855703E-2</v>
      </c>
      <c r="W193" s="2">
        <f t="shared" si="60"/>
        <v>0.93844601412714435</v>
      </c>
      <c r="X193" s="2">
        <v>0</v>
      </c>
      <c r="Y193" s="2">
        <v>316</v>
      </c>
      <c r="Z193" s="2">
        <v>0</v>
      </c>
      <c r="AA193" s="2">
        <v>8</v>
      </c>
      <c r="AB193" s="2">
        <v>486</v>
      </c>
      <c r="AC193" s="2">
        <v>166</v>
      </c>
      <c r="AD193" s="2">
        <v>12</v>
      </c>
      <c r="AE193" s="2">
        <v>20</v>
      </c>
      <c r="AF193" s="5">
        <f t="shared" si="61"/>
        <v>0</v>
      </c>
      <c r="AG193" s="5">
        <f t="shared" si="62"/>
        <v>1.2121212121212121E-2</v>
      </c>
      <c r="AH193" s="5">
        <f t="shared" si="63"/>
        <v>0.73636363636363633</v>
      </c>
      <c r="AI193" s="5">
        <f t="shared" si="64"/>
        <v>0.25151515151515152</v>
      </c>
      <c r="AJ193" s="2">
        <v>0</v>
      </c>
      <c r="AK193" s="3">
        <v>4</v>
      </c>
      <c r="AL193" s="3">
        <v>432</v>
      </c>
      <c r="AM193" s="3">
        <v>229</v>
      </c>
      <c r="AN193" s="3">
        <v>10</v>
      </c>
      <c r="AO193" s="3">
        <v>16</v>
      </c>
      <c r="AP193" s="1">
        <f t="shared" si="65"/>
        <v>0</v>
      </c>
      <c r="AQ193" s="1">
        <f t="shared" si="66"/>
        <v>6.0150375939849628E-3</v>
      </c>
      <c r="AR193" s="1">
        <f t="shared" si="67"/>
        <v>0.64962406015037599</v>
      </c>
      <c r="AS193" s="1">
        <f t="shared" si="68"/>
        <v>0.34436090225563909</v>
      </c>
      <c r="AT193" s="5">
        <f t="shared" si="69"/>
        <v>660</v>
      </c>
      <c r="AU193" s="3">
        <f t="shared" si="79"/>
        <v>665</v>
      </c>
      <c r="AV193" s="2">
        <f t="shared" si="70"/>
        <v>991</v>
      </c>
      <c r="AW193" s="1">
        <f t="shared" si="80"/>
        <v>0.30030303030303029</v>
      </c>
      <c r="AX193" s="1">
        <f t="shared" si="81"/>
        <v>0.29804511278195489</v>
      </c>
      <c r="AY193" s="1">
        <f t="shared" si="82"/>
        <v>0</v>
      </c>
      <c r="AZ193" s="1">
        <f t="shared" si="82"/>
        <v>1.1921804511278196</v>
      </c>
      <c r="BA193" s="1">
        <f t="shared" si="82"/>
        <v>128.75548872180451</v>
      </c>
      <c r="BB193" s="1">
        <f t="shared" si="71"/>
        <v>68.252330827067667</v>
      </c>
      <c r="BC193" s="1">
        <f t="shared" si="83"/>
        <v>0</v>
      </c>
      <c r="BD193" s="1">
        <f t="shared" si="83"/>
        <v>2.4024242424242424</v>
      </c>
      <c r="BE193" s="1">
        <f t="shared" si="83"/>
        <v>145.94727272727272</v>
      </c>
      <c r="BF193" s="1">
        <f t="shared" si="72"/>
        <v>49.850303030303031</v>
      </c>
      <c r="BG193" s="1">
        <f t="shared" si="84"/>
        <v>0</v>
      </c>
      <c r="BH193" s="1">
        <f t="shared" si="84"/>
        <v>6.0150375939849628E-3</v>
      </c>
      <c r="BI193" s="1">
        <f t="shared" si="84"/>
        <v>0.64962406015037599</v>
      </c>
      <c r="BJ193" s="1">
        <f t="shared" si="73"/>
        <v>0.34436090225563909</v>
      </c>
      <c r="BK193" s="1">
        <f t="shared" si="85"/>
        <v>0</v>
      </c>
      <c r="BL193" s="1">
        <f t="shared" si="85"/>
        <v>1.2121212121212121E-2</v>
      </c>
      <c r="BM193" s="1">
        <f t="shared" si="85"/>
        <v>0.73636363636363633</v>
      </c>
      <c r="BN193" s="1">
        <f t="shared" si="74"/>
        <v>0.25151515151515152</v>
      </c>
    </row>
    <row r="194" spans="1:66" hidden="1">
      <c r="A194" s="2" t="s">
        <v>161</v>
      </c>
      <c r="B194" s="2" t="s">
        <v>105</v>
      </c>
      <c r="C194" s="2" t="s">
        <v>164</v>
      </c>
      <c r="D194" s="2" t="s">
        <v>341</v>
      </c>
      <c r="E194" s="6" t="s">
        <v>86</v>
      </c>
      <c r="F194" s="2" t="s">
        <v>1141</v>
      </c>
      <c r="G194" s="2" t="s">
        <v>1433</v>
      </c>
      <c r="H194" s="2" t="s">
        <v>1141</v>
      </c>
      <c r="I194" s="2">
        <v>178</v>
      </c>
      <c r="J194" s="2">
        <v>60</v>
      </c>
      <c r="K194" s="2" t="str">
        <f t="shared" ref="K194:K257" si="86">IF(AND(N194&gt;0.08,O194&gt;0.2),"MINERIO","ESTERIL")</f>
        <v>MINERIO</v>
      </c>
      <c r="L194" s="2">
        <f t="shared" ref="L194:L257" si="87">N194*J194/100000</f>
        <v>2.9039999999999999E-3</v>
      </c>
      <c r="M194" s="2">
        <f t="shared" ref="M194:M257" si="88">O194*J194</f>
        <v>49.8</v>
      </c>
      <c r="N194" s="8">
        <v>4.84</v>
      </c>
      <c r="O194" s="11">
        <v>0.83</v>
      </c>
      <c r="P194" s="11">
        <f t="shared" si="75"/>
        <v>0</v>
      </c>
      <c r="Q194" s="11">
        <f t="shared" si="76"/>
        <v>1</v>
      </c>
      <c r="R194" s="11">
        <f t="shared" si="77"/>
        <v>0</v>
      </c>
      <c r="S194" s="11">
        <f t="shared" si="78"/>
        <v>5968249</v>
      </c>
      <c r="T194" s="2">
        <v>0</v>
      </c>
      <c r="U194" s="2">
        <v>2443</v>
      </c>
      <c r="V194" s="2">
        <f t="shared" ref="V194:V257" si="89">(T194/(T194+U194))</f>
        <v>0</v>
      </c>
      <c r="W194" s="2">
        <f t="shared" ref="W194:W257" si="90">(U194/(T194+U194))</f>
        <v>1</v>
      </c>
      <c r="X194" s="2">
        <v>0</v>
      </c>
      <c r="Y194" s="2">
        <v>651</v>
      </c>
      <c r="Z194" s="5">
        <v>0</v>
      </c>
      <c r="AA194" s="5">
        <v>173</v>
      </c>
      <c r="AB194" s="5">
        <v>1083</v>
      </c>
      <c r="AC194" s="5">
        <v>230</v>
      </c>
      <c r="AD194" s="5">
        <v>165</v>
      </c>
      <c r="AE194" s="5">
        <v>75</v>
      </c>
      <c r="AF194" s="5">
        <f t="shared" ref="AF194:AF257" si="91">Z194/($Z194+$AA194+$AB194+$AC194)</f>
        <v>0</v>
      </c>
      <c r="AG194" s="5">
        <f t="shared" ref="AG194:AG257" si="92">AA194/($Z194+$AA194+$AB194+$AC194)</f>
        <v>0.11641991924629878</v>
      </c>
      <c r="AH194" s="5">
        <f t="shared" ref="AH194:AH257" si="93">AB194/($Z194+$AA194+$AB194+$AC194)</f>
        <v>0.72880215343203225</v>
      </c>
      <c r="AI194" s="5">
        <f t="shared" ref="AI194:AI257" si="94">AC194/($Z194+$AA194+$AB194+$AC194)</f>
        <v>0.15477792732166892</v>
      </c>
      <c r="AJ194" s="5">
        <v>0</v>
      </c>
      <c r="AK194" s="3">
        <v>102</v>
      </c>
      <c r="AL194" s="3">
        <v>1107</v>
      </c>
      <c r="AM194" s="3">
        <v>328</v>
      </c>
      <c r="AN194" s="3">
        <v>107</v>
      </c>
      <c r="AO194" s="3">
        <v>74</v>
      </c>
      <c r="AP194" s="1">
        <f t="shared" ref="AP194:AP257" si="95">AJ194/($AJ194+$AK194+$AL194+$AM194)</f>
        <v>0</v>
      </c>
      <c r="AQ194" s="1">
        <f t="shared" ref="AQ194:AQ257" si="96">AK194/($AJ194+$AK194+$AL194+$AM194)</f>
        <v>6.6363044892648021E-2</v>
      </c>
      <c r="AR194" s="1">
        <f t="shared" ref="AR194:AR257" si="97">AL194/($AJ194+$AK194+$AL194+$AM194)</f>
        <v>0.7202342225113858</v>
      </c>
      <c r="AS194" s="1">
        <f t="shared" ref="AS194:AS257" si="98">AM194/($AJ194+$AK194+$AL194+$AM194)</f>
        <v>0.21340273259596618</v>
      </c>
      <c r="AT194" s="5">
        <f t="shared" ref="AT194:AT257" si="99">Z194+AA194+AB194+AC194</f>
        <v>1486</v>
      </c>
      <c r="AU194" s="3">
        <f t="shared" si="79"/>
        <v>1537</v>
      </c>
      <c r="AV194" s="2">
        <f t="shared" ref="AV194:AV257" si="100">T194+U194</f>
        <v>2443</v>
      </c>
      <c r="AW194" s="1">
        <f t="shared" si="80"/>
        <v>0.32880215343203228</v>
      </c>
      <c r="AX194" s="1">
        <f t="shared" si="81"/>
        <v>0.31789199739752766</v>
      </c>
      <c r="AY194" s="1">
        <f t="shared" si="82"/>
        <v>0</v>
      </c>
      <c r="AZ194" s="1">
        <f t="shared" si="82"/>
        <v>32.424983734547823</v>
      </c>
      <c r="BA194" s="1">
        <f t="shared" si="82"/>
        <v>351.90644111906312</v>
      </c>
      <c r="BB194" s="1">
        <f t="shared" si="82"/>
        <v>104.26857514638907</v>
      </c>
      <c r="BC194" s="1">
        <f t="shared" si="83"/>
        <v>0</v>
      </c>
      <c r="BD194" s="1">
        <f t="shared" si="83"/>
        <v>56.882772543741588</v>
      </c>
      <c r="BE194" s="1">
        <f t="shared" si="83"/>
        <v>356.09273216689098</v>
      </c>
      <c r="BF194" s="1">
        <f t="shared" si="83"/>
        <v>75.624495289367431</v>
      </c>
      <c r="BG194" s="1">
        <f t="shared" si="84"/>
        <v>0</v>
      </c>
      <c r="BH194" s="1">
        <f t="shared" si="84"/>
        <v>6.6363044892648021E-2</v>
      </c>
      <c r="BI194" s="1">
        <f t="shared" si="84"/>
        <v>0.7202342225113858</v>
      </c>
      <c r="BJ194" s="1">
        <f t="shared" si="84"/>
        <v>0.21340273259596615</v>
      </c>
      <c r="BK194" s="1">
        <f t="shared" si="85"/>
        <v>0</v>
      </c>
      <c r="BL194" s="1">
        <f t="shared" si="85"/>
        <v>0.1164199192462988</v>
      </c>
      <c r="BM194" s="1">
        <f t="shared" si="85"/>
        <v>0.72880215343203236</v>
      </c>
      <c r="BN194" s="1">
        <f t="shared" si="85"/>
        <v>0.15477792732166892</v>
      </c>
    </row>
    <row r="195" spans="1:66" hidden="1">
      <c r="A195" s="2" t="s">
        <v>1049</v>
      </c>
      <c r="B195" s="2" t="s">
        <v>105</v>
      </c>
      <c r="C195" s="2" t="s">
        <v>164</v>
      </c>
      <c r="E195" s="6" t="s">
        <v>130</v>
      </c>
      <c r="F195" s="2" t="s">
        <v>1141</v>
      </c>
      <c r="G195" s="2" t="s">
        <v>1433</v>
      </c>
      <c r="H195" s="2" t="s">
        <v>1141</v>
      </c>
      <c r="I195" s="2">
        <v>29</v>
      </c>
      <c r="J195" s="2">
        <v>15</v>
      </c>
      <c r="K195" s="2" t="str">
        <f t="shared" si="86"/>
        <v>MINERIO</v>
      </c>
      <c r="L195" s="2">
        <f t="shared" si="87"/>
        <v>7.2300000000000012E-4</v>
      </c>
      <c r="M195" s="2">
        <f t="shared" si="88"/>
        <v>12.15</v>
      </c>
      <c r="N195" s="8">
        <v>4.82</v>
      </c>
      <c r="O195" s="11">
        <v>0.81</v>
      </c>
      <c r="P195" s="11">
        <f t="shared" ref="P195:P258" si="101">T195/(T195+U195)</f>
        <v>0</v>
      </c>
      <c r="Q195" s="11">
        <f t="shared" ref="Q195:Q258" si="102">U195/(U195+V195)</f>
        <v>1</v>
      </c>
      <c r="R195" s="11">
        <f t="shared" ref="R195:R258" si="103">(T195-U195)^2*P195</f>
        <v>0</v>
      </c>
      <c r="S195" s="11">
        <f t="shared" ref="S195:S258" si="104">(T195-U195)^2*Q195</f>
        <v>720801</v>
      </c>
      <c r="T195" s="2">
        <v>0</v>
      </c>
      <c r="U195" s="2">
        <v>849</v>
      </c>
      <c r="V195" s="2">
        <f t="shared" si="89"/>
        <v>0</v>
      </c>
      <c r="W195" s="2">
        <f t="shared" si="90"/>
        <v>1</v>
      </c>
      <c r="X195" s="2">
        <v>0</v>
      </c>
      <c r="Y195" s="2">
        <v>292</v>
      </c>
      <c r="Z195" s="5">
        <v>0</v>
      </c>
      <c r="AA195" s="5">
        <v>12</v>
      </c>
      <c r="AB195" s="5">
        <v>456</v>
      </c>
      <c r="AC195" s="5">
        <v>66</v>
      </c>
      <c r="AD195" s="5">
        <v>19</v>
      </c>
      <c r="AE195" s="5">
        <v>40</v>
      </c>
      <c r="AF195" s="5">
        <f t="shared" si="91"/>
        <v>0</v>
      </c>
      <c r="AG195" s="5">
        <f t="shared" si="92"/>
        <v>2.247191011235955E-2</v>
      </c>
      <c r="AH195" s="5">
        <f t="shared" si="93"/>
        <v>0.8539325842696629</v>
      </c>
      <c r="AI195" s="5">
        <f t="shared" si="94"/>
        <v>0.12359550561797752</v>
      </c>
      <c r="AJ195" s="5">
        <v>0</v>
      </c>
      <c r="AK195" s="3">
        <v>6</v>
      </c>
      <c r="AL195" s="3">
        <v>449</v>
      </c>
      <c r="AM195" s="3">
        <v>109</v>
      </c>
      <c r="AN195" s="3">
        <v>4</v>
      </c>
      <c r="AO195" s="3">
        <v>25</v>
      </c>
      <c r="AP195" s="1">
        <f t="shared" si="95"/>
        <v>0</v>
      </c>
      <c r="AQ195" s="1">
        <f t="shared" si="96"/>
        <v>1.0638297872340425E-2</v>
      </c>
      <c r="AR195" s="1">
        <f t="shared" si="97"/>
        <v>0.79609929078014185</v>
      </c>
      <c r="AS195" s="1">
        <f t="shared" si="98"/>
        <v>0.19326241134751773</v>
      </c>
      <c r="AT195" s="5">
        <f t="shared" si="99"/>
        <v>534</v>
      </c>
      <c r="AU195" s="3">
        <f t="shared" ref="AU195:AU258" si="105">AJ195+AK195+AL195+AM195</f>
        <v>564</v>
      </c>
      <c r="AV195" s="2">
        <f t="shared" si="100"/>
        <v>849</v>
      </c>
      <c r="AW195" s="1">
        <f t="shared" ref="AW195:AW258" si="106">AV195/(AT195*5)</f>
        <v>0.31797752808988766</v>
      </c>
      <c r="AX195" s="1">
        <f t="shared" ref="AX195:AX258" si="107">AV195/(5*AU195)</f>
        <v>0.30106382978723406</v>
      </c>
      <c r="AY195" s="1">
        <f t="shared" ref="AY195:BB258" si="108">$AX195*AJ195</f>
        <v>0</v>
      </c>
      <c r="AZ195" s="1">
        <f t="shared" si="108"/>
        <v>1.8063829787234043</v>
      </c>
      <c r="BA195" s="1">
        <f t="shared" si="108"/>
        <v>135.17765957446809</v>
      </c>
      <c r="BB195" s="1">
        <f t="shared" si="108"/>
        <v>32.815957446808511</v>
      </c>
      <c r="BC195" s="1">
        <f t="shared" ref="BC195:BF258" si="109">$AW195*Z195</f>
        <v>0</v>
      </c>
      <c r="BD195" s="1">
        <f t="shared" si="109"/>
        <v>3.8157303370786519</v>
      </c>
      <c r="BE195" s="1">
        <f t="shared" si="109"/>
        <v>144.99775280898876</v>
      </c>
      <c r="BF195" s="1">
        <f t="shared" si="109"/>
        <v>20.986516853932585</v>
      </c>
      <c r="BG195" s="1">
        <f t="shared" ref="BG195:BJ258" si="110">AY195/($AY195+$AZ195+$BA195+$BB195)</f>
        <v>0</v>
      </c>
      <c r="BH195" s="1">
        <f t="shared" si="110"/>
        <v>1.0638297872340425E-2</v>
      </c>
      <c r="BI195" s="1">
        <f t="shared" si="110"/>
        <v>0.79609929078014185</v>
      </c>
      <c r="BJ195" s="1">
        <f t="shared" si="110"/>
        <v>0.19326241134751773</v>
      </c>
      <c r="BK195" s="1">
        <f t="shared" ref="BK195:BN258" si="111">BC195/($BC195+$BD195+$BE195+$BF195)</f>
        <v>0</v>
      </c>
      <c r="BL195" s="1">
        <f t="shared" si="111"/>
        <v>2.247191011235955E-2</v>
      </c>
      <c r="BM195" s="1">
        <f t="shared" si="111"/>
        <v>0.8539325842696629</v>
      </c>
      <c r="BN195" s="1">
        <f t="shared" si="111"/>
        <v>0.12359550561797752</v>
      </c>
    </row>
    <row r="196" spans="1:66" hidden="1">
      <c r="A196" s="2" t="s">
        <v>1049</v>
      </c>
      <c r="B196" s="2" t="s">
        <v>105</v>
      </c>
      <c r="C196" s="2" t="s">
        <v>164</v>
      </c>
      <c r="E196" s="6" t="s">
        <v>138</v>
      </c>
      <c r="F196" s="2" t="s">
        <v>1436</v>
      </c>
      <c r="G196" s="2" t="s">
        <v>6</v>
      </c>
      <c r="H196" s="2" t="s">
        <v>1434</v>
      </c>
      <c r="I196" s="2">
        <v>158</v>
      </c>
      <c r="J196" s="2">
        <v>10</v>
      </c>
      <c r="K196" s="2" t="str">
        <f t="shared" si="86"/>
        <v>MINERIO</v>
      </c>
      <c r="L196" s="2">
        <f t="shared" si="87"/>
        <v>4.8000000000000001E-4</v>
      </c>
      <c r="M196" s="2">
        <f t="shared" si="88"/>
        <v>2.1</v>
      </c>
      <c r="N196" s="9">
        <v>4.8</v>
      </c>
      <c r="O196" s="10">
        <v>0.21</v>
      </c>
      <c r="P196" s="11">
        <f t="shared" si="101"/>
        <v>0</v>
      </c>
      <c r="Q196" s="11">
        <f t="shared" si="102"/>
        <v>1</v>
      </c>
      <c r="R196" s="11">
        <f t="shared" si="103"/>
        <v>0</v>
      </c>
      <c r="S196" s="11">
        <f t="shared" si="104"/>
        <v>509796</v>
      </c>
      <c r="T196" s="2">
        <v>0</v>
      </c>
      <c r="U196" s="2">
        <v>714</v>
      </c>
      <c r="V196" s="2">
        <f t="shared" si="89"/>
        <v>0</v>
      </c>
      <c r="W196" s="2">
        <f t="shared" si="90"/>
        <v>1</v>
      </c>
      <c r="X196" s="2">
        <v>0</v>
      </c>
      <c r="Y196" s="2">
        <v>272</v>
      </c>
      <c r="Z196" s="5">
        <v>0</v>
      </c>
      <c r="AA196" s="5">
        <v>6</v>
      </c>
      <c r="AB196" s="5">
        <v>232</v>
      </c>
      <c r="AC196" s="5">
        <v>252</v>
      </c>
      <c r="AD196" s="5">
        <v>4</v>
      </c>
      <c r="AE196" s="5">
        <v>6</v>
      </c>
      <c r="AF196" s="5">
        <f t="shared" si="91"/>
        <v>0</v>
      </c>
      <c r="AG196" s="5">
        <f t="shared" si="92"/>
        <v>1.2244897959183673E-2</v>
      </c>
      <c r="AH196" s="5">
        <f t="shared" si="93"/>
        <v>0.47346938775510206</v>
      </c>
      <c r="AI196" s="5">
        <f t="shared" si="94"/>
        <v>0.51428571428571423</v>
      </c>
      <c r="AJ196" s="5">
        <v>0</v>
      </c>
      <c r="AK196" s="3">
        <v>1</v>
      </c>
      <c r="AL196" s="3">
        <v>199</v>
      </c>
      <c r="AM196" s="3">
        <v>292</v>
      </c>
      <c r="AN196" s="3">
        <v>1</v>
      </c>
      <c r="AO196" s="3">
        <v>6</v>
      </c>
      <c r="AP196" s="1">
        <f t="shared" si="95"/>
        <v>0</v>
      </c>
      <c r="AQ196" s="1">
        <f t="shared" si="96"/>
        <v>2.0325203252032522E-3</v>
      </c>
      <c r="AR196" s="1">
        <f t="shared" si="97"/>
        <v>0.40447154471544716</v>
      </c>
      <c r="AS196" s="1">
        <f t="shared" si="98"/>
        <v>0.5934959349593496</v>
      </c>
      <c r="AT196" s="5">
        <f t="shared" si="99"/>
        <v>490</v>
      </c>
      <c r="AU196" s="3">
        <f t="shared" si="105"/>
        <v>492</v>
      </c>
      <c r="AV196" s="2">
        <f t="shared" si="100"/>
        <v>714</v>
      </c>
      <c r="AW196" s="1">
        <f t="shared" si="106"/>
        <v>0.29142857142857143</v>
      </c>
      <c r="AX196" s="1">
        <f t="shared" si="107"/>
        <v>0.29024390243902437</v>
      </c>
      <c r="AY196" s="1">
        <f t="shared" si="108"/>
        <v>0</v>
      </c>
      <c r="AZ196" s="1">
        <f t="shared" si="108"/>
        <v>0.29024390243902437</v>
      </c>
      <c r="BA196" s="1">
        <f t="shared" si="108"/>
        <v>57.758536585365853</v>
      </c>
      <c r="BB196" s="1">
        <f t="shared" si="108"/>
        <v>84.751219512195121</v>
      </c>
      <c r="BC196" s="1">
        <f t="shared" si="109"/>
        <v>0</v>
      </c>
      <c r="BD196" s="1">
        <f t="shared" si="109"/>
        <v>1.7485714285714287</v>
      </c>
      <c r="BE196" s="1">
        <f t="shared" si="109"/>
        <v>67.611428571428576</v>
      </c>
      <c r="BF196" s="1">
        <f t="shared" si="109"/>
        <v>73.44</v>
      </c>
      <c r="BG196" s="1">
        <f t="shared" si="110"/>
        <v>0</v>
      </c>
      <c r="BH196" s="1">
        <f t="shared" si="110"/>
        <v>2.0325203252032518E-3</v>
      </c>
      <c r="BI196" s="1">
        <f t="shared" si="110"/>
        <v>0.40447154471544711</v>
      </c>
      <c r="BJ196" s="1">
        <f t="shared" si="110"/>
        <v>0.59349593495934949</v>
      </c>
      <c r="BK196" s="1">
        <f t="shared" si="111"/>
        <v>0</v>
      </c>
      <c r="BL196" s="1">
        <f t="shared" si="111"/>
        <v>1.2244897959183673E-2</v>
      </c>
      <c r="BM196" s="1">
        <f t="shared" si="111"/>
        <v>0.47346938775510206</v>
      </c>
      <c r="BN196" s="1">
        <f t="shared" si="111"/>
        <v>0.51428571428571423</v>
      </c>
    </row>
    <row r="197" spans="1:66" hidden="1">
      <c r="A197" s="2" t="s">
        <v>616</v>
      </c>
      <c r="B197" s="2" t="s">
        <v>105</v>
      </c>
      <c r="C197" s="2" t="s">
        <v>163</v>
      </c>
      <c r="D197" s="2" t="s">
        <v>698</v>
      </c>
      <c r="E197" s="6" t="s">
        <v>4</v>
      </c>
      <c r="F197" s="2" t="s">
        <v>1436</v>
      </c>
      <c r="G197" s="2" t="s">
        <v>1433</v>
      </c>
      <c r="H197" s="2" t="s">
        <v>1434</v>
      </c>
      <c r="I197" s="2">
        <v>36</v>
      </c>
      <c r="K197" s="2" t="str">
        <f t="shared" si="86"/>
        <v>ESTERIL</v>
      </c>
      <c r="L197" s="2">
        <f t="shared" si="87"/>
        <v>0</v>
      </c>
      <c r="M197" s="2">
        <f t="shared" si="88"/>
        <v>0</v>
      </c>
      <c r="N197" s="9">
        <v>4.583333333333333</v>
      </c>
      <c r="O197" s="10">
        <v>0.11</v>
      </c>
      <c r="P197" s="11">
        <f t="shared" si="101"/>
        <v>4.1007615700058581E-3</v>
      </c>
      <c r="Q197" s="11">
        <f t="shared" si="102"/>
        <v>0.99999879389511059</v>
      </c>
      <c r="R197" s="11">
        <f t="shared" si="103"/>
        <v>47015.214997070885</v>
      </c>
      <c r="S197" s="11">
        <f t="shared" si="104"/>
        <v>11464982.172012268</v>
      </c>
      <c r="T197" s="2">
        <v>14</v>
      </c>
      <c r="U197" s="2">
        <v>3400</v>
      </c>
      <c r="V197" s="2">
        <f t="shared" si="89"/>
        <v>4.1007615700058581E-3</v>
      </c>
      <c r="W197" s="2">
        <f t="shared" si="90"/>
        <v>0.99589923842999417</v>
      </c>
      <c r="X197" s="2">
        <v>0</v>
      </c>
      <c r="Y197" s="2">
        <v>618</v>
      </c>
      <c r="Z197" s="2">
        <v>0</v>
      </c>
      <c r="AA197" s="2">
        <v>45</v>
      </c>
      <c r="AB197" s="2">
        <v>1639</v>
      </c>
      <c r="AC197" s="2">
        <v>421</v>
      </c>
      <c r="AD197" s="2">
        <v>59</v>
      </c>
      <c r="AE197" s="2">
        <v>68</v>
      </c>
      <c r="AF197" s="5">
        <f t="shared" si="91"/>
        <v>0</v>
      </c>
      <c r="AG197" s="5">
        <f t="shared" si="92"/>
        <v>2.1377672209026127E-2</v>
      </c>
      <c r="AH197" s="5">
        <f t="shared" si="93"/>
        <v>0.77862232779097384</v>
      </c>
      <c r="AI197" s="5">
        <f t="shared" si="94"/>
        <v>0.2</v>
      </c>
      <c r="AJ197" s="2">
        <v>0</v>
      </c>
      <c r="AK197" s="3">
        <v>45</v>
      </c>
      <c r="AL197" s="3">
        <v>1639</v>
      </c>
      <c r="AM197" s="3">
        <v>421</v>
      </c>
      <c r="AN197" s="3">
        <v>59</v>
      </c>
      <c r="AO197" s="3">
        <v>68</v>
      </c>
      <c r="AP197" s="1">
        <f t="shared" si="95"/>
        <v>0</v>
      </c>
      <c r="AQ197" s="1">
        <f t="shared" si="96"/>
        <v>2.1377672209026127E-2</v>
      </c>
      <c r="AR197" s="1">
        <f t="shared" si="97"/>
        <v>0.77862232779097384</v>
      </c>
      <c r="AS197" s="1">
        <f t="shared" si="98"/>
        <v>0.2</v>
      </c>
      <c r="AT197" s="5">
        <f t="shared" si="99"/>
        <v>2105</v>
      </c>
      <c r="AU197" s="3">
        <f t="shared" si="105"/>
        <v>2105</v>
      </c>
      <c r="AV197" s="2">
        <f t="shared" si="100"/>
        <v>3414</v>
      </c>
      <c r="AW197" s="1">
        <f t="shared" si="106"/>
        <v>0.32437054631828977</v>
      </c>
      <c r="AX197" s="1">
        <f t="shared" si="107"/>
        <v>0.32437054631828977</v>
      </c>
      <c r="AY197" s="1">
        <f t="shared" si="108"/>
        <v>0</v>
      </c>
      <c r="AZ197" s="1">
        <f t="shared" si="108"/>
        <v>14.59667458432304</v>
      </c>
      <c r="BA197" s="1">
        <f t="shared" si="108"/>
        <v>531.64332541567694</v>
      </c>
      <c r="BB197" s="1">
        <f t="shared" si="108"/>
        <v>136.56</v>
      </c>
      <c r="BC197" s="1">
        <f t="shared" si="109"/>
        <v>0</v>
      </c>
      <c r="BD197" s="1">
        <f t="shared" si="109"/>
        <v>14.59667458432304</v>
      </c>
      <c r="BE197" s="1">
        <f t="shared" si="109"/>
        <v>531.64332541567694</v>
      </c>
      <c r="BF197" s="1">
        <f t="shared" si="109"/>
        <v>136.56</v>
      </c>
      <c r="BG197" s="1">
        <f t="shared" si="110"/>
        <v>0</v>
      </c>
      <c r="BH197" s="1">
        <f t="shared" si="110"/>
        <v>2.137767220902613E-2</v>
      </c>
      <c r="BI197" s="1">
        <f t="shared" si="110"/>
        <v>0.77862232779097384</v>
      </c>
      <c r="BJ197" s="1">
        <f t="shared" si="110"/>
        <v>0.2</v>
      </c>
      <c r="BK197" s="1">
        <f t="shared" si="111"/>
        <v>0</v>
      </c>
      <c r="BL197" s="1">
        <f t="shared" si="111"/>
        <v>2.137767220902613E-2</v>
      </c>
      <c r="BM197" s="1">
        <f t="shared" si="111"/>
        <v>0.77862232779097384</v>
      </c>
      <c r="BN197" s="1">
        <f t="shared" si="111"/>
        <v>0.2</v>
      </c>
    </row>
    <row r="198" spans="1:66" hidden="1">
      <c r="A198" s="2" t="s">
        <v>161</v>
      </c>
      <c r="B198" s="2" t="s">
        <v>105</v>
      </c>
      <c r="C198" s="2" t="s">
        <v>164</v>
      </c>
      <c r="D198" s="2" t="s">
        <v>206</v>
      </c>
      <c r="E198" s="6" t="s">
        <v>70</v>
      </c>
      <c r="F198" s="2" t="s">
        <v>1141</v>
      </c>
      <c r="G198" s="2" t="s">
        <v>1433</v>
      </c>
      <c r="H198" s="2" t="s">
        <v>1141</v>
      </c>
      <c r="I198" s="2">
        <v>42</v>
      </c>
      <c r="J198" s="2">
        <v>15</v>
      </c>
      <c r="K198" s="2" t="str">
        <f t="shared" si="86"/>
        <v>MINERIO</v>
      </c>
      <c r="L198" s="2">
        <f t="shared" si="87"/>
        <v>6.87E-4</v>
      </c>
      <c r="M198" s="2">
        <f t="shared" si="88"/>
        <v>9.9</v>
      </c>
      <c r="N198" s="9">
        <v>4.58</v>
      </c>
      <c r="O198" s="10">
        <v>0.66</v>
      </c>
      <c r="P198" s="11">
        <f t="shared" si="101"/>
        <v>3.372243839169909E-2</v>
      </c>
      <c r="Q198" s="11">
        <f t="shared" si="102"/>
        <v>0.99995473703085369</v>
      </c>
      <c r="R198" s="11">
        <f t="shared" si="103"/>
        <v>17433.185473411155</v>
      </c>
      <c r="S198" s="11">
        <f t="shared" si="104"/>
        <v>516937.60081020714</v>
      </c>
      <c r="T198" s="2">
        <v>26</v>
      </c>
      <c r="U198" s="2">
        <v>745</v>
      </c>
      <c r="V198" s="2">
        <f t="shared" si="89"/>
        <v>3.372243839169909E-2</v>
      </c>
      <c r="W198" s="2">
        <f t="shared" si="90"/>
        <v>0.96627756160830092</v>
      </c>
      <c r="X198" s="2">
        <v>0</v>
      </c>
      <c r="Y198" s="2">
        <v>331</v>
      </c>
      <c r="Z198" s="5">
        <v>0</v>
      </c>
      <c r="AA198" s="5">
        <v>5</v>
      </c>
      <c r="AB198" s="5">
        <v>268</v>
      </c>
      <c r="AC198" s="5">
        <v>256</v>
      </c>
      <c r="AD198" s="5">
        <v>9</v>
      </c>
      <c r="AE198" s="5">
        <v>14</v>
      </c>
      <c r="AF198" s="5">
        <f t="shared" si="91"/>
        <v>0</v>
      </c>
      <c r="AG198" s="5">
        <f t="shared" si="92"/>
        <v>9.4517958412098299E-3</v>
      </c>
      <c r="AH198" s="5">
        <f t="shared" si="93"/>
        <v>0.50661625708884683</v>
      </c>
      <c r="AI198" s="5">
        <f t="shared" si="94"/>
        <v>0.4839319470699433</v>
      </c>
      <c r="AJ198" s="2">
        <v>0</v>
      </c>
      <c r="AK198" s="3">
        <v>2</v>
      </c>
      <c r="AL198" s="3">
        <v>220</v>
      </c>
      <c r="AM198" s="3">
        <v>314</v>
      </c>
      <c r="AN198" s="3">
        <v>4</v>
      </c>
      <c r="AO198" s="3">
        <v>11</v>
      </c>
      <c r="AP198" s="1">
        <f t="shared" si="95"/>
        <v>0</v>
      </c>
      <c r="AQ198" s="1">
        <f t="shared" si="96"/>
        <v>3.7313432835820895E-3</v>
      </c>
      <c r="AR198" s="1">
        <f t="shared" si="97"/>
        <v>0.41044776119402987</v>
      </c>
      <c r="AS198" s="1">
        <f t="shared" si="98"/>
        <v>0.58582089552238803</v>
      </c>
      <c r="AT198" s="5">
        <f t="shared" si="99"/>
        <v>529</v>
      </c>
      <c r="AU198" s="3">
        <f t="shared" si="105"/>
        <v>536</v>
      </c>
      <c r="AV198" s="2">
        <f t="shared" si="100"/>
        <v>771</v>
      </c>
      <c r="AW198" s="1">
        <f t="shared" si="106"/>
        <v>0.29149338374291117</v>
      </c>
      <c r="AX198" s="1">
        <f t="shared" si="107"/>
        <v>0.28768656716417912</v>
      </c>
      <c r="AY198" s="1">
        <f t="shared" si="108"/>
        <v>0</v>
      </c>
      <c r="AZ198" s="1">
        <f t="shared" si="108"/>
        <v>0.57537313432835824</v>
      </c>
      <c r="BA198" s="1">
        <f t="shared" si="108"/>
        <v>63.291044776119406</v>
      </c>
      <c r="BB198" s="1">
        <f t="shared" si="108"/>
        <v>90.333582089552237</v>
      </c>
      <c r="BC198" s="1">
        <f t="shared" si="109"/>
        <v>0</v>
      </c>
      <c r="BD198" s="1">
        <f t="shared" si="109"/>
        <v>1.4574669187145559</v>
      </c>
      <c r="BE198" s="1">
        <f t="shared" si="109"/>
        <v>78.120226843100198</v>
      </c>
      <c r="BF198" s="1">
        <f t="shared" si="109"/>
        <v>74.62230623818526</v>
      </c>
      <c r="BG198" s="1">
        <f t="shared" si="110"/>
        <v>0</v>
      </c>
      <c r="BH198" s="1">
        <f t="shared" si="110"/>
        <v>3.7313432835820899E-3</v>
      </c>
      <c r="BI198" s="1">
        <f t="shared" si="110"/>
        <v>0.41044776119402993</v>
      </c>
      <c r="BJ198" s="1">
        <f t="shared" si="110"/>
        <v>0.58582089552238814</v>
      </c>
      <c r="BK198" s="1">
        <f t="shared" si="111"/>
        <v>0</v>
      </c>
      <c r="BL198" s="1">
        <f t="shared" si="111"/>
        <v>9.4517958412098299E-3</v>
      </c>
      <c r="BM198" s="1">
        <f t="shared" si="111"/>
        <v>0.50661625708884683</v>
      </c>
      <c r="BN198" s="1">
        <f t="shared" si="111"/>
        <v>0.48393194706994325</v>
      </c>
    </row>
    <row r="199" spans="1:66" hidden="1">
      <c r="A199" s="2" t="s">
        <v>161</v>
      </c>
      <c r="B199" s="2" t="s">
        <v>105</v>
      </c>
      <c r="C199" s="2" t="s">
        <v>164</v>
      </c>
      <c r="D199" s="2" t="s">
        <v>209</v>
      </c>
      <c r="E199" s="6" t="s">
        <v>71</v>
      </c>
      <c r="F199" s="2" t="s">
        <v>1141</v>
      </c>
      <c r="G199" s="2" t="s">
        <v>1433</v>
      </c>
      <c r="H199" s="2" t="s">
        <v>1141</v>
      </c>
      <c r="I199" s="2">
        <v>45</v>
      </c>
      <c r="J199" s="2">
        <v>35</v>
      </c>
      <c r="K199" s="2" t="str">
        <f t="shared" si="86"/>
        <v>ESTERIL</v>
      </c>
      <c r="L199" s="2">
        <f t="shared" si="87"/>
        <v>1.575E-3</v>
      </c>
      <c r="M199" s="2">
        <f t="shared" si="88"/>
        <v>5.95</v>
      </c>
      <c r="N199" s="9">
        <v>4.5</v>
      </c>
      <c r="O199" s="10">
        <v>0.17</v>
      </c>
      <c r="P199" s="11">
        <f t="shared" si="101"/>
        <v>0</v>
      </c>
      <c r="Q199" s="11">
        <f t="shared" si="102"/>
        <v>1</v>
      </c>
      <c r="R199" s="11">
        <f t="shared" si="103"/>
        <v>0</v>
      </c>
      <c r="S199" s="11">
        <f t="shared" si="104"/>
        <v>1454436</v>
      </c>
      <c r="T199" s="2">
        <v>0</v>
      </c>
      <c r="U199" s="2">
        <v>1206</v>
      </c>
      <c r="V199" s="2">
        <f t="shared" si="89"/>
        <v>0</v>
      </c>
      <c r="W199" s="2">
        <f t="shared" si="90"/>
        <v>1</v>
      </c>
      <c r="X199" s="2">
        <v>0</v>
      </c>
      <c r="Y199" s="2">
        <v>391</v>
      </c>
      <c r="Z199" s="5">
        <v>0</v>
      </c>
      <c r="AA199" s="5">
        <v>0</v>
      </c>
      <c r="AB199" s="5">
        <v>235</v>
      </c>
      <c r="AC199" s="5">
        <v>599</v>
      </c>
      <c r="AD199" s="5">
        <v>0</v>
      </c>
      <c r="AE199" s="5">
        <v>3</v>
      </c>
      <c r="AF199" s="5">
        <f t="shared" si="91"/>
        <v>0</v>
      </c>
      <c r="AG199" s="5">
        <f t="shared" si="92"/>
        <v>0</v>
      </c>
      <c r="AH199" s="5">
        <f t="shared" si="93"/>
        <v>0.28177458033573144</v>
      </c>
      <c r="AI199" s="5">
        <f t="shared" si="94"/>
        <v>0.71822541966426856</v>
      </c>
      <c r="AJ199" s="2">
        <v>0</v>
      </c>
      <c r="AK199" s="3">
        <v>0</v>
      </c>
      <c r="AL199" s="3">
        <v>163</v>
      </c>
      <c r="AM199" s="3">
        <v>673</v>
      </c>
      <c r="AN199" s="3">
        <v>0</v>
      </c>
      <c r="AO199" s="3">
        <v>1</v>
      </c>
      <c r="AP199" s="1">
        <f t="shared" si="95"/>
        <v>0</v>
      </c>
      <c r="AQ199" s="1">
        <f t="shared" si="96"/>
        <v>0</v>
      </c>
      <c r="AR199" s="1">
        <f t="shared" si="97"/>
        <v>0.19497607655502391</v>
      </c>
      <c r="AS199" s="1">
        <f t="shared" si="98"/>
        <v>0.80502392344497609</v>
      </c>
      <c r="AT199" s="5">
        <f t="shared" si="99"/>
        <v>834</v>
      </c>
      <c r="AU199" s="3">
        <f t="shared" si="105"/>
        <v>836</v>
      </c>
      <c r="AV199" s="2">
        <f t="shared" si="100"/>
        <v>1206</v>
      </c>
      <c r="AW199" s="1">
        <f t="shared" si="106"/>
        <v>0.28920863309352518</v>
      </c>
      <c r="AX199" s="1">
        <f t="shared" si="107"/>
        <v>0.28851674641148323</v>
      </c>
      <c r="AY199" s="1">
        <f t="shared" si="108"/>
        <v>0</v>
      </c>
      <c r="AZ199" s="1">
        <f t="shared" si="108"/>
        <v>0</v>
      </c>
      <c r="BA199" s="1">
        <f t="shared" si="108"/>
        <v>47.028229665071763</v>
      </c>
      <c r="BB199" s="1">
        <f t="shared" si="108"/>
        <v>194.1717703349282</v>
      </c>
      <c r="BC199" s="1">
        <f t="shared" si="109"/>
        <v>0</v>
      </c>
      <c r="BD199" s="1">
        <f t="shared" si="109"/>
        <v>0</v>
      </c>
      <c r="BE199" s="1">
        <f t="shared" si="109"/>
        <v>67.964028776978424</v>
      </c>
      <c r="BF199" s="1">
        <f t="shared" si="109"/>
        <v>173.23597122302158</v>
      </c>
      <c r="BG199" s="1">
        <f t="shared" si="110"/>
        <v>0</v>
      </c>
      <c r="BH199" s="1">
        <f t="shared" si="110"/>
        <v>0</v>
      </c>
      <c r="BI199" s="1">
        <f t="shared" si="110"/>
        <v>0.19497607655502391</v>
      </c>
      <c r="BJ199" s="1">
        <f t="shared" si="110"/>
        <v>0.80502392344497609</v>
      </c>
      <c r="BK199" s="1">
        <f t="shared" si="111"/>
        <v>0</v>
      </c>
      <c r="BL199" s="1">
        <f t="shared" si="111"/>
        <v>0</v>
      </c>
      <c r="BM199" s="1">
        <f t="shared" si="111"/>
        <v>0.28177458033573144</v>
      </c>
      <c r="BN199" s="1">
        <f t="shared" si="111"/>
        <v>0.71822541966426856</v>
      </c>
    </row>
    <row r="200" spans="1:66" hidden="1">
      <c r="A200" s="2" t="s">
        <v>161</v>
      </c>
      <c r="B200" s="2" t="s">
        <v>105</v>
      </c>
      <c r="C200" s="2" t="s">
        <v>164</v>
      </c>
      <c r="D200" s="2" t="s">
        <v>204</v>
      </c>
      <c r="E200" s="6" t="s">
        <v>70</v>
      </c>
      <c r="F200" s="2" t="s">
        <v>1141</v>
      </c>
      <c r="G200" s="2" t="s">
        <v>1433</v>
      </c>
      <c r="H200" s="2" t="s">
        <v>1141</v>
      </c>
      <c r="I200" s="2">
        <v>40</v>
      </c>
      <c r="J200" s="2">
        <v>15</v>
      </c>
      <c r="K200" s="2" t="str">
        <f t="shared" si="86"/>
        <v>MINERIO</v>
      </c>
      <c r="L200" s="2">
        <f t="shared" si="87"/>
        <v>6.7200000000000007E-4</v>
      </c>
      <c r="M200" s="2">
        <f t="shared" si="88"/>
        <v>17.849999999999998</v>
      </c>
      <c r="N200" s="9">
        <v>4.4800000000000004</v>
      </c>
      <c r="O200" s="10">
        <v>1.19</v>
      </c>
      <c r="P200" s="11">
        <f t="shared" si="101"/>
        <v>0</v>
      </c>
      <c r="Q200" s="11">
        <f t="shared" si="102"/>
        <v>1</v>
      </c>
      <c r="R200" s="11">
        <f t="shared" si="103"/>
        <v>0</v>
      </c>
      <c r="S200" s="11">
        <f t="shared" si="104"/>
        <v>281961</v>
      </c>
      <c r="T200" s="2">
        <v>0</v>
      </c>
      <c r="U200" s="2">
        <v>531</v>
      </c>
      <c r="V200" s="2">
        <f t="shared" si="89"/>
        <v>0</v>
      </c>
      <c r="W200" s="2">
        <f t="shared" si="90"/>
        <v>1</v>
      </c>
      <c r="X200" s="2">
        <v>0</v>
      </c>
      <c r="Y200" s="2">
        <v>252</v>
      </c>
      <c r="Z200" s="5">
        <v>0</v>
      </c>
      <c r="AA200" s="5">
        <v>3</v>
      </c>
      <c r="AB200" s="5">
        <v>294</v>
      </c>
      <c r="AC200" s="5">
        <v>116</v>
      </c>
      <c r="AD200" s="5">
        <v>4</v>
      </c>
      <c r="AE200" s="5">
        <v>22</v>
      </c>
      <c r="AF200" s="5">
        <f t="shared" si="91"/>
        <v>0</v>
      </c>
      <c r="AG200" s="5">
        <f t="shared" si="92"/>
        <v>7.2639225181598066E-3</v>
      </c>
      <c r="AH200" s="5">
        <f t="shared" si="93"/>
        <v>0.71186440677966101</v>
      </c>
      <c r="AI200" s="5">
        <f t="shared" si="94"/>
        <v>0.28087167070217917</v>
      </c>
      <c r="AJ200" s="2">
        <v>0</v>
      </c>
      <c r="AK200" s="3">
        <v>3</v>
      </c>
      <c r="AL200" s="3">
        <v>250</v>
      </c>
      <c r="AM200" s="3">
        <v>171</v>
      </c>
      <c r="AN200" s="3">
        <v>1</v>
      </c>
      <c r="AO200" s="3">
        <v>14</v>
      </c>
      <c r="AP200" s="1">
        <f t="shared" si="95"/>
        <v>0</v>
      </c>
      <c r="AQ200" s="1">
        <f t="shared" si="96"/>
        <v>7.0754716981132077E-3</v>
      </c>
      <c r="AR200" s="1">
        <f t="shared" si="97"/>
        <v>0.589622641509434</v>
      </c>
      <c r="AS200" s="1">
        <f t="shared" si="98"/>
        <v>0.40330188679245282</v>
      </c>
      <c r="AT200" s="5">
        <f t="shared" si="99"/>
        <v>413</v>
      </c>
      <c r="AU200" s="3">
        <f t="shared" si="105"/>
        <v>424</v>
      </c>
      <c r="AV200" s="2">
        <f t="shared" si="100"/>
        <v>531</v>
      </c>
      <c r="AW200" s="1">
        <f t="shared" si="106"/>
        <v>0.25714285714285712</v>
      </c>
      <c r="AX200" s="1">
        <f t="shared" si="107"/>
        <v>0.25047169811320757</v>
      </c>
      <c r="AY200" s="1">
        <f t="shared" si="108"/>
        <v>0</v>
      </c>
      <c r="AZ200" s="1">
        <f t="shared" si="108"/>
        <v>0.75141509433962272</v>
      </c>
      <c r="BA200" s="1">
        <f t="shared" si="108"/>
        <v>62.617924528301891</v>
      </c>
      <c r="BB200" s="1">
        <f t="shared" si="108"/>
        <v>42.830660377358498</v>
      </c>
      <c r="BC200" s="1">
        <f t="shared" si="109"/>
        <v>0</v>
      </c>
      <c r="BD200" s="1">
        <f t="shared" si="109"/>
        <v>0.77142857142857135</v>
      </c>
      <c r="BE200" s="1">
        <f t="shared" si="109"/>
        <v>75.599999999999994</v>
      </c>
      <c r="BF200" s="1">
        <f t="shared" si="109"/>
        <v>29.828571428571426</v>
      </c>
      <c r="BG200" s="1">
        <f t="shared" si="110"/>
        <v>0</v>
      </c>
      <c r="BH200" s="1">
        <f t="shared" si="110"/>
        <v>7.0754716981132068E-3</v>
      </c>
      <c r="BI200" s="1">
        <f t="shared" si="110"/>
        <v>0.58962264150943389</v>
      </c>
      <c r="BJ200" s="1">
        <f t="shared" si="110"/>
        <v>0.40330188679245282</v>
      </c>
      <c r="BK200" s="1">
        <f t="shared" si="111"/>
        <v>0</v>
      </c>
      <c r="BL200" s="1">
        <f t="shared" si="111"/>
        <v>7.2639225181598066E-3</v>
      </c>
      <c r="BM200" s="1">
        <f t="shared" si="111"/>
        <v>0.71186440677966101</v>
      </c>
      <c r="BN200" s="1">
        <f t="shared" si="111"/>
        <v>0.28087167070217917</v>
      </c>
    </row>
    <row r="201" spans="1:66" hidden="1">
      <c r="A201" s="2" t="s">
        <v>616</v>
      </c>
      <c r="B201" s="2" t="s">
        <v>105</v>
      </c>
      <c r="C201" s="2" t="s">
        <v>163</v>
      </c>
      <c r="D201" s="2" t="s">
        <v>708</v>
      </c>
      <c r="E201" s="6" t="s">
        <v>9</v>
      </c>
      <c r="F201" s="2" t="s">
        <v>1436</v>
      </c>
      <c r="G201" s="2" t="s">
        <v>1433</v>
      </c>
      <c r="H201" s="2" t="s">
        <v>1141</v>
      </c>
      <c r="I201" s="2">
        <v>46</v>
      </c>
      <c r="K201" s="2" t="str">
        <f t="shared" si="86"/>
        <v>MINERIO</v>
      </c>
      <c r="L201" s="2">
        <f t="shared" si="87"/>
        <v>0</v>
      </c>
      <c r="M201" s="2">
        <f t="shared" si="88"/>
        <v>0</v>
      </c>
      <c r="N201" s="9">
        <v>4.4800000000000004</v>
      </c>
      <c r="O201" s="10">
        <v>0.32</v>
      </c>
      <c r="P201" s="11">
        <f t="shared" si="101"/>
        <v>3.1291611185086554E-2</v>
      </c>
      <c r="Q201" s="11">
        <f t="shared" si="102"/>
        <v>0.99997849420052654</v>
      </c>
      <c r="R201" s="11">
        <f t="shared" si="103"/>
        <v>62034.49267643143</v>
      </c>
      <c r="S201" s="11">
        <f t="shared" si="104"/>
        <v>1982421.3655267525</v>
      </c>
      <c r="T201" s="2">
        <v>47</v>
      </c>
      <c r="U201" s="2">
        <v>1455</v>
      </c>
      <c r="V201" s="2">
        <f t="shared" si="89"/>
        <v>3.1291611185086554E-2</v>
      </c>
      <c r="W201" s="2">
        <f t="shared" si="90"/>
        <v>0.9687083888149135</v>
      </c>
      <c r="X201" s="2">
        <v>0</v>
      </c>
      <c r="Y201" s="2">
        <v>395</v>
      </c>
      <c r="Z201" s="2">
        <v>0</v>
      </c>
      <c r="AA201" s="2">
        <v>18</v>
      </c>
      <c r="AB201" s="2">
        <v>538</v>
      </c>
      <c r="AC201" s="2">
        <v>426</v>
      </c>
      <c r="AD201" s="2">
        <v>18</v>
      </c>
      <c r="AE201" s="2">
        <v>23</v>
      </c>
      <c r="AF201" s="5">
        <f t="shared" si="91"/>
        <v>0</v>
      </c>
      <c r="AG201" s="5">
        <f t="shared" si="92"/>
        <v>1.8329938900203666E-2</v>
      </c>
      <c r="AH201" s="5">
        <f t="shared" si="93"/>
        <v>0.54786150712830961</v>
      </c>
      <c r="AI201" s="5">
        <f t="shared" si="94"/>
        <v>0.43380855397148677</v>
      </c>
      <c r="AJ201" s="2">
        <v>0</v>
      </c>
      <c r="AK201" s="3">
        <v>3</v>
      </c>
      <c r="AL201" s="3">
        <v>443</v>
      </c>
      <c r="AM201" s="3">
        <v>547</v>
      </c>
      <c r="AN201" s="3">
        <v>3</v>
      </c>
      <c r="AO201" s="3">
        <v>24</v>
      </c>
      <c r="AP201" s="1">
        <f t="shared" si="95"/>
        <v>0</v>
      </c>
      <c r="AQ201" s="1">
        <f t="shared" si="96"/>
        <v>3.0211480362537764E-3</v>
      </c>
      <c r="AR201" s="1">
        <f t="shared" si="97"/>
        <v>0.44612286002014101</v>
      </c>
      <c r="AS201" s="1">
        <f t="shared" si="98"/>
        <v>0.55085599194360524</v>
      </c>
      <c r="AT201" s="5">
        <f t="shared" si="99"/>
        <v>982</v>
      </c>
      <c r="AU201" s="3">
        <f t="shared" si="105"/>
        <v>993</v>
      </c>
      <c r="AV201" s="2">
        <f t="shared" si="100"/>
        <v>1502</v>
      </c>
      <c r="AW201" s="1">
        <f t="shared" si="106"/>
        <v>0.30590631364562121</v>
      </c>
      <c r="AX201" s="1">
        <f t="shared" si="107"/>
        <v>0.30251762336354482</v>
      </c>
      <c r="AY201" s="1">
        <f t="shared" si="108"/>
        <v>0</v>
      </c>
      <c r="AZ201" s="1">
        <f t="shared" si="108"/>
        <v>0.90755287009063446</v>
      </c>
      <c r="BA201" s="1">
        <f t="shared" si="108"/>
        <v>134.01530715005035</v>
      </c>
      <c r="BB201" s="1">
        <f t="shared" si="108"/>
        <v>165.477139979859</v>
      </c>
      <c r="BC201" s="1">
        <f t="shared" si="109"/>
        <v>0</v>
      </c>
      <c r="BD201" s="1">
        <f t="shared" si="109"/>
        <v>5.5063136456211819</v>
      </c>
      <c r="BE201" s="1">
        <f t="shared" si="109"/>
        <v>164.57759674134422</v>
      </c>
      <c r="BF201" s="1">
        <f t="shared" si="109"/>
        <v>130.31608961303465</v>
      </c>
      <c r="BG201" s="1">
        <f t="shared" si="110"/>
        <v>0</v>
      </c>
      <c r="BH201" s="1">
        <f t="shared" si="110"/>
        <v>3.0211480362537769E-3</v>
      </c>
      <c r="BI201" s="1">
        <f t="shared" si="110"/>
        <v>0.44612286002014101</v>
      </c>
      <c r="BJ201" s="1">
        <f t="shared" si="110"/>
        <v>0.55085599194360524</v>
      </c>
      <c r="BK201" s="1">
        <f t="shared" si="111"/>
        <v>0</v>
      </c>
      <c r="BL201" s="1">
        <f t="shared" si="111"/>
        <v>1.8329938900203662E-2</v>
      </c>
      <c r="BM201" s="1">
        <f t="shared" si="111"/>
        <v>0.5478615071283095</v>
      </c>
      <c r="BN201" s="1">
        <f t="shared" si="111"/>
        <v>0.43380855397148671</v>
      </c>
    </row>
    <row r="202" spans="1:66" hidden="1">
      <c r="A202" s="2" t="s">
        <v>161</v>
      </c>
      <c r="B202" s="2" t="s">
        <v>105</v>
      </c>
      <c r="C202" s="2" t="s">
        <v>164</v>
      </c>
      <c r="D202" s="2" t="s">
        <v>246</v>
      </c>
      <c r="E202" s="6" t="s">
        <v>75</v>
      </c>
      <c r="F202" s="2" t="s">
        <v>1141</v>
      </c>
      <c r="G202" s="2" t="s">
        <v>1433</v>
      </c>
      <c r="H202" s="2" t="s">
        <v>1141</v>
      </c>
      <c r="I202" s="2">
        <v>83</v>
      </c>
      <c r="J202" s="2">
        <v>40</v>
      </c>
      <c r="K202" s="2" t="str">
        <f t="shared" si="86"/>
        <v>MINERIO</v>
      </c>
      <c r="L202" s="2">
        <f t="shared" si="87"/>
        <v>1.7879999999999999E-3</v>
      </c>
      <c r="M202" s="2">
        <f t="shared" si="88"/>
        <v>314.8</v>
      </c>
      <c r="N202" s="9">
        <v>4.47</v>
      </c>
      <c r="O202" s="10">
        <v>7.87</v>
      </c>
      <c r="P202" s="11">
        <f t="shared" si="101"/>
        <v>9.0909090909090912E-2</v>
      </c>
      <c r="Q202" s="11">
        <f t="shared" si="102"/>
        <v>0.99992842316226471</v>
      </c>
      <c r="R202" s="11">
        <f t="shared" si="103"/>
        <v>118768.09090909091</v>
      </c>
      <c r="S202" s="11">
        <f t="shared" si="104"/>
        <v>1306355.4885119176</v>
      </c>
      <c r="T202" s="2">
        <v>127</v>
      </c>
      <c r="U202" s="2">
        <v>1270</v>
      </c>
      <c r="V202" s="2">
        <f t="shared" si="89"/>
        <v>9.0909090909090912E-2</v>
      </c>
      <c r="W202" s="2">
        <f t="shared" si="90"/>
        <v>0.90909090909090906</v>
      </c>
      <c r="X202" s="2">
        <v>0</v>
      </c>
      <c r="Y202" s="2">
        <v>420</v>
      </c>
      <c r="Z202" s="5">
        <v>0</v>
      </c>
      <c r="AA202" s="5">
        <v>18</v>
      </c>
      <c r="AB202" s="5">
        <v>573</v>
      </c>
      <c r="AC202" s="5">
        <v>304</v>
      </c>
      <c r="AD202" s="5">
        <v>25</v>
      </c>
      <c r="AE202" s="5">
        <v>31</v>
      </c>
      <c r="AF202" s="5">
        <f t="shared" si="91"/>
        <v>0</v>
      </c>
      <c r="AG202" s="5">
        <f t="shared" si="92"/>
        <v>2.0111731843575419E-2</v>
      </c>
      <c r="AH202" s="5">
        <f t="shared" si="93"/>
        <v>0.64022346368715088</v>
      </c>
      <c r="AI202" s="5">
        <f t="shared" si="94"/>
        <v>0.33966480446927372</v>
      </c>
      <c r="AJ202" s="5">
        <v>0</v>
      </c>
      <c r="AK202" s="3">
        <v>8</v>
      </c>
      <c r="AL202" s="3">
        <v>537</v>
      </c>
      <c r="AM202" s="3">
        <v>371</v>
      </c>
      <c r="AN202" s="3">
        <v>9</v>
      </c>
      <c r="AO202" s="3">
        <v>24</v>
      </c>
      <c r="AP202" s="1">
        <f t="shared" si="95"/>
        <v>0</v>
      </c>
      <c r="AQ202" s="1">
        <f t="shared" si="96"/>
        <v>8.7336244541484712E-3</v>
      </c>
      <c r="AR202" s="1">
        <f t="shared" si="97"/>
        <v>0.58624454148471616</v>
      </c>
      <c r="AS202" s="1">
        <f t="shared" si="98"/>
        <v>0.40502183406113534</v>
      </c>
      <c r="AT202" s="5">
        <f t="shared" si="99"/>
        <v>895</v>
      </c>
      <c r="AU202" s="3">
        <f t="shared" si="105"/>
        <v>916</v>
      </c>
      <c r="AV202" s="2">
        <f t="shared" si="100"/>
        <v>1397</v>
      </c>
      <c r="AW202" s="1">
        <f t="shared" si="106"/>
        <v>0.31217877094972069</v>
      </c>
      <c r="AX202" s="1">
        <f t="shared" si="107"/>
        <v>0.30502183406113537</v>
      </c>
      <c r="AY202" s="1">
        <f t="shared" si="108"/>
        <v>0</v>
      </c>
      <c r="AZ202" s="1">
        <f t="shared" si="108"/>
        <v>2.4401746724890829</v>
      </c>
      <c r="BA202" s="1">
        <f t="shared" si="108"/>
        <v>163.79672489082969</v>
      </c>
      <c r="BB202" s="1">
        <f t="shared" si="108"/>
        <v>113.16310043668122</v>
      </c>
      <c r="BC202" s="1">
        <f t="shared" si="109"/>
        <v>0</v>
      </c>
      <c r="BD202" s="1">
        <f t="shared" si="109"/>
        <v>5.6192178770949726</v>
      </c>
      <c r="BE202" s="1">
        <f t="shared" si="109"/>
        <v>178.87843575418995</v>
      </c>
      <c r="BF202" s="1">
        <f t="shared" si="109"/>
        <v>94.902346368715087</v>
      </c>
      <c r="BG202" s="1">
        <f t="shared" si="110"/>
        <v>0</v>
      </c>
      <c r="BH202" s="1">
        <f t="shared" si="110"/>
        <v>8.7336244541484729E-3</v>
      </c>
      <c r="BI202" s="1">
        <f t="shared" si="110"/>
        <v>0.58624454148471616</v>
      </c>
      <c r="BJ202" s="1">
        <f t="shared" si="110"/>
        <v>0.4050218340611354</v>
      </c>
      <c r="BK202" s="1">
        <f t="shared" si="111"/>
        <v>0</v>
      </c>
      <c r="BL202" s="1">
        <f t="shared" si="111"/>
        <v>2.0111731843575422E-2</v>
      </c>
      <c r="BM202" s="1">
        <f t="shared" si="111"/>
        <v>0.64022346368715088</v>
      </c>
      <c r="BN202" s="1">
        <f t="shared" si="111"/>
        <v>0.33966480446927377</v>
      </c>
    </row>
    <row r="203" spans="1:66" hidden="1">
      <c r="A203" s="2" t="s">
        <v>161</v>
      </c>
      <c r="B203" s="2" t="s">
        <v>105</v>
      </c>
      <c r="C203" s="2" t="s">
        <v>164</v>
      </c>
      <c r="D203" s="2" t="s">
        <v>227</v>
      </c>
      <c r="E203" s="6" t="s">
        <v>74</v>
      </c>
      <c r="F203" s="2" t="s">
        <v>1141</v>
      </c>
      <c r="G203" s="2" t="s">
        <v>1433</v>
      </c>
      <c r="H203" s="2" t="s">
        <v>1141</v>
      </c>
      <c r="I203" s="2">
        <v>63</v>
      </c>
      <c r="J203" s="2">
        <v>15</v>
      </c>
      <c r="K203" s="2" t="str">
        <f t="shared" si="86"/>
        <v>MINERIO</v>
      </c>
      <c r="L203" s="2">
        <f t="shared" si="87"/>
        <v>6.6E-4</v>
      </c>
      <c r="M203" s="2">
        <f t="shared" si="88"/>
        <v>78.3</v>
      </c>
      <c r="N203" s="9">
        <v>4.4000000000000004</v>
      </c>
      <c r="O203" s="10">
        <v>5.22</v>
      </c>
      <c r="P203" s="11">
        <f t="shared" si="101"/>
        <v>7.9572446555819479E-2</v>
      </c>
      <c r="Q203" s="11">
        <f t="shared" si="102"/>
        <v>0.9998973364163054</v>
      </c>
      <c r="R203" s="11">
        <f t="shared" si="103"/>
        <v>39886.802850356296</v>
      </c>
      <c r="S203" s="11">
        <f t="shared" si="104"/>
        <v>501212.53844138293</v>
      </c>
      <c r="T203" s="2">
        <v>67</v>
      </c>
      <c r="U203" s="2">
        <v>775</v>
      </c>
      <c r="V203" s="2">
        <f t="shared" si="89"/>
        <v>7.9572446555819479E-2</v>
      </c>
      <c r="W203" s="2">
        <f t="shared" si="90"/>
        <v>0.92042755344418048</v>
      </c>
      <c r="X203" s="2">
        <v>0</v>
      </c>
      <c r="Y203" s="2">
        <v>316</v>
      </c>
      <c r="Z203" s="5">
        <v>0</v>
      </c>
      <c r="AA203" s="5">
        <v>15</v>
      </c>
      <c r="AB203" s="5">
        <v>309</v>
      </c>
      <c r="AC203" s="5">
        <v>210</v>
      </c>
      <c r="AD203" s="5">
        <v>14</v>
      </c>
      <c r="AE203" s="5">
        <v>32</v>
      </c>
      <c r="AF203" s="5">
        <f t="shared" si="91"/>
        <v>0</v>
      </c>
      <c r="AG203" s="5">
        <f t="shared" si="92"/>
        <v>2.8089887640449437E-2</v>
      </c>
      <c r="AH203" s="5">
        <f t="shared" si="93"/>
        <v>0.5786516853932584</v>
      </c>
      <c r="AI203" s="5">
        <f t="shared" si="94"/>
        <v>0.39325842696629215</v>
      </c>
      <c r="AJ203" s="5">
        <v>0</v>
      </c>
      <c r="AK203" s="3">
        <v>4</v>
      </c>
      <c r="AL203" s="3">
        <v>277</v>
      </c>
      <c r="AM203" s="3">
        <v>264</v>
      </c>
      <c r="AN203" s="3">
        <v>9</v>
      </c>
      <c r="AO203" s="3">
        <v>26</v>
      </c>
      <c r="AP203" s="1">
        <f t="shared" si="95"/>
        <v>0</v>
      </c>
      <c r="AQ203" s="1">
        <f t="shared" si="96"/>
        <v>7.3394495412844041E-3</v>
      </c>
      <c r="AR203" s="1">
        <f t="shared" si="97"/>
        <v>0.50825688073394493</v>
      </c>
      <c r="AS203" s="1">
        <f t="shared" si="98"/>
        <v>0.48440366972477067</v>
      </c>
      <c r="AT203" s="5">
        <f t="shared" si="99"/>
        <v>534</v>
      </c>
      <c r="AU203" s="3">
        <f t="shared" si="105"/>
        <v>545</v>
      </c>
      <c r="AV203" s="2">
        <f t="shared" si="100"/>
        <v>842</v>
      </c>
      <c r="AW203" s="1">
        <f t="shared" si="106"/>
        <v>0.3153558052434457</v>
      </c>
      <c r="AX203" s="1">
        <f t="shared" si="107"/>
        <v>0.3089908256880734</v>
      </c>
      <c r="AY203" s="1">
        <f t="shared" si="108"/>
        <v>0</v>
      </c>
      <c r="AZ203" s="1">
        <f t="shared" si="108"/>
        <v>1.2359633027522936</v>
      </c>
      <c r="BA203" s="1">
        <f t="shared" si="108"/>
        <v>85.590458715596327</v>
      </c>
      <c r="BB203" s="1">
        <f t="shared" si="108"/>
        <v>81.573577981651383</v>
      </c>
      <c r="BC203" s="1">
        <f t="shared" si="109"/>
        <v>0</v>
      </c>
      <c r="BD203" s="1">
        <f t="shared" si="109"/>
        <v>4.7303370786516856</v>
      </c>
      <c r="BE203" s="1">
        <f t="shared" si="109"/>
        <v>97.444943820224722</v>
      </c>
      <c r="BF203" s="1">
        <f t="shared" si="109"/>
        <v>66.224719101123597</v>
      </c>
      <c r="BG203" s="1">
        <f t="shared" si="110"/>
        <v>0</v>
      </c>
      <c r="BH203" s="1">
        <f t="shared" si="110"/>
        <v>7.3394495412844032E-3</v>
      </c>
      <c r="BI203" s="1">
        <f t="shared" si="110"/>
        <v>0.50825688073394493</v>
      </c>
      <c r="BJ203" s="1">
        <f t="shared" si="110"/>
        <v>0.48440366972477067</v>
      </c>
      <c r="BK203" s="1">
        <f t="shared" si="111"/>
        <v>0</v>
      </c>
      <c r="BL203" s="1">
        <f t="shared" si="111"/>
        <v>2.8089887640449437E-2</v>
      </c>
      <c r="BM203" s="1">
        <f t="shared" si="111"/>
        <v>0.5786516853932584</v>
      </c>
      <c r="BN203" s="1">
        <f t="shared" si="111"/>
        <v>0.39325842696629215</v>
      </c>
    </row>
    <row r="204" spans="1:66" hidden="1">
      <c r="A204" s="2" t="s">
        <v>161</v>
      </c>
      <c r="B204" s="2" t="s">
        <v>105</v>
      </c>
      <c r="C204" s="2" t="s">
        <v>164</v>
      </c>
      <c r="D204" s="2" t="s">
        <v>218</v>
      </c>
      <c r="E204" s="6" t="s">
        <v>72</v>
      </c>
      <c r="F204" s="2" t="s">
        <v>1436</v>
      </c>
      <c r="G204" s="2" t="s">
        <v>6</v>
      </c>
      <c r="H204" s="2" t="s">
        <v>1141</v>
      </c>
      <c r="I204" s="2">
        <v>54</v>
      </c>
      <c r="J204" s="2">
        <v>20</v>
      </c>
      <c r="K204" s="2" t="str">
        <f t="shared" si="86"/>
        <v>MINERIO</v>
      </c>
      <c r="L204" s="2">
        <f t="shared" si="87"/>
        <v>8.1999999999999998E-4</v>
      </c>
      <c r="M204" s="2">
        <f t="shared" si="88"/>
        <v>9</v>
      </c>
      <c r="N204" s="9">
        <v>4.0999999999999996</v>
      </c>
      <c r="O204" s="10">
        <v>0.45</v>
      </c>
      <c r="P204" s="11">
        <f t="shared" si="101"/>
        <v>0</v>
      </c>
      <c r="Q204" s="11">
        <f t="shared" si="102"/>
        <v>1</v>
      </c>
      <c r="R204" s="11">
        <f t="shared" si="103"/>
        <v>0</v>
      </c>
      <c r="S204" s="11">
        <f t="shared" si="104"/>
        <v>652864</v>
      </c>
      <c r="T204" s="2">
        <v>0</v>
      </c>
      <c r="U204" s="2">
        <v>808</v>
      </c>
      <c r="V204" s="2">
        <f t="shared" si="89"/>
        <v>0</v>
      </c>
      <c r="W204" s="2">
        <f t="shared" si="90"/>
        <v>1</v>
      </c>
      <c r="X204" s="2">
        <v>0</v>
      </c>
      <c r="Y204" s="2">
        <v>282</v>
      </c>
      <c r="Z204" s="5">
        <v>0</v>
      </c>
      <c r="AA204" s="5">
        <v>0</v>
      </c>
      <c r="AB204" s="5">
        <v>166</v>
      </c>
      <c r="AC204" s="5">
        <v>391</v>
      </c>
      <c r="AD204" s="5">
        <v>0</v>
      </c>
      <c r="AE204" s="5">
        <v>2</v>
      </c>
      <c r="AF204" s="5">
        <f t="shared" si="91"/>
        <v>0</v>
      </c>
      <c r="AG204" s="5">
        <f t="shared" si="92"/>
        <v>0</v>
      </c>
      <c r="AH204" s="5">
        <f t="shared" si="93"/>
        <v>0.29802513464991021</v>
      </c>
      <c r="AI204" s="5">
        <f t="shared" si="94"/>
        <v>0.70197486535008979</v>
      </c>
      <c r="AJ204" s="2">
        <v>0</v>
      </c>
      <c r="AK204" s="3">
        <v>0</v>
      </c>
      <c r="AL204" s="3">
        <v>117</v>
      </c>
      <c r="AM204" s="3">
        <v>441</v>
      </c>
      <c r="AN204" s="3">
        <v>0</v>
      </c>
      <c r="AO204" s="3">
        <v>1</v>
      </c>
      <c r="AP204" s="1">
        <f t="shared" si="95"/>
        <v>0</v>
      </c>
      <c r="AQ204" s="1">
        <f t="shared" si="96"/>
        <v>0</v>
      </c>
      <c r="AR204" s="1">
        <f t="shared" si="97"/>
        <v>0.20967741935483872</v>
      </c>
      <c r="AS204" s="1">
        <f t="shared" si="98"/>
        <v>0.79032258064516125</v>
      </c>
      <c r="AT204" s="5">
        <f t="shared" si="99"/>
        <v>557</v>
      </c>
      <c r="AU204" s="3">
        <f t="shared" si="105"/>
        <v>558</v>
      </c>
      <c r="AV204" s="2">
        <f t="shared" si="100"/>
        <v>808</v>
      </c>
      <c r="AW204" s="1">
        <f t="shared" si="106"/>
        <v>0.29012567324955119</v>
      </c>
      <c r="AX204" s="1">
        <f t="shared" si="107"/>
        <v>0.28960573476702511</v>
      </c>
      <c r="AY204" s="1">
        <f t="shared" si="108"/>
        <v>0</v>
      </c>
      <c r="AZ204" s="1">
        <f t="shared" si="108"/>
        <v>0</v>
      </c>
      <c r="BA204" s="1">
        <f t="shared" si="108"/>
        <v>33.883870967741942</v>
      </c>
      <c r="BB204" s="1">
        <f t="shared" si="108"/>
        <v>127.71612903225808</v>
      </c>
      <c r="BC204" s="1">
        <f t="shared" si="109"/>
        <v>0</v>
      </c>
      <c r="BD204" s="1">
        <f t="shared" si="109"/>
        <v>0</v>
      </c>
      <c r="BE204" s="1">
        <f t="shared" si="109"/>
        <v>48.160861759425494</v>
      </c>
      <c r="BF204" s="1">
        <f t="shared" si="109"/>
        <v>113.43913824057451</v>
      </c>
      <c r="BG204" s="1">
        <f t="shared" si="110"/>
        <v>0</v>
      </c>
      <c r="BH204" s="1">
        <f t="shared" si="110"/>
        <v>0</v>
      </c>
      <c r="BI204" s="1">
        <f t="shared" si="110"/>
        <v>0.20967741935483872</v>
      </c>
      <c r="BJ204" s="1">
        <f t="shared" si="110"/>
        <v>0.79032258064516125</v>
      </c>
      <c r="BK204" s="1">
        <f t="shared" si="111"/>
        <v>0</v>
      </c>
      <c r="BL204" s="1">
        <f t="shared" si="111"/>
        <v>0</v>
      </c>
      <c r="BM204" s="1">
        <f t="shared" si="111"/>
        <v>0.29802513464991026</v>
      </c>
      <c r="BN204" s="1">
        <f t="shared" si="111"/>
        <v>0.70197486535008979</v>
      </c>
    </row>
    <row r="205" spans="1:66" hidden="1">
      <c r="A205" s="2" t="s">
        <v>161</v>
      </c>
      <c r="B205" s="2" t="s">
        <v>105</v>
      </c>
      <c r="C205" s="2" t="s">
        <v>164</v>
      </c>
      <c r="D205" s="2" t="s">
        <v>283</v>
      </c>
      <c r="E205" s="6" t="s">
        <v>79</v>
      </c>
      <c r="F205" s="2" t="s">
        <v>1141</v>
      </c>
      <c r="G205" s="2" t="s">
        <v>1433</v>
      </c>
      <c r="H205" s="2" t="s">
        <v>1141</v>
      </c>
      <c r="I205" s="2">
        <v>120</v>
      </c>
      <c r="J205" s="2">
        <v>15</v>
      </c>
      <c r="K205" s="2" t="str">
        <f t="shared" si="86"/>
        <v>MINERIO</v>
      </c>
      <c r="L205" s="2">
        <f t="shared" si="87"/>
        <v>6.134999999999999E-4</v>
      </c>
      <c r="M205" s="2">
        <f t="shared" si="88"/>
        <v>3.9000000000000004</v>
      </c>
      <c r="N205" s="8">
        <v>4.09</v>
      </c>
      <c r="O205" s="11">
        <v>0.26</v>
      </c>
      <c r="P205" s="11">
        <f t="shared" si="101"/>
        <v>2.8004667444574097E-2</v>
      </c>
      <c r="Q205" s="11">
        <f t="shared" si="102"/>
        <v>0.99996638208164956</v>
      </c>
      <c r="R205" s="11">
        <f t="shared" si="103"/>
        <v>18328.522753792298</v>
      </c>
      <c r="S205" s="11">
        <f t="shared" si="104"/>
        <v>654458.99771118013</v>
      </c>
      <c r="T205" s="2">
        <v>24</v>
      </c>
      <c r="U205" s="2">
        <v>833</v>
      </c>
      <c r="V205" s="2">
        <f t="shared" si="89"/>
        <v>2.8004667444574097E-2</v>
      </c>
      <c r="W205" s="2">
        <f t="shared" si="90"/>
        <v>0.97199533255542592</v>
      </c>
      <c r="X205" s="2">
        <v>0</v>
      </c>
      <c r="Y205" s="2">
        <v>336</v>
      </c>
      <c r="Z205" s="5">
        <v>0</v>
      </c>
      <c r="AA205" s="5">
        <v>26</v>
      </c>
      <c r="AB205" s="5">
        <v>365</v>
      </c>
      <c r="AC205" s="5">
        <v>154</v>
      </c>
      <c r="AD205" s="5">
        <v>33</v>
      </c>
      <c r="AE205" s="5">
        <v>28</v>
      </c>
      <c r="AF205" s="5">
        <f t="shared" si="91"/>
        <v>0</v>
      </c>
      <c r="AG205" s="5">
        <f t="shared" si="92"/>
        <v>4.7706422018348627E-2</v>
      </c>
      <c r="AH205" s="5">
        <f t="shared" si="93"/>
        <v>0.66972477064220182</v>
      </c>
      <c r="AI205" s="5">
        <f t="shared" si="94"/>
        <v>0.28256880733944956</v>
      </c>
      <c r="AJ205" s="5">
        <v>0</v>
      </c>
      <c r="AK205" s="3">
        <v>17</v>
      </c>
      <c r="AL205" s="3">
        <v>349</v>
      </c>
      <c r="AM205" s="3">
        <v>202</v>
      </c>
      <c r="AN205" s="3">
        <v>18</v>
      </c>
      <c r="AO205" s="3">
        <v>20</v>
      </c>
      <c r="AP205" s="1">
        <f t="shared" si="95"/>
        <v>0</v>
      </c>
      <c r="AQ205" s="1">
        <f t="shared" si="96"/>
        <v>2.9929577464788731E-2</v>
      </c>
      <c r="AR205" s="1">
        <f t="shared" si="97"/>
        <v>0.61443661971830987</v>
      </c>
      <c r="AS205" s="1">
        <f t="shared" si="98"/>
        <v>0.35563380281690143</v>
      </c>
      <c r="AT205" s="5">
        <f t="shared" si="99"/>
        <v>545</v>
      </c>
      <c r="AU205" s="3">
        <f t="shared" si="105"/>
        <v>568</v>
      </c>
      <c r="AV205" s="2">
        <f t="shared" si="100"/>
        <v>857</v>
      </c>
      <c r="AW205" s="1">
        <f t="shared" si="106"/>
        <v>0.3144954128440367</v>
      </c>
      <c r="AX205" s="1">
        <f t="shared" si="107"/>
        <v>0.30176056338028168</v>
      </c>
      <c r="AY205" s="1">
        <f t="shared" si="108"/>
        <v>0</v>
      </c>
      <c r="AZ205" s="1">
        <f t="shared" si="108"/>
        <v>5.1299295774647886</v>
      </c>
      <c r="BA205" s="1">
        <f t="shared" si="108"/>
        <v>105.31443661971831</v>
      </c>
      <c r="BB205" s="1">
        <f t="shared" si="108"/>
        <v>60.955633802816898</v>
      </c>
      <c r="BC205" s="1">
        <f t="shared" si="109"/>
        <v>0</v>
      </c>
      <c r="BD205" s="1">
        <f t="shared" si="109"/>
        <v>8.1768807339449552</v>
      </c>
      <c r="BE205" s="1">
        <f t="shared" si="109"/>
        <v>114.7908256880734</v>
      </c>
      <c r="BF205" s="1">
        <f t="shared" si="109"/>
        <v>48.432293577981653</v>
      </c>
      <c r="BG205" s="1">
        <f t="shared" si="110"/>
        <v>0</v>
      </c>
      <c r="BH205" s="1">
        <f t="shared" si="110"/>
        <v>2.9929577464788731E-2</v>
      </c>
      <c r="BI205" s="1">
        <f t="shared" si="110"/>
        <v>0.61443661971830987</v>
      </c>
      <c r="BJ205" s="1">
        <f t="shared" si="110"/>
        <v>0.35563380281690138</v>
      </c>
      <c r="BK205" s="1">
        <f t="shared" si="111"/>
        <v>0</v>
      </c>
      <c r="BL205" s="1">
        <f t="shared" si="111"/>
        <v>4.7706422018348627E-2</v>
      </c>
      <c r="BM205" s="1">
        <f t="shared" si="111"/>
        <v>0.66972477064220182</v>
      </c>
      <c r="BN205" s="1">
        <f t="shared" si="111"/>
        <v>0.28256880733944956</v>
      </c>
    </row>
    <row r="206" spans="1:66" hidden="1">
      <c r="A206" s="2" t="s">
        <v>1049</v>
      </c>
      <c r="B206" s="2" t="s">
        <v>105</v>
      </c>
      <c r="C206" s="2" t="s">
        <v>164</v>
      </c>
      <c r="E206" s="6" t="s">
        <v>145</v>
      </c>
      <c r="F206" s="2" t="s">
        <v>1436</v>
      </c>
      <c r="G206" s="2" t="s">
        <v>6</v>
      </c>
      <c r="H206" s="2" t="s">
        <v>1141</v>
      </c>
      <c r="I206" s="2">
        <v>206</v>
      </c>
      <c r="J206" s="2">
        <v>10</v>
      </c>
      <c r="K206" s="2" t="str">
        <f t="shared" si="86"/>
        <v>MINERIO</v>
      </c>
      <c r="L206" s="2">
        <f t="shared" si="87"/>
        <v>4.0300000000000004E-4</v>
      </c>
      <c r="M206" s="2">
        <f t="shared" si="88"/>
        <v>3.9000000000000004</v>
      </c>
      <c r="N206" s="8">
        <v>4.03</v>
      </c>
      <c r="O206" s="11">
        <v>0.39</v>
      </c>
      <c r="P206" s="11">
        <f t="shared" si="101"/>
        <v>0</v>
      </c>
      <c r="Q206" s="11">
        <f t="shared" si="102"/>
        <v>1</v>
      </c>
      <c r="R206" s="11">
        <f t="shared" si="103"/>
        <v>0</v>
      </c>
      <c r="S206" s="11">
        <f t="shared" si="104"/>
        <v>672400</v>
      </c>
      <c r="T206" s="2">
        <v>0</v>
      </c>
      <c r="U206" s="2">
        <v>820</v>
      </c>
      <c r="V206" s="2">
        <f t="shared" si="89"/>
        <v>0</v>
      </c>
      <c r="W206" s="2">
        <f t="shared" si="90"/>
        <v>1</v>
      </c>
      <c r="X206" s="2">
        <v>0</v>
      </c>
      <c r="Y206" s="2">
        <v>301</v>
      </c>
      <c r="Z206" s="5">
        <v>0</v>
      </c>
      <c r="AA206" s="5">
        <v>0</v>
      </c>
      <c r="AB206" s="5">
        <v>284</v>
      </c>
      <c r="AC206" s="5">
        <v>286</v>
      </c>
      <c r="AD206" s="5">
        <v>0</v>
      </c>
      <c r="AE206" s="5">
        <v>6</v>
      </c>
      <c r="AF206" s="5">
        <f t="shared" si="91"/>
        <v>0</v>
      </c>
      <c r="AG206" s="5">
        <f t="shared" si="92"/>
        <v>0</v>
      </c>
      <c r="AH206" s="5">
        <f t="shared" si="93"/>
        <v>0.49824561403508771</v>
      </c>
      <c r="AI206" s="5">
        <f t="shared" si="94"/>
        <v>0.50175438596491229</v>
      </c>
      <c r="AJ206" s="5">
        <v>0</v>
      </c>
      <c r="AK206" s="3">
        <v>0</v>
      </c>
      <c r="AL206" s="3">
        <v>0</v>
      </c>
      <c r="AM206" s="3">
        <v>220</v>
      </c>
      <c r="AN206" s="3">
        <v>350</v>
      </c>
      <c r="AO206" s="3">
        <v>0</v>
      </c>
      <c r="AP206" s="1">
        <f t="shared" si="95"/>
        <v>0</v>
      </c>
      <c r="AQ206" s="1">
        <f t="shared" si="96"/>
        <v>0</v>
      </c>
      <c r="AR206" s="1">
        <f t="shared" si="97"/>
        <v>0</v>
      </c>
      <c r="AS206" s="1">
        <f t="shared" si="98"/>
        <v>1</v>
      </c>
      <c r="AT206" s="5">
        <f t="shared" si="99"/>
        <v>570</v>
      </c>
      <c r="AU206" s="3">
        <f t="shared" si="105"/>
        <v>220</v>
      </c>
      <c r="AV206" s="2">
        <f t="shared" si="100"/>
        <v>820</v>
      </c>
      <c r="AW206" s="1">
        <f t="shared" si="106"/>
        <v>0.28771929824561404</v>
      </c>
      <c r="AX206" s="1">
        <f t="shared" si="107"/>
        <v>0.74545454545454548</v>
      </c>
      <c r="AY206" s="1">
        <f t="shared" si="108"/>
        <v>0</v>
      </c>
      <c r="AZ206" s="1">
        <f t="shared" si="108"/>
        <v>0</v>
      </c>
      <c r="BA206" s="1">
        <f t="shared" si="108"/>
        <v>0</v>
      </c>
      <c r="BB206" s="1">
        <f t="shared" si="108"/>
        <v>164</v>
      </c>
      <c r="BC206" s="1">
        <f t="shared" si="109"/>
        <v>0</v>
      </c>
      <c r="BD206" s="1">
        <f t="shared" si="109"/>
        <v>0</v>
      </c>
      <c r="BE206" s="1">
        <f t="shared" si="109"/>
        <v>81.712280701754395</v>
      </c>
      <c r="BF206" s="1">
        <f t="shared" si="109"/>
        <v>82.287719298245619</v>
      </c>
      <c r="BG206" s="1">
        <f t="shared" si="110"/>
        <v>0</v>
      </c>
      <c r="BH206" s="1">
        <f t="shared" si="110"/>
        <v>0</v>
      </c>
      <c r="BI206" s="1">
        <f t="shared" si="110"/>
        <v>0</v>
      </c>
      <c r="BJ206" s="1">
        <f t="shared" si="110"/>
        <v>1</v>
      </c>
      <c r="BK206" s="1">
        <f t="shared" si="111"/>
        <v>0</v>
      </c>
      <c r="BL206" s="1">
        <f t="shared" si="111"/>
        <v>0</v>
      </c>
      <c r="BM206" s="1">
        <f t="shared" si="111"/>
        <v>0.49824561403508777</v>
      </c>
      <c r="BN206" s="1">
        <f t="shared" si="111"/>
        <v>0.50175438596491229</v>
      </c>
    </row>
    <row r="207" spans="1:66" hidden="1">
      <c r="A207" s="2" t="s">
        <v>161</v>
      </c>
      <c r="B207" s="2" t="s">
        <v>105</v>
      </c>
      <c r="C207" s="2" t="s">
        <v>164</v>
      </c>
      <c r="D207" s="2" t="s">
        <v>202</v>
      </c>
      <c r="E207" s="6" t="s">
        <v>70</v>
      </c>
      <c r="F207" s="2" t="s">
        <v>1141</v>
      </c>
      <c r="G207" s="2" t="s">
        <v>1433</v>
      </c>
      <c r="H207" s="2" t="s">
        <v>1141</v>
      </c>
      <c r="I207" s="2">
        <v>38</v>
      </c>
      <c r="J207" s="2">
        <v>15</v>
      </c>
      <c r="K207" s="2" t="str">
        <f t="shared" si="86"/>
        <v>MINERIO</v>
      </c>
      <c r="L207" s="2">
        <f t="shared" si="87"/>
        <v>5.9699999999999998E-4</v>
      </c>
      <c r="M207" s="2">
        <f t="shared" si="88"/>
        <v>10.5</v>
      </c>
      <c r="N207" s="9">
        <v>3.98</v>
      </c>
      <c r="O207" s="10">
        <v>0.7</v>
      </c>
      <c r="P207" s="11">
        <f t="shared" si="101"/>
        <v>0</v>
      </c>
      <c r="Q207" s="11">
        <f t="shared" si="102"/>
        <v>1</v>
      </c>
      <c r="R207" s="11">
        <f t="shared" si="103"/>
        <v>0</v>
      </c>
      <c r="S207" s="11">
        <f t="shared" si="104"/>
        <v>461041</v>
      </c>
      <c r="T207" s="2">
        <v>0</v>
      </c>
      <c r="U207" s="2">
        <v>679</v>
      </c>
      <c r="V207" s="2">
        <f t="shared" si="89"/>
        <v>0</v>
      </c>
      <c r="W207" s="2">
        <f t="shared" si="90"/>
        <v>1</v>
      </c>
      <c r="X207" s="2">
        <v>0</v>
      </c>
      <c r="Y207" s="2">
        <v>277</v>
      </c>
      <c r="Z207" s="5">
        <v>0</v>
      </c>
      <c r="AA207" s="5">
        <v>1</v>
      </c>
      <c r="AB207" s="5">
        <v>104</v>
      </c>
      <c r="AC207" s="5">
        <v>368</v>
      </c>
      <c r="AD207" s="5">
        <v>0</v>
      </c>
      <c r="AE207" s="5">
        <v>3</v>
      </c>
      <c r="AF207" s="5">
        <f t="shared" si="91"/>
        <v>0</v>
      </c>
      <c r="AG207" s="5">
        <f t="shared" si="92"/>
        <v>2.1141649048625794E-3</v>
      </c>
      <c r="AH207" s="5">
        <f t="shared" si="93"/>
        <v>0.21987315010570824</v>
      </c>
      <c r="AI207" s="5">
        <f t="shared" si="94"/>
        <v>0.77801268498942922</v>
      </c>
      <c r="AJ207" s="2">
        <v>0</v>
      </c>
      <c r="AK207" s="3">
        <v>1</v>
      </c>
      <c r="AL207" s="3">
        <v>77</v>
      </c>
      <c r="AM207" s="3">
        <v>396</v>
      </c>
      <c r="AN207" s="3">
        <v>0</v>
      </c>
      <c r="AO207" s="3">
        <v>2</v>
      </c>
      <c r="AP207" s="1">
        <f t="shared" si="95"/>
        <v>0</v>
      </c>
      <c r="AQ207" s="1">
        <f t="shared" si="96"/>
        <v>2.1097046413502108E-3</v>
      </c>
      <c r="AR207" s="1">
        <f t="shared" si="97"/>
        <v>0.16244725738396623</v>
      </c>
      <c r="AS207" s="1">
        <f t="shared" si="98"/>
        <v>0.83544303797468356</v>
      </c>
      <c r="AT207" s="5">
        <f t="shared" si="99"/>
        <v>473</v>
      </c>
      <c r="AU207" s="3">
        <f t="shared" si="105"/>
        <v>474</v>
      </c>
      <c r="AV207" s="2">
        <f t="shared" si="100"/>
        <v>679</v>
      </c>
      <c r="AW207" s="1">
        <f t="shared" si="106"/>
        <v>0.28710359408033825</v>
      </c>
      <c r="AX207" s="1">
        <f t="shared" si="107"/>
        <v>0.28649789029535866</v>
      </c>
      <c r="AY207" s="1">
        <f t="shared" si="108"/>
        <v>0</v>
      </c>
      <c r="AZ207" s="1">
        <f t="shared" si="108"/>
        <v>0.28649789029535866</v>
      </c>
      <c r="BA207" s="1">
        <f t="shared" si="108"/>
        <v>22.060337552742617</v>
      </c>
      <c r="BB207" s="1">
        <f t="shared" si="108"/>
        <v>113.45316455696202</v>
      </c>
      <c r="BC207" s="1">
        <f t="shared" si="109"/>
        <v>0</v>
      </c>
      <c r="BD207" s="1">
        <f t="shared" si="109"/>
        <v>0.28710359408033825</v>
      </c>
      <c r="BE207" s="1">
        <f t="shared" si="109"/>
        <v>29.858773784355179</v>
      </c>
      <c r="BF207" s="1">
        <f t="shared" si="109"/>
        <v>105.65412262156448</v>
      </c>
      <c r="BG207" s="1">
        <f t="shared" si="110"/>
        <v>0</v>
      </c>
      <c r="BH207" s="1">
        <f t="shared" si="110"/>
        <v>2.1097046413502108E-3</v>
      </c>
      <c r="BI207" s="1">
        <f t="shared" si="110"/>
        <v>0.16244725738396623</v>
      </c>
      <c r="BJ207" s="1">
        <f t="shared" si="110"/>
        <v>0.83544303797468344</v>
      </c>
      <c r="BK207" s="1">
        <f t="shared" si="111"/>
        <v>0</v>
      </c>
      <c r="BL207" s="1">
        <f t="shared" si="111"/>
        <v>2.1141649048625789E-3</v>
      </c>
      <c r="BM207" s="1">
        <f t="shared" si="111"/>
        <v>0.21987315010570824</v>
      </c>
      <c r="BN207" s="1">
        <f t="shared" si="111"/>
        <v>0.7780126849894291</v>
      </c>
    </row>
    <row r="208" spans="1:66" hidden="1">
      <c r="A208" s="2" t="s">
        <v>1049</v>
      </c>
      <c r="B208" s="2" t="s">
        <v>105</v>
      </c>
      <c r="C208" s="2" t="s">
        <v>164</v>
      </c>
      <c r="E208" s="6" t="s">
        <v>143</v>
      </c>
      <c r="F208" s="2" t="s">
        <v>6</v>
      </c>
      <c r="G208" s="2" t="s">
        <v>6</v>
      </c>
      <c r="H208" s="2" t="s">
        <v>1434</v>
      </c>
      <c r="I208" s="2">
        <v>189</v>
      </c>
      <c r="J208" s="2">
        <v>15</v>
      </c>
      <c r="K208" s="2" t="str">
        <f t="shared" si="86"/>
        <v>MINERIO</v>
      </c>
      <c r="L208" s="2">
        <f t="shared" si="87"/>
        <v>5.955E-4</v>
      </c>
      <c r="M208" s="2">
        <f t="shared" si="88"/>
        <v>24.9</v>
      </c>
      <c r="N208" s="8">
        <v>3.97</v>
      </c>
      <c r="O208" s="11">
        <v>1.66</v>
      </c>
      <c r="P208" s="11">
        <f t="shared" si="101"/>
        <v>0.15812431842966193</v>
      </c>
      <c r="Q208" s="11">
        <f t="shared" si="102"/>
        <v>0.99979521769771018</v>
      </c>
      <c r="R208" s="11">
        <f t="shared" si="103"/>
        <v>62163.255179934567</v>
      </c>
      <c r="S208" s="11">
        <f t="shared" si="104"/>
        <v>393048.49413828313</v>
      </c>
      <c r="T208" s="2">
        <v>145</v>
      </c>
      <c r="U208" s="2">
        <v>772</v>
      </c>
      <c r="V208" s="2">
        <f t="shared" si="89"/>
        <v>0.15812431842966193</v>
      </c>
      <c r="W208" s="2">
        <f t="shared" si="90"/>
        <v>0.8418756815703381</v>
      </c>
      <c r="X208" s="2">
        <v>0</v>
      </c>
      <c r="Y208" s="2">
        <v>301</v>
      </c>
      <c r="Z208" s="5">
        <v>0</v>
      </c>
      <c r="AA208" s="5">
        <v>88</v>
      </c>
      <c r="AB208" s="5">
        <v>316</v>
      </c>
      <c r="AC208" s="5">
        <v>131</v>
      </c>
      <c r="AD208" s="5">
        <v>80</v>
      </c>
      <c r="AE208" s="5">
        <v>26</v>
      </c>
      <c r="AF208" s="5">
        <f t="shared" si="91"/>
        <v>0</v>
      </c>
      <c r="AG208" s="5">
        <f t="shared" si="92"/>
        <v>0.16448598130841122</v>
      </c>
      <c r="AH208" s="5">
        <f t="shared" si="93"/>
        <v>0.59065420560747661</v>
      </c>
      <c r="AI208" s="5">
        <f t="shared" si="94"/>
        <v>0.24485981308411214</v>
      </c>
      <c r="AJ208" s="5">
        <v>0</v>
      </c>
      <c r="AK208" s="3">
        <v>0</v>
      </c>
      <c r="AL208" s="3">
        <v>66</v>
      </c>
      <c r="AM208" s="3">
        <v>304</v>
      </c>
      <c r="AN208" s="3">
        <v>180</v>
      </c>
      <c r="AO208" s="3">
        <v>63</v>
      </c>
      <c r="AP208" s="1">
        <f t="shared" si="95"/>
        <v>0</v>
      </c>
      <c r="AQ208" s="1">
        <f t="shared" si="96"/>
        <v>0</v>
      </c>
      <c r="AR208" s="1">
        <f t="shared" si="97"/>
        <v>0.17837837837837839</v>
      </c>
      <c r="AS208" s="1">
        <f t="shared" si="98"/>
        <v>0.82162162162162167</v>
      </c>
      <c r="AT208" s="5">
        <f t="shared" si="99"/>
        <v>535</v>
      </c>
      <c r="AU208" s="3">
        <f t="shared" si="105"/>
        <v>370</v>
      </c>
      <c r="AV208" s="2">
        <f t="shared" si="100"/>
        <v>917</v>
      </c>
      <c r="AW208" s="1">
        <f t="shared" si="106"/>
        <v>0.34280373831775701</v>
      </c>
      <c r="AX208" s="1">
        <f t="shared" si="107"/>
        <v>0.49567567567567566</v>
      </c>
      <c r="AY208" s="1">
        <f t="shared" si="108"/>
        <v>0</v>
      </c>
      <c r="AZ208" s="1">
        <f t="shared" si="108"/>
        <v>0</v>
      </c>
      <c r="BA208" s="1">
        <f t="shared" si="108"/>
        <v>32.714594594594594</v>
      </c>
      <c r="BB208" s="1">
        <f t="shared" si="108"/>
        <v>150.68540540540539</v>
      </c>
      <c r="BC208" s="1">
        <f t="shared" si="109"/>
        <v>0</v>
      </c>
      <c r="BD208" s="1">
        <f t="shared" si="109"/>
        <v>30.166728971962616</v>
      </c>
      <c r="BE208" s="1">
        <f t="shared" si="109"/>
        <v>108.32598130841122</v>
      </c>
      <c r="BF208" s="1">
        <f t="shared" si="109"/>
        <v>44.907289719626171</v>
      </c>
      <c r="BG208" s="1">
        <f t="shared" si="110"/>
        <v>0</v>
      </c>
      <c r="BH208" s="1">
        <f t="shared" si="110"/>
        <v>0</v>
      </c>
      <c r="BI208" s="1">
        <f t="shared" si="110"/>
        <v>0.17837837837837839</v>
      </c>
      <c r="BJ208" s="1">
        <f t="shared" si="110"/>
        <v>0.82162162162162167</v>
      </c>
      <c r="BK208" s="1">
        <f t="shared" si="111"/>
        <v>0</v>
      </c>
      <c r="BL208" s="1">
        <f t="shared" si="111"/>
        <v>0.16448598130841122</v>
      </c>
      <c r="BM208" s="1">
        <f t="shared" si="111"/>
        <v>0.59065420560747661</v>
      </c>
      <c r="BN208" s="1">
        <f t="shared" si="111"/>
        <v>0.24485981308411214</v>
      </c>
    </row>
    <row r="209" spans="1:66" hidden="1">
      <c r="A209" s="2" t="s">
        <v>616</v>
      </c>
      <c r="B209" s="2" t="s">
        <v>105</v>
      </c>
      <c r="C209" s="2" t="s">
        <v>162</v>
      </c>
      <c r="D209" s="2" t="s">
        <v>757</v>
      </c>
      <c r="E209" s="6" t="s">
        <v>12</v>
      </c>
      <c r="F209" s="2" t="s">
        <v>1436</v>
      </c>
      <c r="G209" s="2" t="s">
        <v>1433</v>
      </c>
      <c r="H209" s="2" t="s">
        <v>1141</v>
      </c>
      <c r="I209" s="2">
        <v>40</v>
      </c>
      <c r="J209" s="2">
        <v>65</v>
      </c>
      <c r="K209" s="2" t="str">
        <f t="shared" si="86"/>
        <v>MINERIO</v>
      </c>
      <c r="L209" s="2">
        <f t="shared" si="87"/>
        <v>2.5414999999999999E-3</v>
      </c>
      <c r="M209" s="2">
        <f t="shared" si="88"/>
        <v>607.75</v>
      </c>
      <c r="N209" s="9">
        <v>3.91</v>
      </c>
      <c r="O209" s="10">
        <v>9.35</v>
      </c>
      <c r="P209" s="11">
        <f t="shared" si="101"/>
        <v>0.69224388220655331</v>
      </c>
      <c r="Q209" s="11">
        <f t="shared" si="102"/>
        <v>0.99906792633434804</v>
      </c>
      <c r="R209" s="11">
        <f t="shared" si="103"/>
        <v>594865.24305267527</v>
      </c>
      <c r="S209" s="11">
        <f t="shared" si="104"/>
        <v>858528.04206896899</v>
      </c>
      <c r="T209" s="2">
        <v>1669</v>
      </c>
      <c r="U209" s="2">
        <v>742</v>
      </c>
      <c r="V209" s="2">
        <f t="shared" si="89"/>
        <v>0.69224388220655331</v>
      </c>
      <c r="W209" s="2">
        <f t="shared" si="90"/>
        <v>0.30775611779344669</v>
      </c>
      <c r="X209" s="2">
        <v>0</v>
      </c>
      <c r="Y209" s="2">
        <v>490</v>
      </c>
      <c r="Z209" s="5">
        <v>413</v>
      </c>
      <c r="AA209" s="5">
        <v>343</v>
      </c>
      <c r="AB209" s="5">
        <v>355</v>
      </c>
      <c r="AC209" s="5">
        <v>73</v>
      </c>
      <c r="AD209" s="5">
        <v>400</v>
      </c>
      <c r="AE209" s="5">
        <v>41</v>
      </c>
      <c r="AF209" s="5">
        <f t="shared" si="91"/>
        <v>0.34881756756756754</v>
      </c>
      <c r="AG209" s="5">
        <f t="shared" si="92"/>
        <v>0.28969594594594594</v>
      </c>
      <c r="AH209" s="5">
        <f t="shared" si="93"/>
        <v>0.29983108108108109</v>
      </c>
      <c r="AI209" s="5">
        <f t="shared" si="94"/>
        <v>6.1655405405405407E-2</v>
      </c>
      <c r="AJ209" s="5">
        <v>410</v>
      </c>
      <c r="AK209" s="3">
        <v>267</v>
      </c>
      <c r="AL209" s="3">
        <v>445</v>
      </c>
      <c r="AM209" s="3">
        <v>79</v>
      </c>
      <c r="AN209" s="3">
        <v>367</v>
      </c>
      <c r="AO209" s="3">
        <v>54</v>
      </c>
      <c r="AP209" s="1">
        <f t="shared" si="95"/>
        <v>0.34138218151540384</v>
      </c>
      <c r="AQ209" s="1">
        <f t="shared" si="96"/>
        <v>0.22231473771856786</v>
      </c>
      <c r="AR209" s="1">
        <f t="shared" si="97"/>
        <v>0.37052456286427976</v>
      </c>
      <c r="AS209" s="1">
        <f t="shared" si="98"/>
        <v>6.5778517901748546E-2</v>
      </c>
      <c r="AT209" s="5">
        <f t="shared" si="99"/>
        <v>1184</v>
      </c>
      <c r="AU209" s="3">
        <f t="shared" si="105"/>
        <v>1201</v>
      </c>
      <c r="AV209" s="2">
        <f t="shared" si="100"/>
        <v>2411</v>
      </c>
      <c r="AW209" s="1">
        <f t="shared" si="106"/>
        <v>0.40726351351351353</v>
      </c>
      <c r="AX209" s="1">
        <f t="shared" si="107"/>
        <v>0.40149875104079935</v>
      </c>
      <c r="AY209" s="1">
        <f t="shared" si="108"/>
        <v>164.61448792672775</v>
      </c>
      <c r="AZ209" s="1">
        <f t="shared" si="108"/>
        <v>107.20016652789343</v>
      </c>
      <c r="BA209" s="1">
        <f t="shared" si="108"/>
        <v>178.66694421315572</v>
      </c>
      <c r="BB209" s="1">
        <f t="shared" si="108"/>
        <v>31.718401332223149</v>
      </c>
      <c r="BC209" s="1">
        <f t="shared" si="109"/>
        <v>168.1998310810811</v>
      </c>
      <c r="BD209" s="1">
        <f t="shared" si="109"/>
        <v>139.69138513513514</v>
      </c>
      <c r="BE209" s="1">
        <f t="shared" si="109"/>
        <v>144.57854729729729</v>
      </c>
      <c r="BF209" s="1">
        <f t="shared" si="109"/>
        <v>29.730236486486486</v>
      </c>
      <c r="BG209" s="1">
        <f t="shared" si="110"/>
        <v>0.34138218151540384</v>
      </c>
      <c r="BH209" s="1">
        <f t="shared" si="110"/>
        <v>0.22231473771856786</v>
      </c>
      <c r="BI209" s="1">
        <f t="shared" si="110"/>
        <v>0.37052456286427976</v>
      </c>
      <c r="BJ209" s="1">
        <f t="shared" si="110"/>
        <v>6.5778517901748546E-2</v>
      </c>
      <c r="BK209" s="1">
        <f t="shared" si="111"/>
        <v>0.3488175675675676</v>
      </c>
      <c r="BL209" s="1">
        <f t="shared" si="111"/>
        <v>0.28969594594594594</v>
      </c>
      <c r="BM209" s="1">
        <f t="shared" si="111"/>
        <v>0.29983108108108109</v>
      </c>
      <c r="BN209" s="1">
        <f t="shared" si="111"/>
        <v>6.1655405405405407E-2</v>
      </c>
    </row>
    <row r="210" spans="1:66" hidden="1">
      <c r="A210" s="2" t="s">
        <v>161</v>
      </c>
      <c r="B210" s="2" t="s">
        <v>105</v>
      </c>
      <c r="C210" s="2" t="s">
        <v>164</v>
      </c>
      <c r="D210" s="2" t="s">
        <v>212</v>
      </c>
      <c r="E210" s="6" t="s">
        <v>71</v>
      </c>
      <c r="F210" s="2" t="s">
        <v>1141</v>
      </c>
      <c r="G210" s="2" t="s">
        <v>1433</v>
      </c>
      <c r="H210" s="2" t="s">
        <v>1141</v>
      </c>
      <c r="I210" s="2">
        <v>48</v>
      </c>
      <c r="J210" s="2">
        <v>10</v>
      </c>
      <c r="K210" s="2" t="str">
        <f t="shared" si="86"/>
        <v>MINERIO</v>
      </c>
      <c r="L210" s="2">
        <f t="shared" si="87"/>
        <v>3.8299999999999999E-4</v>
      </c>
      <c r="M210" s="2">
        <f t="shared" si="88"/>
        <v>14.9</v>
      </c>
      <c r="N210" s="9">
        <v>3.83</v>
      </c>
      <c r="O210" s="10">
        <v>1.49</v>
      </c>
      <c r="P210" s="11">
        <f t="shared" si="101"/>
        <v>0</v>
      </c>
      <c r="Q210" s="11">
        <f t="shared" si="102"/>
        <v>1</v>
      </c>
      <c r="R210" s="11">
        <f t="shared" si="103"/>
        <v>0</v>
      </c>
      <c r="S210" s="11">
        <f t="shared" si="104"/>
        <v>240100</v>
      </c>
      <c r="T210" s="2">
        <v>0</v>
      </c>
      <c r="U210" s="2">
        <v>490</v>
      </c>
      <c r="V210" s="2">
        <f t="shared" si="89"/>
        <v>0</v>
      </c>
      <c r="W210" s="2">
        <f t="shared" si="90"/>
        <v>1</v>
      </c>
      <c r="X210" s="2">
        <v>0</v>
      </c>
      <c r="Y210" s="2">
        <v>232</v>
      </c>
      <c r="Z210" s="5">
        <v>0</v>
      </c>
      <c r="AA210" s="5">
        <v>2</v>
      </c>
      <c r="AB210" s="5">
        <v>217</v>
      </c>
      <c r="AC210" s="5">
        <v>112</v>
      </c>
      <c r="AD210" s="5">
        <v>3</v>
      </c>
      <c r="AE210" s="5">
        <v>18</v>
      </c>
      <c r="AF210" s="5">
        <f t="shared" si="91"/>
        <v>0</v>
      </c>
      <c r="AG210" s="5">
        <f t="shared" si="92"/>
        <v>6.0422960725075529E-3</v>
      </c>
      <c r="AH210" s="5">
        <f t="shared" si="93"/>
        <v>0.65558912386706947</v>
      </c>
      <c r="AI210" s="5">
        <f t="shared" si="94"/>
        <v>0.33836858006042297</v>
      </c>
      <c r="AJ210" s="2">
        <v>0</v>
      </c>
      <c r="AK210" s="3">
        <v>0</v>
      </c>
      <c r="AL210" s="3">
        <v>188</v>
      </c>
      <c r="AM210" s="3">
        <v>155</v>
      </c>
      <c r="AN210" s="3">
        <v>0</v>
      </c>
      <c r="AO210" s="3">
        <v>9</v>
      </c>
      <c r="AP210" s="1">
        <f t="shared" si="95"/>
        <v>0</v>
      </c>
      <c r="AQ210" s="1">
        <f t="shared" si="96"/>
        <v>0</v>
      </c>
      <c r="AR210" s="1">
        <f t="shared" si="97"/>
        <v>0.54810495626822153</v>
      </c>
      <c r="AS210" s="1">
        <f t="shared" si="98"/>
        <v>0.45189504373177841</v>
      </c>
      <c r="AT210" s="5">
        <f t="shared" si="99"/>
        <v>331</v>
      </c>
      <c r="AU210" s="3">
        <f t="shared" si="105"/>
        <v>343</v>
      </c>
      <c r="AV210" s="2">
        <f t="shared" si="100"/>
        <v>490</v>
      </c>
      <c r="AW210" s="1">
        <f t="shared" si="106"/>
        <v>0.29607250755287007</v>
      </c>
      <c r="AX210" s="1">
        <f t="shared" si="107"/>
        <v>0.2857142857142857</v>
      </c>
      <c r="AY210" s="1">
        <f t="shared" si="108"/>
        <v>0</v>
      </c>
      <c r="AZ210" s="1">
        <f t="shared" si="108"/>
        <v>0</v>
      </c>
      <c r="BA210" s="1">
        <f t="shared" si="108"/>
        <v>53.714285714285708</v>
      </c>
      <c r="BB210" s="1">
        <f t="shared" si="108"/>
        <v>44.285714285714285</v>
      </c>
      <c r="BC210" s="1">
        <f t="shared" si="109"/>
        <v>0</v>
      </c>
      <c r="BD210" s="1">
        <f t="shared" si="109"/>
        <v>0.59214501510574014</v>
      </c>
      <c r="BE210" s="1">
        <f t="shared" si="109"/>
        <v>64.247734138972802</v>
      </c>
      <c r="BF210" s="1">
        <f t="shared" si="109"/>
        <v>33.160120845921448</v>
      </c>
      <c r="BG210" s="1">
        <f t="shared" si="110"/>
        <v>0</v>
      </c>
      <c r="BH210" s="1">
        <f t="shared" si="110"/>
        <v>0</v>
      </c>
      <c r="BI210" s="1">
        <f t="shared" si="110"/>
        <v>0.54810495626822153</v>
      </c>
      <c r="BJ210" s="1">
        <f t="shared" si="110"/>
        <v>0.45189504373177841</v>
      </c>
      <c r="BK210" s="1">
        <f t="shared" si="111"/>
        <v>0</v>
      </c>
      <c r="BL210" s="1">
        <f t="shared" si="111"/>
        <v>6.042296072507552E-3</v>
      </c>
      <c r="BM210" s="1">
        <f t="shared" si="111"/>
        <v>0.65558912386706947</v>
      </c>
      <c r="BN210" s="1">
        <f t="shared" si="111"/>
        <v>0.33836858006042292</v>
      </c>
    </row>
    <row r="211" spans="1:66" hidden="1">
      <c r="A211" s="2" t="s">
        <v>1049</v>
      </c>
      <c r="B211" s="2" t="s">
        <v>105</v>
      </c>
      <c r="C211" s="2" t="s">
        <v>164</v>
      </c>
      <c r="E211" s="6" t="s">
        <v>148</v>
      </c>
      <c r="F211" s="2" t="s">
        <v>1436</v>
      </c>
      <c r="G211" s="2" t="s">
        <v>6</v>
      </c>
      <c r="H211" s="2" t="s">
        <v>1141</v>
      </c>
      <c r="I211" s="2">
        <v>261</v>
      </c>
      <c r="J211" s="2">
        <v>10</v>
      </c>
      <c r="K211" s="2" t="str">
        <f t="shared" si="86"/>
        <v>MINERIO</v>
      </c>
      <c r="L211" s="2">
        <f t="shared" si="87"/>
        <v>3.8199999999999996E-4</v>
      </c>
      <c r="M211" s="2">
        <f t="shared" si="88"/>
        <v>24</v>
      </c>
      <c r="N211" s="8">
        <v>3.82</v>
      </c>
      <c r="O211" s="11">
        <v>2.4</v>
      </c>
      <c r="P211" s="11">
        <f t="shared" si="101"/>
        <v>2.1909233176838811E-2</v>
      </c>
      <c r="Q211" s="11">
        <f t="shared" si="102"/>
        <v>0.9999649464557111</v>
      </c>
      <c r="R211" s="11">
        <f t="shared" si="103"/>
        <v>8179.176838810642</v>
      </c>
      <c r="S211" s="11">
        <f t="shared" si="104"/>
        <v>373307.91377579252</v>
      </c>
      <c r="T211" s="2">
        <v>14</v>
      </c>
      <c r="U211" s="2">
        <v>625</v>
      </c>
      <c r="V211" s="2">
        <f t="shared" si="89"/>
        <v>2.1909233176838811E-2</v>
      </c>
      <c r="W211" s="2">
        <f t="shared" si="90"/>
        <v>0.97809076682316121</v>
      </c>
      <c r="X211" s="2">
        <v>0</v>
      </c>
      <c r="Y211" s="2">
        <v>267</v>
      </c>
      <c r="Z211" s="5">
        <v>0</v>
      </c>
      <c r="AA211" s="5">
        <v>9</v>
      </c>
      <c r="AB211" s="5">
        <v>264</v>
      </c>
      <c r="AC211" s="5">
        <v>141</v>
      </c>
      <c r="AD211" s="5">
        <v>16</v>
      </c>
      <c r="AE211" s="5">
        <v>25</v>
      </c>
      <c r="AF211" s="5">
        <f t="shared" si="91"/>
        <v>0</v>
      </c>
      <c r="AG211" s="5">
        <f t="shared" si="92"/>
        <v>2.1739130434782608E-2</v>
      </c>
      <c r="AH211" s="5">
        <f t="shared" si="93"/>
        <v>0.6376811594202898</v>
      </c>
      <c r="AI211" s="5">
        <f t="shared" si="94"/>
        <v>0.34057971014492755</v>
      </c>
      <c r="AJ211" s="5">
        <v>0</v>
      </c>
      <c r="AK211" s="3">
        <v>4</v>
      </c>
      <c r="AL211" s="3">
        <v>224</v>
      </c>
      <c r="AM211" s="3">
        <v>198</v>
      </c>
      <c r="AN211" s="3">
        <v>7</v>
      </c>
      <c r="AO211" s="3">
        <v>22</v>
      </c>
      <c r="AP211" s="1">
        <f t="shared" si="95"/>
        <v>0</v>
      </c>
      <c r="AQ211" s="1">
        <f t="shared" si="96"/>
        <v>9.3896713615023476E-3</v>
      </c>
      <c r="AR211" s="1">
        <f t="shared" si="97"/>
        <v>0.5258215962441315</v>
      </c>
      <c r="AS211" s="1">
        <f t="shared" si="98"/>
        <v>0.46478873239436619</v>
      </c>
      <c r="AT211" s="5">
        <f t="shared" si="99"/>
        <v>414</v>
      </c>
      <c r="AU211" s="3">
        <f t="shared" si="105"/>
        <v>426</v>
      </c>
      <c r="AV211" s="2">
        <f t="shared" si="100"/>
        <v>639</v>
      </c>
      <c r="AW211" s="1">
        <f t="shared" si="106"/>
        <v>0.30869565217391304</v>
      </c>
      <c r="AX211" s="1">
        <f t="shared" si="107"/>
        <v>0.3</v>
      </c>
      <c r="AY211" s="1">
        <f t="shared" si="108"/>
        <v>0</v>
      </c>
      <c r="AZ211" s="1">
        <f t="shared" si="108"/>
        <v>1.2</v>
      </c>
      <c r="BA211" s="1">
        <f t="shared" si="108"/>
        <v>67.2</v>
      </c>
      <c r="BB211" s="1">
        <f t="shared" si="108"/>
        <v>59.4</v>
      </c>
      <c r="BC211" s="1">
        <f t="shared" si="109"/>
        <v>0</v>
      </c>
      <c r="BD211" s="1">
        <f t="shared" si="109"/>
        <v>2.7782608695652176</v>
      </c>
      <c r="BE211" s="1">
        <f t="shared" si="109"/>
        <v>81.495652173913044</v>
      </c>
      <c r="BF211" s="1">
        <f t="shared" si="109"/>
        <v>43.526086956521738</v>
      </c>
      <c r="BG211" s="1">
        <f t="shared" si="110"/>
        <v>0</v>
      </c>
      <c r="BH211" s="1">
        <f t="shared" si="110"/>
        <v>9.3896713615023459E-3</v>
      </c>
      <c r="BI211" s="1">
        <f t="shared" si="110"/>
        <v>0.52582159624413138</v>
      </c>
      <c r="BJ211" s="1">
        <f t="shared" si="110"/>
        <v>0.46478873239436613</v>
      </c>
      <c r="BK211" s="1">
        <f t="shared" si="111"/>
        <v>0</v>
      </c>
      <c r="BL211" s="1">
        <f t="shared" si="111"/>
        <v>2.1739130434782612E-2</v>
      </c>
      <c r="BM211" s="1">
        <f t="shared" si="111"/>
        <v>0.63768115942028991</v>
      </c>
      <c r="BN211" s="1">
        <f t="shared" si="111"/>
        <v>0.34057971014492755</v>
      </c>
    </row>
    <row r="212" spans="1:66" hidden="1">
      <c r="A212" s="2" t="s">
        <v>161</v>
      </c>
      <c r="B212" s="2" t="s">
        <v>105</v>
      </c>
      <c r="C212" s="2" t="s">
        <v>164</v>
      </c>
      <c r="D212" s="2" t="s">
        <v>245</v>
      </c>
      <c r="E212" s="6" t="s">
        <v>75</v>
      </c>
      <c r="F212" s="2" t="s">
        <v>1141</v>
      </c>
      <c r="G212" s="2" t="s">
        <v>1433</v>
      </c>
      <c r="H212" s="2" t="s">
        <v>1141</v>
      </c>
      <c r="I212" s="2">
        <v>82</v>
      </c>
      <c r="J212" s="2">
        <v>25</v>
      </c>
      <c r="K212" s="2" t="str">
        <f t="shared" si="86"/>
        <v>MINERIO</v>
      </c>
      <c r="L212" s="2">
        <f t="shared" si="87"/>
        <v>9.3249999999999995E-4</v>
      </c>
      <c r="M212" s="2">
        <f t="shared" si="88"/>
        <v>39.75</v>
      </c>
      <c r="N212" s="9">
        <v>3.73</v>
      </c>
      <c r="O212" s="10">
        <v>1.59</v>
      </c>
      <c r="P212" s="11">
        <f t="shared" si="101"/>
        <v>2.4165707710011506E-2</v>
      </c>
      <c r="Q212" s="11">
        <f t="shared" si="102"/>
        <v>0.99998575155460723</v>
      </c>
      <c r="R212" s="11">
        <f t="shared" si="103"/>
        <v>66110.513233601843</v>
      </c>
      <c r="S212" s="11">
        <f t="shared" si="104"/>
        <v>2735677.0202999637</v>
      </c>
      <c r="T212" s="2">
        <v>42</v>
      </c>
      <c r="U212" s="2">
        <v>1696</v>
      </c>
      <c r="V212" s="2">
        <f t="shared" si="89"/>
        <v>2.4165707710011506E-2</v>
      </c>
      <c r="W212" s="2">
        <f t="shared" si="90"/>
        <v>0.97583429228998853</v>
      </c>
      <c r="X212" s="2">
        <v>0</v>
      </c>
      <c r="Y212" s="2">
        <v>415</v>
      </c>
      <c r="Z212" s="5">
        <v>0</v>
      </c>
      <c r="AA212" s="5">
        <v>30</v>
      </c>
      <c r="AB212" s="5">
        <v>801</v>
      </c>
      <c r="AC212" s="5">
        <v>228</v>
      </c>
      <c r="AD212" s="5">
        <v>38</v>
      </c>
      <c r="AE212" s="5">
        <v>56</v>
      </c>
      <c r="AF212" s="5">
        <f t="shared" si="91"/>
        <v>0</v>
      </c>
      <c r="AG212" s="5">
        <f t="shared" si="92"/>
        <v>2.8328611898016998E-2</v>
      </c>
      <c r="AH212" s="5">
        <f t="shared" si="93"/>
        <v>0.75637393767705385</v>
      </c>
      <c r="AI212" s="5">
        <f t="shared" si="94"/>
        <v>0.21529745042492918</v>
      </c>
      <c r="AJ212" s="5">
        <v>0</v>
      </c>
      <c r="AK212" s="3">
        <v>21</v>
      </c>
      <c r="AL212" s="3">
        <v>741</v>
      </c>
      <c r="AM212" s="3">
        <v>321</v>
      </c>
      <c r="AN212" s="3">
        <v>26</v>
      </c>
      <c r="AO212" s="3">
        <v>42</v>
      </c>
      <c r="AP212" s="1">
        <f t="shared" si="95"/>
        <v>0</v>
      </c>
      <c r="AQ212" s="1">
        <f t="shared" si="96"/>
        <v>1.9390581717451522E-2</v>
      </c>
      <c r="AR212" s="1">
        <f t="shared" si="97"/>
        <v>0.68421052631578949</v>
      </c>
      <c r="AS212" s="1">
        <f t="shared" si="98"/>
        <v>0.296398891966759</v>
      </c>
      <c r="AT212" s="5">
        <f t="shared" si="99"/>
        <v>1059</v>
      </c>
      <c r="AU212" s="3">
        <f t="shared" si="105"/>
        <v>1083</v>
      </c>
      <c r="AV212" s="2">
        <f t="shared" si="100"/>
        <v>1738</v>
      </c>
      <c r="AW212" s="1">
        <f t="shared" si="106"/>
        <v>0.32823418319169029</v>
      </c>
      <c r="AX212" s="1">
        <f t="shared" si="107"/>
        <v>0.32096029547553095</v>
      </c>
      <c r="AY212" s="1">
        <f t="shared" si="108"/>
        <v>0</v>
      </c>
      <c r="AZ212" s="1">
        <f t="shared" si="108"/>
        <v>6.7401662049861502</v>
      </c>
      <c r="BA212" s="1">
        <f t="shared" si="108"/>
        <v>237.83157894736843</v>
      </c>
      <c r="BB212" s="1">
        <f t="shared" si="108"/>
        <v>103.02825484764544</v>
      </c>
      <c r="BC212" s="1">
        <f t="shared" si="109"/>
        <v>0</v>
      </c>
      <c r="BD212" s="1">
        <f t="shared" si="109"/>
        <v>9.8470254957507084</v>
      </c>
      <c r="BE212" s="1">
        <f t="shared" si="109"/>
        <v>262.91558073654392</v>
      </c>
      <c r="BF212" s="1">
        <f t="shared" si="109"/>
        <v>74.837393767705379</v>
      </c>
      <c r="BG212" s="1">
        <f t="shared" si="110"/>
        <v>0</v>
      </c>
      <c r="BH212" s="1">
        <f t="shared" si="110"/>
        <v>1.9390581717451522E-2</v>
      </c>
      <c r="BI212" s="1">
        <f t="shared" si="110"/>
        <v>0.68421052631578949</v>
      </c>
      <c r="BJ212" s="1">
        <f t="shared" si="110"/>
        <v>0.296398891966759</v>
      </c>
      <c r="BK212" s="1">
        <f t="shared" si="111"/>
        <v>0</v>
      </c>
      <c r="BL212" s="1">
        <f t="shared" si="111"/>
        <v>2.8328611898016994E-2</v>
      </c>
      <c r="BM212" s="1">
        <f t="shared" si="111"/>
        <v>0.75637393767705374</v>
      </c>
      <c r="BN212" s="1">
        <f t="shared" si="111"/>
        <v>0.21529745042492915</v>
      </c>
    </row>
    <row r="213" spans="1:66" hidden="1">
      <c r="A213" s="2" t="s">
        <v>1049</v>
      </c>
      <c r="B213" s="2" t="s">
        <v>105</v>
      </c>
      <c r="C213" s="2" t="s">
        <v>164</v>
      </c>
      <c r="E213" s="6" t="s">
        <v>146</v>
      </c>
      <c r="F213" s="2" t="s">
        <v>1436</v>
      </c>
      <c r="G213" s="2" t="s">
        <v>6</v>
      </c>
      <c r="H213" s="2" t="s">
        <v>1434</v>
      </c>
      <c r="I213" s="2">
        <v>239</v>
      </c>
      <c r="J213" s="2">
        <v>15</v>
      </c>
      <c r="K213" s="2" t="str">
        <f t="shared" si="86"/>
        <v>ESTERIL</v>
      </c>
      <c r="L213" s="2">
        <f t="shared" si="87"/>
        <v>5.5500000000000005E-4</v>
      </c>
      <c r="M213" s="2">
        <f t="shared" si="88"/>
        <v>1.65</v>
      </c>
      <c r="N213" s="8">
        <v>3.7</v>
      </c>
      <c r="O213" s="11">
        <v>0.11</v>
      </c>
      <c r="P213" s="11">
        <f t="shared" si="101"/>
        <v>0</v>
      </c>
      <c r="Q213" s="11">
        <f t="shared" si="102"/>
        <v>1</v>
      </c>
      <c r="R213" s="11">
        <f t="shared" si="103"/>
        <v>0</v>
      </c>
      <c r="S213" s="11">
        <f t="shared" si="104"/>
        <v>898704</v>
      </c>
      <c r="T213" s="2">
        <v>0</v>
      </c>
      <c r="U213" s="2">
        <v>948</v>
      </c>
      <c r="V213" s="2">
        <f t="shared" si="89"/>
        <v>0</v>
      </c>
      <c r="W213" s="2">
        <f t="shared" si="90"/>
        <v>1</v>
      </c>
      <c r="X213" s="2">
        <v>0</v>
      </c>
      <c r="Y213" s="2">
        <v>326</v>
      </c>
      <c r="Z213" s="5">
        <v>0</v>
      </c>
      <c r="AA213" s="5">
        <v>1</v>
      </c>
      <c r="AB213" s="5">
        <v>464</v>
      </c>
      <c r="AC213" s="5">
        <v>169</v>
      </c>
      <c r="AD213" s="5">
        <v>1</v>
      </c>
      <c r="AE213" s="5">
        <v>26</v>
      </c>
      <c r="AF213" s="5">
        <f t="shared" si="91"/>
        <v>0</v>
      </c>
      <c r="AG213" s="5">
        <f t="shared" si="92"/>
        <v>1.5772870662460567E-3</v>
      </c>
      <c r="AH213" s="5">
        <f t="shared" si="93"/>
        <v>0.73186119873817035</v>
      </c>
      <c r="AI213" s="5">
        <f t="shared" si="94"/>
        <v>0.2665615141955836</v>
      </c>
      <c r="AJ213" s="5">
        <v>0</v>
      </c>
      <c r="AK213" s="3">
        <v>0</v>
      </c>
      <c r="AL213" s="3">
        <v>418</v>
      </c>
      <c r="AM213" s="3">
        <v>232</v>
      </c>
      <c r="AN213" s="3">
        <v>0</v>
      </c>
      <c r="AO213" s="3">
        <v>11</v>
      </c>
      <c r="AP213" s="1">
        <f t="shared" si="95"/>
        <v>0</v>
      </c>
      <c r="AQ213" s="1">
        <f t="shared" si="96"/>
        <v>0</v>
      </c>
      <c r="AR213" s="1">
        <f t="shared" si="97"/>
        <v>0.6430769230769231</v>
      </c>
      <c r="AS213" s="1">
        <f t="shared" si="98"/>
        <v>0.3569230769230769</v>
      </c>
      <c r="AT213" s="5">
        <f t="shared" si="99"/>
        <v>634</v>
      </c>
      <c r="AU213" s="3">
        <f t="shared" si="105"/>
        <v>650</v>
      </c>
      <c r="AV213" s="2">
        <f t="shared" si="100"/>
        <v>948</v>
      </c>
      <c r="AW213" s="1">
        <f t="shared" si="106"/>
        <v>0.29905362776025235</v>
      </c>
      <c r="AX213" s="1">
        <f t="shared" si="107"/>
        <v>0.2916923076923077</v>
      </c>
      <c r="AY213" s="1">
        <f t="shared" si="108"/>
        <v>0</v>
      </c>
      <c r="AZ213" s="1">
        <f t="shared" si="108"/>
        <v>0</v>
      </c>
      <c r="BA213" s="1">
        <f t="shared" si="108"/>
        <v>121.92738461538461</v>
      </c>
      <c r="BB213" s="1">
        <f t="shared" si="108"/>
        <v>67.672615384615384</v>
      </c>
      <c r="BC213" s="1">
        <f t="shared" si="109"/>
        <v>0</v>
      </c>
      <c r="BD213" s="1">
        <f t="shared" si="109"/>
        <v>0.29905362776025235</v>
      </c>
      <c r="BE213" s="1">
        <f t="shared" si="109"/>
        <v>138.7608832807571</v>
      </c>
      <c r="BF213" s="1">
        <f t="shared" si="109"/>
        <v>50.540063091482644</v>
      </c>
      <c r="BG213" s="1">
        <f t="shared" si="110"/>
        <v>0</v>
      </c>
      <c r="BH213" s="1">
        <f t="shared" si="110"/>
        <v>0</v>
      </c>
      <c r="BI213" s="1">
        <f t="shared" si="110"/>
        <v>0.6430769230769231</v>
      </c>
      <c r="BJ213" s="1">
        <f t="shared" si="110"/>
        <v>0.35692307692307695</v>
      </c>
      <c r="BK213" s="1">
        <f t="shared" si="111"/>
        <v>0</v>
      </c>
      <c r="BL213" s="1">
        <f t="shared" si="111"/>
        <v>1.5772870662460567E-3</v>
      </c>
      <c r="BM213" s="1">
        <f t="shared" si="111"/>
        <v>0.73186119873817035</v>
      </c>
      <c r="BN213" s="1">
        <f t="shared" si="111"/>
        <v>0.26656151419558355</v>
      </c>
    </row>
    <row r="214" spans="1:66" hidden="1">
      <c r="A214" s="2" t="s">
        <v>1049</v>
      </c>
      <c r="B214" s="2" t="s">
        <v>105</v>
      </c>
      <c r="C214" s="2" t="s">
        <v>164</v>
      </c>
      <c r="E214" s="6" t="s">
        <v>138</v>
      </c>
      <c r="F214" s="2" t="s">
        <v>1436</v>
      </c>
      <c r="G214" s="2" t="s">
        <v>6</v>
      </c>
      <c r="H214" s="2" t="s">
        <v>1434</v>
      </c>
      <c r="I214" s="2">
        <v>155</v>
      </c>
      <c r="J214" s="2">
        <v>15</v>
      </c>
      <c r="K214" s="2" t="str">
        <f t="shared" si="86"/>
        <v>MINERIO</v>
      </c>
      <c r="L214" s="2">
        <f t="shared" si="87"/>
        <v>5.4149999999999999E-4</v>
      </c>
      <c r="M214" s="2">
        <f t="shared" si="88"/>
        <v>6.6</v>
      </c>
      <c r="N214" s="9">
        <v>3.61</v>
      </c>
      <c r="O214" s="10">
        <v>0.44</v>
      </c>
      <c r="P214" s="11">
        <f t="shared" si="101"/>
        <v>2.8081123244929798E-2</v>
      </c>
      <c r="Q214" s="11">
        <f t="shared" si="102"/>
        <v>0.9999549279974761</v>
      </c>
      <c r="R214" s="11">
        <f t="shared" si="103"/>
        <v>10278.39313572543</v>
      </c>
      <c r="S214" s="11">
        <f t="shared" si="104"/>
        <v>366008.50252027618</v>
      </c>
      <c r="T214" s="2">
        <v>18</v>
      </c>
      <c r="U214" s="2">
        <v>623</v>
      </c>
      <c r="V214" s="2">
        <f t="shared" si="89"/>
        <v>2.8081123244929798E-2</v>
      </c>
      <c r="W214" s="2">
        <f t="shared" si="90"/>
        <v>0.97191887675507016</v>
      </c>
      <c r="X214" s="2">
        <v>0</v>
      </c>
      <c r="Y214" s="2">
        <v>277</v>
      </c>
      <c r="Z214" s="5">
        <v>0</v>
      </c>
      <c r="AA214" s="5">
        <v>22</v>
      </c>
      <c r="AB214" s="5">
        <v>241</v>
      </c>
      <c r="AC214" s="5">
        <v>177</v>
      </c>
      <c r="AD214" s="5">
        <v>17</v>
      </c>
      <c r="AE214" s="5">
        <v>10</v>
      </c>
      <c r="AF214" s="5">
        <f t="shared" si="91"/>
        <v>0</v>
      </c>
      <c r="AG214" s="5">
        <f t="shared" si="92"/>
        <v>0.05</v>
      </c>
      <c r="AH214" s="5">
        <f t="shared" si="93"/>
        <v>0.54772727272727273</v>
      </c>
      <c r="AI214" s="5">
        <f t="shared" si="94"/>
        <v>0.40227272727272728</v>
      </c>
      <c r="AJ214" s="5">
        <v>0</v>
      </c>
      <c r="AK214" s="3">
        <v>8</v>
      </c>
      <c r="AL214" s="3">
        <v>231</v>
      </c>
      <c r="AM214" s="3">
        <v>213</v>
      </c>
      <c r="AN214" s="3">
        <v>6</v>
      </c>
      <c r="AO214" s="3">
        <v>8</v>
      </c>
      <c r="AP214" s="1">
        <f t="shared" si="95"/>
        <v>0</v>
      </c>
      <c r="AQ214" s="1">
        <f t="shared" si="96"/>
        <v>1.7699115044247787E-2</v>
      </c>
      <c r="AR214" s="1">
        <f t="shared" si="97"/>
        <v>0.51106194690265483</v>
      </c>
      <c r="AS214" s="1">
        <f t="shared" si="98"/>
        <v>0.47123893805309736</v>
      </c>
      <c r="AT214" s="5">
        <f t="shared" si="99"/>
        <v>440</v>
      </c>
      <c r="AU214" s="3">
        <f t="shared" si="105"/>
        <v>452</v>
      </c>
      <c r="AV214" s="2">
        <f t="shared" si="100"/>
        <v>641</v>
      </c>
      <c r="AW214" s="1">
        <f t="shared" si="106"/>
        <v>0.29136363636363638</v>
      </c>
      <c r="AX214" s="1">
        <f t="shared" si="107"/>
        <v>0.28362831858407078</v>
      </c>
      <c r="AY214" s="1">
        <f t="shared" si="108"/>
        <v>0</v>
      </c>
      <c r="AZ214" s="1">
        <f t="shared" si="108"/>
        <v>2.2690265486725663</v>
      </c>
      <c r="BA214" s="1">
        <f t="shared" si="108"/>
        <v>65.518141592920344</v>
      </c>
      <c r="BB214" s="1">
        <f t="shared" si="108"/>
        <v>60.412831858407074</v>
      </c>
      <c r="BC214" s="1">
        <f t="shared" si="109"/>
        <v>0</v>
      </c>
      <c r="BD214" s="1">
        <f t="shared" si="109"/>
        <v>6.41</v>
      </c>
      <c r="BE214" s="1">
        <f t="shared" si="109"/>
        <v>70.218636363636364</v>
      </c>
      <c r="BF214" s="1">
        <f t="shared" si="109"/>
        <v>51.571363636363643</v>
      </c>
      <c r="BG214" s="1">
        <f t="shared" si="110"/>
        <v>0</v>
      </c>
      <c r="BH214" s="1">
        <f t="shared" si="110"/>
        <v>1.7699115044247787E-2</v>
      </c>
      <c r="BI214" s="1">
        <f t="shared" si="110"/>
        <v>0.51106194690265483</v>
      </c>
      <c r="BJ214" s="1">
        <f t="shared" si="110"/>
        <v>0.47123893805309736</v>
      </c>
      <c r="BK214" s="1">
        <f t="shared" si="111"/>
        <v>0</v>
      </c>
      <c r="BL214" s="1">
        <f t="shared" si="111"/>
        <v>0.05</v>
      </c>
      <c r="BM214" s="1">
        <f t="shared" si="111"/>
        <v>0.54772727272727273</v>
      </c>
      <c r="BN214" s="1">
        <f t="shared" si="111"/>
        <v>0.40227272727272734</v>
      </c>
    </row>
    <row r="215" spans="1:66" hidden="1">
      <c r="A215" s="2" t="s">
        <v>161</v>
      </c>
      <c r="B215" s="2" t="s">
        <v>105</v>
      </c>
      <c r="C215" s="2" t="s">
        <v>164</v>
      </c>
      <c r="D215" s="2" t="s">
        <v>408</v>
      </c>
      <c r="E215" s="6" t="s">
        <v>21</v>
      </c>
      <c r="F215" s="2" t="s">
        <v>1141</v>
      </c>
      <c r="G215" s="2" t="s">
        <v>1433</v>
      </c>
      <c r="H215" s="2" t="s">
        <v>1141</v>
      </c>
      <c r="I215" s="2">
        <v>245</v>
      </c>
      <c r="J215" s="2">
        <v>40</v>
      </c>
      <c r="K215" s="2" t="str">
        <f t="shared" si="86"/>
        <v>MINERIO</v>
      </c>
      <c r="L215" s="2">
        <f t="shared" si="87"/>
        <v>1.3759999999999998E-3</v>
      </c>
      <c r="M215" s="2">
        <f t="shared" si="88"/>
        <v>13.600000000000001</v>
      </c>
      <c r="N215" s="8">
        <v>3.44</v>
      </c>
      <c r="O215" s="11">
        <v>0.34</v>
      </c>
      <c r="P215" s="11">
        <f t="shared" si="101"/>
        <v>0</v>
      </c>
      <c r="Q215" s="11">
        <f t="shared" si="102"/>
        <v>1</v>
      </c>
      <c r="R215" s="11">
        <f t="shared" si="103"/>
        <v>0</v>
      </c>
      <c r="S215" s="11">
        <f t="shared" si="104"/>
        <v>4157521</v>
      </c>
      <c r="T215" s="2">
        <v>0</v>
      </c>
      <c r="U215" s="2">
        <v>2039</v>
      </c>
      <c r="V215" s="2">
        <f t="shared" si="89"/>
        <v>0</v>
      </c>
      <c r="W215" s="2">
        <f t="shared" si="90"/>
        <v>1</v>
      </c>
      <c r="X215" s="2">
        <v>0</v>
      </c>
      <c r="Y215" s="2">
        <v>475</v>
      </c>
      <c r="Z215" s="5">
        <v>0</v>
      </c>
      <c r="AA215" s="5">
        <v>2</v>
      </c>
      <c r="AB215" s="5">
        <v>978</v>
      </c>
      <c r="AC215" s="5">
        <v>350</v>
      </c>
      <c r="AD215" s="5">
        <v>4</v>
      </c>
      <c r="AE215" s="5">
        <v>33</v>
      </c>
      <c r="AF215" s="5">
        <f t="shared" si="91"/>
        <v>0</v>
      </c>
      <c r="AG215" s="5">
        <f t="shared" si="92"/>
        <v>1.5037593984962407E-3</v>
      </c>
      <c r="AH215" s="5">
        <f t="shared" si="93"/>
        <v>0.73533834586466162</v>
      </c>
      <c r="AI215" s="5">
        <f t="shared" si="94"/>
        <v>0.26315789473684209</v>
      </c>
      <c r="AJ215" s="5">
        <v>0</v>
      </c>
      <c r="AK215" s="3">
        <v>0</v>
      </c>
      <c r="AL215" s="3">
        <v>869</v>
      </c>
      <c r="AM215" s="3">
        <v>485</v>
      </c>
      <c r="AN215" s="3">
        <v>2</v>
      </c>
      <c r="AO215" s="3">
        <v>11</v>
      </c>
      <c r="AP215" s="1">
        <f t="shared" si="95"/>
        <v>0</v>
      </c>
      <c r="AQ215" s="1">
        <f t="shared" si="96"/>
        <v>0</v>
      </c>
      <c r="AR215" s="1">
        <f t="shared" si="97"/>
        <v>0.64180206794682426</v>
      </c>
      <c r="AS215" s="1">
        <f t="shared" si="98"/>
        <v>0.35819793205317579</v>
      </c>
      <c r="AT215" s="5">
        <f t="shared" si="99"/>
        <v>1330</v>
      </c>
      <c r="AU215" s="3">
        <f t="shared" si="105"/>
        <v>1354</v>
      </c>
      <c r="AV215" s="2">
        <f t="shared" si="100"/>
        <v>2039</v>
      </c>
      <c r="AW215" s="1">
        <f t="shared" si="106"/>
        <v>0.30661654135338345</v>
      </c>
      <c r="AX215" s="1">
        <f t="shared" si="107"/>
        <v>0.30118168389955685</v>
      </c>
      <c r="AY215" s="1">
        <f t="shared" si="108"/>
        <v>0</v>
      </c>
      <c r="AZ215" s="1">
        <f t="shared" si="108"/>
        <v>0</v>
      </c>
      <c r="BA215" s="1">
        <f t="shared" si="108"/>
        <v>261.72688330871489</v>
      </c>
      <c r="BB215" s="1">
        <f t="shared" si="108"/>
        <v>146.07311669128507</v>
      </c>
      <c r="BC215" s="1">
        <f t="shared" si="109"/>
        <v>0</v>
      </c>
      <c r="BD215" s="1">
        <f t="shared" si="109"/>
        <v>0.61323308270676691</v>
      </c>
      <c r="BE215" s="1">
        <f t="shared" si="109"/>
        <v>299.87097744360904</v>
      </c>
      <c r="BF215" s="1">
        <f t="shared" si="109"/>
        <v>107.31578947368421</v>
      </c>
      <c r="BG215" s="1">
        <f t="shared" si="110"/>
        <v>0</v>
      </c>
      <c r="BH215" s="1">
        <f t="shared" si="110"/>
        <v>0</v>
      </c>
      <c r="BI215" s="1">
        <f t="shared" si="110"/>
        <v>0.64180206794682426</v>
      </c>
      <c r="BJ215" s="1">
        <f t="shared" si="110"/>
        <v>0.35819793205317579</v>
      </c>
      <c r="BK215" s="1">
        <f t="shared" si="111"/>
        <v>0</v>
      </c>
      <c r="BL215" s="1">
        <f t="shared" si="111"/>
        <v>1.5037593984962405E-3</v>
      </c>
      <c r="BM215" s="1">
        <f t="shared" si="111"/>
        <v>0.73533834586466162</v>
      </c>
      <c r="BN215" s="1">
        <f t="shared" si="111"/>
        <v>0.26315789473684209</v>
      </c>
    </row>
    <row r="216" spans="1:66" hidden="1">
      <c r="A216" s="2" t="s">
        <v>616</v>
      </c>
      <c r="B216" s="2" t="s">
        <v>105</v>
      </c>
      <c r="C216" s="2" t="s">
        <v>164</v>
      </c>
      <c r="D216" s="2" t="s">
        <v>844</v>
      </c>
      <c r="E216" s="6" t="s">
        <v>19</v>
      </c>
      <c r="F216" s="2" t="s">
        <v>1436</v>
      </c>
      <c r="G216" s="2" t="s">
        <v>6</v>
      </c>
      <c r="H216" s="2" t="s">
        <v>1141</v>
      </c>
      <c r="I216" s="2">
        <v>83</v>
      </c>
      <c r="J216" s="2">
        <v>25</v>
      </c>
      <c r="K216" s="2" t="str">
        <f t="shared" si="86"/>
        <v>MINERIO</v>
      </c>
      <c r="L216" s="2">
        <f t="shared" si="87"/>
        <v>8.5249999999999996E-4</v>
      </c>
      <c r="M216" s="2">
        <f t="shared" si="88"/>
        <v>15.5</v>
      </c>
      <c r="N216" s="8">
        <v>3.41</v>
      </c>
      <c r="O216" s="11">
        <v>0.62</v>
      </c>
      <c r="P216" s="11">
        <f t="shared" si="101"/>
        <v>6.6280033140016566E-3</v>
      </c>
      <c r="Q216" s="11">
        <f t="shared" si="102"/>
        <v>0.99999447208784398</v>
      </c>
      <c r="R216" s="11">
        <f t="shared" si="103"/>
        <v>9401.6967688483837</v>
      </c>
      <c r="S216" s="11">
        <f t="shared" si="104"/>
        <v>1418473.1587616371</v>
      </c>
      <c r="T216" s="2">
        <v>8</v>
      </c>
      <c r="U216" s="2">
        <v>1199</v>
      </c>
      <c r="V216" s="2">
        <f t="shared" si="89"/>
        <v>6.6280033140016566E-3</v>
      </c>
      <c r="W216" s="2">
        <f t="shared" si="90"/>
        <v>0.99337199668599829</v>
      </c>
      <c r="X216" s="2">
        <v>0</v>
      </c>
      <c r="Y216" s="2">
        <v>331</v>
      </c>
      <c r="Z216" s="5">
        <v>0</v>
      </c>
      <c r="AA216" s="5">
        <v>22</v>
      </c>
      <c r="AB216" s="5">
        <v>360</v>
      </c>
      <c r="AC216" s="5">
        <v>404</v>
      </c>
      <c r="AD216" s="5">
        <v>22</v>
      </c>
      <c r="AE216" s="5">
        <v>13</v>
      </c>
      <c r="AF216" s="5">
        <f t="shared" si="91"/>
        <v>0</v>
      </c>
      <c r="AG216" s="5">
        <f t="shared" si="92"/>
        <v>2.7989821882951654E-2</v>
      </c>
      <c r="AH216" s="5">
        <f t="shared" si="93"/>
        <v>0.4580152671755725</v>
      </c>
      <c r="AI216" s="5">
        <f t="shared" si="94"/>
        <v>0.51399491094147587</v>
      </c>
      <c r="AJ216" s="5">
        <v>0</v>
      </c>
      <c r="AK216" s="3">
        <v>14</v>
      </c>
      <c r="AL216" s="3">
        <v>298</v>
      </c>
      <c r="AM216" s="3">
        <v>480</v>
      </c>
      <c r="AN216" s="3">
        <v>15</v>
      </c>
      <c r="AO216" s="3">
        <v>11</v>
      </c>
      <c r="AP216" s="1">
        <f t="shared" si="95"/>
        <v>0</v>
      </c>
      <c r="AQ216" s="1">
        <f t="shared" si="96"/>
        <v>1.7676767676767676E-2</v>
      </c>
      <c r="AR216" s="1">
        <f t="shared" si="97"/>
        <v>0.37626262626262624</v>
      </c>
      <c r="AS216" s="1">
        <f t="shared" si="98"/>
        <v>0.60606060606060608</v>
      </c>
      <c r="AT216" s="5">
        <f t="shared" si="99"/>
        <v>786</v>
      </c>
      <c r="AU216" s="3">
        <f t="shared" si="105"/>
        <v>792</v>
      </c>
      <c r="AV216" s="2">
        <f t="shared" si="100"/>
        <v>1207</v>
      </c>
      <c r="AW216" s="1">
        <f t="shared" si="106"/>
        <v>0.30712468193384224</v>
      </c>
      <c r="AX216" s="1">
        <f t="shared" si="107"/>
        <v>0.30479797979797979</v>
      </c>
      <c r="AY216" s="1">
        <f t="shared" si="108"/>
        <v>0</v>
      </c>
      <c r="AZ216" s="1">
        <f t="shared" si="108"/>
        <v>4.2671717171717169</v>
      </c>
      <c r="BA216" s="1">
        <f t="shared" si="108"/>
        <v>90.829797979797974</v>
      </c>
      <c r="BB216" s="1">
        <f t="shared" si="108"/>
        <v>146.30303030303031</v>
      </c>
      <c r="BC216" s="1">
        <f t="shared" si="109"/>
        <v>0</v>
      </c>
      <c r="BD216" s="1">
        <f t="shared" si="109"/>
        <v>6.7567430025445292</v>
      </c>
      <c r="BE216" s="1">
        <f t="shared" si="109"/>
        <v>110.56488549618321</v>
      </c>
      <c r="BF216" s="1">
        <f t="shared" si="109"/>
        <v>124.07837150127226</v>
      </c>
      <c r="BG216" s="1">
        <f t="shared" si="110"/>
        <v>0</v>
      </c>
      <c r="BH216" s="1">
        <f t="shared" si="110"/>
        <v>1.7676767676767676E-2</v>
      </c>
      <c r="BI216" s="1">
        <f t="shared" si="110"/>
        <v>0.37626262626262624</v>
      </c>
      <c r="BJ216" s="1">
        <f t="shared" si="110"/>
        <v>0.60606060606060608</v>
      </c>
      <c r="BK216" s="1">
        <f t="shared" si="111"/>
        <v>0</v>
      </c>
      <c r="BL216" s="1">
        <f t="shared" si="111"/>
        <v>2.7989821882951658E-2</v>
      </c>
      <c r="BM216" s="1">
        <f t="shared" si="111"/>
        <v>0.45801526717557256</v>
      </c>
      <c r="BN216" s="1">
        <f t="shared" si="111"/>
        <v>0.51399491094147587</v>
      </c>
    </row>
    <row r="217" spans="1:66" hidden="1">
      <c r="A217" s="2" t="s">
        <v>1049</v>
      </c>
      <c r="B217" s="2" t="s">
        <v>105</v>
      </c>
      <c r="C217" s="2" t="s">
        <v>164</v>
      </c>
      <c r="E217" s="6" t="s">
        <v>144</v>
      </c>
      <c r="F217" s="2" t="s">
        <v>1436</v>
      </c>
      <c r="G217" s="2" t="s">
        <v>6</v>
      </c>
      <c r="H217" s="2" t="s">
        <v>1141</v>
      </c>
      <c r="I217" s="2">
        <v>204</v>
      </c>
      <c r="J217" s="2">
        <v>15</v>
      </c>
      <c r="K217" s="2" t="str">
        <f t="shared" si="86"/>
        <v>MINERIO</v>
      </c>
      <c r="L217" s="2">
        <f t="shared" si="87"/>
        <v>5.1000000000000004E-4</v>
      </c>
      <c r="M217" s="2">
        <f t="shared" si="88"/>
        <v>7.65</v>
      </c>
      <c r="N217" s="8">
        <v>3.4</v>
      </c>
      <c r="O217" s="11">
        <v>0.51</v>
      </c>
      <c r="P217" s="11">
        <f t="shared" si="101"/>
        <v>9.4915254237288138E-2</v>
      </c>
      <c r="Q217" s="11">
        <f t="shared" si="102"/>
        <v>0.99988151809176418</v>
      </c>
      <c r="R217" s="11">
        <f t="shared" si="103"/>
        <v>48794.888135593224</v>
      </c>
      <c r="S217" s="11">
        <f t="shared" si="104"/>
        <v>514028.08975427697</v>
      </c>
      <c r="T217" s="2">
        <v>84</v>
      </c>
      <c r="U217" s="2">
        <v>801</v>
      </c>
      <c r="V217" s="2">
        <f t="shared" si="89"/>
        <v>9.4915254237288138E-2</v>
      </c>
      <c r="W217" s="2">
        <f t="shared" si="90"/>
        <v>0.90508474576271192</v>
      </c>
      <c r="X217" s="2">
        <v>0</v>
      </c>
      <c r="Y217" s="2">
        <v>331</v>
      </c>
      <c r="Z217" s="5">
        <v>0</v>
      </c>
      <c r="AA217" s="5">
        <v>22</v>
      </c>
      <c r="AB217" s="5">
        <v>219</v>
      </c>
      <c r="AC217" s="5">
        <v>370</v>
      </c>
      <c r="AD217" s="5">
        <v>18</v>
      </c>
      <c r="AE217" s="5">
        <v>9</v>
      </c>
      <c r="AF217" s="5">
        <f t="shared" si="91"/>
        <v>0</v>
      </c>
      <c r="AG217" s="5">
        <f t="shared" si="92"/>
        <v>3.6006546644844518E-2</v>
      </c>
      <c r="AH217" s="5">
        <f t="shared" si="93"/>
        <v>0.35842880523731585</v>
      </c>
      <c r="AI217" s="5">
        <f t="shared" si="94"/>
        <v>0.60556464811783961</v>
      </c>
      <c r="AJ217" s="5">
        <v>0</v>
      </c>
      <c r="AK217" s="3">
        <v>0</v>
      </c>
      <c r="AL217" s="3">
        <v>13</v>
      </c>
      <c r="AM217" s="3">
        <v>175</v>
      </c>
      <c r="AN217" s="3">
        <v>429</v>
      </c>
      <c r="AO217" s="3">
        <v>11</v>
      </c>
      <c r="AP217" s="1">
        <f t="shared" si="95"/>
        <v>0</v>
      </c>
      <c r="AQ217" s="1">
        <f t="shared" si="96"/>
        <v>0</v>
      </c>
      <c r="AR217" s="1">
        <f t="shared" si="97"/>
        <v>6.9148936170212769E-2</v>
      </c>
      <c r="AS217" s="1">
        <f t="shared" si="98"/>
        <v>0.93085106382978722</v>
      </c>
      <c r="AT217" s="5">
        <f t="shared" si="99"/>
        <v>611</v>
      </c>
      <c r="AU217" s="3">
        <f t="shared" si="105"/>
        <v>188</v>
      </c>
      <c r="AV217" s="2">
        <f t="shared" si="100"/>
        <v>885</v>
      </c>
      <c r="AW217" s="1">
        <f t="shared" si="106"/>
        <v>0.28968903436988541</v>
      </c>
      <c r="AX217" s="1">
        <f t="shared" si="107"/>
        <v>0.94148936170212771</v>
      </c>
      <c r="AY217" s="1">
        <f t="shared" si="108"/>
        <v>0</v>
      </c>
      <c r="AZ217" s="1">
        <f t="shared" si="108"/>
        <v>0</v>
      </c>
      <c r="BA217" s="1">
        <f t="shared" si="108"/>
        <v>12.23936170212766</v>
      </c>
      <c r="BB217" s="1">
        <f t="shared" si="108"/>
        <v>164.76063829787236</v>
      </c>
      <c r="BC217" s="1">
        <f t="shared" si="109"/>
        <v>0</v>
      </c>
      <c r="BD217" s="1">
        <f t="shared" si="109"/>
        <v>6.373158756137479</v>
      </c>
      <c r="BE217" s="1">
        <f t="shared" si="109"/>
        <v>63.441898527004902</v>
      </c>
      <c r="BF217" s="1">
        <f t="shared" si="109"/>
        <v>107.18494271685761</v>
      </c>
      <c r="BG217" s="1">
        <f t="shared" si="110"/>
        <v>0</v>
      </c>
      <c r="BH217" s="1">
        <f t="shared" si="110"/>
        <v>0</v>
      </c>
      <c r="BI217" s="1">
        <f t="shared" si="110"/>
        <v>6.9148936170212755E-2</v>
      </c>
      <c r="BJ217" s="1">
        <f t="shared" si="110"/>
        <v>0.93085106382978722</v>
      </c>
      <c r="BK217" s="1">
        <f t="shared" si="111"/>
        <v>0</v>
      </c>
      <c r="BL217" s="1">
        <f t="shared" si="111"/>
        <v>3.6006546644844512E-2</v>
      </c>
      <c r="BM217" s="1">
        <f t="shared" si="111"/>
        <v>0.35842880523731585</v>
      </c>
      <c r="BN217" s="1">
        <f t="shared" si="111"/>
        <v>0.60556464811783961</v>
      </c>
    </row>
    <row r="218" spans="1:66" hidden="1">
      <c r="A218" s="2" t="s">
        <v>1049</v>
      </c>
      <c r="B218" s="2" t="s">
        <v>105</v>
      </c>
      <c r="C218" s="2" t="s">
        <v>164</v>
      </c>
      <c r="E218" s="6" t="s">
        <v>148</v>
      </c>
      <c r="F218" s="2" t="s">
        <v>1436</v>
      </c>
      <c r="G218" s="2" t="s">
        <v>6</v>
      </c>
      <c r="H218" s="2" t="s">
        <v>1141</v>
      </c>
      <c r="I218" s="2">
        <v>249</v>
      </c>
      <c r="J218" s="2">
        <v>20</v>
      </c>
      <c r="K218" s="2" t="str">
        <f t="shared" si="86"/>
        <v>MINERIO</v>
      </c>
      <c r="L218" s="2">
        <f t="shared" si="87"/>
        <v>6.78E-4</v>
      </c>
      <c r="M218" s="2">
        <f t="shared" si="88"/>
        <v>51</v>
      </c>
      <c r="N218" s="8">
        <v>3.39</v>
      </c>
      <c r="O218" s="11">
        <v>2.5499999999999998</v>
      </c>
      <c r="P218" s="11">
        <f t="shared" si="101"/>
        <v>8.6608927381745509E-3</v>
      </c>
      <c r="Q218" s="11">
        <f t="shared" si="102"/>
        <v>0.99999417954144643</v>
      </c>
      <c r="R218" s="11">
        <f t="shared" si="103"/>
        <v>18842.854763491006</v>
      </c>
      <c r="S218" s="11">
        <f t="shared" si="104"/>
        <v>2175612.3368648593</v>
      </c>
      <c r="T218" s="2">
        <v>13</v>
      </c>
      <c r="U218" s="2">
        <v>1488</v>
      </c>
      <c r="V218" s="2">
        <f t="shared" si="89"/>
        <v>8.6608927381745509E-3</v>
      </c>
      <c r="W218" s="2">
        <f t="shared" si="90"/>
        <v>0.9913391072618255</v>
      </c>
      <c r="X218" s="2">
        <v>0</v>
      </c>
      <c r="Y218" s="2">
        <v>391</v>
      </c>
      <c r="Z218" s="5">
        <v>0</v>
      </c>
      <c r="AA218" s="5">
        <v>142</v>
      </c>
      <c r="AB218" s="5">
        <v>566</v>
      </c>
      <c r="AC218" s="5">
        <v>117</v>
      </c>
      <c r="AD218" s="5">
        <v>139</v>
      </c>
      <c r="AE218" s="5">
        <v>57</v>
      </c>
      <c r="AF218" s="5">
        <f t="shared" si="91"/>
        <v>0</v>
      </c>
      <c r="AG218" s="5">
        <f t="shared" si="92"/>
        <v>0.17212121212121212</v>
      </c>
      <c r="AH218" s="5">
        <f t="shared" si="93"/>
        <v>0.68606060606060604</v>
      </c>
      <c r="AI218" s="5">
        <f t="shared" si="94"/>
        <v>0.14181818181818182</v>
      </c>
      <c r="AJ218" s="5">
        <v>0</v>
      </c>
      <c r="AK218" s="3">
        <v>74</v>
      </c>
      <c r="AL218" s="3">
        <v>635</v>
      </c>
      <c r="AM218" s="3">
        <v>173</v>
      </c>
      <c r="AN218" s="3">
        <v>77</v>
      </c>
      <c r="AO218" s="3">
        <v>61</v>
      </c>
      <c r="AP218" s="1">
        <f t="shared" si="95"/>
        <v>0</v>
      </c>
      <c r="AQ218" s="1">
        <f t="shared" si="96"/>
        <v>8.390022675736962E-2</v>
      </c>
      <c r="AR218" s="1">
        <f t="shared" si="97"/>
        <v>0.71995464852607705</v>
      </c>
      <c r="AS218" s="1">
        <f t="shared" si="98"/>
        <v>0.19614512471655329</v>
      </c>
      <c r="AT218" s="5">
        <f t="shared" si="99"/>
        <v>825</v>
      </c>
      <c r="AU218" s="3">
        <f t="shared" si="105"/>
        <v>882</v>
      </c>
      <c r="AV218" s="2">
        <f t="shared" si="100"/>
        <v>1501</v>
      </c>
      <c r="AW218" s="1">
        <f t="shared" si="106"/>
        <v>0.36387878787878786</v>
      </c>
      <c r="AX218" s="1">
        <f t="shared" si="107"/>
        <v>0.34036281179138322</v>
      </c>
      <c r="AY218" s="1">
        <f t="shared" si="108"/>
        <v>0</v>
      </c>
      <c r="AZ218" s="1">
        <f t="shared" si="108"/>
        <v>25.186848072562359</v>
      </c>
      <c r="BA218" s="1">
        <f t="shared" si="108"/>
        <v>216.13038548752834</v>
      </c>
      <c r="BB218" s="1">
        <f t="shared" si="108"/>
        <v>58.882766439909297</v>
      </c>
      <c r="BC218" s="1">
        <f t="shared" si="109"/>
        <v>0</v>
      </c>
      <c r="BD218" s="1">
        <f t="shared" si="109"/>
        <v>51.670787878787877</v>
      </c>
      <c r="BE218" s="1">
        <f t="shared" si="109"/>
        <v>205.95539393939393</v>
      </c>
      <c r="BF218" s="1">
        <f t="shared" si="109"/>
        <v>42.573818181818176</v>
      </c>
      <c r="BG218" s="1">
        <f t="shared" si="110"/>
        <v>0</v>
      </c>
      <c r="BH218" s="1">
        <f t="shared" si="110"/>
        <v>8.390022675736962E-2</v>
      </c>
      <c r="BI218" s="1">
        <f t="shared" si="110"/>
        <v>0.71995464852607716</v>
      </c>
      <c r="BJ218" s="1">
        <f t="shared" si="110"/>
        <v>0.19614512471655329</v>
      </c>
      <c r="BK218" s="1">
        <f t="shared" si="111"/>
        <v>0</v>
      </c>
      <c r="BL218" s="1">
        <f t="shared" si="111"/>
        <v>0.17212121212121212</v>
      </c>
      <c r="BM218" s="1">
        <f t="shared" si="111"/>
        <v>0.68606060606060604</v>
      </c>
      <c r="BN218" s="1">
        <f t="shared" si="111"/>
        <v>0.14181818181818182</v>
      </c>
    </row>
    <row r="219" spans="1:66" hidden="1">
      <c r="A219" s="2" t="s">
        <v>161</v>
      </c>
      <c r="B219" s="2" t="s">
        <v>105</v>
      </c>
      <c r="C219" s="2" t="s">
        <v>164</v>
      </c>
      <c r="D219" s="2" t="s">
        <v>214</v>
      </c>
      <c r="E219" s="6" t="s">
        <v>71</v>
      </c>
      <c r="F219" s="2" t="s">
        <v>1141</v>
      </c>
      <c r="G219" s="2" t="s">
        <v>1433</v>
      </c>
      <c r="H219" s="2" t="s">
        <v>1141</v>
      </c>
      <c r="I219" s="2">
        <v>50</v>
      </c>
      <c r="J219" s="2">
        <v>15</v>
      </c>
      <c r="K219" s="2" t="str">
        <f t="shared" si="86"/>
        <v>MINERIO</v>
      </c>
      <c r="L219" s="2">
        <f t="shared" si="87"/>
        <v>5.0550000000000009E-4</v>
      </c>
      <c r="M219" s="2">
        <f t="shared" si="88"/>
        <v>42.75</v>
      </c>
      <c r="N219" s="9">
        <v>3.37</v>
      </c>
      <c r="O219" s="10">
        <v>2.85</v>
      </c>
      <c r="P219" s="11">
        <f t="shared" si="101"/>
        <v>8.7499999999999994E-2</v>
      </c>
      <c r="Q219" s="11">
        <f t="shared" si="102"/>
        <v>0.99985019367817329</v>
      </c>
      <c r="R219" s="11">
        <f t="shared" si="103"/>
        <v>24393.599999999999</v>
      </c>
      <c r="S219" s="11">
        <f t="shared" si="104"/>
        <v>278742.23639437585</v>
      </c>
      <c r="T219" s="2">
        <v>56</v>
      </c>
      <c r="U219" s="2">
        <v>584</v>
      </c>
      <c r="V219" s="2">
        <f t="shared" si="89"/>
        <v>8.7499999999999994E-2</v>
      </c>
      <c r="W219" s="2">
        <f t="shared" si="90"/>
        <v>0.91249999999999998</v>
      </c>
      <c r="X219" s="2">
        <v>0</v>
      </c>
      <c r="Y219" s="2">
        <v>267</v>
      </c>
      <c r="Z219" s="5">
        <v>0</v>
      </c>
      <c r="AA219" s="5">
        <v>19</v>
      </c>
      <c r="AB219" s="5">
        <v>165</v>
      </c>
      <c r="AC219" s="5">
        <v>244</v>
      </c>
      <c r="AD219" s="5">
        <v>17</v>
      </c>
      <c r="AE219" s="5">
        <v>6</v>
      </c>
      <c r="AF219" s="5">
        <f t="shared" si="91"/>
        <v>0</v>
      </c>
      <c r="AG219" s="5">
        <f t="shared" si="92"/>
        <v>4.4392523364485979E-2</v>
      </c>
      <c r="AH219" s="5">
        <f t="shared" si="93"/>
        <v>0.3855140186915888</v>
      </c>
      <c r="AI219" s="5">
        <f t="shared" si="94"/>
        <v>0.57009345794392519</v>
      </c>
      <c r="AJ219" s="2">
        <v>0</v>
      </c>
      <c r="AK219" s="3">
        <v>17</v>
      </c>
      <c r="AL219" s="3">
        <v>138</v>
      </c>
      <c r="AM219" s="3">
        <v>277</v>
      </c>
      <c r="AN219" s="3">
        <v>17</v>
      </c>
      <c r="AO219" s="3">
        <v>2</v>
      </c>
      <c r="AP219" s="1">
        <f t="shared" si="95"/>
        <v>0</v>
      </c>
      <c r="AQ219" s="1">
        <f t="shared" si="96"/>
        <v>3.9351851851851853E-2</v>
      </c>
      <c r="AR219" s="1">
        <f t="shared" si="97"/>
        <v>0.31944444444444442</v>
      </c>
      <c r="AS219" s="1">
        <f t="shared" si="98"/>
        <v>0.64120370370370372</v>
      </c>
      <c r="AT219" s="5">
        <f t="shared" si="99"/>
        <v>428</v>
      </c>
      <c r="AU219" s="3">
        <f t="shared" si="105"/>
        <v>432</v>
      </c>
      <c r="AV219" s="2">
        <f t="shared" si="100"/>
        <v>640</v>
      </c>
      <c r="AW219" s="1">
        <f t="shared" si="106"/>
        <v>0.29906542056074764</v>
      </c>
      <c r="AX219" s="1">
        <f t="shared" si="107"/>
        <v>0.29629629629629628</v>
      </c>
      <c r="AY219" s="1">
        <f t="shared" si="108"/>
        <v>0</v>
      </c>
      <c r="AZ219" s="1">
        <f t="shared" si="108"/>
        <v>5.0370370370370363</v>
      </c>
      <c r="BA219" s="1">
        <f t="shared" si="108"/>
        <v>40.888888888888886</v>
      </c>
      <c r="BB219" s="1">
        <f t="shared" si="108"/>
        <v>82.074074074074076</v>
      </c>
      <c r="BC219" s="1">
        <f t="shared" si="109"/>
        <v>0</v>
      </c>
      <c r="BD219" s="1">
        <f t="shared" si="109"/>
        <v>5.6822429906542054</v>
      </c>
      <c r="BE219" s="1">
        <f t="shared" si="109"/>
        <v>49.345794392523359</v>
      </c>
      <c r="BF219" s="1">
        <f t="shared" si="109"/>
        <v>72.971962616822424</v>
      </c>
      <c r="BG219" s="1">
        <f t="shared" si="110"/>
        <v>0</v>
      </c>
      <c r="BH219" s="1">
        <f t="shared" si="110"/>
        <v>3.9351851851851846E-2</v>
      </c>
      <c r="BI219" s="1">
        <f t="shared" si="110"/>
        <v>0.31944444444444442</v>
      </c>
      <c r="BJ219" s="1">
        <f t="shared" si="110"/>
        <v>0.64120370370370372</v>
      </c>
      <c r="BK219" s="1">
        <f t="shared" si="111"/>
        <v>0</v>
      </c>
      <c r="BL219" s="1">
        <f t="shared" si="111"/>
        <v>4.4392523364485986E-2</v>
      </c>
      <c r="BM219" s="1">
        <f t="shared" si="111"/>
        <v>0.3855140186915888</v>
      </c>
      <c r="BN219" s="1">
        <f t="shared" si="111"/>
        <v>0.5700934579439253</v>
      </c>
    </row>
    <row r="220" spans="1:66" hidden="1">
      <c r="A220" s="2" t="s">
        <v>1049</v>
      </c>
      <c r="B220" s="2" t="s">
        <v>105</v>
      </c>
      <c r="C220" s="2" t="s">
        <v>164</v>
      </c>
      <c r="E220" s="6" t="s">
        <v>148</v>
      </c>
      <c r="F220" s="2" t="s">
        <v>1436</v>
      </c>
      <c r="G220" s="2" t="s">
        <v>6</v>
      </c>
      <c r="H220" s="2" t="s">
        <v>1141</v>
      </c>
      <c r="I220" s="2">
        <v>253</v>
      </c>
      <c r="J220" s="2">
        <v>30</v>
      </c>
      <c r="K220" s="2" t="str">
        <f t="shared" si="86"/>
        <v>MINERIO</v>
      </c>
      <c r="L220" s="2">
        <f t="shared" si="87"/>
        <v>9.7799999999999992E-4</v>
      </c>
      <c r="M220" s="2">
        <f t="shared" si="88"/>
        <v>28.799999999999997</v>
      </c>
      <c r="N220" s="8">
        <v>3.26</v>
      </c>
      <c r="O220" s="11">
        <v>0.96</v>
      </c>
      <c r="P220" s="11">
        <f t="shared" si="101"/>
        <v>1.7427884615384616E-2</v>
      </c>
      <c r="Q220" s="11">
        <f t="shared" si="102"/>
        <v>0.999989340856973</v>
      </c>
      <c r="R220" s="11">
        <f t="shared" si="103"/>
        <v>44950.627403846156</v>
      </c>
      <c r="S220" s="11">
        <f t="shared" si="104"/>
        <v>2579208.5075545758</v>
      </c>
      <c r="T220" s="2">
        <v>29</v>
      </c>
      <c r="U220" s="2">
        <v>1635</v>
      </c>
      <c r="V220" s="2">
        <f t="shared" si="89"/>
        <v>1.7427884615384616E-2</v>
      </c>
      <c r="W220" s="2">
        <f t="shared" si="90"/>
        <v>0.98257211538461542</v>
      </c>
      <c r="X220" s="2">
        <v>0</v>
      </c>
      <c r="Y220" s="2">
        <v>430</v>
      </c>
      <c r="Z220" s="5">
        <v>0</v>
      </c>
      <c r="AA220" s="5">
        <v>24</v>
      </c>
      <c r="AB220" s="5">
        <v>811</v>
      </c>
      <c r="AC220" s="5">
        <v>242</v>
      </c>
      <c r="AD220" s="5">
        <v>16</v>
      </c>
      <c r="AE220" s="5">
        <v>24</v>
      </c>
      <c r="AF220" s="5">
        <f t="shared" si="91"/>
        <v>0</v>
      </c>
      <c r="AG220" s="5">
        <f t="shared" si="92"/>
        <v>2.2284122562674095E-2</v>
      </c>
      <c r="AH220" s="5">
        <f t="shared" si="93"/>
        <v>0.75301764159702878</v>
      </c>
      <c r="AI220" s="5">
        <f t="shared" si="94"/>
        <v>0.22469823584029713</v>
      </c>
      <c r="AJ220" s="5">
        <v>0</v>
      </c>
      <c r="AK220" s="3">
        <v>10</v>
      </c>
      <c r="AL220" s="3">
        <v>726</v>
      </c>
      <c r="AM220" s="3">
        <v>356</v>
      </c>
      <c r="AN220" s="3">
        <v>11</v>
      </c>
      <c r="AO220" s="3">
        <v>14</v>
      </c>
      <c r="AP220" s="1">
        <f t="shared" si="95"/>
        <v>0</v>
      </c>
      <c r="AQ220" s="1">
        <f t="shared" si="96"/>
        <v>9.1575091575091579E-3</v>
      </c>
      <c r="AR220" s="1">
        <f t="shared" si="97"/>
        <v>0.6648351648351648</v>
      </c>
      <c r="AS220" s="1">
        <f t="shared" si="98"/>
        <v>0.32600732600732601</v>
      </c>
      <c r="AT220" s="5">
        <f t="shared" si="99"/>
        <v>1077</v>
      </c>
      <c r="AU220" s="3">
        <f t="shared" si="105"/>
        <v>1092</v>
      </c>
      <c r="AV220" s="2">
        <f t="shared" si="100"/>
        <v>1664</v>
      </c>
      <c r="AW220" s="1">
        <f t="shared" si="106"/>
        <v>0.30900649953574744</v>
      </c>
      <c r="AX220" s="1">
        <f t="shared" si="107"/>
        <v>0.30476190476190479</v>
      </c>
      <c r="AY220" s="1">
        <f t="shared" si="108"/>
        <v>0</v>
      </c>
      <c r="AZ220" s="1">
        <f t="shared" si="108"/>
        <v>3.0476190476190479</v>
      </c>
      <c r="BA220" s="1">
        <f t="shared" si="108"/>
        <v>221.25714285714287</v>
      </c>
      <c r="BB220" s="1">
        <f t="shared" si="108"/>
        <v>108.49523809523811</v>
      </c>
      <c r="BC220" s="1">
        <f t="shared" si="109"/>
        <v>0</v>
      </c>
      <c r="BD220" s="1">
        <f t="shared" si="109"/>
        <v>7.4161559888579385</v>
      </c>
      <c r="BE220" s="1">
        <f t="shared" si="109"/>
        <v>250.60427112349117</v>
      </c>
      <c r="BF220" s="1">
        <f t="shared" si="109"/>
        <v>74.779572887650886</v>
      </c>
      <c r="BG220" s="1">
        <f t="shared" si="110"/>
        <v>0</v>
      </c>
      <c r="BH220" s="1">
        <f t="shared" si="110"/>
        <v>9.1575091575091579E-3</v>
      </c>
      <c r="BI220" s="1">
        <f t="shared" si="110"/>
        <v>0.6648351648351648</v>
      </c>
      <c r="BJ220" s="1">
        <f t="shared" si="110"/>
        <v>0.32600732600732601</v>
      </c>
      <c r="BK220" s="1">
        <f t="shared" si="111"/>
        <v>0</v>
      </c>
      <c r="BL220" s="1">
        <f t="shared" si="111"/>
        <v>2.2284122562674095E-2</v>
      </c>
      <c r="BM220" s="1">
        <f t="shared" si="111"/>
        <v>0.75301764159702878</v>
      </c>
      <c r="BN220" s="1">
        <f t="shared" si="111"/>
        <v>0.22469823584029713</v>
      </c>
    </row>
    <row r="221" spans="1:66" hidden="1">
      <c r="A221" s="2" t="s">
        <v>616</v>
      </c>
      <c r="B221" s="2" t="s">
        <v>105</v>
      </c>
      <c r="C221" s="2" t="s">
        <v>162</v>
      </c>
      <c r="D221" s="2" t="s">
        <v>654</v>
      </c>
      <c r="E221" s="6" t="s">
        <v>10</v>
      </c>
      <c r="F221" s="2" t="s">
        <v>1436</v>
      </c>
      <c r="G221" s="2" t="s">
        <v>1433</v>
      </c>
      <c r="H221" s="2" t="s">
        <v>1434</v>
      </c>
      <c r="I221" s="2">
        <v>38</v>
      </c>
      <c r="K221" s="2" t="str">
        <f t="shared" si="86"/>
        <v>MINERIO</v>
      </c>
      <c r="L221" s="2">
        <f t="shared" si="87"/>
        <v>0</v>
      </c>
      <c r="M221" s="2">
        <f t="shared" si="88"/>
        <v>0</v>
      </c>
      <c r="N221" s="8">
        <v>3.186666666666667</v>
      </c>
      <c r="O221" s="11">
        <v>2.36</v>
      </c>
      <c r="P221" s="11">
        <f t="shared" si="101"/>
        <v>0.33645406670567585</v>
      </c>
      <c r="Q221" s="11">
        <f t="shared" si="102"/>
        <v>0.99985167365004313</v>
      </c>
      <c r="R221" s="11">
        <f t="shared" si="103"/>
        <v>420542.0128730252</v>
      </c>
      <c r="S221" s="11">
        <f t="shared" si="104"/>
        <v>1249738.6033353566</v>
      </c>
      <c r="T221" s="2">
        <v>1150</v>
      </c>
      <c r="U221" s="2">
        <v>2268</v>
      </c>
      <c r="V221" s="2">
        <f t="shared" si="89"/>
        <v>0.33645406670567585</v>
      </c>
      <c r="W221" s="2">
        <f t="shared" si="90"/>
        <v>0.66354593329432421</v>
      </c>
      <c r="X221" s="2">
        <v>0</v>
      </c>
      <c r="Y221" s="2">
        <v>559</v>
      </c>
      <c r="Z221" s="2">
        <v>0</v>
      </c>
      <c r="AA221" s="2">
        <v>492</v>
      </c>
      <c r="AB221" s="2">
        <v>1019</v>
      </c>
      <c r="AC221" s="2">
        <v>112</v>
      </c>
      <c r="AD221" s="2">
        <v>480</v>
      </c>
      <c r="AE221" s="2">
        <v>140</v>
      </c>
      <c r="AF221" s="5">
        <f t="shared" si="91"/>
        <v>0</v>
      </c>
      <c r="AG221" s="5">
        <f t="shared" si="92"/>
        <v>0.30314232902033272</v>
      </c>
      <c r="AH221" s="5">
        <f t="shared" si="93"/>
        <v>0.62784966112138019</v>
      </c>
      <c r="AI221" s="5">
        <f t="shared" si="94"/>
        <v>6.9008009858287117E-2</v>
      </c>
      <c r="AJ221" s="2">
        <v>0</v>
      </c>
      <c r="AK221" s="3">
        <v>326</v>
      </c>
      <c r="AL221" s="3">
        <v>1285</v>
      </c>
      <c r="AM221" s="3">
        <v>158</v>
      </c>
      <c r="AN221" s="3">
        <v>333</v>
      </c>
      <c r="AO221" s="3">
        <v>140</v>
      </c>
      <c r="AP221" s="1">
        <f t="shared" si="95"/>
        <v>0</v>
      </c>
      <c r="AQ221" s="1">
        <f t="shared" si="96"/>
        <v>0.18428490672696438</v>
      </c>
      <c r="AR221" s="1">
        <f t="shared" si="97"/>
        <v>0.72639909553420012</v>
      </c>
      <c r="AS221" s="1">
        <f t="shared" si="98"/>
        <v>8.9315997738835501E-2</v>
      </c>
      <c r="AT221" s="5">
        <f t="shared" si="99"/>
        <v>1623</v>
      </c>
      <c r="AU221" s="3">
        <f t="shared" si="105"/>
        <v>1769</v>
      </c>
      <c r="AV221" s="2">
        <f t="shared" si="100"/>
        <v>3418</v>
      </c>
      <c r="AW221" s="1">
        <f t="shared" si="106"/>
        <v>0.42119531731361676</v>
      </c>
      <c r="AX221" s="1">
        <f t="shared" si="107"/>
        <v>0.38643301300169586</v>
      </c>
      <c r="AY221" s="1">
        <f t="shared" si="108"/>
        <v>0</v>
      </c>
      <c r="AZ221" s="1">
        <f t="shared" si="108"/>
        <v>125.97716223855285</v>
      </c>
      <c r="BA221" s="1">
        <f t="shared" si="108"/>
        <v>496.56642170717919</v>
      </c>
      <c r="BB221" s="1">
        <f t="shared" si="108"/>
        <v>61.056416054267949</v>
      </c>
      <c r="BC221" s="1">
        <f t="shared" si="109"/>
        <v>0</v>
      </c>
      <c r="BD221" s="1">
        <f t="shared" si="109"/>
        <v>207.22809611829945</v>
      </c>
      <c r="BE221" s="1">
        <f t="shared" si="109"/>
        <v>429.19802834257547</v>
      </c>
      <c r="BF221" s="1">
        <f t="shared" si="109"/>
        <v>47.173875539125078</v>
      </c>
      <c r="BG221" s="1">
        <f t="shared" si="110"/>
        <v>0</v>
      </c>
      <c r="BH221" s="1">
        <f t="shared" si="110"/>
        <v>0.18428490672696438</v>
      </c>
      <c r="BI221" s="1">
        <f t="shared" si="110"/>
        <v>0.72639909553420012</v>
      </c>
      <c r="BJ221" s="1">
        <f t="shared" si="110"/>
        <v>8.9315997738835501E-2</v>
      </c>
      <c r="BK221" s="1">
        <f t="shared" si="111"/>
        <v>0</v>
      </c>
      <c r="BL221" s="1">
        <f t="shared" si="111"/>
        <v>0.30314232902033272</v>
      </c>
      <c r="BM221" s="1">
        <f t="shared" si="111"/>
        <v>0.62784966112138008</v>
      </c>
      <c r="BN221" s="1">
        <f t="shared" si="111"/>
        <v>6.9008009858287117E-2</v>
      </c>
    </row>
    <row r="222" spans="1:66" hidden="1">
      <c r="A222" s="2" t="s">
        <v>616</v>
      </c>
      <c r="B222" s="2" t="s">
        <v>105</v>
      </c>
      <c r="C222" s="2" t="s">
        <v>162</v>
      </c>
      <c r="D222" s="2" t="s">
        <v>743</v>
      </c>
      <c r="E222" s="6" t="s">
        <v>4</v>
      </c>
      <c r="F222" s="2" t="s">
        <v>1436</v>
      </c>
      <c r="G222" s="2" t="s">
        <v>1433</v>
      </c>
      <c r="H222" s="2" t="s">
        <v>1434</v>
      </c>
      <c r="I222" s="2">
        <v>26</v>
      </c>
      <c r="J222" s="2">
        <v>35</v>
      </c>
      <c r="K222" s="2" t="str">
        <f t="shared" si="86"/>
        <v>MINERIO</v>
      </c>
      <c r="L222" s="2">
        <f t="shared" si="87"/>
        <v>1.0954999999999999E-3</v>
      </c>
      <c r="M222" s="2">
        <f t="shared" si="88"/>
        <v>330.75</v>
      </c>
      <c r="N222" s="9">
        <v>3.13</v>
      </c>
      <c r="O222" s="10">
        <v>9.4499999999999993</v>
      </c>
      <c r="P222" s="11">
        <f t="shared" si="101"/>
        <v>0.28203292770221905</v>
      </c>
      <c r="Q222" s="11">
        <f t="shared" si="102"/>
        <v>0.99971888968560596</v>
      </c>
      <c r="R222" s="11">
        <f t="shared" si="103"/>
        <v>104600.65425912671</v>
      </c>
      <c r="S222" s="11">
        <f t="shared" si="104"/>
        <v>370776.74152548722</v>
      </c>
      <c r="T222" s="2">
        <v>394</v>
      </c>
      <c r="U222" s="2">
        <v>1003</v>
      </c>
      <c r="V222" s="2">
        <f t="shared" si="89"/>
        <v>0.28203292770221905</v>
      </c>
      <c r="W222" s="2">
        <f t="shared" si="90"/>
        <v>0.71796707229778101</v>
      </c>
      <c r="X222" s="2">
        <v>0</v>
      </c>
      <c r="Y222" s="2">
        <v>371</v>
      </c>
      <c r="Z222" s="5">
        <v>0</v>
      </c>
      <c r="AA222" s="5">
        <v>231</v>
      </c>
      <c r="AB222" s="5">
        <v>364</v>
      </c>
      <c r="AC222" s="5">
        <v>80</v>
      </c>
      <c r="AD222" s="5">
        <v>233</v>
      </c>
      <c r="AE222" s="5">
        <v>53</v>
      </c>
      <c r="AF222" s="5">
        <f t="shared" si="91"/>
        <v>0</v>
      </c>
      <c r="AG222" s="5">
        <f t="shared" si="92"/>
        <v>0.34222222222222221</v>
      </c>
      <c r="AH222" s="5">
        <f t="shared" si="93"/>
        <v>0.53925925925925922</v>
      </c>
      <c r="AI222" s="5">
        <f t="shared" si="94"/>
        <v>0.11851851851851852</v>
      </c>
      <c r="AJ222" s="2">
        <v>0</v>
      </c>
      <c r="AK222" s="3">
        <v>140</v>
      </c>
      <c r="AL222" s="3">
        <v>506</v>
      </c>
      <c r="AM222" s="3">
        <v>97</v>
      </c>
      <c r="AN222" s="3">
        <v>153</v>
      </c>
      <c r="AO222" s="3">
        <v>59</v>
      </c>
      <c r="AP222" s="1">
        <f t="shared" si="95"/>
        <v>0</v>
      </c>
      <c r="AQ222" s="1">
        <f t="shared" si="96"/>
        <v>0.18842530282637954</v>
      </c>
      <c r="AR222" s="1">
        <f t="shared" si="97"/>
        <v>0.68102288021534318</v>
      </c>
      <c r="AS222" s="1">
        <f t="shared" si="98"/>
        <v>0.13055181695827725</v>
      </c>
      <c r="AT222" s="5">
        <f t="shared" si="99"/>
        <v>675</v>
      </c>
      <c r="AU222" s="3">
        <f t="shared" si="105"/>
        <v>743</v>
      </c>
      <c r="AV222" s="2">
        <f t="shared" si="100"/>
        <v>1397</v>
      </c>
      <c r="AW222" s="1">
        <f t="shared" si="106"/>
        <v>0.41392592592592592</v>
      </c>
      <c r="AX222" s="1">
        <f t="shared" si="107"/>
        <v>0.37604306864064602</v>
      </c>
      <c r="AY222" s="1">
        <f t="shared" si="108"/>
        <v>0</v>
      </c>
      <c r="AZ222" s="1">
        <f t="shared" si="108"/>
        <v>52.646029609690444</v>
      </c>
      <c r="BA222" s="1">
        <f t="shared" si="108"/>
        <v>190.27779273216689</v>
      </c>
      <c r="BB222" s="1">
        <f t="shared" si="108"/>
        <v>36.47617765814266</v>
      </c>
      <c r="BC222" s="1">
        <f t="shared" si="109"/>
        <v>0</v>
      </c>
      <c r="BD222" s="1">
        <f t="shared" si="109"/>
        <v>95.616888888888894</v>
      </c>
      <c r="BE222" s="1">
        <f t="shared" si="109"/>
        <v>150.66903703703704</v>
      </c>
      <c r="BF222" s="1">
        <f t="shared" si="109"/>
        <v>33.114074074074075</v>
      </c>
      <c r="BG222" s="1">
        <f t="shared" si="110"/>
        <v>0</v>
      </c>
      <c r="BH222" s="1">
        <f t="shared" si="110"/>
        <v>0.18842530282637956</v>
      </c>
      <c r="BI222" s="1">
        <f t="shared" si="110"/>
        <v>0.6810228802153433</v>
      </c>
      <c r="BJ222" s="1">
        <f t="shared" si="110"/>
        <v>0.13055181695827725</v>
      </c>
      <c r="BK222" s="1">
        <f t="shared" si="111"/>
        <v>0</v>
      </c>
      <c r="BL222" s="1">
        <f t="shared" si="111"/>
        <v>0.34222222222222221</v>
      </c>
      <c r="BM222" s="1">
        <f t="shared" si="111"/>
        <v>0.53925925925925922</v>
      </c>
      <c r="BN222" s="1">
        <f t="shared" si="111"/>
        <v>0.11851851851851851</v>
      </c>
    </row>
    <row r="223" spans="1:66" hidden="1">
      <c r="A223" s="2" t="s">
        <v>1049</v>
      </c>
      <c r="B223" s="2" t="s">
        <v>105</v>
      </c>
      <c r="C223" s="2" t="s">
        <v>164</v>
      </c>
      <c r="E223" s="6" t="s">
        <v>152</v>
      </c>
      <c r="F223" s="2" t="s">
        <v>1436</v>
      </c>
      <c r="G223" s="2" t="s">
        <v>1433</v>
      </c>
      <c r="H223" s="2" t="s">
        <v>1434</v>
      </c>
      <c r="I223" s="2">
        <v>282</v>
      </c>
      <c r="J223" s="2">
        <v>95</v>
      </c>
      <c r="K223" s="2" t="str">
        <f t="shared" si="86"/>
        <v>MINERIO</v>
      </c>
      <c r="L223" s="2">
        <f t="shared" si="87"/>
        <v>2.9640000000000005E-3</v>
      </c>
      <c r="M223" s="2">
        <f t="shared" si="88"/>
        <v>125.4</v>
      </c>
      <c r="N223" s="8">
        <v>3.12</v>
      </c>
      <c r="O223" s="11">
        <v>1.32</v>
      </c>
      <c r="P223" s="11">
        <f t="shared" si="101"/>
        <v>2.1297192642787998E-3</v>
      </c>
      <c r="Q223" s="11">
        <f t="shared" si="102"/>
        <v>0.99999958678339462</v>
      </c>
      <c r="R223" s="11">
        <f t="shared" si="103"/>
        <v>56332.030784123912</v>
      </c>
      <c r="S223" s="11">
        <f t="shared" si="104"/>
        <v>26450438.070235252</v>
      </c>
      <c r="T223" s="2">
        <v>11</v>
      </c>
      <c r="U223" s="2">
        <v>5154</v>
      </c>
      <c r="V223" s="2">
        <f t="shared" si="89"/>
        <v>2.1297192642787998E-3</v>
      </c>
      <c r="W223" s="2">
        <f t="shared" si="90"/>
        <v>0.99787028073572115</v>
      </c>
      <c r="X223" s="2">
        <v>0</v>
      </c>
      <c r="Y223" s="2">
        <v>747</v>
      </c>
      <c r="Z223" s="5">
        <v>0</v>
      </c>
      <c r="AA223" s="5">
        <v>116</v>
      </c>
      <c r="AB223" s="5">
        <v>2544</v>
      </c>
      <c r="AC223" s="5">
        <v>287</v>
      </c>
      <c r="AD223" s="5">
        <v>161</v>
      </c>
      <c r="AE223" s="5">
        <v>229</v>
      </c>
      <c r="AF223" s="5">
        <f t="shared" si="91"/>
        <v>0</v>
      </c>
      <c r="AG223" s="5">
        <f t="shared" si="92"/>
        <v>3.9362063115032236E-2</v>
      </c>
      <c r="AH223" s="5">
        <f t="shared" si="93"/>
        <v>0.86325076348829322</v>
      </c>
      <c r="AI223" s="5">
        <f t="shared" si="94"/>
        <v>9.7387173396674589E-2</v>
      </c>
      <c r="AJ223" s="5">
        <v>0</v>
      </c>
      <c r="AK223" s="3">
        <v>39</v>
      </c>
      <c r="AL223" s="3">
        <v>2613</v>
      </c>
      <c r="AM223" s="3">
        <v>470</v>
      </c>
      <c r="AN223" s="3">
        <v>56</v>
      </c>
      <c r="AO223" s="3">
        <v>158</v>
      </c>
      <c r="AP223" s="1">
        <f t="shared" si="95"/>
        <v>0</v>
      </c>
      <c r="AQ223" s="1">
        <f t="shared" si="96"/>
        <v>1.2491992312620116E-2</v>
      </c>
      <c r="AR223" s="1">
        <f t="shared" si="97"/>
        <v>0.83696348494554773</v>
      </c>
      <c r="AS223" s="1">
        <f t="shared" si="98"/>
        <v>0.15054452274183217</v>
      </c>
      <c r="AT223" s="5">
        <f t="shared" si="99"/>
        <v>2947</v>
      </c>
      <c r="AU223" s="3">
        <f t="shared" si="105"/>
        <v>3122</v>
      </c>
      <c r="AV223" s="2">
        <f t="shared" si="100"/>
        <v>5165</v>
      </c>
      <c r="AW223" s="1">
        <f t="shared" si="106"/>
        <v>0.35052595860196811</v>
      </c>
      <c r="AX223" s="1">
        <f t="shared" si="107"/>
        <v>0.33087764253683538</v>
      </c>
      <c r="AY223" s="1">
        <f t="shared" si="108"/>
        <v>0</v>
      </c>
      <c r="AZ223" s="1">
        <f t="shared" si="108"/>
        <v>12.90422805893658</v>
      </c>
      <c r="BA223" s="1">
        <f t="shared" si="108"/>
        <v>864.58327994875083</v>
      </c>
      <c r="BB223" s="1">
        <f t="shared" si="108"/>
        <v>155.51249199231262</v>
      </c>
      <c r="BC223" s="1">
        <f t="shared" si="109"/>
        <v>0</v>
      </c>
      <c r="BD223" s="1">
        <f t="shared" si="109"/>
        <v>40.661011197828302</v>
      </c>
      <c r="BE223" s="1">
        <f t="shared" si="109"/>
        <v>891.7380386834069</v>
      </c>
      <c r="BF223" s="1">
        <f t="shared" si="109"/>
        <v>100.60095011876484</v>
      </c>
      <c r="BG223" s="1">
        <f t="shared" si="110"/>
        <v>0</v>
      </c>
      <c r="BH223" s="1">
        <f t="shared" si="110"/>
        <v>1.2491992312620116E-2</v>
      </c>
      <c r="BI223" s="1">
        <f t="shared" si="110"/>
        <v>0.83696348494554773</v>
      </c>
      <c r="BJ223" s="1">
        <f t="shared" si="110"/>
        <v>0.15054452274183217</v>
      </c>
      <c r="BK223" s="1">
        <f t="shared" si="111"/>
        <v>0</v>
      </c>
      <c r="BL223" s="1">
        <f t="shared" si="111"/>
        <v>3.9362063115032236E-2</v>
      </c>
      <c r="BM223" s="1">
        <f t="shared" si="111"/>
        <v>0.86325076348829322</v>
      </c>
      <c r="BN223" s="1">
        <f t="shared" si="111"/>
        <v>9.7387173396674576E-2</v>
      </c>
    </row>
    <row r="224" spans="1:66" hidden="1">
      <c r="A224" s="2" t="s">
        <v>161</v>
      </c>
      <c r="B224" s="2" t="s">
        <v>105</v>
      </c>
      <c r="C224" s="2" t="s">
        <v>164</v>
      </c>
      <c r="D224" s="2" t="s">
        <v>409</v>
      </c>
      <c r="E224" s="6" t="s">
        <v>21</v>
      </c>
      <c r="F224" s="2" t="s">
        <v>1141</v>
      </c>
      <c r="G224" s="2" t="s">
        <v>1433</v>
      </c>
      <c r="H224" s="2" t="s">
        <v>1141</v>
      </c>
      <c r="I224" s="2">
        <v>246</v>
      </c>
      <c r="J224" s="2">
        <v>80</v>
      </c>
      <c r="K224" s="2" t="str">
        <f t="shared" si="86"/>
        <v>MINERIO</v>
      </c>
      <c r="L224" s="2">
        <f t="shared" si="87"/>
        <v>2.48E-3</v>
      </c>
      <c r="M224" s="2">
        <f t="shared" si="88"/>
        <v>180</v>
      </c>
      <c r="N224" s="8">
        <v>3.1</v>
      </c>
      <c r="O224" s="11">
        <v>2.25</v>
      </c>
      <c r="P224" s="11">
        <f t="shared" si="101"/>
        <v>2.0833333333333332E-2</v>
      </c>
      <c r="Q224" s="11">
        <f t="shared" si="102"/>
        <v>0.99999248713421729</v>
      </c>
      <c r="R224" s="11">
        <f t="shared" si="103"/>
        <v>153454.08333333331</v>
      </c>
      <c r="S224" s="11">
        <f t="shared" si="104"/>
        <v>7365740.6617632695</v>
      </c>
      <c r="T224" s="2">
        <v>59</v>
      </c>
      <c r="U224" s="2">
        <v>2773</v>
      </c>
      <c r="V224" s="2">
        <f t="shared" si="89"/>
        <v>2.0833333333333332E-2</v>
      </c>
      <c r="W224" s="2">
        <f t="shared" si="90"/>
        <v>0.97916666666666663</v>
      </c>
      <c r="X224" s="2">
        <v>0</v>
      </c>
      <c r="Y224" s="2">
        <v>569</v>
      </c>
      <c r="Z224" s="5">
        <v>0</v>
      </c>
      <c r="AA224" s="5">
        <v>69</v>
      </c>
      <c r="AB224" s="5">
        <v>1442</v>
      </c>
      <c r="AC224" s="5">
        <v>180</v>
      </c>
      <c r="AD224" s="5">
        <v>93</v>
      </c>
      <c r="AE224" s="5">
        <v>91</v>
      </c>
      <c r="AF224" s="5">
        <f t="shared" si="91"/>
        <v>0</v>
      </c>
      <c r="AG224" s="5">
        <f t="shared" si="92"/>
        <v>4.0804257835600238E-2</v>
      </c>
      <c r="AH224" s="5">
        <f t="shared" si="93"/>
        <v>0.85274985215848609</v>
      </c>
      <c r="AI224" s="5">
        <f t="shared" si="94"/>
        <v>0.10644589000591366</v>
      </c>
      <c r="AJ224" s="5">
        <v>0</v>
      </c>
      <c r="AK224" s="3">
        <v>27</v>
      </c>
      <c r="AL224" s="3">
        <v>1442</v>
      </c>
      <c r="AM224" s="3">
        <v>301</v>
      </c>
      <c r="AN224" s="3">
        <v>37</v>
      </c>
      <c r="AO224" s="3">
        <v>68</v>
      </c>
      <c r="AP224" s="1">
        <f t="shared" si="95"/>
        <v>0</v>
      </c>
      <c r="AQ224" s="1">
        <f t="shared" si="96"/>
        <v>1.5254237288135594E-2</v>
      </c>
      <c r="AR224" s="1">
        <f t="shared" si="97"/>
        <v>0.81468926553672316</v>
      </c>
      <c r="AS224" s="1">
        <f t="shared" si="98"/>
        <v>0.17005649717514124</v>
      </c>
      <c r="AT224" s="5">
        <f t="shared" si="99"/>
        <v>1691</v>
      </c>
      <c r="AU224" s="3">
        <f t="shared" si="105"/>
        <v>1770</v>
      </c>
      <c r="AV224" s="2">
        <f t="shared" si="100"/>
        <v>2832</v>
      </c>
      <c r="AW224" s="1">
        <f t="shared" si="106"/>
        <v>0.33494973388527499</v>
      </c>
      <c r="AX224" s="1">
        <f t="shared" si="107"/>
        <v>0.32</v>
      </c>
      <c r="AY224" s="1">
        <f t="shared" si="108"/>
        <v>0</v>
      </c>
      <c r="AZ224" s="1">
        <f t="shared" si="108"/>
        <v>8.64</v>
      </c>
      <c r="BA224" s="1">
        <f t="shared" si="108"/>
        <v>461.44</v>
      </c>
      <c r="BB224" s="1">
        <f t="shared" si="108"/>
        <v>96.320000000000007</v>
      </c>
      <c r="BC224" s="1">
        <f t="shared" si="109"/>
        <v>0</v>
      </c>
      <c r="BD224" s="1">
        <f t="shared" si="109"/>
        <v>23.111531638083974</v>
      </c>
      <c r="BE224" s="1">
        <f t="shared" si="109"/>
        <v>482.99751626256653</v>
      </c>
      <c r="BF224" s="1">
        <f t="shared" si="109"/>
        <v>60.290952099349497</v>
      </c>
      <c r="BG224" s="1">
        <f t="shared" si="110"/>
        <v>0</v>
      </c>
      <c r="BH224" s="1">
        <f t="shared" si="110"/>
        <v>1.5254237288135596E-2</v>
      </c>
      <c r="BI224" s="1">
        <f t="shared" si="110"/>
        <v>0.81468926553672316</v>
      </c>
      <c r="BJ224" s="1">
        <f t="shared" si="110"/>
        <v>0.17005649717514126</v>
      </c>
      <c r="BK224" s="1">
        <f t="shared" si="111"/>
        <v>0</v>
      </c>
      <c r="BL224" s="1">
        <f t="shared" si="111"/>
        <v>4.0804257835600238E-2</v>
      </c>
      <c r="BM224" s="1">
        <f t="shared" si="111"/>
        <v>0.8527498521584862</v>
      </c>
      <c r="BN224" s="1">
        <f t="shared" si="111"/>
        <v>0.10644589000591366</v>
      </c>
    </row>
    <row r="225" spans="1:66" hidden="1">
      <c r="A225" s="2" t="s">
        <v>1049</v>
      </c>
      <c r="B225" s="2" t="s">
        <v>105</v>
      </c>
      <c r="C225" s="2" t="s">
        <v>164</v>
      </c>
      <c r="E225" s="6" t="s">
        <v>148</v>
      </c>
      <c r="F225" s="2" t="s">
        <v>1436</v>
      </c>
      <c r="G225" s="2" t="s">
        <v>6</v>
      </c>
      <c r="H225" s="2" t="s">
        <v>1141</v>
      </c>
      <c r="I225" s="2">
        <v>250</v>
      </c>
      <c r="J225" s="2">
        <v>30</v>
      </c>
      <c r="K225" s="2" t="str">
        <f t="shared" si="86"/>
        <v>MINERIO</v>
      </c>
      <c r="L225" s="2">
        <f t="shared" si="87"/>
        <v>9.3000000000000005E-4</v>
      </c>
      <c r="M225" s="2">
        <f t="shared" si="88"/>
        <v>34.199999999999996</v>
      </c>
      <c r="N225" s="8">
        <v>3.1</v>
      </c>
      <c r="O225" s="11">
        <v>1.1399999999999999</v>
      </c>
      <c r="P225" s="11">
        <f t="shared" si="101"/>
        <v>5.8900523560209425E-3</v>
      </c>
      <c r="Q225" s="11">
        <f t="shared" si="102"/>
        <v>0.99999612242954772</v>
      </c>
      <c r="R225" s="11">
        <f t="shared" si="103"/>
        <v>13429.908376963351</v>
      </c>
      <c r="S225" s="11">
        <f t="shared" si="104"/>
        <v>2280091.1587516116</v>
      </c>
      <c r="T225" s="2">
        <v>9</v>
      </c>
      <c r="U225" s="2">
        <v>1519</v>
      </c>
      <c r="V225" s="2">
        <f t="shared" si="89"/>
        <v>5.8900523560209425E-3</v>
      </c>
      <c r="W225" s="2">
        <f t="shared" si="90"/>
        <v>0.99410994764397909</v>
      </c>
      <c r="X225" s="2">
        <v>0</v>
      </c>
      <c r="Y225" s="2">
        <v>371</v>
      </c>
      <c r="Z225" s="5">
        <v>0</v>
      </c>
      <c r="AA225" s="5">
        <v>36</v>
      </c>
      <c r="AB225" s="5">
        <v>712</v>
      </c>
      <c r="AC225" s="5">
        <v>208</v>
      </c>
      <c r="AD225" s="5">
        <v>34</v>
      </c>
      <c r="AE225" s="5">
        <v>35</v>
      </c>
      <c r="AF225" s="5">
        <f t="shared" si="91"/>
        <v>0</v>
      </c>
      <c r="AG225" s="5">
        <f t="shared" si="92"/>
        <v>3.7656903765690378E-2</v>
      </c>
      <c r="AH225" s="5">
        <f t="shared" si="93"/>
        <v>0.74476987447698739</v>
      </c>
      <c r="AI225" s="5">
        <f t="shared" si="94"/>
        <v>0.21757322175732219</v>
      </c>
      <c r="AJ225" s="5">
        <v>0</v>
      </c>
      <c r="AK225" s="3">
        <v>27</v>
      </c>
      <c r="AL225" s="3">
        <v>665</v>
      </c>
      <c r="AM225" s="3">
        <v>293</v>
      </c>
      <c r="AN225" s="3">
        <v>22</v>
      </c>
      <c r="AO225" s="3">
        <v>17</v>
      </c>
      <c r="AP225" s="1">
        <f t="shared" si="95"/>
        <v>0</v>
      </c>
      <c r="AQ225" s="1">
        <f t="shared" si="96"/>
        <v>2.7411167512690356E-2</v>
      </c>
      <c r="AR225" s="1">
        <f t="shared" si="97"/>
        <v>0.67512690355329952</v>
      </c>
      <c r="AS225" s="1">
        <f t="shared" si="98"/>
        <v>0.29746192893401013</v>
      </c>
      <c r="AT225" s="5">
        <f t="shared" si="99"/>
        <v>956</v>
      </c>
      <c r="AU225" s="3">
        <f t="shared" si="105"/>
        <v>985</v>
      </c>
      <c r="AV225" s="2">
        <f t="shared" si="100"/>
        <v>1528</v>
      </c>
      <c r="AW225" s="1">
        <f t="shared" si="106"/>
        <v>0.31966527196652722</v>
      </c>
      <c r="AX225" s="1">
        <f t="shared" si="107"/>
        <v>0.310253807106599</v>
      </c>
      <c r="AY225" s="1">
        <f t="shared" si="108"/>
        <v>0</v>
      </c>
      <c r="AZ225" s="1">
        <f t="shared" si="108"/>
        <v>8.3768527918781732</v>
      </c>
      <c r="BA225" s="1">
        <f t="shared" si="108"/>
        <v>206.31878172588833</v>
      </c>
      <c r="BB225" s="1">
        <f t="shared" si="108"/>
        <v>90.904365482233501</v>
      </c>
      <c r="BC225" s="1">
        <f t="shared" si="109"/>
        <v>0</v>
      </c>
      <c r="BD225" s="1">
        <f t="shared" si="109"/>
        <v>11.50794979079498</v>
      </c>
      <c r="BE225" s="1">
        <f t="shared" si="109"/>
        <v>227.60167364016738</v>
      </c>
      <c r="BF225" s="1">
        <f t="shared" si="109"/>
        <v>66.490376569037664</v>
      </c>
      <c r="BG225" s="1">
        <f t="shared" si="110"/>
        <v>0</v>
      </c>
      <c r="BH225" s="1">
        <f t="shared" si="110"/>
        <v>2.7411167512690356E-2</v>
      </c>
      <c r="BI225" s="1">
        <f t="shared" si="110"/>
        <v>0.67512690355329941</v>
      </c>
      <c r="BJ225" s="1">
        <f t="shared" si="110"/>
        <v>0.29746192893401013</v>
      </c>
      <c r="BK225" s="1">
        <f t="shared" si="111"/>
        <v>0</v>
      </c>
      <c r="BL225" s="1">
        <f t="shared" si="111"/>
        <v>3.7656903765690378E-2</v>
      </c>
      <c r="BM225" s="1">
        <f t="shared" si="111"/>
        <v>0.74476987447698739</v>
      </c>
      <c r="BN225" s="1">
        <f t="shared" si="111"/>
        <v>0.21757322175732219</v>
      </c>
    </row>
    <row r="226" spans="1:66" hidden="1">
      <c r="A226" s="2" t="s">
        <v>161</v>
      </c>
      <c r="B226" s="2" t="s">
        <v>105</v>
      </c>
      <c r="C226" s="2" t="s">
        <v>164</v>
      </c>
      <c r="D226" s="2" t="s">
        <v>243</v>
      </c>
      <c r="E226" s="6" t="s">
        <v>75</v>
      </c>
      <c r="F226" s="2" t="s">
        <v>1141</v>
      </c>
      <c r="G226" s="2" t="s">
        <v>1433</v>
      </c>
      <c r="H226" s="2" t="s">
        <v>1141</v>
      </c>
      <c r="I226" s="2">
        <v>80</v>
      </c>
      <c r="J226" s="2">
        <v>15</v>
      </c>
      <c r="K226" s="2" t="str">
        <f t="shared" si="86"/>
        <v>MINERIO</v>
      </c>
      <c r="L226" s="2">
        <f t="shared" si="87"/>
        <v>4.6049999999999997E-4</v>
      </c>
      <c r="M226" s="2">
        <f t="shared" si="88"/>
        <v>133.65</v>
      </c>
      <c r="N226" s="9">
        <v>3.07</v>
      </c>
      <c r="O226" s="10">
        <v>8.91</v>
      </c>
      <c r="P226" s="11">
        <f t="shared" si="101"/>
        <v>8.1097941359950087E-3</v>
      </c>
      <c r="Q226" s="11">
        <f t="shared" si="102"/>
        <v>0.99999489952655829</v>
      </c>
      <c r="R226" s="11">
        <f t="shared" si="103"/>
        <v>20168.482220835929</v>
      </c>
      <c r="S226" s="11">
        <f t="shared" si="104"/>
        <v>2486916.315484684</v>
      </c>
      <c r="T226" s="2">
        <v>13</v>
      </c>
      <c r="U226" s="2">
        <v>1590</v>
      </c>
      <c r="V226" s="2">
        <f t="shared" si="89"/>
        <v>8.1097941359950087E-3</v>
      </c>
      <c r="W226" s="2">
        <f t="shared" si="90"/>
        <v>0.991890205864005</v>
      </c>
      <c r="X226" s="2">
        <v>0</v>
      </c>
      <c r="Y226" s="2">
        <v>435</v>
      </c>
      <c r="Z226" s="5">
        <v>0</v>
      </c>
      <c r="AA226" s="5">
        <v>349</v>
      </c>
      <c r="AB226" s="5">
        <v>322</v>
      </c>
      <c r="AC226" s="5">
        <v>35</v>
      </c>
      <c r="AD226" s="5">
        <v>317</v>
      </c>
      <c r="AE226" s="5">
        <v>52</v>
      </c>
      <c r="AF226" s="5">
        <f t="shared" si="91"/>
        <v>0</v>
      </c>
      <c r="AG226" s="5">
        <f t="shared" si="92"/>
        <v>0.49433427762039661</v>
      </c>
      <c r="AH226" s="5">
        <f t="shared" si="93"/>
        <v>0.45609065155807366</v>
      </c>
      <c r="AI226" s="5">
        <f t="shared" si="94"/>
        <v>4.9575070821529746E-2</v>
      </c>
      <c r="AJ226" s="5">
        <v>0</v>
      </c>
      <c r="AK226" s="3">
        <v>244</v>
      </c>
      <c r="AL226" s="3">
        <v>413</v>
      </c>
      <c r="AM226" s="3">
        <v>69</v>
      </c>
      <c r="AN226" s="3">
        <v>265</v>
      </c>
      <c r="AO226" s="3">
        <v>73</v>
      </c>
      <c r="AP226" s="1">
        <f t="shared" si="95"/>
        <v>0</v>
      </c>
      <c r="AQ226" s="1">
        <f t="shared" si="96"/>
        <v>0.33608815426997246</v>
      </c>
      <c r="AR226" s="1">
        <f t="shared" si="97"/>
        <v>0.56887052341597799</v>
      </c>
      <c r="AS226" s="1">
        <f t="shared" si="98"/>
        <v>9.5041322314049589E-2</v>
      </c>
      <c r="AT226" s="5">
        <f t="shared" si="99"/>
        <v>706</v>
      </c>
      <c r="AU226" s="3">
        <f t="shared" si="105"/>
        <v>726</v>
      </c>
      <c r="AV226" s="2">
        <f t="shared" si="100"/>
        <v>1603</v>
      </c>
      <c r="AW226" s="1">
        <f t="shared" si="106"/>
        <v>0.45410764872521248</v>
      </c>
      <c r="AX226" s="1">
        <f t="shared" si="107"/>
        <v>0.44159779614325068</v>
      </c>
      <c r="AY226" s="1">
        <f t="shared" si="108"/>
        <v>0</v>
      </c>
      <c r="AZ226" s="1">
        <f t="shared" si="108"/>
        <v>107.74986225895316</v>
      </c>
      <c r="BA226" s="1">
        <f t="shared" si="108"/>
        <v>182.37988980716253</v>
      </c>
      <c r="BB226" s="1">
        <f t="shared" si="108"/>
        <v>30.470247933884295</v>
      </c>
      <c r="BC226" s="1">
        <f t="shared" si="109"/>
        <v>0</v>
      </c>
      <c r="BD226" s="1">
        <f t="shared" si="109"/>
        <v>158.48356940509916</v>
      </c>
      <c r="BE226" s="1">
        <f t="shared" si="109"/>
        <v>146.2226628895184</v>
      </c>
      <c r="BF226" s="1">
        <f t="shared" si="109"/>
        <v>15.893767705382437</v>
      </c>
      <c r="BG226" s="1">
        <f t="shared" si="110"/>
        <v>0</v>
      </c>
      <c r="BH226" s="1">
        <f t="shared" si="110"/>
        <v>0.33608815426997246</v>
      </c>
      <c r="BI226" s="1">
        <f t="shared" si="110"/>
        <v>0.56887052341597799</v>
      </c>
      <c r="BJ226" s="1">
        <f t="shared" si="110"/>
        <v>9.5041322314049589E-2</v>
      </c>
      <c r="BK226" s="1">
        <f t="shared" si="111"/>
        <v>0</v>
      </c>
      <c r="BL226" s="1">
        <f t="shared" si="111"/>
        <v>0.49433427762039661</v>
      </c>
      <c r="BM226" s="1">
        <f t="shared" si="111"/>
        <v>0.4560906515580736</v>
      </c>
      <c r="BN226" s="1">
        <f t="shared" si="111"/>
        <v>4.9575070821529746E-2</v>
      </c>
    </row>
    <row r="227" spans="1:66" hidden="1">
      <c r="A227" s="2" t="s">
        <v>616</v>
      </c>
      <c r="B227" s="2" t="s">
        <v>105</v>
      </c>
      <c r="C227" s="2" t="s">
        <v>162</v>
      </c>
      <c r="D227" s="2" t="s">
        <v>753</v>
      </c>
      <c r="E227" s="6" t="s">
        <v>11</v>
      </c>
      <c r="F227" s="2" t="s">
        <v>1141</v>
      </c>
      <c r="G227" s="2" t="s">
        <v>1433</v>
      </c>
      <c r="H227" s="2" t="s">
        <v>1141</v>
      </c>
      <c r="I227" s="2">
        <v>36</v>
      </c>
      <c r="J227" s="2">
        <v>75</v>
      </c>
      <c r="K227" s="2" t="str">
        <f t="shared" si="86"/>
        <v>MINERIO</v>
      </c>
      <c r="L227" s="2">
        <f t="shared" si="87"/>
        <v>2.235E-3</v>
      </c>
      <c r="M227" s="2">
        <f t="shared" si="88"/>
        <v>235.5</v>
      </c>
      <c r="N227" s="9">
        <v>2.98</v>
      </c>
      <c r="O227" s="10">
        <v>3.14</v>
      </c>
      <c r="P227" s="11">
        <f t="shared" si="101"/>
        <v>0.15827114427860697</v>
      </c>
      <c r="Q227" s="11">
        <f t="shared" si="102"/>
        <v>0.99994153605795222</v>
      </c>
      <c r="R227" s="11">
        <f t="shared" si="103"/>
        <v>764640.18532338308</v>
      </c>
      <c r="S227" s="11">
        <f t="shared" si="104"/>
        <v>4830921.5487693232</v>
      </c>
      <c r="T227" s="2">
        <v>509</v>
      </c>
      <c r="U227" s="2">
        <v>2707</v>
      </c>
      <c r="V227" s="2">
        <f t="shared" si="89"/>
        <v>0.15827114427860697</v>
      </c>
      <c r="W227" s="2">
        <f t="shared" si="90"/>
        <v>0.841728855721393</v>
      </c>
      <c r="X227" s="2">
        <v>0</v>
      </c>
      <c r="Y227" s="2">
        <v>549</v>
      </c>
      <c r="Z227" s="5">
        <v>0</v>
      </c>
      <c r="AA227" s="5">
        <v>271</v>
      </c>
      <c r="AB227" s="5">
        <v>1244</v>
      </c>
      <c r="AC227" s="5">
        <v>264</v>
      </c>
      <c r="AD227" s="5">
        <v>239</v>
      </c>
      <c r="AE227" s="5">
        <v>109</v>
      </c>
      <c r="AF227" s="5">
        <f t="shared" si="91"/>
        <v>0</v>
      </c>
      <c r="AG227" s="5">
        <f t="shared" si="92"/>
        <v>0.15233277121978639</v>
      </c>
      <c r="AH227" s="5">
        <f t="shared" si="93"/>
        <v>0.69926925238898252</v>
      </c>
      <c r="AI227" s="5">
        <f t="shared" si="94"/>
        <v>0.14839797639123103</v>
      </c>
      <c r="AJ227" s="2">
        <v>0</v>
      </c>
      <c r="AK227" s="3">
        <v>185</v>
      </c>
      <c r="AL227" s="3">
        <v>1319</v>
      </c>
      <c r="AM227" s="3">
        <v>353</v>
      </c>
      <c r="AN227" s="3">
        <v>171</v>
      </c>
      <c r="AO227" s="3">
        <v>98</v>
      </c>
      <c r="AP227" s="1">
        <f t="shared" si="95"/>
        <v>0</v>
      </c>
      <c r="AQ227" s="1">
        <f t="shared" si="96"/>
        <v>9.9623047926763603E-2</v>
      </c>
      <c r="AR227" s="1">
        <f t="shared" si="97"/>
        <v>0.71028540656973616</v>
      </c>
      <c r="AS227" s="1">
        <f t="shared" si="98"/>
        <v>0.19009154550350027</v>
      </c>
      <c r="AT227" s="5">
        <f t="shared" si="99"/>
        <v>1779</v>
      </c>
      <c r="AU227" s="3">
        <f t="shared" si="105"/>
        <v>1857</v>
      </c>
      <c r="AV227" s="2">
        <f t="shared" si="100"/>
        <v>3216</v>
      </c>
      <c r="AW227" s="1">
        <f t="shared" si="106"/>
        <v>0.36155143338954471</v>
      </c>
      <c r="AX227" s="1">
        <f t="shared" si="107"/>
        <v>0.34636510500807755</v>
      </c>
      <c r="AY227" s="1">
        <f t="shared" si="108"/>
        <v>0</v>
      </c>
      <c r="AZ227" s="1">
        <f t="shared" si="108"/>
        <v>64.077544426494342</v>
      </c>
      <c r="BA227" s="1">
        <f t="shared" si="108"/>
        <v>456.85557350565426</v>
      </c>
      <c r="BB227" s="1">
        <f t="shared" si="108"/>
        <v>122.26688206785137</v>
      </c>
      <c r="BC227" s="1">
        <f t="shared" si="109"/>
        <v>0</v>
      </c>
      <c r="BD227" s="1">
        <f t="shared" si="109"/>
        <v>97.980438448566616</v>
      </c>
      <c r="BE227" s="1">
        <f t="shared" si="109"/>
        <v>449.76998313659362</v>
      </c>
      <c r="BF227" s="1">
        <f t="shared" si="109"/>
        <v>95.449578414839806</v>
      </c>
      <c r="BG227" s="1">
        <f t="shared" si="110"/>
        <v>0</v>
      </c>
      <c r="BH227" s="1">
        <f t="shared" si="110"/>
        <v>9.9623047926763589E-2</v>
      </c>
      <c r="BI227" s="1">
        <f t="shared" si="110"/>
        <v>0.71028540656973604</v>
      </c>
      <c r="BJ227" s="1">
        <f t="shared" si="110"/>
        <v>0.19009154550350024</v>
      </c>
      <c r="BK227" s="1">
        <f t="shared" si="111"/>
        <v>0</v>
      </c>
      <c r="BL227" s="1">
        <f t="shared" si="111"/>
        <v>0.15233277121978639</v>
      </c>
      <c r="BM227" s="1">
        <f t="shared" si="111"/>
        <v>0.69926925238898252</v>
      </c>
      <c r="BN227" s="1">
        <f t="shared" si="111"/>
        <v>0.14839797639123103</v>
      </c>
    </row>
    <row r="228" spans="1:66" hidden="1">
      <c r="A228" s="2" t="s">
        <v>616</v>
      </c>
      <c r="B228" s="2" t="s">
        <v>105</v>
      </c>
      <c r="C228" s="2" t="s">
        <v>162</v>
      </c>
      <c r="D228" s="2" t="s">
        <v>754</v>
      </c>
      <c r="E228" s="6" t="s">
        <v>11</v>
      </c>
      <c r="F228" s="2" t="s">
        <v>1141</v>
      </c>
      <c r="G228" s="2" t="s">
        <v>1433</v>
      </c>
      <c r="H228" s="2" t="s">
        <v>1141</v>
      </c>
      <c r="I228" s="2">
        <v>37</v>
      </c>
      <c r="J228" s="2">
        <v>50</v>
      </c>
      <c r="K228" s="2" t="str">
        <f t="shared" si="86"/>
        <v>MINERIO</v>
      </c>
      <c r="L228" s="2">
        <f t="shared" si="87"/>
        <v>1.475E-3</v>
      </c>
      <c r="M228" s="2">
        <f t="shared" si="88"/>
        <v>66</v>
      </c>
      <c r="N228" s="9">
        <v>2.95</v>
      </c>
      <c r="O228" s="10">
        <v>1.32</v>
      </c>
      <c r="P228" s="11">
        <f t="shared" si="101"/>
        <v>9.6374045801526712E-2</v>
      </c>
      <c r="Q228" s="11">
        <f t="shared" si="102"/>
        <v>0.9999491187211369</v>
      </c>
      <c r="R228" s="11">
        <f t="shared" si="103"/>
        <v>275905.78625954199</v>
      </c>
      <c r="S228" s="11">
        <f t="shared" si="104"/>
        <v>2862718.3338184687</v>
      </c>
      <c r="T228" s="2">
        <v>202</v>
      </c>
      <c r="U228" s="2">
        <v>1894</v>
      </c>
      <c r="V228" s="2">
        <f t="shared" si="89"/>
        <v>9.6374045801526712E-2</v>
      </c>
      <c r="W228" s="2">
        <f t="shared" si="90"/>
        <v>0.90362595419847325</v>
      </c>
      <c r="X228" s="2">
        <v>0</v>
      </c>
      <c r="Y228" s="2">
        <v>460</v>
      </c>
      <c r="Z228" s="5">
        <v>0</v>
      </c>
      <c r="AA228" s="5">
        <v>52</v>
      </c>
      <c r="AB228" s="5">
        <v>1001</v>
      </c>
      <c r="AC228" s="5">
        <v>231</v>
      </c>
      <c r="AD228" s="5">
        <v>59</v>
      </c>
      <c r="AE228" s="5">
        <v>71</v>
      </c>
      <c r="AF228" s="5">
        <f t="shared" si="91"/>
        <v>0</v>
      </c>
      <c r="AG228" s="5">
        <f t="shared" si="92"/>
        <v>4.0498442367601244E-2</v>
      </c>
      <c r="AH228" s="5">
        <f t="shared" si="93"/>
        <v>0.77959501557632394</v>
      </c>
      <c r="AI228" s="5">
        <f t="shared" si="94"/>
        <v>0.17990654205607476</v>
      </c>
      <c r="AJ228" s="2">
        <v>0</v>
      </c>
      <c r="AK228" s="3">
        <v>32</v>
      </c>
      <c r="AL228" s="3">
        <v>994</v>
      </c>
      <c r="AM228" s="3">
        <v>308</v>
      </c>
      <c r="AN228" s="3">
        <v>29</v>
      </c>
      <c r="AO228" s="3">
        <v>51</v>
      </c>
      <c r="AP228" s="1">
        <f t="shared" si="95"/>
        <v>0</v>
      </c>
      <c r="AQ228" s="1">
        <f t="shared" si="96"/>
        <v>2.3988005997001498E-2</v>
      </c>
      <c r="AR228" s="1">
        <f t="shared" si="97"/>
        <v>0.74512743628185907</v>
      </c>
      <c r="AS228" s="1">
        <f t="shared" si="98"/>
        <v>0.23088455772113944</v>
      </c>
      <c r="AT228" s="5">
        <f t="shared" si="99"/>
        <v>1284</v>
      </c>
      <c r="AU228" s="3">
        <f t="shared" si="105"/>
        <v>1334</v>
      </c>
      <c r="AV228" s="2">
        <f t="shared" si="100"/>
        <v>2096</v>
      </c>
      <c r="AW228" s="1">
        <f t="shared" si="106"/>
        <v>0.32647975077881619</v>
      </c>
      <c r="AX228" s="1">
        <f t="shared" si="107"/>
        <v>0.31424287856071964</v>
      </c>
      <c r="AY228" s="1">
        <f t="shared" si="108"/>
        <v>0</v>
      </c>
      <c r="AZ228" s="1">
        <f t="shared" si="108"/>
        <v>10.055772113943029</v>
      </c>
      <c r="BA228" s="1">
        <f t="shared" si="108"/>
        <v>312.35742128935533</v>
      </c>
      <c r="BB228" s="1">
        <f t="shared" si="108"/>
        <v>96.786806596701652</v>
      </c>
      <c r="BC228" s="1">
        <f t="shared" si="109"/>
        <v>0</v>
      </c>
      <c r="BD228" s="1">
        <f t="shared" si="109"/>
        <v>16.976947040498441</v>
      </c>
      <c r="BE228" s="1">
        <f t="shared" si="109"/>
        <v>326.80623052959498</v>
      </c>
      <c r="BF228" s="1">
        <f t="shared" si="109"/>
        <v>75.416822429906546</v>
      </c>
      <c r="BG228" s="1">
        <f t="shared" si="110"/>
        <v>0</v>
      </c>
      <c r="BH228" s="1">
        <f t="shared" si="110"/>
        <v>2.3988005997001498E-2</v>
      </c>
      <c r="BI228" s="1">
        <f t="shared" si="110"/>
        <v>0.74512743628185907</v>
      </c>
      <c r="BJ228" s="1">
        <f t="shared" si="110"/>
        <v>0.23088455772113944</v>
      </c>
      <c r="BK228" s="1">
        <f t="shared" si="111"/>
        <v>0</v>
      </c>
      <c r="BL228" s="1">
        <f t="shared" si="111"/>
        <v>4.0498442367601251E-2</v>
      </c>
      <c r="BM228" s="1">
        <f t="shared" si="111"/>
        <v>0.77959501557632405</v>
      </c>
      <c r="BN228" s="1">
        <f t="shared" si="111"/>
        <v>0.17990654205607481</v>
      </c>
    </row>
    <row r="229" spans="1:66" hidden="1">
      <c r="A229" s="2" t="s">
        <v>616</v>
      </c>
      <c r="B229" s="2" t="s">
        <v>105</v>
      </c>
      <c r="C229" s="2" t="s">
        <v>162</v>
      </c>
      <c r="D229" s="2" t="s">
        <v>618</v>
      </c>
      <c r="E229" s="6" t="s">
        <v>107</v>
      </c>
      <c r="F229" s="2" t="s">
        <v>1436</v>
      </c>
      <c r="G229" s="2" t="s">
        <v>1433</v>
      </c>
      <c r="H229" s="2" t="s">
        <v>1434</v>
      </c>
      <c r="I229" s="2">
        <v>2</v>
      </c>
      <c r="K229" s="2" t="str">
        <f t="shared" si="86"/>
        <v>MINERIO</v>
      </c>
      <c r="L229" s="2">
        <f t="shared" si="87"/>
        <v>0</v>
      </c>
      <c r="M229" s="2">
        <f t="shared" si="88"/>
        <v>0</v>
      </c>
      <c r="N229" s="8">
        <v>2.9059666666666666</v>
      </c>
      <c r="O229" s="11">
        <v>0.45</v>
      </c>
      <c r="P229" s="11">
        <f t="shared" si="101"/>
        <v>9.6367679762787255E-3</v>
      </c>
      <c r="Q229" s="11">
        <f t="shared" si="102"/>
        <v>0.99999639343816593</v>
      </c>
      <c r="R229" s="11">
        <f t="shared" si="103"/>
        <v>67470.057820607864</v>
      </c>
      <c r="S229" s="11">
        <f t="shared" si="104"/>
        <v>7001290.7493209261</v>
      </c>
      <c r="T229" s="2">
        <v>26</v>
      </c>
      <c r="U229" s="2">
        <v>2672</v>
      </c>
      <c r="V229" s="2">
        <f t="shared" si="89"/>
        <v>9.6367679762787255E-3</v>
      </c>
      <c r="W229" s="2">
        <f t="shared" si="90"/>
        <v>0.99036323202372123</v>
      </c>
      <c r="X229" s="2">
        <v>0</v>
      </c>
      <c r="Y229" s="2">
        <v>509</v>
      </c>
      <c r="Z229" s="2">
        <v>0</v>
      </c>
      <c r="AA229" s="2">
        <v>33</v>
      </c>
      <c r="AB229" s="2">
        <v>1322</v>
      </c>
      <c r="AC229" s="2">
        <v>298</v>
      </c>
      <c r="AD229" s="2">
        <v>36</v>
      </c>
      <c r="AE229" s="2">
        <v>75</v>
      </c>
      <c r="AF229" s="5">
        <f t="shared" si="91"/>
        <v>0</v>
      </c>
      <c r="AG229" s="5">
        <f t="shared" si="92"/>
        <v>1.9963702359346643E-2</v>
      </c>
      <c r="AH229" s="5">
        <f t="shared" si="93"/>
        <v>0.79975801572897764</v>
      </c>
      <c r="AI229" s="5">
        <f t="shared" si="94"/>
        <v>0.18027828191167575</v>
      </c>
      <c r="AJ229" s="2">
        <v>0</v>
      </c>
      <c r="AK229" s="3">
        <v>9</v>
      </c>
      <c r="AL229" s="3">
        <v>1231</v>
      </c>
      <c r="AM229" s="3">
        <v>456</v>
      </c>
      <c r="AN229" s="3">
        <v>13</v>
      </c>
      <c r="AO229" s="3">
        <v>55</v>
      </c>
      <c r="AP229" s="1">
        <f t="shared" si="95"/>
        <v>0</v>
      </c>
      <c r="AQ229" s="1">
        <f t="shared" si="96"/>
        <v>5.3066037735849053E-3</v>
      </c>
      <c r="AR229" s="1">
        <f t="shared" si="97"/>
        <v>0.72582547169811318</v>
      </c>
      <c r="AS229" s="1">
        <f t="shared" si="98"/>
        <v>0.26886792452830188</v>
      </c>
      <c r="AT229" s="5">
        <f t="shared" si="99"/>
        <v>1653</v>
      </c>
      <c r="AU229" s="3">
        <f t="shared" si="105"/>
        <v>1696</v>
      </c>
      <c r="AV229" s="2">
        <f t="shared" si="100"/>
        <v>2698</v>
      </c>
      <c r="AW229" s="1">
        <f t="shared" si="106"/>
        <v>0.32643678160919543</v>
      </c>
      <c r="AX229" s="1">
        <f t="shared" si="107"/>
        <v>0.31816037735849056</v>
      </c>
      <c r="AY229" s="1">
        <f t="shared" si="108"/>
        <v>0</v>
      </c>
      <c r="AZ229" s="1">
        <f t="shared" si="108"/>
        <v>2.863443396226415</v>
      </c>
      <c r="BA229" s="1">
        <f t="shared" si="108"/>
        <v>391.65542452830186</v>
      </c>
      <c r="BB229" s="1">
        <f t="shared" si="108"/>
        <v>145.08113207547169</v>
      </c>
      <c r="BC229" s="1">
        <f t="shared" si="109"/>
        <v>0</v>
      </c>
      <c r="BD229" s="1">
        <f t="shared" si="109"/>
        <v>10.77241379310345</v>
      </c>
      <c r="BE229" s="1">
        <f t="shared" si="109"/>
        <v>431.54942528735637</v>
      </c>
      <c r="BF229" s="1">
        <f t="shared" si="109"/>
        <v>97.278160919540241</v>
      </c>
      <c r="BG229" s="1">
        <f t="shared" si="110"/>
        <v>0</v>
      </c>
      <c r="BH229" s="1">
        <f t="shared" si="110"/>
        <v>5.3066037735849062E-3</v>
      </c>
      <c r="BI229" s="1">
        <f t="shared" si="110"/>
        <v>0.72582547169811329</v>
      </c>
      <c r="BJ229" s="1">
        <f t="shared" si="110"/>
        <v>0.26886792452830188</v>
      </c>
      <c r="BK229" s="1">
        <f t="shared" si="111"/>
        <v>0</v>
      </c>
      <c r="BL229" s="1">
        <f t="shared" si="111"/>
        <v>1.9963702359346646E-2</v>
      </c>
      <c r="BM229" s="1">
        <f t="shared" si="111"/>
        <v>0.79975801572897764</v>
      </c>
      <c r="BN229" s="1">
        <f t="shared" si="111"/>
        <v>0.18027828191167575</v>
      </c>
    </row>
    <row r="230" spans="1:66" hidden="1">
      <c r="A230" s="2" t="s">
        <v>1047</v>
      </c>
      <c r="B230" s="2" t="s">
        <v>105</v>
      </c>
      <c r="C230" s="2" t="s">
        <v>1048</v>
      </c>
      <c r="D230" s="2">
        <v>16155</v>
      </c>
      <c r="E230" s="6" t="s">
        <v>115</v>
      </c>
      <c r="F230" s="2" t="s">
        <v>1436</v>
      </c>
      <c r="G230" s="2" t="s">
        <v>6</v>
      </c>
      <c r="H230" s="2" t="s">
        <v>1141</v>
      </c>
      <c r="I230" s="2">
        <v>11</v>
      </c>
      <c r="J230" s="2">
        <v>70</v>
      </c>
      <c r="K230" s="2" t="str">
        <f t="shared" si="86"/>
        <v>MINERIO</v>
      </c>
      <c r="L230" s="2">
        <f t="shared" si="87"/>
        <v>2.0089999999999999E-3</v>
      </c>
      <c r="M230" s="2">
        <f t="shared" si="88"/>
        <v>100.8</v>
      </c>
      <c r="N230" s="8">
        <v>2.87</v>
      </c>
      <c r="O230" s="11">
        <v>1.44</v>
      </c>
      <c r="P230" s="11">
        <f t="shared" si="101"/>
        <v>0</v>
      </c>
      <c r="Q230" s="11">
        <f t="shared" si="102"/>
        <v>1</v>
      </c>
      <c r="R230" s="11">
        <f t="shared" si="103"/>
        <v>0</v>
      </c>
      <c r="S230" s="11">
        <f t="shared" si="104"/>
        <v>6959044</v>
      </c>
      <c r="T230" s="2">
        <v>0</v>
      </c>
      <c r="U230" s="2">
        <v>2638</v>
      </c>
      <c r="V230" s="2">
        <f t="shared" si="89"/>
        <v>0</v>
      </c>
      <c r="W230" s="2">
        <f t="shared" si="90"/>
        <v>1</v>
      </c>
      <c r="X230" s="2">
        <v>0</v>
      </c>
      <c r="Y230" s="2">
        <v>499</v>
      </c>
      <c r="Z230" s="5">
        <v>0</v>
      </c>
      <c r="AA230" s="5">
        <v>3</v>
      </c>
      <c r="AB230" s="5">
        <v>1064</v>
      </c>
      <c r="AC230" s="5">
        <v>703</v>
      </c>
      <c r="AD230" s="5">
        <v>6</v>
      </c>
      <c r="AE230" s="5">
        <v>23</v>
      </c>
      <c r="AF230" s="5">
        <f t="shared" si="91"/>
        <v>0</v>
      </c>
      <c r="AG230" s="5">
        <f t="shared" si="92"/>
        <v>1.6949152542372881E-3</v>
      </c>
      <c r="AH230" s="5">
        <f t="shared" si="93"/>
        <v>0.60112994350282489</v>
      </c>
      <c r="AI230" s="5">
        <f t="shared" si="94"/>
        <v>0.39717514124293785</v>
      </c>
      <c r="AJ230" s="5">
        <v>0</v>
      </c>
      <c r="AK230" s="3">
        <v>2</v>
      </c>
      <c r="AL230" s="3">
        <v>884</v>
      </c>
      <c r="AM230" s="3">
        <v>894</v>
      </c>
      <c r="AN230" s="3">
        <v>3</v>
      </c>
      <c r="AO230" s="3">
        <v>16</v>
      </c>
      <c r="AP230" s="1">
        <f t="shared" si="95"/>
        <v>0</v>
      </c>
      <c r="AQ230" s="1">
        <f t="shared" si="96"/>
        <v>1.1235955056179776E-3</v>
      </c>
      <c r="AR230" s="1">
        <f t="shared" si="97"/>
        <v>0.49662921348314609</v>
      </c>
      <c r="AS230" s="1">
        <f t="shared" si="98"/>
        <v>0.50224719101123594</v>
      </c>
      <c r="AT230" s="5">
        <f t="shared" si="99"/>
        <v>1770</v>
      </c>
      <c r="AU230" s="3">
        <f t="shared" si="105"/>
        <v>1780</v>
      </c>
      <c r="AV230" s="2">
        <f t="shared" si="100"/>
        <v>2638</v>
      </c>
      <c r="AW230" s="1">
        <f t="shared" si="106"/>
        <v>0.29807909604519772</v>
      </c>
      <c r="AX230" s="1">
        <f t="shared" si="107"/>
        <v>0.29640449438202249</v>
      </c>
      <c r="AY230" s="1">
        <f t="shared" si="108"/>
        <v>0</v>
      </c>
      <c r="AZ230" s="1">
        <f t="shared" si="108"/>
        <v>0.59280898876404498</v>
      </c>
      <c r="BA230" s="1">
        <f t="shared" si="108"/>
        <v>262.02157303370785</v>
      </c>
      <c r="BB230" s="1">
        <f t="shared" si="108"/>
        <v>264.98561797752808</v>
      </c>
      <c r="BC230" s="1">
        <f t="shared" si="109"/>
        <v>0</v>
      </c>
      <c r="BD230" s="1">
        <f t="shared" si="109"/>
        <v>0.89423728813559311</v>
      </c>
      <c r="BE230" s="1">
        <f t="shared" si="109"/>
        <v>317.1561581920904</v>
      </c>
      <c r="BF230" s="1">
        <f t="shared" si="109"/>
        <v>209.54960451977399</v>
      </c>
      <c r="BG230" s="1">
        <f t="shared" si="110"/>
        <v>0</v>
      </c>
      <c r="BH230" s="1">
        <f t="shared" si="110"/>
        <v>1.1235955056179778E-3</v>
      </c>
      <c r="BI230" s="1">
        <f t="shared" si="110"/>
        <v>0.49662921348314615</v>
      </c>
      <c r="BJ230" s="1">
        <f t="shared" si="110"/>
        <v>0.50224719101123605</v>
      </c>
      <c r="BK230" s="1">
        <f t="shared" si="111"/>
        <v>0</v>
      </c>
      <c r="BL230" s="1">
        <f t="shared" si="111"/>
        <v>1.6949152542372883E-3</v>
      </c>
      <c r="BM230" s="1">
        <f t="shared" si="111"/>
        <v>0.601129943502825</v>
      </c>
      <c r="BN230" s="1">
        <f t="shared" si="111"/>
        <v>0.3971751412429379</v>
      </c>
    </row>
    <row r="231" spans="1:66" hidden="1">
      <c r="A231" s="2" t="s">
        <v>161</v>
      </c>
      <c r="B231" s="2" t="s">
        <v>105</v>
      </c>
      <c r="C231" s="2" t="s">
        <v>164</v>
      </c>
      <c r="D231" s="2" t="s">
        <v>248</v>
      </c>
      <c r="E231" s="6" t="s">
        <v>75</v>
      </c>
      <c r="F231" s="2" t="s">
        <v>1141</v>
      </c>
      <c r="G231" s="2" t="s">
        <v>1433</v>
      </c>
      <c r="H231" s="2" t="s">
        <v>1141</v>
      </c>
      <c r="I231" s="2">
        <v>85</v>
      </c>
      <c r="J231" s="2">
        <v>25</v>
      </c>
      <c r="K231" s="2" t="str">
        <f t="shared" si="86"/>
        <v>MINERIO</v>
      </c>
      <c r="L231" s="2">
        <f t="shared" si="87"/>
        <v>7.1000000000000002E-4</v>
      </c>
      <c r="M231" s="2">
        <f t="shared" si="88"/>
        <v>19.25</v>
      </c>
      <c r="N231" s="9">
        <v>2.84</v>
      </c>
      <c r="O231" s="10">
        <v>0.77</v>
      </c>
      <c r="P231" s="11">
        <f t="shared" si="101"/>
        <v>0</v>
      </c>
      <c r="Q231" s="11">
        <f t="shared" si="102"/>
        <v>1</v>
      </c>
      <c r="R231" s="11">
        <f t="shared" si="103"/>
        <v>0</v>
      </c>
      <c r="S231" s="11">
        <f t="shared" si="104"/>
        <v>2758921</v>
      </c>
      <c r="T231" s="2">
        <v>0</v>
      </c>
      <c r="U231" s="2">
        <v>1661</v>
      </c>
      <c r="V231" s="2">
        <f t="shared" si="89"/>
        <v>0</v>
      </c>
      <c r="W231" s="2">
        <f t="shared" si="90"/>
        <v>1</v>
      </c>
      <c r="X231" s="2">
        <v>0</v>
      </c>
      <c r="Y231" s="2">
        <v>465</v>
      </c>
      <c r="Z231" s="5">
        <v>0</v>
      </c>
      <c r="AA231" s="5">
        <v>12</v>
      </c>
      <c r="AB231" s="5">
        <v>736</v>
      </c>
      <c r="AC231" s="5">
        <v>265</v>
      </c>
      <c r="AD231" s="5">
        <v>13</v>
      </c>
      <c r="AE231" s="5">
        <v>63</v>
      </c>
      <c r="AF231" s="5">
        <f t="shared" si="91"/>
        <v>0</v>
      </c>
      <c r="AG231" s="5">
        <f t="shared" si="92"/>
        <v>1.1846001974333662E-2</v>
      </c>
      <c r="AH231" s="5">
        <f t="shared" si="93"/>
        <v>0.72655478775913129</v>
      </c>
      <c r="AI231" s="5">
        <f t="shared" si="94"/>
        <v>0.26159921026653504</v>
      </c>
      <c r="AJ231" s="5">
        <v>0</v>
      </c>
      <c r="AK231" s="3">
        <v>4</v>
      </c>
      <c r="AL231" s="3">
        <v>688</v>
      </c>
      <c r="AM231" s="3">
        <v>359</v>
      </c>
      <c r="AN231" s="3">
        <v>4</v>
      </c>
      <c r="AO231" s="3">
        <v>33</v>
      </c>
      <c r="AP231" s="1">
        <f t="shared" si="95"/>
        <v>0</v>
      </c>
      <c r="AQ231" s="1">
        <f t="shared" si="96"/>
        <v>3.8058991436726928E-3</v>
      </c>
      <c r="AR231" s="1">
        <f t="shared" si="97"/>
        <v>0.65461465271170316</v>
      </c>
      <c r="AS231" s="1">
        <f t="shared" si="98"/>
        <v>0.34157944814462415</v>
      </c>
      <c r="AT231" s="5">
        <f t="shared" si="99"/>
        <v>1013</v>
      </c>
      <c r="AU231" s="3">
        <f t="shared" si="105"/>
        <v>1051</v>
      </c>
      <c r="AV231" s="2">
        <f t="shared" si="100"/>
        <v>1661</v>
      </c>
      <c r="AW231" s="1">
        <f t="shared" si="106"/>
        <v>0.32793682132280355</v>
      </c>
      <c r="AX231" s="1">
        <f t="shared" si="107"/>
        <v>0.31607992388201711</v>
      </c>
      <c r="AY231" s="1">
        <f t="shared" si="108"/>
        <v>0</v>
      </c>
      <c r="AZ231" s="1">
        <f t="shared" si="108"/>
        <v>1.2643196955280684</v>
      </c>
      <c r="BA231" s="1">
        <f t="shared" si="108"/>
        <v>217.46298763082777</v>
      </c>
      <c r="BB231" s="1">
        <f t="shared" si="108"/>
        <v>113.47269267364415</v>
      </c>
      <c r="BC231" s="1">
        <f t="shared" si="109"/>
        <v>0</v>
      </c>
      <c r="BD231" s="1">
        <f t="shared" si="109"/>
        <v>3.9352418558736426</v>
      </c>
      <c r="BE231" s="1">
        <f t="shared" si="109"/>
        <v>241.36150049358341</v>
      </c>
      <c r="BF231" s="1">
        <f t="shared" si="109"/>
        <v>86.90325765054294</v>
      </c>
      <c r="BG231" s="1">
        <f t="shared" si="110"/>
        <v>0</v>
      </c>
      <c r="BH231" s="1">
        <f t="shared" si="110"/>
        <v>3.8058991436726924E-3</v>
      </c>
      <c r="BI231" s="1">
        <f t="shared" si="110"/>
        <v>0.65461465271170316</v>
      </c>
      <c r="BJ231" s="1">
        <f t="shared" si="110"/>
        <v>0.34157944814462415</v>
      </c>
      <c r="BK231" s="1">
        <f t="shared" si="111"/>
        <v>0</v>
      </c>
      <c r="BL231" s="1">
        <f t="shared" si="111"/>
        <v>1.1846001974333662E-2</v>
      </c>
      <c r="BM231" s="1">
        <f t="shared" si="111"/>
        <v>0.72655478775913129</v>
      </c>
      <c r="BN231" s="1">
        <f t="shared" si="111"/>
        <v>0.26159921026653504</v>
      </c>
    </row>
    <row r="232" spans="1:66" hidden="1">
      <c r="A232" s="2" t="s">
        <v>1049</v>
      </c>
      <c r="B232" s="2" t="s">
        <v>105</v>
      </c>
      <c r="C232" s="2" t="s">
        <v>164</v>
      </c>
      <c r="E232" s="6" t="s">
        <v>146</v>
      </c>
      <c r="F232" s="2" t="s">
        <v>1436</v>
      </c>
      <c r="G232" s="2" t="s">
        <v>6</v>
      </c>
      <c r="H232" s="2" t="s">
        <v>1434</v>
      </c>
      <c r="I232" s="2">
        <v>240</v>
      </c>
      <c r="J232" s="2">
        <v>15</v>
      </c>
      <c r="K232" s="2" t="str">
        <f t="shared" si="86"/>
        <v>ESTERIL</v>
      </c>
      <c r="L232" s="2">
        <f t="shared" si="87"/>
        <v>4.2299999999999998E-4</v>
      </c>
      <c r="M232" s="2">
        <f t="shared" si="88"/>
        <v>2.5500000000000003</v>
      </c>
      <c r="N232" s="8">
        <v>2.82</v>
      </c>
      <c r="O232" s="11">
        <v>0.17</v>
      </c>
      <c r="P232" s="11">
        <f t="shared" si="101"/>
        <v>9.74025974025974E-3</v>
      </c>
      <c r="Q232" s="11">
        <f t="shared" si="102"/>
        <v>0.99998935502070441</v>
      </c>
      <c r="R232" s="11">
        <f t="shared" si="103"/>
        <v>7995.1558441558436</v>
      </c>
      <c r="S232" s="11">
        <f t="shared" si="104"/>
        <v>820827.26221777487</v>
      </c>
      <c r="T232" s="2">
        <v>9</v>
      </c>
      <c r="U232" s="2">
        <v>915</v>
      </c>
      <c r="V232" s="2">
        <f t="shared" si="89"/>
        <v>9.74025974025974E-3</v>
      </c>
      <c r="W232" s="2">
        <f t="shared" si="90"/>
        <v>0.99025974025974028</v>
      </c>
      <c r="X232" s="2">
        <v>0</v>
      </c>
      <c r="Y232" s="2">
        <v>306</v>
      </c>
      <c r="Z232" s="5">
        <v>0</v>
      </c>
      <c r="AA232" s="5">
        <v>0</v>
      </c>
      <c r="AB232" s="5">
        <v>198</v>
      </c>
      <c r="AC232" s="5">
        <v>439</v>
      </c>
      <c r="AD232" s="5">
        <v>0</v>
      </c>
      <c r="AE232" s="5">
        <v>2</v>
      </c>
      <c r="AF232" s="5">
        <f t="shared" si="91"/>
        <v>0</v>
      </c>
      <c r="AG232" s="5">
        <f t="shared" si="92"/>
        <v>0</v>
      </c>
      <c r="AH232" s="5">
        <f t="shared" si="93"/>
        <v>0.31083202511773939</v>
      </c>
      <c r="AI232" s="5">
        <f t="shared" si="94"/>
        <v>0.68916797488226056</v>
      </c>
      <c r="AJ232" s="5">
        <v>0</v>
      </c>
      <c r="AK232" s="3">
        <v>0</v>
      </c>
      <c r="AL232" s="3">
        <v>129</v>
      </c>
      <c r="AM232" s="3">
        <v>509</v>
      </c>
      <c r="AN232" s="3">
        <v>0</v>
      </c>
      <c r="AO232" s="3">
        <v>1</v>
      </c>
      <c r="AP232" s="1">
        <f t="shared" si="95"/>
        <v>0</v>
      </c>
      <c r="AQ232" s="1">
        <f t="shared" si="96"/>
        <v>0</v>
      </c>
      <c r="AR232" s="1">
        <f t="shared" si="97"/>
        <v>0.20219435736677116</v>
      </c>
      <c r="AS232" s="1">
        <f t="shared" si="98"/>
        <v>0.79780564263322884</v>
      </c>
      <c r="AT232" s="5">
        <f t="shared" si="99"/>
        <v>637</v>
      </c>
      <c r="AU232" s="3">
        <f t="shared" si="105"/>
        <v>638</v>
      </c>
      <c r="AV232" s="2">
        <f t="shared" si="100"/>
        <v>924</v>
      </c>
      <c r="AW232" s="1">
        <f t="shared" si="106"/>
        <v>0.29010989010989013</v>
      </c>
      <c r="AX232" s="1">
        <f t="shared" si="107"/>
        <v>0.28965517241379313</v>
      </c>
      <c r="AY232" s="1">
        <f t="shared" si="108"/>
        <v>0</v>
      </c>
      <c r="AZ232" s="1">
        <f t="shared" si="108"/>
        <v>0</v>
      </c>
      <c r="BA232" s="1">
        <f t="shared" si="108"/>
        <v>37.365517241379315</v>
      </c>
      <c r="BB232" s="1">
        <f t="shared" si="108"/>
        <v>147.4344827586207</v>
      </c>
      <c r="BC232" s="1">
        <f t="shared" si="109"/>
        <v>0</v>
      </c>
      <c r="BD232" s="1">
        <f t="shared" si="109"/>
        <v>0</v>
      </c>
      <c r="BE232" s="1">
        <f t="shared" si="109"/>
        <v>57.441758241758244</v>
      </c>
      <c r="BF232" s="1">
        <f t="shared" si="109"/>
        <v>127.35824175824177</v>
      </c>
      <c r="BG232" s="1">
        <f t="shared" si="110"/>
        <v>0</v>
      </c>
      <c r="BH232" s="1">
        <f t="shared" si="110"/>
        <v>0</v>
      </c>
      <c r="BI232" s="1">
        <f t="shared" si="110"/>
        <v>0.20219435736677119</v>
      </c>
      <c r="BJ232" s="1">
        <f t="shared" si="110"/>
        <v>0.79780564263322884</v>
      </c>
      <c r="BK232" s="1">
        <f t="shared" si="111"/>
        <v>0</v>
      </c>
      <c r="BL232" s="1">
        <f t="shared" si="111"/>
        <v>0</v>
      </c>
      <c r="BM232" s="1">
        <f t="shared" si="111"/>
        <v>0.31083202511773939</v>
      </c>
      <c r="BN232" s="1">
        <f t="shared" si="111"/>
        <v>0.68916797488226067</v>
      </c>
    </row>
    <row r="233" spans="1:66" hidden="1">
      <c r="A233" s="2" t="s">
        <v>161</v>
      </c>
      <c r="B233" s="2" t="s">
        <v>105</v>
      </c>
      <c r="C233" s="2" t="s">
        <v>164</v>
      </c>
      <c r="D233" s="2" t="s">
        <v>208</v>
      </c>
      <c r="E233" s="6" t="s">
        <v>71</v>
      </c>
      <c r="F233" s="2" t="s">
        <v>1141</v>
      </c>
      <c r="G233" s="2" t="s">
        <v>1433</v>
      </c>
      <c r="H233" s="2" t="s">
        <v>1141</v>
      </c>
      <c r="I233" s="2">
        <v>44</v>
      </c>
      <c r="J233" s="2">
        <v>30</v>
      </c>
      <c r="K233" s="2" t="str">
        <f t="shared" si="86"/>
        <v>MINERIO</v>
      </c>
      <c r="L233" s="2">
        <f t="shared" si="87"/>
        <v>8.4000000000000003E-4</v>
      </c>
      <c r="M233" s="2">
        <f t="shared" si="88"/>
        <v>178.5</v>
      </c>
      <c r="N233" s="9">
        <v>2.8</v>
      </c>
      <c r="O233" s="10">
        <v>5.95</v>
      </c>
      <c r="P233" s="11">
        <f t="shared" si="101"/>
        <v>0</v>
      </c>
      <c r="Q233" s="11">
        <f t="shared" si="102"/>
        <v>1</v>
      </c>
      <c r="R233" s="11">
        <f t="shared" si="103"/>
        <v>0</v>
      </c>
      <c r="S233" s="11">
        <f t="shared" si="104"/>
        <v>2088025</v>
      </c>
      <c r="T233" s="2">
        <v>0</v>
      </c>
      <c r="U233" s="2">
        <v>1445</v>
      </c>
      <c r="V233" s="2">
        <f t="shared" si="89"/>
        <v>0</v>
      </c>
      <c r="W233" s="2">
        <f t="shared" si="90"/>
        <v>1</v>
      </c>
      <c r="X233" s="2">
        <v>0</v>
      </c>
      <c r="Y233" s="2">
        <v>400</v>
      </c>
      <c r="Z233" s="5">
        <v>0</v>
      </c>
      <c r="AA233" s="5">
        <v>5</v>
      </c>
      <c r="AB233" s="5">
        <v>416</v>
      </c>
      <c r="AC233" s="5">
        <v>497</v>
      </c>
      <c r="AD233" s="5">
        <v>9</v>
      </c>
      <c r="AE233" s="5">
        <v>24</v>
      </c>
      <c r="AF233" s="5">
        <f t="shared" si="91"/>
        <v>0</v>
      </c>
      <c r="AG233" s="5">
        <f t="shared" si="92"/>
        <v>5.4466230936819175E-3</v>
      </c>
      <c r="AH233" s="5">
        <f t="shared" si="93"/>
        <v>0.45315904139433549</v>
      </c>
      <c r="AI233" s="5">
        <f t="shared" si="94"/>
        <v>0.54139433551198257</v>
      </c>
      <c r="AJ233" s="2">
        <v>0</v>
      </c>
      <c r="AK233" s="3">
        <v>1</v>
      </c>
      <c r="AL233" s="3">
        <v>335</v>
      </c>
      <c r="AM233" s="3">
        <v>593</v>
      </c>
      <c r="AN233" s="3">
        <v>6</v>
      </c>
      <c r="AO233" s="3">
        <v>16</v>
      </c>
      <c r="AP233" s="1">
        <f t="shared" si="95"/>
        <v>0</v>
      </c>
      <c r="AQ233" s="1">
        <f t="shared" si="96"/>
        <v>1.076426264800861E-3</v>
      </c>
      <c r="AR233" s="1">
        <f t="shared" si="97"/>
        <v>0.36060279870828849</v>
      </c>
      <c r="AS233" s="1">
        <f t="shared" si="98"/>
        <v>0.63832077502691065</v>
      </c>
      <c r="AT233" s="5">
        <f t="shared" si="99"/>
        <v>918</v>
      </c>
      <c r="AU233" s="3">
        <f t="shared" si="105"/>
        <v>929</v>
      </c>
      <c r="AV233" s="2">
        <f t="shared" si="100"/>
        <v>1445</v>
      </c>
      <c r="AW233" s="1">
        <f t="shared" si="106"/>
        <v>0.31481481481481483</v>
      </c>
      <c r="AX233" s="1">
        <f t="shared" si="107"/>
        <v>0.31108719052744888</v>
      </c>
      <c r="AY233" s="1">
        <f t="shared" si="108"/>
        <v>0</v>
      </c>
      <c r="AZ233" s="1">
        <f t="shared" si="108"/>
        <v>0.31108719052744888</v>
      </c>
      <c r="BA233" s="1">
        <f t="shared" si="108"/>
        <v>104.21420882669537</v>
      </c>
      <c r="BB233" s="1">
        <f t="shared" si="108"/>
        <v>184.47470398277719</v>
      </c>
      <c r="BC233" s="1">
        <f t="shared" si="109"/>
        <v>0</v>
      </c>
      <c r="BD233" s="1">
        <f t="shared" si="109"/>
        <v>1.5740740740740742</v>
      </c>
      <c r="BE233" s="1">
        <f t="shared" si="109"/>
        <v>130.96296296296296</v>
      </c>
      <c r="BF233" s="1">
        <f t="shared" si="109"/>
        <v>156.46296296296296</v>
      </c>
      <c r="BG233" s="1">
        <f t="shared" si="110"/>
        <v>0</v>
      </c>
      <c r="BH233" s="1">
        <f t="shared" si="110"/>
        <v>1.0764262648008613E-3</v>
      </c>
      <c r="BI233" s="1">
        <f t="shared" si="110"/>
        <v>0.36060279870828849</v>
      </c>
      <c r="BJ233" s="1">
        <f t="shared" si="110"/>
        <v>0.63832077502691065</v>
      </c>
      <c r="BK233" s="1">
        <f t="shared" si="111"/>
        <v>0</v>
      </c>
      <c r="BL233" s="1">
        <f t="shared" si="111"/>
        <v>5.4466230936819175E-3</v>
      </c>
      <c r="BM233" s="1">
        <f t="shared" si="111"/>
        <v>0.45315904139433549</v>
      </c>
      <c r="BN233" s="1">
        <f t="shared" si="111"/>
        <v>0.54139433551198257</v>
      </c>
    </row>
    <row r="234" spans="1:66" hidden="1">
      <c r="A234" s="2" t="s">
        <v>1049</v>
      </c>
      <c r="B234" s="2" t="s">
        <v>105</v>
      </c>
      <c r="C234" s="2" t="s">
        <v>164</v>
      </c>
      <c r="E234" s="6" t="s">
        <v>134</v>
      </c>
      <c r="F234" s="2" t="s">
        <v>1436</v>
      </c>
      <c r="G234" s="2" t="s">
        <v>6</v>
      </c>
      <c r="H234" s="2" t="s">
        <v>1434</v>
      </c>
      <c r="I234" s="2">
        <v>114</v>
      </c>
      <c r="J234" s="2">
        <v>10</v>
      </c>
      <c r="K234" s="2" t="str">
        <f t="shared" si="86"/>
        <v>MINERIO</v>
      </c>
      <c r="L234" s="2">
        <f t="shared" si="87"/>
        <v>2.7300000000000002E-4</v>
      </c>
      <c r="M234" s="2">
        <f t="shared" si="88"/>
        <v>11.100000000000001</v>
      </c>
      <c r="N234" s="9">
        <v>2.73</v>
      </c>
      <c r="O234" s="10">
        <v>1.1100000000000001</v>
      </c>
      <c r="P234" s="11">
        <f t="shared" si="101"/>
        <v>6.7551266586248493E-2</v>
      </c>
      <c r="Q234" s="11">
        <f t="shared" si="102"/>
        <v>0.9999126191928821</v>
      </c>
      <c r="R234" s="11">
        <f t="shared" si="103"/>
        <v>34727.3630880579</v>
      </c>
      <c r="S234" s="11">
        <f t="shared" si="104"/>
        <v>514044.07848824956</v>
      </c>
      <c r="T234" s="2">
        <v>56</v>
      </c>
      <c r="U234" s="2">
        <v>773</v>
      </c>
      <c r="V234" s="2">
        <f t="shared" si="89"/>
        <v>6.7551266586248493E-2</v>
      </c>
      <c r="W234" s="2">
        <f t="shared" si="90"/>
        <v>0.93244873341375156</v>
      </c>
      <c r="X234" s="2">
        <v>0</v>
      </c>
      <c r="Y234" s="2">
        <v>267</v>
      </c>
      <c r="Z234" s="5">
        <v>0</v>
      </c>
      <c r="AA234" s="5">
        <v>341</v>
      </c>
      <c r="AB234" s="5">
        <v>40</v>
      </c>
      <c r="AC234" s="5">
        <v>18</v>
      </c>
      <c r="AD234" s="5">
        <v>178</v>
      </c>
      <c r="AE234" s="5">
        <v>3</v>
      </c>
      <c r="AF234" s="5">
        <f t="shared" si="91"/>
        <v>0</v>
      </c>
      <c r="AG234" s="5">
        <f t="shared" si="92"/>
        <v>0.85463659147869675</v>
      </c>
      <c r="AH234" s="5">
        <f t="shared" si="93"/>
        <v>0.10025062656641603</v>
      </c>
      <c r="AI234" s="5">
        <f t="shared" si="94"/>
        <v>4.5112781954887216E-2</v>
      </c>
      <c r="AJ234" s="2">
        <v>0</v>
      </c>
      <c r="AK234" s="3">
        <v>283</v>
      </c>
      <c r="AL234" s="3">
        <v>71</v>
      </c>
      <c r="AM234" s="3">
        <v>27</v>
      </c>
      <c r="AN234" s="3">
        <v>188</v>
      </c>
      <c r="AO234" s="3">
        <v>9</v>
      </c>
      <c r="AP234" s="1">
        <f t="shared" si="95"/>
        <v>0</v>
      </c>
      <c r="AQ234" s="1">
        <f t="shared" si="96"/>
        <v>0.7427821522309711</v>
      </c>
      <c r="AR234" s="1">
        <f t="shared" si="97"/>
        <v>0.18635170603674542</v>
      </c>
      <c r="AS234" s="1">
        <f t="shared" si="98"/>
        <v>7.0866141732283464E-2</v>
      </c>
      <c r="AT234" s="5">
        <f t="shared" si="99"/>
        <v>399</v>
      </c>
      <c r="AU234" s="3">
        <f t="shared" si="105"/>
        <v>381</v>
      </c>
      <c r="AV234" s="2">
        <f t="shared" si="100"/>
        <v>829</v>
      </c>
      <c r="AW234" s="1">
        <f t="shared" si="106"/>
        <v>0.41553884711779449</v>
      </c>
      <c r="AX234" s="1">
        <f t="shared" si="107"/>
        <v>0.43517060367454069</v>
      </c>
      <c r="AY234" s="1">
        <f t="shared" si="108"/>
        <v>0</v>
      </c>
      <c r="AZ234" s="1">
        <f t="shared" si="108"/>
        <v>123.15328083989502</v>
      </c>
      <c r="BA234" s="1">
        <f t="shared" si="108"/>
        <v>30.897112860892388</v>
      </c>
      <c r="BB234" s="1">
        <f t="shared" si="108"/>
        <v>11.749606299212598</v>
      </c>
      <c r="BC234" s="1">
        <f t="shared" si="109"/>
        <v>0</v>
      </c>
      <c r="BD234" s="1">
        <f t="shared" si="109"/>
        <v>141.69874686716793</v>
      </c>
      <c r="BE234" s="1">
        <f t="shared" si="109"/>
        <v>16.62155388471178</v>
      </c>
      <c r="BF234" s="1">
        <f t="shared" si="109"/>
        <v>7.4796992481203004</v>
      </c>
      <c r="BG234" s="1">
        <f t="shared" si="110"/>
        <v>0</v>
      </c>
      <c r="BH234" s="1">
        <f t="shared" si="110"/>
        <v>0.74278215223097122</v>
      </c>
      <c r="BI234" s="1">
        <f t="shared" si="110"/>
        <v>0.18635170603674542</v>
      </c>
      <c r="BJ234" s="1">
        <f t="shared" si="110"/>
        <v>7.0866141732283464E-2</v>
      </c>
      <c r="BK234" s="1">
        <f t="shared" si="111"/>
        <v>0</v>
      </c>
      <c r="BL234" s="1">
        <f t="shared" si="111"/>
        <v>0.85463659147869675</v>
      </c>
      <c r="BM234" s="1">
        <f t="shared" si="111"/>
        <v>0.10025062656641603</v>
      </c>
      <c r="BN234" s="1">
        <f t="shared" si="111"/>
        <v>4.5112781954887216E-2</v>
      </c>
    </row>
    <row r="235" spans="1:66" hidden="1">
      <c r="A235" s="2" t="s">
        <v>161</v>
      </c>
      <c r="B235" s="2" t="s">
        <v>105</v>
      </c>
      <c r="C235" s="2" t="s">
        <v>164</v>
      </c>
      <c r="D235" s="2" t="s">
        <v>359</v>
      </c>
      <c r="E235" s="6" t="s">
        <v>88</v>
      </c>
      <c r="F235" s="2" t="s">
        <v>1436</v>
      </c>
      <c r="G235" s="2" t="s">
        <v>6</v>
      </c>
      <c r="H235" s="2" t="s">
        <v>1141</v>
      </c>
      <c r="I235" s="2">
        <v>196</v>
      </c>
      <c r="J235" s="2">
        <v>30</v>
      </c>
      <c r="K235" s="2" t="str">
        <f t="shared" si="86"/>
        <v>MINERIO</v>
      </c>
      <c r="L235" s="2">
        <f t="shared" si="87"/>
        <v>8.160000000000001E-4</v>
      </c>
      <c r="M235" s="2">
        <f t="shared" si="88"/>
        <v>12.299999999999999</v>
      </c>
      <c r="N235" s="8">
        <v>2.72</v>
      </c>
      <c r="O235" s="11">
        <v>0.41</v>
      </c>
      <c r="P235" s="11">
        <f t="shared" si="101"/>
        <v>0</v>
      </c>
      <c r="Q235" s="11">
        <f t="shared" si="102"/>
        <v>1</v>
      </c>
      <c r="R235" s="11">
        <f t="shared" si="103"/>
        <v>0</v>
      </c>
      <c r="S235" s="11">
        <f t="shared" si="104"/>
        <v>1664100</v>
      </c>
      <c r="T235" s="2">
        <v>0</v>
      </c>
      <c r="U235" s="2">
        <v>1290</v>
      </c>
      <c r="V235" s="2">
        <f t="shared" si="89"/>
        <v>0</v>
      </c>
      <c r="W235" s="2">
        <f t="shared" si="90"/>
        <v>1</v>
      </c>
      <c r="X235" s="2">
        <v>0</v>
      </c>
      <c r="Y235" s="2">
        <v>320</v>
      </c>
      <c r="Z235" s="5">
        <v>0</v>
      </c>
      <c r="AA235" s="5">
        <v>5</v>
      </c>
      <c r="AB235" s="5">
        <v>461</v>
      </c>
      <c r="AC235" s="5">
        <v>390</v>
      </c>
      <c r="AD235" s="5">
        <v>6</v>
      </c>
      <c r="AE235" s="5">
        <v>23</v>
      </c>
      <c r="AF235" s="5">
        <f t="shared" si="91"/>
        <v>0</v>
      </c>
      <c r="AG235" s="5">
        <f t="shared" si="92"/>
        <v>5.8411214953271026E-3</v>
      </c>
      <c r="AH235" s="5">
        <f t="shared" si="93"/>
        <v>0.53855140186915884</v>
      </c>
      <c r="AI235" s="5">
        <f t="shared" si="94"/>
        <v>0.45560747663551404</v>
      </c>
      <c r="AJ235" s="5">
        <v>0</v>
      </c>
      <c r="AK235" s="3">
        <v>1</v>
      </c>
      <c r="AL235" s="3">
        <v>393</v>
      </c>
      <c r="AM235" s="3">
        <v>470</v>
      </c>
      <c r="AN235" s="3">
        <v>4</v>
      </c>
      <c r="AO235" s="3">
        <v>17</v>
      </c>
      <c r="AP235" s="1">
        <f t="shared" si="95"/>
        <v>0</v>
      </c>
      <c r="AQ235" s="1">
        <f t="shared" si="96"/>
        <v>1.1574074074074073E-3</v>
      </c>
      <c r="AR235" s="1">
        <f t="shared" si="97"/>
        <v>0.4548611111111111</v>
      </c>
      <c r="AS235" s="1">
        <f t="shared" si="98"/>
        <v>0.54398148148148151</v>
      </c>
      <c r="AT235" s="5">
        <f t="shared" si="99"/>
        <v>856</v>
      </c>
      <c r="AU235" s="3">
        <f t="shared" si="105"/>
        <v>864</v>
      </c>
      <c r="AV235" s="2">
        <f t="shared" si="100"/>
        <v>1290</v>
      </c>
      <c r="AW235" s="1">
        <f t="shared" si="106"/>
        <v>0.30140186915887851</v>
      </c>
      <c r="AX235" s="1">
        <f t="shared" si="107"/>
        <v>0.2986111111111111</v>
      </c>
      <c r="AY235" s="1">
        <f t="shared" si="108"/>
        <v>0</v>
      </c>
      <c r="AZ235" s="1">
        <f t="shared" si="108"/>
        <v>0.2986111111111111</v>
      </c>
      <c r="BA235" s="1">
        <f t="shared" si="108"/>
        <v>117.35416666666666</v>
      </c>
      <c r="BB235" s="1">
        <f t="shared" si="108"/>
        <v>140.34722222222223</v>
      </c>
      <c r="BC235" s="1">
        <f t="shared" si="109"/>
        <v>0</v>
      </c>
      <c r="BD235" s="1">
        <f t="shared" si="109"/>
        <v>1.5070093457943925</v>
      </c>
      <c r="BE235" s="1">
        <f t="shared" si="109"/>
        <v>138.946261682243</v>
      </c>
      <c r="BF235" s="1">
        <f t="shared" si="109"/>
        <v>117.54672897196262</v>
      </c>
      <c r="BG235" s="1">
        <f t="shared" si="110"/>
        <v>0</v>
      </c>
      <c r="BH235" s="1">
        <f t="shared" si="110"/>
        <v>1.1574074074074073E-3</v>
      </c>
      <c r="BI235" s="1">
        <f t="shared" si="110"/>
        <v>0.45486111111111105</v>
      </c>
      <c r="BJ235" s="1">
        <f t="shared" si="110"/>
        <v>0.54398148148148151</v>
      </c>
      <c r="BK235" s="1">
        <f t="shared" si="111"/>
        <v>0</v>
      </c>
      <c r="BL235" s="1">
        <f t="shared" si="111"/>
        <v>5.8411214953271026E-3</v>
      </c>
      <c r="BM235" s="1">
        <f t="shared" si="111"/>
        <v>0.53855140186915895</v>
      </c>
      <c r="BN235" s="1">
        <f t="shared" si="111"/>
        <v>0.45560747663551404</v>
      </c>
    </row>
    <row r="236" spans="1:66" hidden="1">
      <c r="A236" s="2" t="s">
        <v>1049</v>
      </c>
      <c r="B236" s="2" t="s">
        <v>105</v>
      </c>
      <c r="C236" s="2" t="s">
        <v>164</v>
      </c>
      <c r="E236" s="6" t="s">
        <v>148</v>
      </c>
      <c r="F236" s="2" t="s">
        <v>1436</v>
      </c>
      <c r="G236" s="2" t="s">
        <v>6</v>
      </c>
      <c r="H236" s="2" t="s">
        <v>1141</v>
      </c>
      <c r="I236" s="2">
        <v>257</v>
      </c>
      <c r="J236" s="2">
        <v>15</v>
      </c>
      <c r="K236" s="2" t="str">
        <f t="shared" si="86"/>
        <v>MINERIO</v>
      </c>
      <c r="L236" s="2">
        <f t="shared" si="87"/>
        <v>4.0649999999999996E-4</v>
      </c>
      <c r="M236" s="2">
        <f t="shared" si="88"/>
        <v>19.950000000000003</v>
      </c>
      <c r="N236" s="8">
        <v>2.71</v>
      </c>
      <c r="O236" s="11">
        <v>1.33</v>
      </c>
      <c r="P236" s="11">
        <f t="shared" si="101"/>
        <v>0</v>
      </c>
      <c r="Q236" s="11">
        <f t="shared" si="102"/>
        <v>1</v>
      </c>
      <c r="R236" s="11">
        <f t="shared" si="103"/>
        <v>0</v>
      </c>
      <c r="S236" s="11">
        <f t="shared" si="104"/>
        <v>1811716</v>
      </c>
      <c r="T236" s="2">
        <v>0</v>
      </c>
      <c r="U236" s="2">
        <v>1346</v>
      </c>
      <c r="V236" s="2">
        <f t="shared" si="89"/>
        <v>0</v>
      </c>
      <c r="W236" s="2">
        <f t="shared" si="90"/>
        <v>1</v>
      </c>
      <c r="X236" s="2">
        <v>0</v>
      </c>
      <c r="Y236" s="2">
        <v>400</v>
      </c>
      <c r="Z236" s="5">
        <v>0</v>
      </c>
      <c r="AA236" s="5">
        <v>14</v>
      </c>
      <c r="AB236" s="5">
        <v>632</v>
      </c>
      <c r="AC236" s="5">
        <v>201</v>
      </c>
      <c r="AD236" s="5">
        <v>23</v>
      </c>
      <c r="AE236" s="5">
        <v>45</v>
      </c>
      <c r="AF236" s="5">
        <f t="shared" si="91"/>
        <v>0</v>
      </c>
      <c r="AG236" s="5">
        <f t="shared" si="92"/>
        <v>1.6528925619834711E-2</v>
      </c>
      <c r="AH236" s="5">
        <f t="shared" si="93"/>
        <v>0.74616292798110984</v>
      </c>
      <c r="AI236" s="5">
        <f t="shared" si="94"/>
        <v>0.23730814639905548</v>
      </c>
      <c r="AJ236" s="5">
        <v>0</v>
      </c>
      <c r="AK236" s="3">
        <v>3</v>
      </c>
      <c r="AL236" s="3">
        <v>593</v>
      </c>
      <c r="AM236" s="3">
        <v>281</v>
      </c>
      <c r="AN236" s="3">
        <v>6</v>
      </c>
      <c r="AO236" s="3">
        <v>32</v>
      </c>
      <c r="AP236" s="1">
        <f t="shared" si="95"/>
        <v>0</v>
      </c>
      <c r="AQ236" s="1">
        <f t="shared" si="96"/>
        <v>3.4207525655644243E-3</v>
      </c>
      <c r="AR236" s="1">
        <f t="shared" si="97"/>
        <v>0.67616875712656788</v>
      </c>
      <c r="AS236" s="1">
        <f t="shared" si="98"/>
        <v>0.32041049030786772</v>
      </c>
      <c r="AT236" s="5">
        <f t="shared" si="99"/>
        <v>847</v>
      </c>
      <c r="AU236" s="3">
        <f t="shared" si="105"/>
        <v>877</v>
      </c>
      <c r="AV236" s="2">
        <f t="shared" si="100"/>
        <v>1346</v>
      </c>
      <c r="AW236" s="1">
        <f t="shared" si="106"/>
        <v>0.317827626918536</v>
      </c>
      <c r="AX236" s="1">
        <f t="shared" si="107"/>
        <v>0.30695553021664768</v>
      </c>
      <c r="AY236" s="1">
        <f t="shared" si="108"/>
        <v>0</v>
      </c>
      <c r="AZ236" s="1">
        <f t="shared" si="108"/>
        <v>0.92086659064994303</v>
      </c>
      <c r="BA236" s="1">
        <f t="shared" si="108"/>
        <v>182.02462941847207</v>
      </c>
      <c r="BB236" s="1">
        <f t="shared" si="108"/>
        <v>86.254503990877993</v>
      </c>
      <c r="BC236" s="1">
        <f t="shared" si="109"/>
        <v>0</v>
      </c>
      <c r="BD236" s="1">
        <f t="shared" si="109"/>
        <v>4.4495867768595039</v>
      </c>
      <c r="BE236" s="1">
        <f t="shared" si="109"/>
        <v>200.86706021251476</v>
      </c>
      <c r="BF236" s="1">
        <f t="shared" si="109"/>
        <v>63.883353010625733</v>
      </c>
      <c r="BG236" s="1">
        <f t="shared" si="110"/>
        <v>0</v>
      </c>
      <c r="BH236" s="1">
        <f t="shared" si="110"/>
        <v>3.4207525655644238E-3</v>
      </c>
      <c r="BI236" s="1">
        <f t="shared" si="110"/>
        <v>0.67616875712656777</v>
      </c>
      <c r="BJ236" s="1">
        <f t="shared" si="110"/>
        <v>0.32041049030786767</v>
      </c>
      <c r="BK236" s="1">
        <f t="shared" si="111"/>
        <v>0</v>
      </c>
      <c r="BL236" s="1">
        <f t="shared" si="111"/>
        <v>1.6528925619834711E-2</v>
      </c>
      <c r="BM236" s="1">
        <f t="shared" si="111"/>
        <v>0.74616292798110984</v>
      </c>
      <c r="BN236" s="1">
        <f t="shared" si="111"/>
        <v>0.23730814639905548</v>
      </c>
    </row>
    <row r="237" spans="1:66" hidden="1">
      <c r="A237" s="2" t="s">
        <v>1049</v>
      </c>
      <c r="B237" s="2" t="s">
        <v>105</v>
      </c>
      <c r="C237" s="2" t="s">
        <v>164</v>
      </c>
      <c r="E237" s="6" t="s">
        <v>49</v>
      </c>
      <c r="F237" s="2" t="s">
        <v>6</v>
      </c>
      <c r="G237" s="2" t="s">
        <v>6</v>
      </c>
      <c r="H237" s="2" t="s">
        <v>1434</v>
      </c>
      <c r="I237" s="2">
        <v>222</v>
      </c>
      <c r="J237" s="2">
        <v>40</v>
      </c>
      <c r="K237" s="2" t="str">
        <f t="shared" si="86"/>
        <v>ESTERIL</v>
      </c>
      <c r="L237" s="2">
        <f t="shared" si="87"/>
        <v>1.08E-3</v>
      </c>
      <c r="M237" s="2">
        <f t="shared" si="88"/>
        <v>0.8</v>
      </c>
      <c r="N237" s="8">
        <v>2.7</v>
      </c>
      <c r="O237" s="11">
        <v>0.02</v>
      </c>
      <c r="P237" s="11">
        <f t="shared" si="101"/>
        <v>8.7815587266739849E-3</v>
      </c>
      <c r="Q237" s="11">
        <f t="shared" si="102"/>
        <v>0.99999513758802483</v>
      </c>
      <c r="R237" s="11">
        <f t="shared" si="103"/>
        <v>28136.992316136115</v>
      </c>
      <c r="S237" s="11">
        <f t="shared" si="104"/>
        <v>3204084.4203457902</v>
      </c>
      <c r="T237" s="2">
        <v>16</v>
      </c>
      <c r="U237" s="2">
        <v>1806</v>
      </c>
      <c r="V237" s="2">
        <f t="shared" si="89"/>
        <v>8.7815587266739849E-3</v>
      </c>
      <c r="W237" s="2">
        <f t="shared" si="90"/>
        <v>0.99121844127332603</v>
      </c>
      <c r="X237" s="2">
        <v>0</v>
      </c>
      <c r="Y237" s="2">
        <v>445</v>
      </c>
      <c r="Z237" s="5">
        <v>0</v>
      </c>
      <c r="AA237" s="5">
        <v>0</v>
      </c>
      <c r="AB237" s="5">
        <v>392</v>
      </c>
      <c r="AC237" s="5">
        <v>831</v>
      </c>
      <c r="AD237" s="5">
        <v>0</v>
      </c>
      <c r="AE237" s="5">
        <v>3</v>
      </c>
      <c r="AF237" s="5">
        <f t="shared" si="91"/>
        <v>0</v>
      </c>
      <c r="AG237" s="5">
        <f t="shared" si="92"/>
        <v>0</v>
      </c>
      <c r="AH237" s="5">
        <f t="shared" si="93"/>
        <v>0.32052330335241208</v>
      </c>
      <c r="AI237" s="5">
        <f t="shared" si="94"/>
        <v>0.67947669664758792</v>
      </c>
      <c r="AJ237" s="5">
        <v>0</v>
      </c>
      <c r="AK237" s="3">
        <v>0</v>
      </c>
      <c r="AL237" s="3">
        <v>267</v>
      </c>
      <c r="AM237" s="3">
        <v>959</v>
      </c>
      <c r="AN237" s="3">
        <v>0</v>
      </c>
      <c r="AO237" s="3">
        <v>0</v>
      </c>
      <c r="AP237" s="1">
        <f t="shared" si="95"/>
        <v>0</v>
      </c>
      <c r="AQ237" s="1">
        <f t="shared" si="96"/>
        <v>0</v>
      </c>
      <c r="AR237" s="1">
        <f t="shared" si="97"/>
        <v>0.21778140293637846</v>
      </c>
      <c r="AS237" s="1">
        <f t="shared" si="98"/>
        <v>0.78221859706362151</v>
      </c>
      <c r="AT237" s="5">
        <f t="shared" si="99"/>
        <v>1223</v>
      </c>
      <c r="AU237" s="3">
        <f t="shared" si="105"/>
        <v>1226</v>
      </c>
      <c r="AV237" s="2">
        <f t="shared" si="100"/>
        <v>1822</v>
      </c>
      <c r="AW237" s="1">
        <f t="shared" si="106"/>
        <v>0.29795584627964022</v>
      </c>
      <c r="AX237" s="1">
        <f t="shared" si="107"/>
        <v>0.29722675367047308</v>
      </c>
      <c r="AY237" s="1">
        <f t="shared" si="108"/>
        <v>0</v>
      </c>
      <c r="AZ237" s="1">
        <f t="shared" si="108"/>
        <v>0</v>
      </c>
      <c r="BA237" s="1">
        <f t="shared" si="108"/>
        <v>79.359543230016314</v>
      </c>
      <c r="BB237" s="1">
        <f t="shared" si="108"/>
        <v>285.04045676998368</v>
      </c>
      <c r="BC237" s="1">
        <f t="shared" si="109"/>
        <v>0</v>
      </c>
      <c r="BD237" s="1">
        <f t="shared" si="109"/>
        <v>0</v>
      </c>
      <c r="BE237" s="1">
        <f t="shared" si="109"/>
        <v>116.79869174161897</v>
      </c>
      <c r="BF237" s="1">
        <f t="shared" si="109"/>
        <v>247.60130825838104</v>
      </c>
      <c r="BG237" s="1">
        <f t="shared" si="110"/>
        <v>0</v>
      </c>
      <c r="BH237" s="1">
        <f t="shared" si="110"/>
        <v>0</v>
      </c>
      <c r="BI237" s="1">
        <f t="shared" si="110"/>
        <v>0.21778140293637849</v>
      </c>
      <c r="BJ237" s="1">
        <f t="shared" si="110"/>
        <v>0.78221859706362151</v>
      </c>
      <c r="BK237" s="1">
        <f t="shared" si="111"/>
        <v>0</v>
      </c>
      <c r="BL237" s="1">
        <f t="shared" si="111"/>
        <v>0</v>
      </c>
      <c r="BM237" s="1">
        <f t="shared" si="111"/>
        <v>0.32052330335241214</v>
      </c>
      <c r="BN237" s="1">
        <f t="shared" si="111"/>
        <v>0.67947669664758792</v>
      </c>
    </row>
    <row r="238" spans="1:66" hidden="1">
      <c r="A238" s="2" t="s">
        <v>1049</v>
      </c>
      <c r="B238" s="2" t="s">
        <v>105</v>
      </c>
      <c r="C238" s="2" t="s">
        <v>164</v>
      </c>
      <c r="E238" s="6" t="s">
        <v>153</v>
      </c>
      <c r="F238" s="2" t="s">
        <v>1436</v>
      </c>
      <c r="G238" s="2" t="s">
        <v>6</v>
      </c>
      <c r="H238" s="2" t="s">
        <v>1141</v>
      </c>
      <c r="I238" s="2">
        <v>293</v>
      </c>
      <c r="J238" s="2">
        <v>10</v>
      </c>
      <c r="K238" s="2" t="str">
        <f t="shared" si="86"/>
        <v>MINERIO</v>
      </c>
      <c r="L238" s="2">
        <f t="shared" si="87"/>
        <v>2.6699999999999998E-4</v>
      </c>
      <c r="M238" s="2">
        <f t="shared" si="88"/>
        <v>60.5</v>
      </c>
      <c r="N238" s="8">
        <v>2.67</v>
      </c>
      <c r="O238" s="11">
        <v>6.05</v>
      </c>
      <c r="P238" s="11">
        <f t="shared" si="101"/>
        <v>0.17801047120418848</v>
      </c>
      <c r="Q238" s="11">
        <f t="shared" si="102"/>
        <v>0.99962220123340184</v>
      </c>
      <c r="R238" s="11">
        <f t="shared" si="103"/>
        <v>24238.083769633507</v>
      </c>
      <c r="S238" s="11">
        <f t="shared" si="104"/>
        <v>136109.55854214123</v>
      </c>
      <c r="T238" s="2">
        <v>102</v>
      </c>
      <c r="U238" s="2">
        <v>471</v>
      </c>
      <c r="V238" s="2">
        <f t="shared" si="89"/>
        <v>0.17801047120418848</v>
      </c>
      <c r="W238" s="2">
        <f t="shared" si="90"/>
        <v>0.82198952879581155</v>
      </c>
      <c r="X238" s="2">
        <v>0</v>
      </c>
      <c r="Y238" s="2">
        <v>237</v>
      </c>
      <c r="Z238" s="5">
        <v>0</v>
      </c>
      <c r="AA238" s="5">
        <v>141</v>
      </c>
      <c r="AB238" s="5">
        <v>98</v>
      </c>
      <c r="AC238" s="5">
        <v>51</v>
      </c>
      <c r="AD238" s="5">
        <v>118</v>
      </c>
      <c r="AE238" s="5">
        <v>15</v>
      </c>
      <c r="AF238" s="5">
        <f t="shared" si="91"/>
        <v>0</v>
      </c>
      <c r="AG238" s="5">
        <f t="shared" si="92"/>
        <v>0.48620689655172411</v>
      </c>
      <c r="AH238" s="5">
        <f t="shared" si="93"/>
        <v>0.33793103448275863</v>
      </c>
      <c r="AI238" s="5">
        <f t="shared" si="94"/>
        <v>0.17586206896551723</v>
      </c>
      <c r="AJ238" s="5">
        <v>0</v>
      </c>
      <c r="AK238" s="3">
        <v>94</v>
      </c>
      <c r="AL238" s="3">
        <v>150</v>
      </c>
      <c r="AM238" s="3">
        <v>61</v>
      </c>
      <c r="AN238" s="3">
        <v>92</v>
      </c>
      <c r="AO238" s="3">
        <v>23</v>
      </c>
      <c r="AP238" s="1">
        <f t="shared" si="95"/>
        <v>0</v>
      </c>
      <c r="AQ238" s="1">
        <f t="shared" si="96"/>
        <v>0.30819672131147541</v>
      </c>
      <c r="AR238" s="1">
        <f t="shared" si="97"/>
        <v>0.49180327868852458</v>
      </c>
      <c r="AS238" s="1">
        <f t="shared" si="98"/>
        <v>0.2</v>
      </c>
      <c r="AT238" s="5">
        <f t="shared" si="99"/>
        <v>290</v>
      </c>
      <c r="AU238" s="3">
        <f t="shared" si="105"/>
        <v>305</v>
      </c>
      <c r="AV238" s="2">
        <f t="shared" si="100"/>
        <v>573</v>
      </c>
      <c r="AW238" s="1">
        <f t="shared" si="106"/>
        <v>0.39517241379310347</v>
      </c>
      <c r="AX238" s="1">
        <f t="shared" si="107"/>
        <v>0.37573770491803277</v>
      </c>
      <c r="AY238" s="1">
        <f t="shared" si="108"/>
        <v>0</v>
      </c>
      <c r="AZ238" s="1">
        <f t="shared" si="108"/>
        <v>35.319344262295083</v>
      </c>
      <c r="BA238" s="1">
        <f t="shared" si="108"/>
        <v>56.360655737704917</v>
      </c>
      <c r="BB238" s="1">
        <f t="shared" si="108"/>
        <v>22.919999999999998</v>
      </c>
      <c r="BC238" s="1">
        <f t="shared" si="109"/>
        <v>0</v>
      </c>
      <c r="BD238" s="1">
        <f t="shared" si="109"/>
        <v>55.719310344827591</v>
      </c>
      <c r="BE238" s="1">
        <f t="shared" si="109"/>
        <v>38.726896551724138</v>
      </c>
      <c r="BF238" s="1">
        <f t="shared" si="109"/>
        <v>20.153793103448276</v>
      </c>
      <c r="BG238" s="1">
        <f t="shared" si="110"/>
        <v>0</v>
      </c>
      <c r="BH238" s="1">
        <f t="shared" si="110"/>
        <v>0.30819672131147541</v>
      </c>
      <c r="BI238" s="1">
        <f t="shared" si="110"/>
        <v>0.49180327868852453</v>
      </c>
      <c r="BJ238" s="1">
        <f t="shared" si="110"/>
        <v>0.19999999999999996</v>
      </c>
      <c r="BK238" s="1">
        <f t="shared" si="111"/>
        <v>0</v>
      </c>
      <c r="BL238" s="1">
        <f t="shared" si="111"/>
        <v>0.48620689655172417</v>
      </c>
      <c r="BM238" s="1">
        <f t="shared" si="111"/>
        <v>0.33793103448275857</v>
      </c>
      <c r="BN238" s="1">
        <f t="shared" si="111"/>
        <v>0.17586206896551723</v>
      </c>
    </row>
    <row r="239" spans="1:66" hidden="1">
      <c r="A239" s="2" t="s">
        <v>161</v>
      </c>
      <c r="B239" s="2" t="s">
        <v>105</v>
      </c>
      <c r="C239" s="2" t="s">
        <v>164</v>
      </c>
      <c r="D239" s="2" t="s">
        <v>419</v>
      </c>
      <c r="E239" s="6" t="s">
        <v>92</v>
      </c>
      <c r="F239" s="2" t="s">
        <v>1436</v>
      </c>
      <c r="G239" s="2" t="s">
        <v>1433</v>
      </c>
      <c r="H239" s="2" t="s">
        <v>1434</v>
      </c>
      <c r="I239" s="2">
        <v>256</v>
      </c>
      <c r="J239" s="2">
        <v>70</v>
      </c>
      <c r="K239" s="2" t="str">
        <f t="shared" si="86"/>
        <v>ESTERIL</v>
      </c>
      <c r="L239" s="2">
        <f t="shared" si="87"/>
        <v>1.8269999999999998E-3</v>
      </c>
      <c r="M239" s="2">
        <f t="shared" si="88"/>
        <v>9.8000000000000007</v>
      </c>
      <c r="N239" s="8">
        <v>2.61</v>
      </c>
      <c r="O239" s="11">
        <v>0.14000000000000001</v>
      </c>
      <c r="P239" s="11">
        <f t="shared" si="101"/>
        <v>4.0524433849821219E-2</v>
      </c>
      <c r="Q239" s="11">
        <f t="shared" si="102"/>
        <v>0.99998321997770223</v>
      </c>
      <c r="R239" s="11">
        <f t="shared" si="103"/>
        <v>216804.46483909417</v>
      </c>
      <c r="S239" s="11">
        <f t="shared" si="104"/>
        <v>5349879.2274008878</v>
      </c>
      <c r="T239" s="2">
        <v>102</v>
      </c>
      <c r="U239" s="2">
        <v>2415</v>
      </c>
      <c r="V239" s="2">
        <f t="shared" si="89"/>
        <v>4.0524433849821219E-2</v>
      </c>
      <c r="W239" s="2">
        <f t="shared" si="90"/>
        <v>0.95947556615017882</v>
      </c>
      <c r="X239" s="2">
        <v>0</v>
      </c>
      <c r="Y239" s="2">
        <v>572</v>
      </c>
      <c r="Z239" s="5">
        <v>0</v>
      </c>
      <c r="AA239" s="5">
        <v>43</v>
      </c>
      <c r="AB239" s="5">
        <v>1353</v>
      </c>
      <c r="AC239" s="5">
        <v>161</v>
      </c>
      <c r="AD239" s="5">
        <v>55</v>
      </c>
      <c r="AE239" s="5">
        <v>69</v>
      </c>
      <c r="AF239" s="5">
        <f t="shared" si="91"/>
        <v>0</v>
      </c>
      <c r="AG239" s="5">
        <f t="shared" si="92"/>
        <v>2.7617212588310854E-2</v>
      </c>
      <c r="AH239" s="5">
        <f t="shared" si="93"/>
        <v>0.86897880539499039</v>
      </c>
      <c r="AI239" s="5">
        <f t="shared" si="94"/>
        <v>0.10340398201669879</v>
      </c>
      <c r="AJ239" s="5">
        <v>0</v>
      </c>
      <c r="AK239" s="3">
        <v>15</v>
      </c>
      <c r="AL239" s="3">
        <v>1336</v>
      </c>
      <c r="AM239" s="3">
        <v>249</v>
      </c>
      <c r="AN239" s="3">
        <v>21</v>
      </c>
      <c r="AO239" s="3">
        <v>60</v>
      </c>
      <c r="AP239" s="1">
        <f t="shared" si="95"/>
        <v>0</v>
      </c>
      <c r="AQ239" s="1">
        <f t="shared" si="96"/>
        <v>9.3749999999999997E-3</v>
      </c>
      <c r="AR239" s="1">
        <f t="shared" si="97"/>
        <v>0.83499999999999996</v>
      </c>
      <c r="AS239" s="1">
        <f t="shared" si="98"/>
        <v>0.15562500000000001</v>
      </c>
      <c r="AT239" s="5">
        <f t="shared" si="99"/>
        <v>1557</v>
      </c>
      <c r="AU239" s="3">
        <f t="shared" si="105"/>
        <v>1600</v>
      </c>
      <c r="AV239" s="2">
        <f t="shared" si="100"/>
        <v>2517</v>
      </c>
      <c r="AW239" s="1">
        <f t="shared" si="106"/>
        <v>0.32331406551059733</v>
      </c>
      <c r="AX239" s="1">
        <f t="shared" si="107"/>
        <v>0.31462499999999999</v>
      </c>
      <c r="AY239" s="1">
        <f t="shared" si="108"/>
        <v>0</v>
      </c>
      <c r="AZ239" s="1">
        <f t="shared" si="108"/>
        <v>4.7193749999999994</v>
      </c>
      <c r="BA239" s="1">
        <f t="shared" si="108"/>
        <v>420.339</v>
      </c>
      <c r="BB239" s="1">
        <f t="shared" si="108"/>
        <v>78.341624999999993</v>
      </c>
      <c r="BC239" s="1">
        <f t="shared" si="109"/>
        <v>0</v>
      </c>
      <c r="BD239" s="1">
        <f t="shared" si="109"/>
        <v>13.902504816955686</v>
      </c>
      <c r="BE239" s="1">
        <f t="shared" si="109"/>
        <v>437.44393063583817</v>
      </c>
      <c r="BF239" s="1">
        <f t="shared" si="109"/>
        <v>52.053564547206172</v>
      </c>
      <c r="BG239" s="1">
        <f t="shared" si="110"/>
        <v>0</v>
      </c>
      <c r="BH239" s="1">
        <f t="shared" si="110"/>
        <v>9.3749999999999997E-3</v>
      </c>
      <c r="BI239" s="1">
        <f t="shared" si="110"/>
        <v>0.83500000000000008</v>
      </c>
      <c r="BJ239" s="1">
        <f t="shared" si="110"/>
        <v>0.15562499999999999</v>
      </c>
      <c r="BK239" s="1">
        <f t="shared" si="111"/>
        <v>0</v>
      </c>
      <c r="BL239" s="1">
        <f t="shared" si="111"/>
        <v>2.7617212588310857E-2</v>
      </c>
      <c r="BM239" s="1">
        <f t="shared" si="111"/>
        <v>0.86897880539499039</v>
      </c>
      <c r="BN239" s="1">
        <f t="shared" si="111"/>
        <v>0.10340398201669879</v>
      </c>
    </row>
    <row r="240" spans="1:66" hidden="1">
      <c r="A240" s="2" t="s">
        <v>1049</v>
      </c>
      <c r="B240" s="2" t="s">
        <v>105</v>
      </c>
      <c r="C240" s="2" t="s">
        <v>164</v>
      </c>
      <c r="E240" s="6" t="s">
        <v>139</v>
      </c>
      <c r="F240" s="2" t="s">
        <v>1436</v>
      </c>
      <c r="G240" s="2" t="s">
        <v>6</v>
      </c>
      <c r="H240" s="2" t="s">
        <v>1434</v>
      </c>
      <c r="I240" s="2">
        <v>160</v>
      </c>
      <c r="J240" s="2">
        <v>55</v>
      </c>
      <c r="K240" s="2" t="str">
        <f t="shared" si="86"/>
        <v>MINERIO</v>
      </c>
      <c r="L240" s="2">
        <f t="shared" si="87"/>
        <v>1.4135E-3</v>
      </c>
      <c r="M240" s="2">
        <f t="shared" si="88"/>
        <v>75.899999999999991</v>
      </c>
      <c r="N240" s="9">
        <v>2.57</v>
      </c>
      <c r="O240" s="10">
        <v>1.38</v>
      </c>
      <c r="P240" s="11">
        <f t="shared" si="101"/>
        <v>0.16169828364950317</v>
      </c>
      <c r="Q240" s="11">
        <f t="shared" si="102"/>
        <v>0.99991288566949799</v>
      </c>
      <c r="R240" s="11">
        <f t="shared" si="103"/>
        <v>362851.59530261974</v>
      </c>
      <c r="S240" s="11">
        <f t="shared" si="104"/>
        <v>2243808.5150938961</v>
      </c>
      <c r="T240" s="2">
        <v>358</v>
      </c>
      <c r="U240" s="2">
        <v>1856</v>
      </c>
      <c r="V240" s="2">
        <f t="shared" si="89"/>
        <v>0.16169828364950317</v>
      </c>
      <c r="W240" s="2">
        <f t="shared" si="90"/>
        <v>0.83830171635049688</v>
      </c>
      <c r="X240" s="2">
        <v>0</v>
      </c>
      <c r="Y240" s="2">
        <v>460</v>
      </c>
      <c r="Z240" s="5">
        <v>0</v>
      </c>
      <c r="AA240" s="5">
        <v>151</v>
      </c>
      <c r="AB240" s="5">
        <v>955</v>
      </c>
      <c r="AC240" s="5">
        <v>117</v>
      </c>
      <c r="AD240" s="5">
        <v>152</v>
      </c>
      <c r="AE240" s="5">
        <v>89</v>
      </c>
      <c r="AF240" s="5">
        <f t="shared" si="91"/>
        <v>0</v>
      </c>
      <c r="AG240" s="5">
        <f t="shared" si="92"/>
        <v>0.12346688470973018</v>
      </c>
      <c r="AH240" s="5">
        <f t="shared" si="93"/>
        <v>0.7808667211774325</v>
      </c>
      <c r="AI240" s="5">
        <f t="shared" si="94"/>
        <v>9.5666394112837283E-2</v>
      </c>
      <c r="AJ240" s="5">
        <v>0</v>
      </c>
      <c r="AK240" s="3">
        <v>94</v>
      </c>
      <c r="AL240" s="3">
        <v>1014</v>
      </c>
      <c r="AM240" s="3">
        <v>180</v>
      </c>
      <c r="AN240" s="3">
        <v>96</v>
      </c>
      <c r="AO240" s="3">
        <v>80</v>
      </c>
      <c r="AP240" s="1">
        <f t="shared" si="95"/>
        <v>0</v>
      </c>
      <c r="AQ240" s="1">
        <f t="shared" si="96"/>
        <v>7.2981366459627328E-2</v>
      </c>
      <c r="AR240" s="1">
        <f t="shared" si="97"/>
        <v>0.78726708074534157</v>
      </c>
      <c r="AS240" s="1">
        <f t="shared" si="98"/>
        <v>0.13975155279503104</v>
      </c>
      <c r="AT240" s="5">
        <f t="shared" si="99"/>
        <v>1223</v>
      </c>
      <c r="AU240" s="3">
        <f t="shared" si="105"/>
        <v>1288</v>
      </c>
      <c r="AV240" s="2">
        <f t="shared" si="100"/>
        <v>2214</v>
      </c>
      <c r="AW240" s="1">
        <f t="shared" si="106"/>
        <v>0.36206050695012265</v>
      </c>
      <c r="AX240" s="1">
        <f t="shared" si="107"/>
        <v>0.34378881987577642</v>
      </c>
      <c r="AY240" s="1">
        <f t="shared" si="108"/>
        <v>0</v>
      </c>
      <c r="AZ240" s="1">
        <f t="shared" si="108"/>
        <v>32.316149068322986</v>
      </c>
      <c r="BA240" s="1">
        <f t="shared" si="108"/>
        <v>348.60186335403728</v>
      </c>
      <c r="BB240" s="1">
        <f t="shared" si="108"/>
        <v>61.881987577639755</v>
      </c>
      <c r="BC240" s="1">
        <f t="shared" si="109"/>
        <v>0</v>
      </c>
      <c r="BD240" s="1">
        <f t="shared" si="109"/>
        <v>54.671136549468521</v>
      </c>
      <c r="BE240" s="1">
        <f t="shared" si="109"/>
        <v>345.76778413736713</v>
      </c>
      <c r="BF240" s="1">
        <f t="shared" si="109"/>
        <v>42.361079313164353</v>
      </c>
      <c r="BG240" s="1">
        <f t="shared" si="110"/>
        <v>0</v>
      </c>
      <c r="BH240" s="1">
        <f t="shared" si="110"/>
        <v>7.2981366459627342E-2</v>
      </c>
      <c r="BI240" s="1">
        <f t="shared" si="110"/>
        <v>0.78726708074534157</v>
      </c>
      <c r="BJ240" s="1">
        <f t="shared" si="110"/>
        <v>0.13975155279503107</v>
      </c>
      <c r="BK240" s="1">
        <f t="shared" si="111"/>
        <v>0</v>
      </c>
      <c r="BL240" s="1">
        <f t="shared" si="111"/>
        <v>0.12346688470973018</v>
      </c>
      <c r="BM240" s="1">
        <f t="shared" si="111"/>
        <v>0.7808667211774325</v>
      </c>
      <c r="BN240" s="1">
        <f t="shared" si="111"/>
        <v>9.5666394112837297E-2</v>
      </c>
    </row>
    <row r="241" spans="1:66" hidden="1">
      <c r="A241" s="2" t="s">
        <v>1049</v>
      </c>
      <c r="B241" s="2" t="s">
        <v>105</v>
      </c>
      <c r="C241" s="2" t="s">
        <v>164</v>
      </c>
      <c r="E241" s="6" t="s">
        <v>143</v>
      </c>
      <c r="F241" s="2" t="s">
        <v>1436</v>
      </c>
      <c r="G241" s="2" t="s">
        <v>6</v>
      </c>
      <c r="H241" s="2" t="s">
        <v>1434</v>
      </c>
      <c r="I241" s="2">
        <v>195</v>
      </c>
      <c r="J241" s="2">
        <v>15</v>
      </c>
      <c r="K241" s="2" t="str">
        <f t="shared" si="86"/>
        <v>MINERIO</v>
      </c>
      <c r="L241" s="2">
        <f t="shared" si="87"/>
        <v>3.7500000000000001E-4</v>
      </c>
      <c r="M241" s="2">
        <f t="shared" si="88"/>
        <v>10.200000000000001</v>
      </c>
      <c r="N241" s="8">
        <v>2.5</v>
      </c>
      <c r="O241" s="11">
        <v>0.68</v>
      </c>
      <c r="P241" s="11">
        <f t="shared" si="101"/>
        <v>5.4187192118226604E-2</v>
      </c>
      <c r="Q241" s="11">
        <f t="shared" si="102"/>
        <v>0.99992944873809453</v>
      </c>
      <c r="R241" s="11">
        <f t="shared" si="103"/>
        <v>28403.625615763547</v>
      </c>
      <c r="S241" s="11">
        <f t="shared" si="104"/>
        <v>524139.01872173941</v>
      </c>
      <c r="T241" s="2">
        <v>44</v>
      </c>
      <c r="U241" s="2">
        <v>768</v>
      </c>
      <c r="V241" s="2">
        <f t="shared" si="89"/>
        <v>5.4187192118226604E-2</v>
      </c>
      <c r="W241" s="2">
        <f t="shared" si="90"/>
        <v>0.94581280788177335</v>
      </c>
      <c r="X241" s="2">
        <v>0</v>
      </c>
      <c r="Y241" s="2">
        <v>361</v>
      </c>
      <c r="Z241" s="5">
        <v>0</v>
      </c>
      <c r="AA241" s="5">
        <v>21</v>
      </c>
      <c r="AB241" s="5">
        <v>304</v>
      </c>
      <c r="AC241" s="5">
        <v>183</v>
      </c>
      <c r="AD241" s="5">
        <v>37</v>
      </c>
      <c r="AE241" s="5">
        <v>28</v>
      </c>
      <c r="AF241" s="5">
        <f t="shared" si="91"/>
        <v>0</v>
      </c>
      <c r="AG241" s="5">
        <f t="shared" si="92"/>
        <v>4.1338582677165357E-2</v>
      </c>
      <c r="AH241" s="5">
        <f t="shared" si="93"/>
        <v>0.59842519685039375</v>
      </c>
      <c r="AI241" s="5">
        <f t="shared" si="94"/>
        <v>0.36023622047244097</v>
      </c>
      <c r="AJ241" s="5">
        <v>0</v>
      </c>
      <c r="AK241" s="3">
        <v>0</v>
      </c>
      <c r="AL241" s="3">
        <v>14</v>
      </c>
      <c r="AM241" s="3">
        <v>269</v>
      </c>
      <c r="AN241" s="3">
        <v>244</v>
      </c>
      <c r="AO241" s="3">
        <v>23</v>
      </c>
      <c r="AP241" s="1">
        <f t="shared" si="95"/>
        <v>0</v>
      </c>
      <c r="AQ241" s="1">
        <f t="shared" si="96"/>
        <v>0</v>
      </c>
      <c r="AR241" s="1">
        <f t="shared" si="97"/>
        <v>4.9469964664310952E-2</v>
      </c>
      <c r="AS241" s="1">
        <f t="shared" si="98"/>
        <v>0.95053003533568903</v>
      </c>
      <c r="AT241" s="5">
        <f t="shared" si="99"/>
        <v>508</v>
      </c>
      <c r="AU241" s="3">
        <f t="shared" si="105"/>
        <v>283</v>
      </c>
      <c r="AV241" s="2">
        <f t="shared" si="100"/>
        <v>812</v>
      </c>
      <c r="AW241" s="1">
        <f t="shared" si="106"/>
        <v>0.31968503937007875</v>
      </c>
      <c r="AX241" s="1">
        <f t="shared" si="107"/>
        <v>0.57385159010600706</v>
      </c>
      <c r="AY241" s="1">
        <f t="shared" si="108"/>
        <v>0</v>
      </c>
      <c r="AZ241" s="1">
        <f t="shared" si="108"/>
        <v>0</v>
      </c>
      <c r="BA241" s="1">
        <f t="shared" si="108"/>
        <v>8.0339222614840988</v>
      </c>
      <c r="BB241" s="1">
        <f t="shared" si="108"/>
        <v>154.36607773851591</v>
      </c>
      <c r="BC241" s="1">
        <f t="shared" si="109"/>
        <v>0</v>
      </c>
      <c r="BD241" s="1">
        <f t="shared" si="109"/>
        <v>6.7133858267716535</v>
      </c>
      <c r="BE241" s="1">
        <f t="shared" si="109"/>
        <v>97.184251968503943</v>
      </c>
      <c r="BF241" s="1">
        <f t="shared" si="109"/>
        <v>58.502362204724413</v>
      </c>
      <c r="BG241" s="1">
        <f t="shared" si="110"/>
        <v>0</v>
      </c>
      <c r="BH241" s="1">
        <f t="shared" si="110"/>
        <v>0</v>
      </c>
      <c r="BI241" s="1">
        <f t="shared" si="110"/>
        <v>4.9469964664310952E-2</v>
      </c>
      <c r="BJ241" s="1">
        <f t="shared" si="110"/>
        <v>0.95053003533568903</v>
      </c>
      <c r="BK241" s="1">
        <f t="shared" si="111"/>
        <v>0</v>
      </c>
      <c r="BL241" s="1">
        <f t="shared" si="111"/>
        <v>4.133858267716535E-2</v>
      </c>
      <c r="BM241" s="1">
        <f t="shared" si="111"/>
        <v>0.59842519685039375</v>
      </c>
      <c r="BN241" s="1">
        <f t="shared" si="111"/>
        <v>0.36023622047244097</v>
      </c>
    </row>
    <row r="242" spans="1:66" hidden="1">
      <c r="A242" s="2" t="s">
        <v>1049</v>
      </c>
      <c r="B242" s="2" t="s">
        <v>105</v>
      </c>
      <c r="C242" s="2" t="s">
        <v>164</v>
      </c>
      <c r="E242" s="6" t="s">
        <v>144</v>
      </c>
      <c r="F242" s="2" t="s">
        <v>1436</v>
      </c>
      <c r="G242" s="2" t="s">
        <v>6</v>
      </c>
      <c r="H242" s="2" t="s">
        <v>1141</v>
      </c>
      <c r="I242" s="2">
        <v>200</v>
      </c>
      <c r="J242" s="2">
        <v>85</v>
      </c>
      <c r="K242" s="2" t="str">
        <f t="shared" si="86"/>
        <v>MINERIO</v>
      </c>
      <c r="L242" s="2">
        <f t="shared" si="87"/>
        <v>2.1164999999999999E-3</v>
      </c>
      <c r="M242" s="2">
        <f t="shared" si="88"/>
        <v>73.95</v>
      </c>
      <c r="N242" s="8">
        <v>2.4900000000000002</v>
      </c>
      <c r="O242" s="11">
        <v>0.87</v>
      </c>
      <c r="P242" s="11">
        <f t="shared" si="101"/>
        <v>6.6463944396177241E-2</v>
      </c>
      <c r="Q242" s="11">
        <f t="shared" si="102"/>
        <v>0.99996907310894689</v>
      </c>
      <c r="R242" s="11">
        <f t="shared" si="103"/>
        <v>264793.41789748048</v>
      </c>
      <c r="S242" s="11">
        <f t="shared" si="104"/>
        <v>3983892.7867712141</v>
      </c>
      <c r="T242" s="2">
        <v>153</v>
      </c>
      <c r="U242" s="2">
        <v>2149</v>
      </c>
      <c r="V242" s="2">
        <f t="shared" si="89"/>
        <v>6.6463944396177241E-2</v>
      </c>
      <c r="W242" s="2">
        <f t="shared" si="90"/>
        <v>0.9335360556038228</v>
      </c>
      <c r="X242" s="2">
        <v>0</v>
      </c>
      <c r="Y242" s="2">
        <v>547</v>
      </c>
      <c r="Z242" s="5">
        <v>0</v>
      </c>
      <c r="AA242" s="5">
        <v>20</v>
      </c>
      <c r="AB242" s="5">
        <v>1086</v>
      </c>
      <c r="AC242" s="5">
        <v>378</v>
      </c>
      <c r="AD242" s="5">
        <v>18</v>
      </c>
      <c r="AE242" s="5">
        <v>21</v>
      </c>
      <c r="AF242" s="5">
        <f t="shared" si="91"/>
        <v>0</v>
      </c>
      <c r="AG242" s="5">
        <f t="shared" si="92"/>
        <v>1.3477088948787063E-2</v>
      </c>
      <c r="AH242" s="5">
        <f t="shared" si="93"/>
        <v>0.73180592991913751</v>
      </c>
      <c r="AI242" s="5">
        <f t="shared" si="94"/>
        <v>0.25471698113207547</v>
      </c>
      <c r="AJ242" s="5">
        <v>0</v>
      </c>
      <c r="AK242" s="3">
        <v>0</v>
      </c>
      <c r="AL242" s="3">
        <v>10</v>
      </c>
      <c r="AM242" s="3">
        <v>1016</v>
      </c>
      <c r="AN242" s="3">
        <v>475</v>
      </c>
      <c r="AO242" s="3">
        <v>6</v>
      </c>
      <c r="AP242" s="1">
        <f t="shared" si="95"/>
        <v>0</v>
      </c>
      <c r="AQ242" s="1">
        <f t="shared" si="96"/>
        <v>0</v>
      </c>
      <c r="AR242" s="1">
        <f t="shared" si="97"/>
        <v>9.7465886939571145E-3</v>
      </c>
      <c r="AS242" s="1">
        <f t="shared" si="98"/>
        <v>0.99025341130604283</v>
      </c>
      <c r="AT242" s="5">
        <f t="shared" si="99"/>
        <v>1484</v>
      </c>
      <c r="AU242" s="3">
        <f t="shared" si="105"/>
        <v>1026</v>
      </c>
      <c r="AV242" s="2">
        <f t="shared" si="100"/>
        <v>2302</v>
      </c>
      <c r="AW242" s="1">
        <f t="shared" si="106"/>
        <v>0.31024258760107815</v>
      </c>
      <c r="AX242" s="1">
        <f t="shared" si="107"/>
        <v>0.44873294346978559</v>
      </c>
      <c r="AY242" s="1">
        <f t="shared" si="108"/>
        <v>0</v>
      </c>
      <c r="AZ242" s="1">
        <f t="shared" si="108"/>
        <v>0</v>
      </c>
      <c r="BA242" s="1">
        <f t="shared" si="108"/>
        <v>4.4873294346978563</v>
      </c>
      <c r="BB242" s="1">
        <f t="shared" si="108"/>
        <v>455.91267056530216</v>
      </c>
      <c r="BC242" s="1">
        <f t="shared" si="109"/>
        <v>0</v>
      </c>
      <c r="BD242" s="1">
        <f t="shared" si="109"/>
        <v>6.2048517520215629</v>
      </c>
      <c r="BE242" s="1">
        <f t="shared" si="109"/>
        <v>336.92345013477086</v>
      </c>
      <c r="BF242" s="1">
        <f t="shared" si="109"/>
        <v>117.27169811320753</v>
      </c>
      <c r="BG242" s="1">
        <f t="shared" si="110"/>
        <v>0</v>
      </c>
      <c r="BH242" s="1">
        <f t="shared" si="110"/>
        <v>0</v>
      </c>
      <c r="BI242" s="1">
        <f t="shared" si="110"/>
        <v>9.7465886939571162E-3</v>
      </c>
      <c r="BJ242" s="1">
        <f t="shared" si="110"/>
        <v>0.99025341130604283</v>
      </c>
      <c r="BK242" s="1">
        <f t="shared" si="111"/>
        <v>0</v>
      </c>
      <c r="BL242" s="1">
        <f t="shared" si="111"/>
        <v>1.3477088948787061E-2</v>
      </c>
      <c r="BM242" s="1">
        <f t="shared" si="111"/>
        <v>0.7318059299191374</v>
      </c>
      <c r="BN242" s="1">
        <f t="shared" si="111"/>
        <v>0.25471698113207547</v>
      </c>
    </row>
    <row r="243" spans="1:66" hidden="1">
      <c r="A243" s="2" t="s">
        <v>616</v>
      </c>
      <c r="B243" s="2" t="s">
        <v>105</v>
      </c>
      <c r="C243" s="2" t="s">
        <v>164</v>
      </c>
      <c r="D243" s="2" t="s">
        <v>843</v>
      </c>
      <c r="E243" s="6" t="s">
        <v>19</v>
      </c>
      <c r="F243" s="2" t="s">
        <v>1436</v>
      </c>
      <c r="G243" s="2" t="s">
        <v>6</v>
      </c>
      <c r="H243" s="2" t="s">
        <v>1141</v>
      </c>
      <c r="I243" s="2">
        <v>82</v>
      </c>
      <c r="J243" s="2">
        <v>10</v>
      </c>
      <c r="K243" s="2" t="str">
        <f t="shared" si="86"/>
        <v>MINERIO</v>
      </c>
      <c r="L243" s="2">
        <f t="shared" si="87"/>
        <v>2.4700000000000004E-4</v>
      </c>
      <c r="M243" s="2">
        <f t="shared" si="88"/>
        <v>3.2</v>
      </c>
      <c r="N243" s="8">
        <v>2.4700000000000002</v>
      </c>
      <c r="O243" s="11">
        <v>0.32</v>
      </c>
      <c r="P243" s="11">
        <f t="shared" si="101"/>
        <v>0</v>
      </c>
      <c r="Q243" s="11">
        <f t="shared" si="102"/>
        <v>1</v>
      </c>
      <c r="R243" s="11">
        <f t="shared" si="103"/>
        <v>0</v>
      </c>
      <c r="S243" s="11">
        <f t="shared" si="104"/>
        <v>781456</v>
      </c>
      <c r="T243" s="2">
        <v>0</v>
      </c>
      <c r="U243" s="2">
        <v>884</v>
      </c>
      <c r="V243" s="2">
        <f t="shared" si="89"/>
        <v>0</v>
      </c>
      <c r="W243" s="2">
        <f t="shared" si="90"/>
        <v>1</v>
      </c>
      <c r="X243" s="2">
        <v>0</v>
      </c>
      <c r="Y243" s="2">
        <v>296</v>
      </c>
      <c r="Z243" s="5">
        <v>0</v>
      </c>
      <c r="AA243" s="5">
        <v>0</v>
      </c>
      <c r="AB243" s="5">
        <v>406</v>
      </c>
      <c r="AC243" s="5">
        <v>192</v>
      </c>
      <c r="AD243" s="5">
        <v>0</v>
      </c>
      <c r="AE243" s="5">
        <v>13</v>
      </c>
      <c r="AF243" s="5">
        <f t="shared" si="91"/>
        <v>0</v>
      </c>
      <c r="AG243" s="5">
        <f t="shared" si="92"/>
        <v>0</v>
      </c>
      <c r="AH243" s="5">
        <f t="shared" si="93"/>
        <v>0.67892976588628762</v>
      </c>
      <c r="AI243" s="5">
        <f t="shared" si="94"/>
        <v>0.32107023411371238</v>
      </c>
      <c r="AJ243" s="5">
        <v>0</v>
      </c>
      <c r="AK243" s="3">
        <v>0</v>
      </c>
      <c r="AL243" s="3">
        <v>340</v>
      </c>
      <c r="AM243" s="3">
        <v>261</v>
      </c>
      <c r="AN243" s="3">
        <v>0</v>
      </c>
      <c r="AO243" s="3">
        <v>10</v>
      </c>
      <c r="AP243" s="1">
        <f t="shared" si="95"/>
        <v>0</v>
      </c>
      <c r="AQ243" s="1">
        <f t="shared" si="96"/>
        <v>0</v>
      </c>
      <c r="AR243" s="1">
        <f t="shared" si="97"/>
        <v>0.56572379367720471</v>
      </c>
      <c r="AS243" s="1">
        <f t="shared" si="98"/>
        <v>0.43427620632279534</v>
      </c>
      <c r="AT243" s="5">
        <f t="shared" si="99"/>
        <v>598</v>
      </c>
      <c r="AU243" s="3">
        <f t="shared" si="105"/>
        <v>601</v>
      </c>
      <c r="AV243" s="2">
        <f t="shared" si="100"/>
        <v>884</v>
      </c>
      <c r="AW243" s="1">
        <f t="shared" si="106"/>
        <v>0.29565217391304349</v>
      </c>
      <c r="AX243" s="1">
        <f t="shared" si="107"/>
        <v>0.29417637271214642</v>
      </c>
      <c r="AY243" s="1">
        <f t="shared" si="108"/>
        <v>0</v>
      </c>
      <c r="AZ243" s="1">
        <f t="shared" si="108"/>
        <v>0</v>
      </c>
      <c r="BA243" s="1">
        <f t="shared" si="108"/>
        <v>100.01996672212978</v>
      </c>
      <c r="BB243" s="1">
        <f t="shared" si="108"/>
        <v>76.780033277870217</v>
      </c>
      <c r="BC243" s="1">
        <f t="shared" si="109"/>
        <v>0</v>
      </c>
      <c r="BD243" s="1">
        <f t="shared" si="109"/>
        <v>0</v>
      </c>
      <c r="BE243" s="1">
        <f t="shared" si="109"/>
        <v>120.03478260869566</v>
      </c>
      <c r="BF243" s="1">
        <f t="shared" si="109"/>
        <v>56.765217391304347</v>
      </c>
      <c r="BG243" s="1">
        <f t="shared" si="110"/>
        <v>0</v>
      </c>
      <c r="BH243" s="1">
        <f t="shared" si="110"/>
        <v>0</v>
      </c>
      <c r="BI243" s="1">
        <f t="shared" si="110"/>
        <v>0.5657237936772046</v>
      </c>
      <c r="BJ243" s="1">
        <f t="shared" si="110"/>
        <v>0.43427620632279534</v>
      </c>
      <c r="BK243" s="1">
        <f t="shared" si="111"/>
        <v>0</v>
      </c>
      <c r="BL243" s="1">
        <f t="shared" si="111"/>
        <v>0</v>
      </c>
      <c r="BM243" s="1">
        <f t="shared" si="111"/>
        <v>0.67892976588628762</v>
      </c>
      <c r="BN243" s="1">
        <f t="shared" si="111"/>
        <v>0.32107023411371233</v>
      </c>
    </row>
    <row r="244" spans="1:66" hidden="1">
      <c r="A244" s="2" t="s">
        <v>616</v>
      </c>
      <c r="B244" s="2" t="s">
        <v>105</v>
      </c>
      <c r="C244" s="2" t="s">
        <v>163</v>
      </c>
      <c r="D244" s="2" t="s">
        <v>706</v>
      </c>
      <c r="E244" s="6" t="s">
        <v>9</v>
      </c>
      <c r="F244" s="2" t="s">
        <v>1436</v>
      </c>
      <c r="G244" s="2" t="s">
        <v>1433</v>
      </c>
      <c r="H244" s="2" t="s">
        <v>1141</v>
      </c>
      <c r="I244" s="2">
        <v>44</v>
      </c>
      <c r="K244" s="2" t="str">
        <f t="shared" si="86"/>
        <v>MINERIO</v>
      </c>
      <c r="L244" s="2">
        <f t="shared" si="87"/>
        <v>0</v>
      </c>
      <c r="M244" s="2">
        <f t="shared" si="88"/>
        <v>0</v>
      </c>
      <c r="N244" s="9">
        <v>2.46</v>
      </c>
      <c r="O244" s="10">
        <v>1.28</v>
      </c>
      <c r="P244" s="11">
        <f t="shared" si="101"/>
        <v>0.16666666666666666</v>
      </c>
      <c r="Q244" s="11">
        <f t="shared" si="102"/>
        <v>0.99989869314152569</v>
      </c>
      <c r="R244" s="11">
        <f t="shared" si="103"/>
        <v>288642.66666666663</v>
      </c>
      <c r="S244" s="11">
        <f t="shared" si="104"/>
        <v>1731680.55110931</v>
      </c>
      <c r="T244" s="2">
        <v>329</v>
      </c>
      <c r="U244" s="2">
        <v>1645</v>
      </c>
      <c r="V244" s="2">
        <f t="shared" si="89"/>
        <v>0.16666666666666666</v>
      </c>
      <c r="W244" s="2">
        <f t="shared" si="90"/>
        <v>0.83333333333333337</v>
      </c>
      <c r="X244" s="2">
        <v>0</v>
      </c>
      <c r="Y244" s="2">
        <v>410</v>
      </c>
      <c r="Z244" s="2">
        <v>1</v>
      </c>
      <c r="AA244" s="2">
        <v>75</v>
      </c>
      <c r="AB244" s="2">
        <v>854</v>
      </c>
      <c r="AC244" s="2">
        <v>203</v>
      </c>
      <c r="AD244" s="2">
        <v>94</v>
      </c>
      <c r="AE244" s="2">
        <v>72</v>
      </c>
      <c r="AF244" s="5">
        <f t="shared" si="91"/>
        <v>8.8261253309797002E-4</v>
      </c>
      <c r="AG244" s="5">
        <f t="shared" si="92"/>
        <v>6.6195939982347754E-2</v>
      </c>
      <c r="AH244" s="5">
        <f t="shared" si="93"/>
        <v>0.75375110326566641</v>
      </c>
      <c r="AI244" s="5">
        <f t="shared" si="94"/>
        <v>0.17917034421888792</v>
      </c>
      <c r="AJ244" s="2">
        <v>1</v>
      </c>
      <c r="AK244" s="3">
        <v>42</v>
      </c>
      <c r="AL244" s="3">
        <v>854</v>
      </c>
      <c r="AM244" s="3">
        <v>288</v>
      </c>
      <c r="AN244" s="3">
        <v>54</v>
      </c>
      <c r="AO244" s="3">
        <v>60</v>
      </c>
      <c r="AP244" s="1">
        <f t="shared" si="95"/>
        <v>8.438818565400844E-4</v>
      </c>
      <c r="AQ244" s="1">
        <f t="shared" si="96"/>
        <v>3.5443037974683546E-2</v>
      </c>
      <c r="AR244" s="1">
        <f t="shared" si="97"/>
        <v>0.72067510548523206</v>
      </c>
      <c r="AS244" s="1">
        <f t="shared" si="98"/>
        <v>0.24303797468354429</v>
      </c>
      <c r="AT244" s="5">
        <f t="shared" si="99"/>
        <v>1133</v>
      </c>
      <c r="AU244" s="3">
        <f t="shared" si="105"/>
        <v>1185</v>
      </c>
      <c r="AV244" s="2">
        <f t="shared" si="100"/>
        <v>1974</v>
      </c>
      <c r="AW244" s="1">
        <f t="shared" si="106"/>
        <v>0.34845542806707858</v>
      </c>
      <c r="AX244" s="1">
        <f t="shared" si="107"/>
        <v>0.33316455696202529</v>
      </c>
      <c r="AY244" s="1">
        <f t="shared" si="108"/>
        <v>0.33316455696202529</v>
      </c>
      <c r="AZ244" s="1">
        <f t="shared" si="108"/>
        <v>13.992911392405063</v>
      </c>
      <c r="BA244" s="1">
        <f t="shared" si="108"/>
        <v>284.52253164556959</v>
      </c>
      <c r="BB244" s="1">
        <f t="shared" si="108"/>
        <v>95.951392405063288</v>
      </c>
      <c r="BC244" s="1">
        <f t="shared" si="109"/>
        <v>0.34845542806707858</v>
      </c>
      <c r="BD244" s="1">
        <f t="shared" si="109"/>
        <v>26.134157105030894</v>
      </c>
      <c r="BE244" s="1">
        <f t="shared" si="109"/>
        <v>297.58093556928509</v>
      </c>
      <c r="BF244" s="1">
        <f t="shared" si="109"/>
        <v>70.736451897616945</v>
      </c>
      <c r="BG244" s="1">
        <f t="shared" si="110"/>
        <v>8.438818565400844E-4</v>
      </c>
      <c r="BH244" s="1">
        <f t="shared" si="110"/>
        <v>3.5443037974683546E-2</v>
      </c>
      <c r="BI244" s="1">
        <f t="shared" si="110"/>
        <v>0.72067510548523206</v>
      </c>
      <c r="BJ244" s="1">
        <f t="shared" si="110"/>
        <v>0.24303797468354432</v>
      </c>
      <c r="BK244" s="1">
        <f t="shared" si="111"/>
        <v>8.8261253309797013E-4</v>
      </c>
      <c r="BL244" s="1">
        <f t="shared" si="111"/>
        <v>6.6195939982347768E-2</v>
      </c>
      <c r="BM244" s="1">
        <f t="shared" si="111"/>
        <v>0.75375110326566652</v>
      </c>
      <c r="BN244" s="1">
        <f t="shared" si="111"/>
        <v>0.17917034421888792</v>
      </c>
    </row>
    <row r="245" spans="1:66" hidden="1">
      <c r="A245" s="2" t="s">
        <v>161</v>
      </c>
      <c r="B245" s="2" t="s">
        <v>105</v>
      </c>
      <c r="C245" s="2" t="s">
        <v>164</v>
      </c>
      <c r="D245" s="2" t="s">
        <v>334</v>
      </c>
      <c r="E245" s="6" t="s">
        <v>22</v>
      </c>
      <c r="F245" s="2" t="s">
        <v>6</v>
      </c>
      <c r="G245" s="2" t="s">
        <v>6</v>
      </c>
      <c r="H245" s="2" t="s">
        <v>1434</v>
      </c>
      <c r="I245" s="2">
        <v>171</v>
      </c>
      <c r="J245" s="2">
        <v>15</v>
      </c>
      <c r="K245" s="2" t="str">
        <f t="shared" si="86"/>
        <v>ESTERIL</v>
      </c>
      <c r="L245" s="2">
        <f t="shared" si="87"/>
        <v>3.6450000000000002E-4</v>
      </c>
      <c r="M245" s="2">
        <f t="shared" si="88"/>
        <v>0.3</v>
      </c>
      <c r="N245" s="8">
        <v>2.4300000000000002</v>
      </c>
      <c r="O245" s="11">
        <v>0.02</v>
      </c>
      <c r="P245" s="11">
        <f t="shared" si="101"/>
        <v>0</v>
      </c>
      <c r="Q245" s="11">
        <f t="shared" si="102"/>
        <v>1</v>
      </c>
      <c r="R245" s="11">
        <f t="shared" si="103"/>
        <v>0</v>
      </c>
      <c r="S245" s="11">
        <f t="shared" si="104"/>
        <v>516961</v>
      </c>
      <c r="T245" s="2">
        <v>0</v>
      </c>
      <c r="U245" s="2">
        <v>719</v>
      </c>
      <c r="V245" s="2">
        <f t="shared" si="89"/>
        <v>0</v>
      </c>
      <c r="W245" s="2">
        <f t="shared" si="90"/>
        <v>1</v>
      </c>
      <c r="X245" s="2">
        <v>0</v>
      </c>
      <c r="Y245" s="2">
        <v>306</v>
      </c>
      <c r="Z245" s="5">
        <v>39</v>
      </c>
      <c r="AA245" s="5">
        <v>330</v>
      </c>
      <c r="AB245" s="5">
        <v>106</v>
      </c>
      <c r="AC245" s="5">
        <v>44</v>
      </c>
      <c r="AD245" s="5">
        <v>25</v>
      </c>
      <c r="AE245" s="5"/>
      <c r="AF245" s="5">
        <f t="shared" si="91"/>
        <v>7.5144508670520235E-2</v>
      </c>
      <c r="AG245" s="5">
        <f t="shared" si="92"/>
        <v>0.63583815028901736</v>
      </c>
      <c r="AH245" s="5">
        <f t="shared" si="93"/>
        <v>0.20423892100192678</v>
      </c>
      <c r="AI245" s="5">
        <f t="shared" si="94"/>
        <v>8.477842003853564E-2</v>
      </c>
      <c r="AJ245" s="5">
        <v>0</v>
      </c>
      <c r="AK245" s="3">
        <v>22</v>
      </c>
      <c r="AL245" s="3">
        <v>325</v>
      </c>
      <c r="AM245" s="3">
        <v>144</v>
      </c>
      <c r="AN245" s="3">
        <v>28</v>
      </c>
      <c r="AO245" s="3">
        <v>25</v>
      </c>
      <c r="AP245" s="1">
        <f t="shared" si="95"/>
        <v>0</v>
      </c>
      <c r="AQ245" s="1">
        <f t="shared" si="96"/>
        <v>4.4806517311608958E-2</v>
      </c>
      <c r="AR245" s="1">
        <f t="shared" si="97"/>
        <v>0.66191446028513234</v>
      </c>
      <c r="AS245" s="1">
        <f t="shared" si="98"/>
        <v>0.29327902240325865</v>
      </c>
      <c r="AT245" s="5">
        <f t="shared" si="99"/>
        <v>519</v>
      </c>
      <c r="AU245" s="3">
        <f t="shared" si="105"/>
        <v>491</v>
      </c>
      <c r="AV245" s="2">
        <f t="shared" si="100"/>
        <v>719</v>
      </c>
      <c r="AW245" s="1">
        <f t="shared" si="106"/>
        <v>0.27707129094412331</v>
      </c>
      <c r="AX245" s="1">
        <f t="shared" si="107"/>
        <v>0.29287169042769856</v>
      </c>
      <c r="AY245" s="1">
        <f t="shared" si="108"/>
        <v>0</v>
      </c>
      <c r="AZ245" s="1">
        <f t="shared" si="108"/>
        <v>6.4431771894093686</v>
      </c>
      <c r="BA245" s="1">
        <f t="shared" si="108"/>
        <v>95.18329938900203</v>
      </c>
      <c r="BB245" s="1">
        <f t="shared" si="108"/>
        <v>42.173523421588591</v>
      </c>
      <c r="BC245" s="1">
        <f t="shared" si="109"/>
        <v>10.805780346820809</v>
      </c>
      <c r="BD245" s="1">
        <f t="shared" si="109"/>
        <v>91.433526011560687</v>
      </c>
      <c r="BE245" s="1">
        <f t="shared" si="109"/>
        <v>29.36955684007707</v>
      </c>
      <c r="BF245" s="1">
        <f t="shared" si="109"/>
        <v>12.191136801541425</v>
      </c>
      <c r="BG245" s="1">
        <f t="shared" si="110"/>
        <v>0</v>
      </c>
      <c r="BH245" s="1">
        <f t="shared" si="110"/>
        <v>4.4806517311608965E-2</v>
      </c>
      <c r="BI245" s="1">
        <f t="shared" si="110"/>
        <v>0.66191446028513246</v>
      </c>
      <c r="BJ245" s="1">
        <f t="shared" si="110"/>
        <v>0.29327902240325865</v>
      </c>
      <c r="BK245" s="1">
        <f t="shared" si="111"/>
        <v>7.5144508670520221E-2</v>
      </c>
      <c r="BL245" s="1">
        <f t="shared" si="111"/>
        <v>0.63583815028901725</v>
      </c>
      <c r="BM245" s="1">
        <f t="shared" si="111"/>
        <v>0.20423892100192675</v>
      </c>
      <c r="BN245" s="1">
        <f t="shared" si="111"/>
        <v>8.477842003853564E-2</v>
      </c>
    </row>
    <row r="246" spans="1:66" hidden="1">
      <c r="A246" s="2" t="s">
        <v>616</v>
      </c>
      <c r="B246" s="2" t="s">
        <v>105</v>
      </c>
      <c r="C246" s="2" t="s">
        <v>162</v>
      </c>
      <c r="D246" s="2" t="s">
        <v>747</v>
      </c>
      <c r="E246" s="6" t="s">
        <v>11</v>
      </c>
      <c r="F246" s="2" t="s">
        <v>1141</v>
      </c>
      <c r="G246" s="2" t="s">
        <v>1433</v>
      </c>
      <c r="H246" s="2" t="s">
        <v>1141</v>
      </c>
      <c r="I246" s="2">
        <v>30</v>
      </c>
      <c r="J246" s="2">
        <v>65</v>
      </c>
      <c r="K246" s="2" t="str">
        <f t="shared" si="86"/>
        <v>MINERIO</v>
      </c>
      <c r="L246" s="2">
        <f t="shared" si="87"/>
        <v>1.5665E-3</v>
      </c>
      <c r="M246" s="2">
        <f t="shared" si="88"/>
        <v>134.745</v>
      </c>
      <c r="N246" s="9">
        <v>2.41</v>
      </c>
      <c r="O246" s="10">
        <v>2.073</v>
      </c>
      <c r="P246" s="11">
        <f t="shared" si="101"/>
        <v>0.19967132292522596</v>
      </c>
      <c r="Q246" s="11">
        <f t="shared" si="102"/>
        <v>0.99993167088310753</v>
      </c>
      <c r="R246" s="11">
        <f t="shared" si="103"/>
        <v>960269.11010682001</v>
      </c>
      <c r="S246" s="11">
        <f t="shared" si="104"/>
        <v>4808920.3882629136</v>
      </c>
      <c r="T246" s="2">
        <v>729</v>
      </c>
      <c r="U246" s="2">
        <v>2922</v>
      </c>
      <c r="V246" s="2">
        <f t="shared" si="89"/>
        <v>0.19967132292522596</v>
      </c>
      <c r="W246" s="2">
        <f t="shared" si="90"/>
        <v>0.80032867707477406</v>
      </c>
      <c r="X246" s="2">
        <v>0</v>
      </c>
      <c r="Y246" s="2">
        <v>638</v>
      </c>
      <c r="Z246" s="5">
        <v>0</v>
      </c>
      <c r="AA246" s="5">
        <v>749</v>
      </c>
      <c r="AB246" s="5">
        <v>764</v>
      </c>
      <c r="AC246" s="5">
        <v>101</v>
      </c>
      <c r="AD246" s="5">
        <v>671</v>
      </c>
      <c r="AE246" s="5">
        <v>118</v>
      </c>
      <c r="AF246" s="5">
        <f t="shared" si="91"/>
        <v>0</v>
      </c>
      <c r="AG246" s="5">
        <f t="shared" si="92"/>
        <v>0.46406443618339527</v>
      </c>
      <c r="AH246" s="5">
        <f t="shared" si="93"/>
        <v>0.47335811648079307</v>
      </c>
      <c r="AI246" s="5">
        <f t="shared" si="94"/>
        <v>6.2577447335811651E-2</v>
      </c>
      <c r="AJ246" s="2">
        <v>0</v>
      </c>
      <c r="AK246" s="3">
        <v>548</v>
      </c>
      <c r="AL246" s="3">
        <v>965</v>
      </c>
      <c r="AM246" s="3">
        <v>183</v>
      </c>
      <c r="AN246" s="3">
        <v>557</v>
      </c>
      <c r="AO246" s="3">
        <v>147</v>
      </c>
      <c r="AP246" s="1">
        <f t="shared" si="95"/>
        <v>0</v>
      </c>
      <c r="AQ246" s="1">
        <f t="shared" si="96"/>
        <v>0.32311320754716982</v>
      </c>
      <c r="AR246" s="1">
        <f t="shared" si="97"/>
        <v>0.56898584905660377</v>
      </c>
      <c r="AS246" s="1">
        <f t="shared" si="98"/>
        <v>0.10790094339622641</v>
      </c>
      <c r="AT246" s="5">
        <f t="shared" si="99"/>
        <v>1614</v>
      </c>
      <c r="AU246" s="3">
        <f t="shared" si="105"/>
        <v>1696</v>
      </c>
      <c r="AV246" s="2">
        <f t="shared" si="100"/>
        <v>3651</v>
      </c>
      <c r="AW246" s="1">
        <f t="shared" si="106"/>
        <v>0.4524163568773234</v>
      </c>
      <c r="AX246" s="1">
        <f t="shared" si="107"/>
        <v>0.43054245283018866</v>
      </c>
      <c r="AY246" s="1">
        <f t="shared" si="108"/>
        <v>0</v>
      </c>
      <c r="AZ246" s="1">
        <f t="shared" si="108"/>
        <v>235.93726415094338</v>
      </c>
      <c r="BA246" s="1">
        <f t="shared" si="108"/>
        <v>415.47346698113205</v>
      </c>
      <c r="BB246" s="1">
        <f t="shared" si="108"/>
        <v>78.78926886792452</v>
      </c>
      <c r="BC246" s="1">
        <f t="shared" si="109"/>
        <v>0</v>
      </c>
      <c r="BD246" s="1">
        <f t="shared" si="109"/>
        <v>338.85985130111521</v>
      </c>
      <c r="BE246" s="1">
        <f t="shared" si="109"/>
        <v>345.64609665427508</v>
      </c>
      <c r="BF246" s="1">
        <f t="shared" si="109"/>
        <v>45.694052044609663</v>
      </c>
      <c r="BG246" s="1">
        <f t="shared" si="110"/>
        <v>0</v>
      </c>
      <c r="BH246" s="1">
        <f t="shared" si="110"/>
        <v>0.32311320754716982</v>
      </c>
      <c r="BI246" s="1">
        <f t="shared" si="110"/>
        <v>0.56898584905660377</v>
      </c>
      <c r="BJ246" s="1">
        <f t="shared" si="110"/>
        <v>0.10790094339622641</v>
      </c>
      <c r="BK246" s="1">
        <f t="shared" si="111"/>
        <v>0</v>
      </c>
      <c r="BL246" s="1">
        <f t="shared" si="111"/>
        <v>0.46406443618339532</v>
      </c>
      <c r="BM246" s="1">
        <f t="shared" si="111"/>
        <v>0.47335811648079307</v>
      </c>
      <c r="BN246" s="1">
        <f t="shared" si="111"/>
        <v>6.2577447335811651E-2</v>
      </c>
    </row>
    <row r="247" spans="1:66" hidden="1">
      <c r="A247" s="2" t="s">
        <v>1049</v>
      </c>
      <c r="B247" s="2" t="s">
        <v>105</v>
      </c>
      <c r="C247" s="2" t="s">
        <v>164</v>
      </c>
      <c r="E247" s="6" t="s">
        <v>131</v>
      </c>
      <c r="F247" s="2" t="s">
        <v>1436</v>
      </c>
      <c r="G247" s="2" t="s">
        <v>6</v>
      </c>
      <c r="H247" s="2" t="s">
        <v>1141</v>
      </c>
      <c r="I247" s="2">
        <v>35</v>
      </c>
      <c r="J247" s="2">
        <v>120</v>
      </c>
      <c r="K247" s="2" t="str">
        <f t="shared" si="86"/>
        <v>MINERIO</v>
      </c>
      <c r="L247" s="2">
        <f t="shared" si="87"/>
        <v>2.8079999999999997E-3</v>
      </c>
      <c r="M247" s="2">
        <f t="shared" si="88"/>
        <v>64.800000000000011</v>
      </c>
      <c r="N247" s="8">
        <v>2.34</v>
      </c>
      <c r="O247" s="11">
        <v>0.54</v>
      </c>
      <c r="P247" s="11">
        <f t="shared" si="101"/>
        <v>0.14856161442679261</v>
      </c>
      <c r="Q247" s="11">
        <f t="shared" si="102"/>
        <v>0.99992508800535551</v>
      </c>
      <c r="R247" s="11">
        <f t="shared" si="103"/>
        <v>398110.8089308716</v>
      </c>
      <c r="S247" s="11">
        <f t="shared" si="104"/>
        <v>2679568.2531590234</v>
      </c>
      <c r="T247" s="2">
        <v>346</v>
      </c>
      <c r="U247" s="2">
        <v>1983</v>
      </c>
      <c r="V247" s="2">
        <f t="shared" si="89"/>
        <v>0.14856161442679261</v>
      </c>
      <c r="W247" s="2">
        <f t="shared" si="90"/>
        <v>0.85143838557320739</v>
      </c>
      <c r="X247" s="2">
        <v>0</v>
      </c>
      <c r="Y247" s="2">
        <v>569</v>
      </c>
      <c r="Z247" s="2">
        <v>0</v>
      </c>
      <c r="AA247" s="2">
        <v>595</v>
      </c>
      <c r="AB247" s="2">
        <v>421</v>
      </c>
      <c r="AC247" s="2">
        <v>35</v>
      </c>
      <c r="AD247" s="2">
        <v>447</v>
      </c>
      <c r="AE247" s="2">
        <v>55</v>
      </c>
      <c r="AF247" s="5">
        <f t="shared" si="91"/>
        <v>0</v>
      </c>
      <c r="AG247" s="5">
        <f t="shared" si="92"/>
        <v>0.56612749762131298</v>
      </c>
      <c r="AH247" s="5">
        <f t="shared" si="93"/>
        <v>0.4005708848715509</v>
      </c>
      <c r="AI247" s="5">
        <f t="shared" si="94"/>
        <v>3.3301617507136061E-2</v>
      </c>
      <c r="AJ247" s="2">
        <v>0</v>
      </c>
      <c r="AK247" s="3">
        <v>432</v>
      </c>
      <c r="AL247" s="3">
        <v>618</v>
      </c>
      <c r="AM247" s="3">
        <v>63</v>
      </c>
      <c r="AN247" s="3">
        <v>365</v>
      </c>
      <c r="AO247" s="3">
        <v>68</v>
      </c>
      <c r="AP247" s="1">
        <f t="shared" si="95"/>
        <v>0</v>
      </c>
      <c r="AQ247" s="1">
        <f t="shared" si="96"/>
        <v>0.38814016172506738</v>
      </c>
      <c r="AR247" s="1">
        <f t="shared" si="97"/>
        <v>0.55525606469002697</v>
      </c>
      <c r="AS247" s="1">
        <f t="shared" si="98"/>
        <v>5.6603773584905662E-2</v>
      </c>
      <c r="AT247" s="5">
        <f t="shared" si="99"/>
        <v>1051</v>
      </c>
      <c r="AU247" s="3">
        <f t="shared" si="105"/>
        <v>1113</v>
      </c>
      <c r="AV247" s="2">
        <f t="shared" si="100"/>
        <v>2329</v>
      </c>
      <c r="AW247" s="1">
        <f t="shared" si="106"/>
        <v>0.44319695528068503</v>
      </c>
      <c r="AX247" s="1">
        <f t="shared" si="107"/>
        <v>0.41850853548966754</v>
      </c>
      <c r="AY247" s="1">
        <f t="shared" si="108"/>
        <v>0</v>
      </c>
      <c r="AZ247" s="1">
        <f t="shared" si="108"/>
        <v>180.79568733153639</v>
      </c>
      <c r="BA247" s="1">
        <f t="shared" si="108"/>
        <v>258.63827493261454</v>
      </c>
      <c r="BB247" s="1">
        <f t="shared" si="108"/>
        <v>26.366037735849055</v>
      </c>
      <c r="BC247" s="1">
        <f t="shared" si="109"/>
        <v>0</v>
      </c>
      <c r="BD247" s="1">
        <f t="shared" si="109"/>
        <v>263.7021883920076</v>
      </c>
      <c r="BE247" s="1">
        <f t="shared" si="109"/>
        <v>186.58591817316841</v>
      </c>
      <c r="BF247" s="1">
        <f t="shared" si="109"/>
        <v>15.511893434823977</v>
      </c>
      <c r="BG247" s="1">
        <f t="shared" si="110"/>
        <v>0</v>
      </c>
      <c r="BH247" s="1">
        <f t="shared" si="110"/>
        <v>0.38814016172506743</v>
      </c>
      <c r="BI247" s="1">
        <f t="shared" si="110"/>
        <v>0.55525606469002697</v>
      </c>
      <c r="BJ247" s="1">
        <f t="shared" si="110"/>
        <v>5.6603773584905662E-2</v>
      </c>
      <c r="BK247" s="1">
        <f t="shared" si="111"/>
        <v>0</v>
      </c>
      <c r="BL247" s="1">
        <f t="shared" si="111"/>
        <v>0.56612749762131298</v>
      </c>
      <c r="BM247" s="1">
        <f t="shared" si="111"/>
        <v>0.4005708848715509</v>
      </c>
      <c r="BN247" s="1">
        <f t="shared" si="111"/>
        <v>3.3301617507136061E-2</v>
      </c>
    </row>
    <row r="248" spans="1:66" hidden="1">
      <c r="A248" s="2" t="s">
        <v>161</v>
      </c>
      <c r="B248" s="2" t="s">
        <v>105</v>
      </c>
      <c r="C248" s="2" t="s">
        <v>164</v>
      </c>
      <c r="D248" s="2" t="s">
        <v>203</v>
      </c>
      <c r="E248" s="6" t="s">
        <v>70</v>
      </c>
      <c r="F248" s="2" t="s">
        <v>1141</v>
      </c>
      <c r="G248" s="2" t="s">
        <v>1433</v>
      </c>
      <c r="H248" s="2" t="s">
        <v>1141</v>
      </c>
      <c r="I248" s="2">
        <v>39</v>
      </c>
      <c r="J248" s="2">
        <v>20</v>
      </c>
      <c r="K248" s="2" t="str">
        <f t="shared" si="86"/>
        <v>MINERIO</v>
      </c>
      <c r="L248" s="2">
        <f t="shared" si="87"/>
        <v>4.6000000000000001E-4</v>
      </c>
      <c r="M248" s="2">
        <f t="shared" si="88"/>
        <v>36.800000000000004</v>
      </c>
      <c r="N248" s="9">
        <v>2.2999999999999998</v>
      </c>
      <c r="O248" s="10">
        <v>1.84</v>
      </c>
      <c r="P248" s="11">
        <f t="shared" si="101"/>
        <v>6.2302839116719244E-2</v>
      </c>
      <c r="Q248" s="11">
        <f t="shared" si="102"/>
        <v>0.99994760338548461</v>
      </c>
      <c r="R248" s="11">
        <f t="shared" si="103"/>
        <v>76763.328075709782</v>
      </c>
      <c r="S248" s="11">
        <f t="shared" si="104"/>
        <v>1232035.4421312555</v>
      </c>
      <c r="T248" s="2">
        <v>79</v>
      </c>
      <c r="U248" s="2">
        <v>1189</v>
      </c>
      <c r="V248" s="2">
        <f t="shared" si="89"/>
        <v>6.2302839116719244E-2</v>
      </c>
      <c r="W248" s="2">
        <f t="shared" si="90"/>
        <v>0.93769716088328081</v>
      </c>
      <c r="X248" s="2">
        <v>0</v>
      </c>
      <c r="Y248" s="2">
        <v>381</v>
      </c>
      <c r="Z248" s="5">
        <v>0</v>
      </c>
      <c r="AA248" s="5">
        <v>36</v>
      </c>
      <c r="AB248" s="5">
        <v>438</v>
      </c>
      <c r="AC248" s="5">
        <v>294</v>
      </c>
      <c r="AD248" s="5">
        <v>38</v>
      </c>
      <c r="AE248" s="5">
        <v>43</v>
      </c>
      <c r="AF248" s="5">
        <f t="shared" si="91"/>
        <v>0</v>
      </c>
      <c r="AG248" s="5">
        <f t="shared" si="92"/>
        <v>4.6875E-2</v>
      </c>
      <c r="AH248" s="5">
        <f t="shared" si="93"/>
        <v>0.5703125</v>
      </c>
      <c r="AI248" s="5">
        <f t="shared" si="94"/>
        <v>0.3828125</v>
      </c>
      <c r="AJ248" s="2">
        <v>0</v>
      </c>
      <c r="AK248" s="3">
        <v>20</v>
      </c>
      <c r="AL248" s="3">
        <v>381</v>
      </c>
      <c r="AM248" s="3">
        <v>396</v>
      </c>
      <c r="AN248" s="3">
        <v>15</v>
      </c>
      <c r="AO248" s="3">
        <v>35</v>
      </c>
      <c r="AP248" s="1">
        <f t="shared" si="95"/>
        <v>0</v>
      </c>
      <c r="AQ248" s="1">
        <f t="shared" si="96"/>
        <v>2.5094102885821833E-2</v>
      </c>
      <c r="AR248" s="1">
        <f t="shared" si="97"/>
        <v>0.47804265997490591</v>
      </c>
      <c r="AS248" s="1">
        <f t="shared" si="98"/>
        <v>0.49686323713927227</v>
      </c>
      <c r="AT248" s="5">
        <f t="shared" si="99"/>
        <v>768</v>
      </c>
      <c r="AU248" s="3">
        <f t="shared" si="105"/>
        <v>797</v>
      </c>
      <c r="AV248" s="2">
        <f t="shared" si="100"/>
        <v>1268</v>
      </c>
      <c r="AW248" s="1">
        <f t="shared" si="106"/>
        <v>0.33020833333333333</v>
      </c>
      <c r="AX248" s="1">
        <f t="shared" si="107"/>
        <v>0.31819322459222082</v>
      </c>
      <c r="AY248" s="1">
        <f t="shared" si="108"/>
        <v>0</v>
      </c>
      <c r="AZ248" s="1">
        <f t="shared" si="108"/>
        <v>6.3638644918444163</v>
      </c>
      <c r="BA248" s="1">
        <f t="shared" si="108"/>
        <v>121.23161856963614</v>
      </c>
      <c r="BB248" s="1">
        <f t="shared" si="108"/>
        <v>126.00451693851944</v>
      </c>
      <c r="BC248" s="1">
        <f t="shared" si="109"/>
        <v>0</v>
      </c>
      <c r="BD248" s="1">
        <f t="shared" si="109"/>
        <v>11.887499999999999</v>
      </c>
      <c r="BE248" s="1">
        <f t="shared" si="109"/>
        <v>144.63124999999999</v>
      </c>
      <c r="BF248" s="1">
        <f t="shared" si="109"/>
        <v>97.081249999999997</v>
      </c>
      <c r="BG248" s="1">
        <f t="shared" si="110"/>
        <v>0</v>
      </c>
      <c r="BH248" s="1">
        <f t="shared" si="110"/>
        <v>2.5094102885821833E-2</v>
      </c>
      <c r="BI248" s="1">
        <f t="shared" si="110"/>
        <v>0.47804265997490591</v>
      </c>
      <c r="BJ248" s="1">
        <f t="shared" si="110"/>
        <v>0.49686323713927227</v>
      </c>
      <c r="BK248" s="1">
        <f t="shared" si="111"/>
        <v>0</v>
      </c>
      <c r="BL248" s="1">
        <f t="shared" si="111"/>
        <v>4.6875000000000007E-2</v>
      </c>
      <c r="BM248" s="1">
        <f t="shared" si="111"/>
        <v>0.5703125</v>
      </c>
      <c r="BN248" s="1">
        <f t="shared" si="111"/>
        <v>0.38281250000000006</v>
      </c>
    </row>
    <row r="249" spans="1:66" hidden="1">
      <c r="A249" s="2" t="s">
        <v>616</v>
      </c>
      <c r="B249" s="2" t="s">
        <v>105</v>
      </c>
      <c r="C249" s="2" t="s">
        <v>164</v>
      </c>
      <c r="D249" s="2" t="s">
        <v>827</v>
      </c>
      <c r="E249" s="6" t="s">
        <v>17</v>
      </c>
      <c r="F249" s="2" t="s">
        <v>1436</v>
      </c>
      <c r="G249" s="2" t="s">
        <v>6</v>
      </c>
      <c r="H249" s="2" t="s">
        <v>1434</v>
      </c>
      <c r="I249" s="2">
        <v>66</v>
      </c>
      <c r="J249" s="2">
        <v>25</v>
      </c>
      <c r="K249" s="2" t="str">
        <f t="shared" si="86"/>
        <v>MINERIO</v>
      </c>
      <c r="L249" s="2">
        <f t="shared" si="87"/>
        <v>5.6499999999999996E-4</v>
      </c>
      <c r="M249" s="2">
        <f t="shared" si="88"/>
        <v>35</v>
      </c>
      <c r="N249" s="8">
        <v>2.2599999999999998</v>
      </c>
      <c r="O249" s="11">
        <v>1.4</v>
      </c>
      <c r="P249" s="11">
        <f t="shared" si="101"/>
        <v>1.9375E-2</v>
      </c>
      <c r="Q249" s="11">
        <f t="shared" si="102"/>
        <v>0.99998765152278624</v>
      </c>
      <c r="R249" s="11">
        <f t="shared" si="103"/>
        <v>45830.477500000001</v>
      </c>
      <c r="S249" s="11">
        <f t="shared" si="104"/>
        <v>2365414.7903686655</v>
      </c>
      <c r="T249" s="2">
        <v>31</v>
      </c>
      <c r="U249" s="2">
        <v>1569</v>
      </c>
      <c r="V249" s="2">
        <f t="shared" si="89"/>
        <v>1.9375E-2</v>
      </c>
      <c r="W249" s="2">
        <f t="shared" si="90"/>
        <v>0.98062499999999997</v>
      </c>
      <c r="X249" s="2">
        <v>0</v>
      </c>
      <c r="Y249" s="2">
        <v>425</v>
      </c>
      <c r="Z249" s="5">
        <v>0</v>
      </c>
      <c r="AA249" s="5">
        <v>138</v>
      </c>
      <c r="AB249" s="5">
        <v>639</v>
      </c>
      <c r="AC249" s="5">
        <v>139</v>
      </c>
      <c r="AD249" s="5">
        <v>120</v>
      </c>
      <c r="AE249" s="5">
        <v>47</v>
      </c>
      <c r="AF249" s="5">
        <f t="shared" si="91"/>
        <v>0</v>
      </c>
      <c r="AG249" s="5">
        <f t="shared" si="92"/>
        <v>0.15065502183406113</v>
      </c>
      <c r="AH249" s="5">
        <f t="shared" si="93"/>
        <v>0.69759825327510916</v>
      </c>
      <c r="AI249" s="5">
        <f t="shared" si="94"/>
        <v>0.15174672489082969</v>
      </c>
      <c r="AJ249" s="5">
        <v>0</v>
      </c>
      <c r="AK249" s="3">
        <v>92</v>
      </c>
      <c r="AL249" s="3">
        <v>675</v>
      </c>
      <c r="AM249" s="3">
        <v>190</v>
      </c>
      <c r="AN249" s="3">
        <v>89</v>
      </c>
      <c r="AO249" s="3">
        <v>37</v>
      </c>
      <c r="AP249" s="1">
        <f t="shared" si="95"/>
        <v>0</v>
      </c>
      <c r="AQ249" s="1">
        <f t="shared" si="96"/>
        <v>9.6133751306165097E-2</v>
      </c>
      <c r="AR249" s="1">
        <f t="shared" si="97"/>
        <v>0.70532915360501569</v>
      </c>
      <c r="AS249" s="1">
        <f t="shared" si="98"/>
        <v>0.19853709508881923</v>
      </c>
      <c r="AT249" s="5">
        <f t="shared" si="99"/>
        <v>916</v>
      </c>
      <c r="AU249" s="3">
        <f t="shared" si="105"/>
        <v>957</v>
      </c>
      <c r="AV249" s="2">
        <f t="shared" si="100"/>
        <v>1600</v>
      </c>
      <c r="AW249" s="1">
        <f t="shared" si="106"/>
        <v>0.34934497816593885</v>
      </c>
      <c r="AX249" s="1">
        <f t="shared" si="107"/>
        <v>0.33437826541274818</v>
      </c>
      <c r="AY249" s="1">
        <f t="shared" si="108"/>
        <v>0</v>
      </c>
      <c r="AZ249" s="1">
        <f t="shared" si="108"/>
        <v>30.762800417972834</v>
      </c>
      <c r="BA249" s="1">
        <f t="shared" si="108"/>
        <v>225.70532915360502</v>
      </c>
      <c r="BB249" s="1">
        <f t="shared" si="108"/>
        <v>63.531870428422152</v>
      </c>
      <c r="BC249" s="1">
        <f t="shared" si="109"/>
        <v>0</v>
      </c>
      <c r="BD249" s="1">
        <f t="shared" si="109"/>
        <v>48.209606986899558</v>
      </c>
      <c r="BE249" s="1">
        <f t="shared" si="109"/>
        <v>223.23144104803492</v>
      </c>
      <c r="BF249" s="1">
        <f t="shared" si="109"/>
        <v>48.558951965065496</v>
      </c>
      <c r="BG249" s="1">
        <f t="shared" si="110"/>
        <v>0</v>
      </c>
      <c r="BH249" s="1">
        <f t="shared" si="110"/>
        <v>9.6133751306165111E-2</v>
      </c>
      <c r="BI249" s="1">
        <f t="shared" si="110"/>
        <v>0.70532915360501569</v>
      </c>
      <c r="BJ249" s="1">
        <f t="shared" si="110"/>
        <v>0.19853709508881923</v>
      </c>
      <c r="BK249" s="1">
        <f t="shared" si="111"/>
        <v>0</v>
      </c>
      <c r="BL249" s="1">
        <f t="shared" si="111"/>
        <v>0.15065502183406113</v>
      </c>
      <c r="BM249" s="1">
        <f t="shared" si="111"/>
        <v>0.69759825327510916</v>
      </c>
      <c r="BN249" s="1">
        <f t="shared" si="111"/>
        <v>0.15174672489082969</v>
      </c>
    </row>
    <row r="250" spans="1:66" hidden="1">
      <c r="A250" s="2" t="s">
        <v>1049</v>
      </c>
      <c r="B250" s="2" t="s">
        <v>105</v>
      </c>
      <c r="C250" s="2" t="s">
        <v>164</v>
      </c>
      <c r="E250" s="6" t="s">
        <v>7</v>
      </c>
      <c r="F250" s="2" t="s">
        <v>1436</v>
      </c>
      <c r="G250" s="2" t="s">
        <v>1433</v>
      </c>
      <c r="H250" s="2" t="s">
        <v>1434</v>
      </c>
      <c r="I250" s="2">
        <v>16</v>
      </c>
      <c r="J250" s="2">
        <v>80</v>
      </c>
      <c r="K250" s="2" t="str">
        <f t="shared" si="86"/>
        <v>MINERIO</v>
      </c>
      <c r="L250" s="2">
        <f t="shared" si="87"/>
        <v>1.7600000000000001E-3</v>
      </c>
      <c r="M250" s="2">
        <f t="shared" si="88"/>
        <v>107.2</v>
      </c>
      <c r="N250" s="8">
        <v>2.2000000000000002</v>
      </c>
      <c r="O250" s="11">
        <v>1.34</v>
      </c>
      <c r="P250" s="11">
        <f t="shared" si="101"/>
        <v>8.0507225007372452E-2</v>
      </c>
      <c r="Q250" s="11">
        <f t="shared" si="102"/>
        <v>0.99997418051752651</v>
      </c>
      <c r="R250" s="11">
        <f t="shared" si="103"/>
        <v>651627.49189029785</v>
      </c>
      <c r="S250" s="11">
        <f t="shared" si="104"/>
        <v>8093816.0164633729</v>
      </c>
      <c r="T250" s="2">
        <v>273</v>
      </c>
      <c r="U250" s="2">
        <v>3118</v>
      </c>
      <c r="V250" s="2">
        <f t="shared" si="89"/>
        <v>8.0507225007372452E-2</v>
      </c>
      <c r="W250" s="2">
        <f t="shared" si="90"/>
        <v>0.91949277499262749</v>
      </c>
      <c r="X250" s="2">
        <v>0</v>
      </c>
      <c r="Y250" s="2">
        <v>636</v>
      </c>
      <c r="Z250" s="2">
        <v>0</v>
      </c>
      <c r="AA250" s="2">
        <v>222</v>
      </c>
      <c r="AB250" s="2">
        <v>1436</v>
      </c>
      <c r="AC250" s="2">
        <v>227</v>
      </c>
      <c r="AD250" s="2">
        <v>242</v>
      </c>
      <c r="AE250" s="2">
        <v>113</v>
      </c>
      <c r="AF250" s="5">
        <f t="shared" si="91"/>
        <v>0</v>
      </c>
      <c r="AG250" s="5">
        <f t="shared" si="92"/>
        <v>0.11777188328912466</v>
      </c>
      <c r="AH250" s="5">
        <f t="shared" si="93"/>
        <v>0.76180371352785148</v>
      </c>
      <c r="AI250" s="5">
        <f t="shared" si="94"/>
        <v>0.12042440318302387</v>
      </c>
      <c r="AJ250" s="2">
        <v>0</v>
      </c>
      <c r="AK250" s="3">
        <v>156</v>
      </c>
      <c r="AL250" s="3">
        <v>1492</v>
      </c>
      <c r="AM250" s="3">
        <v>330</v>
      </c>
      <c r="AN250" s="3">
        <v>167</v>
      </c>
      <c r="AO250" s="3">
        <v>95</v>
      </c>
      <c r="AP250" s="1">
        <f t="shared" si="95"/>
        <v>0</v>
      </c>
      <c r="AQ250" s="1">
        <f t="shared" si="96"/>
        <v>7.8867542972699697E-2</v>
      </c>
      <c r="AR250" s="1">
        <f t="shared" si="97"/>
        <v>0.75429726996966628</v>
      </c>
      <c r="AS250" s="1">
        <f t="shared" si="98"/>
        <v>0.16683518705763398</v>
      </c>
      <c r="AT250" s="5">
        <f t="shared" si="99"/>
        <v>1885</v>
      </c>
      <c r="AU250" s="3">
        <f t="shared" si="105"/>
        <v>1978</v>
      </c>
      <c r="AV250" s="2">
        <f t="shared" si="100"/>
        <v>3391</v>
      </c>
      <c r="AW250" s="1">
        <f t="shared" si="106"/>
        <v>0.35978779840848807</v>
      </c>
      <c r="AX250" s="1">
        <f t="shared" si="107"/>
        <v>0.34287158746208291</v>
      </c>
      <c r="AY250" s="1">
        <f t="shared" si="108"/>
        <v>0</v>
      </c>
      <c r="AZ250" s="1">
        <f t="shared" si="108"/>
        <v>53.487967644084932</v>
      </c>
      <c r="BA250" s="1">
        <f t="shared" si="108"/>
        <v>511.56440849342772</v>
      </c>
      <c r="BB250" s="1">
        <f t="shared" si="108"/>
        <v>113.14762386248736</v>
      </c>
      <c r="BC250" s="1">
        <f t="shared" si="109"/>
        <v>0</v>
      </c>
      <c r="BD250" s="1">
        <f t="shared" si="109"/>
        <v>79.872891246684347</v>
      </c>
      <c r="BE250" s="1">
        <f t="shared" si="109"/>
        <v>516.65527851458887</v>
      </c>
      <c r="BF250" s="1">
        <f t="shared" si="109"/>
        <v>81.671830238726798</v>
      </c>
      <c r="BG250" s="1">
        <f t="shared" si="110"/>
        <v>0</v>
      </c>
      <c r="BH250" s="1">
        <f t="shared" si="110"/>
        <v>7.8867542972699684E-2</v>
      </c>
      <c r="BI250" s="1">
        <f t="shared" si="110"/>
        <v>0.75429726996966628</v>
      </c>
      <c r="BJ250" s="1">
        <f t="shared" si="110"/>
        <v>0.16683518705763398</v>
      </c>
      <c r="BK250" s="1">
        <f t="shared" si="111"/>
        <v>0</v>
      </c>
      <c r="BL250" s="1">
        <f t="shared" si="111"/>
        <v>0.11777188328912466</v>
      </c>
      <c r="BM250" s="1">
        <f t="shared" si="111"/>
        <v>0.76180371352785148</v>
      </c>
      <c r="BN250" s="1">
        <f t="shared" si="111"/>
        <v>0.12042440318302387</v>
      </c>
    </row>
    <row r="251" spans="1:66" hidden="1">
      <c r="A251" s="2" t="s">
        <v>1049</v>
      </c>
      <c r="B251" s="2" t="s">
        <v>105</v>
      </c>
      <c r="C251" s="2" t="s">
        <v>164</v>
      </c>
      <c r="E251" s="6" t="s">
        <v>139</v>
      </c>
      <c r="F251" s="2" t="s">
        <v>1436</v>
      </c>
      <c r="G251" s="2" t="s">
        <v>6</v>
      </c>
      <c r="H251" s="2" t="s">
        <v>1434</v>
      </c>
      <c r="I251" s="2">
        <v>168</v>
      </c>
      <c r="J251" s="2">
        <v>60</v>
      </c>
      <c r="K251" s="2" t="str">
        <f t="shared" si="86"/>
        <v>MINERIO</v>
      </c>
      <c r="L251" s="2">
        <f t="shared" si="87"/>
        <v>1.3080000000000001E-3</v>
      </c>
      <c r="M251" s="2">
        <f t="shared" si="88"/>
        <v>55.800000000000004</v>
      </c>
      <c r="N251" s="8">
        <v>2.1800000000000002</v>
      </c>
      <c r="O251" s="11">
        <v>0.93</v>
      </c>
      <c r="P251" s="11">
        <f t="shared" si="101"/>
        <v>0.14574759945130317</v>
      </c>
      <c r="Q251" s="11">
        <f t="shared" si="102"/>
        <v>0.99994149374857266</v>
      </c>
      <c r="R251" s="11">
        <f t="shared" si="103"/>
        <v>622102.64060356654</v>
      </c>
      <c r="S251" s="11">
        <f t="shared" si="104"/>
        <v>4268106.2744906824</v>
      </c>
      <c r="T251" s="2">
        <v>425</v>
      </c>
      <c r="U251" s="2">
        <v>2491</v>
      </c>
      <c r="V251" s="2">
        <f t="shared" si="89"/>
        <v>0.14574759945130317</v>
      </c>
      <c r="W251" s="2">
        <f t="shared" si="90"/>
        <v>0.85425240054869689</v>
      </c>
      <c r="X251" s="2">
        <v>0</v>
      </c>
      <c r="Y251" s="2">
        <v>593</v>
      </c>
      <c r="Z251" s="5">
        <v>0</v>
      </c>
      <c r="AA251" s="5">
        <v>142</v>
      </c>
      <c r="AB251" s="5">
        <v>1201</v>
      </c>
      <c r="AC251" s="5">
        <v>366</v>
      </c>
      <c r="AD251" s="5">
        <v>153</v>
      </c>
      <c r="AE251" s="5">
        <v>81</v>
      </c>
      <c r="AF251" s="5">
        <f t="shared" si="91"/>
        <v>0</v>
      </c>
      <c r="AG251" s="5">
        <f t="shared" si="92"/>
        <v>8.3089526038619077E-2</v>
      </c>
      <c r="AH251" s="5">
        <f t="shared" si="93"/>
        <v>0.70275014628437682</v>
      </c>
      <c r="AI251" s="5">
        <f t="shared" si="94"/>
        <v>0.2141603276770041</v>
      </c>
      <c r="AJ251" s="5">
        <v>0</v>
      </c>
      <c r="AK251" s="3">
        <v>95</v>
      </c>
      <c r="AL251" s="3">
        <v>1189</v>
      </c>
      <c r="AM251" s="3">
        <v>499</v>
      </c>
      <c r="AN251" s="3">
        <v>95</v>
      </c>
      <c r="AO251" s="3">
        <v>63</v>
      </c>
      <c r="AP251" s="1">
        <f t="shared" si="95"/>
        <v>0</v>
      </c>
      <c r="AQ251" s="1">
        <f t="shared" si="96"/>
        <v>5.3280987100392599E-2</v>
      </c>
      <c r="AR251" s="1">
        <f t="shared" si="97"/>
        <v>0.66685361749859784</v>
      </c>
      <c r="AS251" s="1">
        <f t="shared" si="98"/>
        <v>0.27986539540100952</v>
      </c>
      <c r="AT251" s="5">
        <f t="shared" si="99"/>
        <v>1709</v>
      </c>
      <c r="AU251" s="3">
        <f t="shared" si="105"/>
        <v>1783</v>
      </c>
      <c r="AV251" s="2">
        <f t="shared" si="100"/>
        <v>2916</v>
      </c>
      <c r="AW251" s="1">
        <f t="shared" si="106"/>
        <v>0.34125219426565245</v>
      </c>
      <c r="AX251" s="1">
        <f t="shared" si="107"/>
        <v>0.3270891755468312</v>
      </c>
      <c r="AY251" s="1">
        <f t="shared" si="108"/>
        <v>0</v>
      </c>
      <c r="AZ251" s="1">
        <f t="shared" si="108"/>
        <v>31.073471676948966</v>
      </c>
      <c r="BA251" s="1">
        <f t="shared" si="108"/>
        <v>388.90902972518228</v>
      </c>
      <c r="BB251" s="1">
        <f t="shared" si="108"/>
        <v>163.21749859786877</v>
      </c>
      <c r="BC251" s="1">
        <f t="shared" si="109"/>
        <v>0</v>
      </c>
      <c r="BD251" s="1">
        <f t="shared" si="109"/>
        <v>48.457811585722645</v>
      </c>
      <c r="BE251" s="1">
        <f t="shared" si="109"/>
        <v>409.84388531304859</v>
      </c>
      <c r="BF251" s="1">
        <f t="shared" si="109"/>
        <v>124.89830310122879</v>
      </c>
      <c r="BG251" s="1">
        <f t="shared" si="110"/>
        <v>0</v>
      </c>
      <c r="BH251" s="1">
        <f t="shared" si="110"/>
        <v>5.3280987100392599E-2</v>
      </c>
      <c r="BI251" s="1">
        <f t="shared" si="110"/>
        <v>0.66685361749859784</v>
      </c>
      <c r="BJ251" s="1">
        <f t="shared" si="110"/>
        <v>0.27986539540100952</v>
      </c>
      <c r="BK251" s="1">
        <f t="shared" si="111"/>
        <v>0</v>
      </c>
      <c r="BL251" s="1">
        <f t="shared" si="111"/>
        <v>8.3089526038619063E-2</v>
      </c>
      <c r="BM251" s="1">
        <f t="shared" si="111"/>
        <v>0.70275014628437682</v>
      </c>
      <c r="BN251" s="1">
        <f t="shared" si="111"/>
        <v>0.21416032767700408</v>
      </c>
    </row>
    <row r="252" spans="1:66" hidden="1">
      <c r="A252" s="2" t="s">
        <v>1049</v>
      </c>
      <c r="B252" s="2" t="s">
        <v>105</v>
      </c>
      <c r="C252" s="2" t="s">
        <v>164</v>
      </c>
      <c r="E252" s="6" t="s">
        <v>146</v>
      </c>
      <c r="F252" s="2" t="s">
        <v>1436</v>
      </c>
      <c r="G252" s="2" t="s">
        <v>6</v>
      </c>
      <c r="H252" s="2" t="s">
        <v>1434</v>
      </c>
      <c r="I252" s="2">
        <v>238</v>
      </c>
      <c r="J252" s="2">
        <v>20</v>
      </c>
      <c r="K252" s="2" t="str">
        <f t="shared" si="86"/>
        <v>ESTERIL</v>
      </c>
      <c r="L252" s="2">
        <f t="shared" si="87"/>
        <v>4.3399999999999998E-4</v>
      </c>
      <c r="M252" s="2">
        <f t="shared" si="88"/>
        <v>3.5999999999999996</v>
      </c>
      <c r="N252" s="8">
        <v>2.17</v>
      </c>
      <c r="O252" s="11">
        <v>0.18</v>
      </c>
      <c r="P252" s="11">
        <f t="shared" si="101"/>
        <v>1.5050167224080268E-2</v>
      </c>
      <c r="Q252" s="11">
        <f t="shared" si="102"/>
        <v>0.9999872241299278</v>
      </c>
      <c r="R252" s="11">
        <f t="shared" si="103"/>
        <v>20251.505016722407</v>
      </c>
      <c r="S252" s="11">
        <f t="shared" si="104"/>
        <v>1345582.8087892309</v>
      </c>
      <c r="T252" s="2">
        <v>18</v>
      </c>
      <c r="U252" s="2">
        <v>1178</v>
      </c>
      <c r="V252" s="2">
        <f t="shared" si="89"/>
        <v>1.5050167224080268E-2</v>
      </c>
      <c r="W252" s="2">
        <f t="shared" si="90"/>
        <v>0.98494983277591974</v>
      </c>
      <c r="X252" s="2">
        <v>0</v>
      </c>
      <c r="Y252" s="2">
        <v>391</v>
      </c>
      <c r="Z252" s="5">
        <v>0</v>
      </c>
      <c r="AA252" s="5">
        <v>0</v>
      </c>
      <c r="AB252" s="5">
        <v>352</v>
      </c>
      <c r="AC252" s="5">
        <v>468</v>
      </c>
      <c r="AD252" s="5">
        <v>0</v>
      </c>
      <c r="AE252" s="5">
        <v>5</v>
      </c>
      <c r="AF252" s="5">
        <f t="shared" si="91"/>
        <v>0</v>
      </c>
      <c r="AG252" s="5">
        <f t="shared" si="92"/>
        <v>0</v>
      </c>
      <c r="AH252" s="5">
        <f t="shared" si="93"/>
        <v>0.42926829268292682</v>
      </c>
      <c r="AI252" s="5">
        <f t="shared" si="94"/>
        <v>0.57073170731707312</v>
      </c>
      <c r="AJ252" s="5">
        <v>0</v>
      </c>
      <c r="AK252" s="3">
        <v>0</v>
      </c>
      <c r="AL252" s="3">
        <v>254</v>
      </c>
      <c r="AM252" s="3">
        <v>568</v>
      </c>
      <c r="AN252" s="3">
        <v>0</v>
      </c>
      <c r="AO252" s="3">
        <v>3</v>
      </c>
      <c r="AP252" s="1">
        <f t="shared" si="95"/>
        <v>0</v>
      </c>
      <c r="AQ252" s="1">
        <f t="shared" si="96"/>
        <v>0</v>
      </c>
      <c r="AR252" s="1">
        <f t="shared" si="97"/>
        <v>0.30900243309002434</v>
      </c>
      <c r="AS252" s="1">
        <f t="shared" si="98"/>
        <v>0.69099756690997571</v>
      </c>
      <c r="AT252" s="5">
        <f t="shared" si="99"/>
        <v>820</v>
      </c>
      <c r="AU252" s="3">
        <f t="shared" si="105"/>
        <v>822</v>
      </c>
      <c r="AV252" s="2">
        <f t="shared" si="100"/>
        <v>1196</v>
      </c>
      <c r="AW252" s="1">
        <f t="shared" si="106"/>
        <v>0.29170731707317071</v>
      </c>
      <c r="AX252" s="1">
        <f t="shared" si="107"/>
        <v>0.29099756690997569</v>
      </c>
      <c r="AY252" s="1">
        <f t="shared" si="108"/>
        <v>0</v>
      </c>
      <c r="AZ252" s="1">
        <f t="shared" si="108"/>
        <v>0</v>
      </c>
      <c r="BA252" s="1">
        <f t="shared" si="108"/>
        <v>73.913381995133832</v>
      </c>
      <c r="BB252" s="1">
        <f t="shared" si="108"/>
        <v>165.2866180048662</v>
      </c>
      <c r="BC252" s="1">
        <f t="shared" si="109"/>
        <v>0</v>
      </c>
      <c r="BD252" s="1">
        <f t="shared" si="109"/>
        <v>0</v>
      </c>
      <c r="BE252" s="1">
        <f t="shared" si="109"/>
        <v>102.68097560975609</v>
      </c>
      <c r="BF252" s="1">
        <f t="shared" si="109"/>
        <v>136.51902439024389</v>
      </c>
      <c r="BG252" s="1">
        <f t="shared" si="110"/>
        <v>0</v>
      </c>
      <c r="BH252" s="1">
        <f t="shared" si="110"/>
        <v>0</v>
      </c>
      <c r="BI252" s="1">
        <f t="shared" si="110"/>
        <v>0.30900243309002434</v>
      </c>
      <c r="BJ252" s="1">
        <f t="shared" si="110"/>
        <v>0.6909975669099756</v>
      </c>
      <c r="BK252" s="1">
        <f t="shared" si="111"/>
        <v>0</v>
      </c>
      <c r="BL252" s="1">
        <f t="shared" si="111"/>
        <v>0</v>
      </c>
      <c r="BM252" s="1">
        <f t="shared" si="111"/>
        <v>0.42926829268292682</v>
      </c>
      <c r="BN252" s="1">
        <f t="shared" si="111"/>
        <v>0.57073170731707312</v>
      </c>
    </row>
    <row r="253" spans="1:66" hidden="1">
      <c r="A253" s="2" t="s">
        <v>1049</v>
      </c>
      <c r="B253" s="2" t="s">
        <v>105</v>
      </c>
      <c r="C253" s="2" t="s">
        <v>164</v>
      </c>
      <c r="E253" s="6" t="s">
        <v>95</v>
      </c>
      <c r="F253" s="2" t="s">
        <v>1141</v>
      </c>
      <c r="G253" s="2" t="s">
        <v>1433</v>
      </c>
      <c r="H253" s="2" t="s">
        <v>1141</v>
      </c>
      <c r="I253" s="2">
        <v>231</v>
      </c>
      <c r="J253" s="2">
        <v>90</v>
      </c>
      <c r="K253" s="2" t="str">
        <f t="shared" si="86"/>
        <v>MINERIO</v>
      </c>
      <c r="L253" s="2">
        <f t="shared" si="87"/>
        <v>1.9350000000000001E-3</v>
      </c>
      <c r="M253" s="2">
        <f t="shared" si="88"/>
        <v>138.6</v>
      </c>
      <c r="N253" s="8">
        <v>2.15</v>
      </c>
      <c r="O253" s="11">
        <v>1.54</v>
      </c>
      <c r="P253" s="11">
        <f t="shared" si="101"/>
        <v>3.2691720134433243E-2</v>
      </c>
      <c r="Q253" s="11">
        <f t="shared" si="102"/>
        <v>0.99998967423165908</v>
      </c>
      <c r="R253" s="11">
        <f t="shared" si="103"/>
        <v>305912.15001527651</v>
      </c>
      <c r="S253" s="11">
        <f t="shared" si="104"/>
        <v>9357384.37681894</v>
      </c>
      <c r="T253" s="2">
        <v>107</v>
      </c>
      <c r="U253" s="2">
        <v>3166</v>
      </c>
      <c r="V253" s="2">
        <f t="shared" si="89"/>
        <v>3.2691720134433243E-2</v>
      </c>
      <c r="W253" s="2">
        <f t="shared" si="90"/>
        <v>0.96730827986556678</v>
      </c>
      <c r="X253" s="2">
        <v>0</v>
      </c>
      <c r="Y253" s="2">
        <v>678</v>
      </c>
      <c r="Z253" s="5">
        <v>0</v>
      </c>
      <c r="AA253" s="5">
        <v>62</v>
      </c>
      <c r="AB253" s="5">
        <v>1615</v>
      </c>
      <c r="AC253" s="5">
        <v>300</v>
      </c>
      <c r="AD253" s="5">
        <v>76</v>
      </c>
      <c r="AE253" s="5">
        <v>94</v>
      </c>
      <c r="AF253" s="5">
        <f t="shared" si="91"/>
        <v>0</v>
      </c>
      <c r="AG253" s="5">
        <f t="shared" si="92"/>
        <v>3.1360647445624681E-2</v>
      </c>
      <c r="AH253" s="5">
        <f t="shared" si="93"/>
        <v>0.81689428426909461</v>
      </c>
      <c r="AI253" s="5">
        <f t="shared" si="94"/>
        <v>0.15174506828528073</v>
      </c>
      <c r="AJ253" s="5">
        <v>0</v>
      </c>
      <c r="AK253" s="3">
        <v>28</v>
      </c>
      <c r="AL253" s="3">
        <v>1592</v>
      </c>
      <c r="AM253" s="3">
        <v>428</v>
      </c>
      <c r="AN253" s="3">
        <v>37</v>
      </c>
      <c r="AO253" s="3">
        <v>62</v>
      </c>
      <c r="AP253" s="1">
        <f t="shared" si="95"/>
        <v>0</v>
      </c>
      <c r="AQ253" s="1">
        <f t="shared" si="96"/>
        <v>1.3671875E-2</v>
      </c>
      <c r="AR253" s="1">
        <f t="shared" si="97"/>
        <v>0.77734375</v>
      </c>
      <c r="AS253" s="1">
        <f t="shared" si="98"/>
        <v>0.208984375</v>
      </c>
      <c r="AT253" s="5">
        <f t="shared" si="99"/>
        <v>1977</v>
      </c>
      <c r="AU253" s="3">
        <f t="shared" si="105"/>
        <v>2048</v>
      </c>
      <c r="AV253" s="2">
        <f t="shared" si="100"/>
        <v>3273</v>
      </c>
      <c r="AW253" s="1">
        <f t="shared" si="106"/>
        <v>0.33110773899848256</v>
      </c>
      <c r="AX253" s="1">
        <f t="shared" si="107"/>
        <v>0.31962890625000001</v>
      </c>
      <c r="AY253" s="1">
        <f t="shared" si="108"/>
        <v>0</v>
      </c>
      <c r="AZ253" s="1">
        <f t="shared" si="108"/>
        <v>8.9496093749999996</v>
      </c>
      <c r="BA253" s="1">
        <f t="shared" si="108"/>
        <v>508.84921875000003</v>
      </c>
      <c r="BB253" s="1">
        <f t="shared" si="108"/>
        <v>136.80117187499999</v>
      </c>
      <c r="BC253" s="1">
        <f t="shared" si="109"/>
        <v>0</v>
      </c>
      <c r="BD253" s="1">
        <f t="shared" si="109"/>
        <v>20.528679817905918</v>
      </c>
      <c r="BE253" s="1">
        <f t="shared" si="109"/>
        <v>534.73899848254928</v>
      </c>
      <c r="BF253" s="1">
        <f t="shared" si="109"/>
        <v>99.332321699544764</v>
      </c>
      <c r="BG253" s="1">
        <f t="shared" si="110"/>
        <v>0</v>
      </c>
      <c r="BH253" s="1">
        <f t="shared" si="110"/>
        <v>1.3671874999999998E-2</v>
      </c>
      <c r="BI253" s="1">
        <f t="shared" si="110"/>
        <v>0.77734375</v>
      </c>
      <c r="BJ253" s="1">
        <f t="shared" si="110"/>
        <v>0.20898437499999997</v>
      </c>
      <c r="BK253" s="1">
        <f t="shared" si="111"/>
        <v>0</v>
      </c>
      <c r="BL253" s="1">
        <f t="shared" si="111"/>
        <v>3.1360647445624688E-2</v>
      </c>
      <c r="BM253" s="1">
        <f t="shared" si="111"/>
        <v>0.81689428426909461</v>
      </c>
      <c r="BN253" s="1">
        <f t="shared" si="111"/>
        <v>0.15174506828528075</v>
      </c>
    </row>
    <row r="254" spans="1:66" hidden="1">
      <c r="A254" s="2" t="s">
        <v>616</v>
      </c>
      <c r="B254" s="2" t="s">
        <v>105</v>
      </c>
      <c r="C254" s="2" t="s">
        <v>164</v>
      </c>
      <c r="D254" s="2" t="s">
        <v>821</v>
      </c>
      <c r="E254" s="6" t="s">
        <v>17</v>
      </c>
      <c r="F254" s="2" t="s">
        <v>1436</v>
      </c>
      <c r="G254" s="2" t="s">
        <v>6</v>
      </c>
      <c r="H254" s="2" t="s">
        <v>1434</v>
      </c>
      <c r="I254" s="2">
        <v>60</v>
      </c>
      <c r="J254" s="2">
        <v>20</v>
      </c>
      <c r="K254" s="2" t="str">
        <f t="shared" si="86"/>
        <v>MINERIO</v>
      </c>
      <c r="L254" s="2">
        <f t="shared" si="87"/>
        <v>4.2599999999999995E-4</v>
      </c>
      <c r="M254" s="2">
        <f t="shared" si="88"/>
        <v>16.399999999999999</v>
      </c>
      <c r="N254" s="8">
        <v>2.13</v>
      </c>
      <c r="O254" s="11">
        <v>0.82</v>
      </c>
      <c r="P254" s="11">
        <f t="shared" si="101"/>
        <v>4.5801526717557252E-2</v>
      </c>
      <c r="Q254" s="11">
        <f t="shared" si="102"/>
        <v>0.99995928918924426</v>
      </c>
      <c r="R254" s="11">
        <f t="shared" si="103"/>
        <v>52536.229007633585</v>
      </c>
      <c r="S254" s="11">
        <f t="shared" si="104"/>
        <v>1146994.30303092</v>
      </c>
      <c r="T254" s="2">
        <v>54</v>
      </c>
      <c r="U254" s="2">
        <v>1125</v>
      </c>
      <c r="V254" s="2">
        <f t="shared" si="89"/>
        <v>4.5801526717557252E-2</v>
      </c>
      <c r="W254" s="2">
        <f t="shared" si="90"/>
        <v>0.95419847328244278</v>
      </c>
      <c r="X254" s="2">
        <v>0</v>
      </c>
      <c r="Y254" s="2">
        <v>366</v>
      </c>
      <c r="Z254" s="5">
        <v>0</v>
      </c>
      <c r="AA254" s="5">
        <v>24</v>
      </c>
      <c r="AB254" s="5">
        <v>518</v>
      </c>
      <c r="AC254" s="5">
        <v>213</v>
      </c>
      <c r="AD254" s="5">
        <v>30</v>
      </c>
      <c r="AE254" s="5">
        <v>37</v>
      </c>
      <c r="AF254" s="5">
        <f t="shared" si="91"/>
        <v>0</v>
      </c>
      <c r="AG254" s="5">
        <f t="shared" si="92"/>
        <v>3.1788079470198675E-2</v>
      </c>
      <c r="AH254" s="5">
        <f t="shared" si="93"/>
        <v>0.68609271523178805</v>
      </c>
      <c r="AI254" s="5">
        <f t="shared" si="94"/>
        <v>0.28211920529801326</v>
      </c>
      <c r="AJ254" s="5">
        <v>0</v>
      </c>
      <c r="AK254" s="3">
        <v>12</v>
      </c>
      <c r="AL254" s="3">
        <v>478</v>
      </c>
      <c r="AM254" s="3">
        <v>289</v>
      </c>
      <c r="AN254" s="3">
        <v>18</v>
      </c>
      <c r="AO254" s="3">
        <v>25</v>
      </c>
      <c r="AP254" s="1">
        <f t="shared" si="95"/>
        <v>0</v>
      </c>
      <c r="AQ254" s="1">
        <f t="shared" si="96"/>
        <v>1.540436456996149E-2</v>
      </c>
      <c r="AR254" s="1">
        <f t="shared" si="97"/>
        <v>0.61360718870346598</v>
      </c>
      <c r="AS254" s="1">
        <f t="shared" si="98"/>
        <v>0.37098844672657255</v>
      </c>
      <c r="AT254" s="5">
        <f t="shared" si="99"/>
        <v>755</v>
      </c>
      <c r="AU254" s="3">
        <f t="shared" si="105"/>
        <v>779</v>
      </c>
      <c r="AV254" s="2">
        <f t="shared" si="100"/>
        <v>1179</v>
      </c>
      <c r="AW254" s="1">
        <f t="shared" si="106"/>
        <v>0.31231788079470196</v>
      </c>
      <c r="AX254" s="1">
        <f t="shared" si="107"/>
        <v>0.30269576379974328</v>
      </c>
      <c r="AY254" s="1">
        <f t="shared" si="108"/>
        <v>0</v>
      </c>
      <c r="AZ254" s="1">
        <f t="shared" si="108"/>
        <v>3.6323491655969193</v>
      </c>
      <c r="BA254" s="1">
        <f t="shared" si="108"/>
        <v>144.68857509627728</v>
      </c>
      <c r="BB254" s="1">
        <f t="shared" si="108"/>
        <v>87.4790757381258</v>
      </c>
      <c r="BC254" s="1">
        <f t="shared" si="109"/>
        <v>0</v>
      </c>
      <c r="BD254" s="1">
        <f t="shared" si="109"/>
        <v>7.4956291390728467</v>
      </c>
      <c r="BE254" s="1">
        <f t="shared" si="109"/>
        <v>161.78066225165563</v>
      </c>
      <c r="BF254" s="1">
        <f t="shared" si="109"/>
        <v>66.523708609271523</v>
      </c>
      <c r="BG254" s="1">
        <f t="shared" si="110"/>
        <v>0</v>
      </c>
      <c r="BH254" s="1">
        <f t="shared" si="110"/>
        <v>1.5404364569961491E-2</v>
      </c>
      <c r="BI254" s="1">
        <f t="shared" si="110"/>
        <v>0.61360718870346598</v>
      </c>
      <c r="BJ254" s="1">
        <f t="shared" si="110"/>
        <v>0.37098844672657255</v>
      </c>
      <c r="BK254" s="1">
        <f t="shared" si="111"/>
        <v>0</v>
      </c>
      <c r="BL254" s="1">
        <f t="shared" si="111"/>
        <v>3.1788079470198669E-2</v>
      </c>
      <c r="BM254" s="1">
        <f t="shared" si="111"/>
        <v>0.68609271523178805</v>
      </c>
      <c r="BN254" s="1">
        <f t="shared" si="111"/>
        <v>0.28211920529801321</v>
      </c>
    </row>
    <row r="255" spans="1:66" hidden="1">
      <c r="A255" s="2" t="s">
        <v>161</v>
      </c>
      <c r="B255" s="2" t="s">
        <v>105</v>
      </c>
      <c r="C255" s="2" t="s">
        <v>164</v>
      </c>
      <c r="D255" s="2" t="s">
        <v>220</v>
      </c>
      <c r="E255" s="6" t="s">
        <v>72</v>
      </c>
      <c r="F255" s="2" t="s">
        <v>1436</v>
      </c>
      <c r="G255" s="2" t="s">
        <v>6</v>
      </c>
      <c r="H255" s="2" t="s">
        <v>1141</v>
      </c>
      <c r="I255" s="2">
        <v>56</v>
      </c>
      <c r="J255" s="2">
        <v>25</v>
      </c>
      <c r="K255" s="2" t="str">
        <f t="shared" si="86"/>
        <v>MINERIO</v>
      </c>
      <c r="L255" s="2">
        <f t="shared" si="87"/>
        <v>5.0249999999999991E-4</v>
      </c>
      <c r="M255" s="2">
        <f t="shared" si="88"/>
        <v>38.25</v>
      </c>
      <c r="N255" s="9">
        <v>2.0099999999999998</v>
      </c>
      <c r="O255" s="10">
        <v>1.53</v>
      </c>
      <c r="P255" s="11">
        <f t="shared" si="101"/>
        <v>0.16753926701570682</v>
      </c>
      <c r="Q255" s="11">
        <f t="shared" si="102"/>
        <v>0.99973664285479136</v>
      </c>
      <c r="R255" s="11">
        <f t="shared" si="103"/>
        <v>43235.853403141366</v>
      </c>
      <c r="S255" s="11">
        <f t="shared" si="104"/>
        <v>257996.03700167887</v>
      </c>
      <c r="T255" s="2">
        <v>128</v>
      </c>
      <c r="U255" s="2">
        <v>636</v>
      </c>
      <c r="V255" s="2">
        <f t="shared" si="89"/>
        <v>0.16753926701570682</v>
      </c>
      <c r="W255" s="2">
        <f t="shared" si="90"/>
        <v>0.83246073298429324</v>
      </c>
      <c r="X255" s="2">
        <v>0</v>
      </c>
      <c r="Y255" s="2">
        <v>292</v>
      </c>
      <c r="Z255" s="5">
        <v>0</v>
      </c>
      <c r="AA255" s="5">
        <v>7</v>
      </c>
      <c r="AB255" s="5">
        <v>138</v>
      </c>
      <c r="AC255" s="5">
        <v>359</v>
      </c>
      <c r="AD255" s="5">
        <v>9</v>
      </c>
      <c r="AE255" s="5">
        <v>16</v>
      </c>
      <c r="AF255" s="5">
        <f t="shared" si="91"/>
        <v>0</v>
      </c>
      <c r="AG255" s="5">
        <f t="shared" si="92"/>
        <v>1.3888888888888888E-2</v>
      </c>
      <c r="AH255" s="5">
        <f t="shared" si="93"/>
        <v>0.27380952380952384</v>
      </c>
      <c r="AI255" s="5">
        <f t="shared" si="94"/>
        <v>0.71230158730158732</v>
      </c>
      <c r="AJ255" s="2">
        <v>0</v>
      </c>
      <c r="AK255" s="3">
        <v>2</v>
      </c>
      <c r="AL255" s="3">
        <v>124</v>
      </c>
      <c r="AM255" s="3">
        <v>385</v>
      </c>
      <c r="AN255" s="3">
        <v>4</v>
      </c>
      <c r="AO255" s="3">
        <v>14</v>
      </c>
      <c r="AP255" s="1">
        <f t="shared" si="95"/>
        <v>0</v>
      </c>
      <c r="AQ255" s="1">
        <f t="shared" si="96"/>
        <v>3.9138943248532287E-3</v>
      </c>
      <c r="AR255" s="1">
        <f t="shared" si="97"/>
        <v>0.24266144814090018</v>
      </c>
      <c r="AS255" s="1">
        <f t="shared" si="98"/>
        <v>0.75342465753424659</v>
      </c>
      <c r="AT255" s="5">
        <f t="shared" si="99"/>
        <v>504</v>
      </c>
      <c r="AU255" s="3">
        <f t="shared" si="105"/>
        <v>511</v>
      </c>
      <c r="AV255" s="2">
        <f t="shared" si="100"/>
        <v>764</v>
      </c>
      <c r="AW255" s="1">
        <f t="shared" si="106"/>
        <v>0.30317460317460315</v>
      </c>
      <c r="AX255" s="1">
        <f t="shared" si="107"/>
        <v>0.29902152641878671</v>
      </c>
      <c r="AY255" s="1">
        <f t="shared" si="108"/>
        <v>0</v>
      </c>
      <c r="AZ255" s="1">
        <f t="shared" si="108"/>
        <v>0.59804305283757342</v>
      </c>
      <c r="BA255" s="1">
        <f t="shared" si="108"/>
        <v>37.078669275929549</v>
      </c>
      <c r="BB255" s="1">
        <f t="shared" si="108"/>
        <v>115.12328767123289</v>
      </c>
      <c r="BC255" s="1">
        <f t="shared" si="109"/>
        <v>0</v>
      </c>
      <c r="BD255" s="1">
        <f t="shared" si="109"/>
        <v>2.1222222222222222</v>
      </c>
      <c r="BE255" s="1">
        <f t="shared" si="109"/>
        <v>41.838095238095235</v>
      </c>
      <c r="BF255" s="1">
        <f t="shared" si="109"/>
        <v>108.83968253968253</v>
      </c>
      <c r="BG255" s="1">
        <f t="shared" si="110"/>
        <v>0</v>
      </c>
      <c r="BH255" s="1">
        <f t="shared" si="110"/>
        <v>3.9138943248532287E-3</v>
      </c>
      <c r="BI255" s="1">
        <f t="shared" si="110"/>
        <v>0.24266144814090018</v>
      </c>
      <c r="BJ255" s="1">
        <f t="shared" si="110"/>
        <v>0.75342465753424659</v>
      </c>
      <c r="BK255" s="1">
        <f t="shared" si="111"/>
        <v>0</v>
      </c>
      <c r="BL255" s="1">
        <f t="shared" si="111"/>
        <v>1.388888888888889E-2</v>
      </c>
      <c r="BM255" s="1">
        <f t="shared" si="111"/>
        <v>0.27380952380952384</v>
      </c>
      <c r="BN255" s="1">
        <f t="shared" si="111"/>
        <v>0.71230158730158732</v>
      </c>
    </row>
    <row r="256" spans="1:66" hidden="1">
      <c r="A256" s="2" t="s">
        <v>616</v>
      </c>
      <c r="B256" s="2" t="s">
        <v>105</v>
      </c>
      <c r="C256" s="2" t="s">
        <v>164</v>
      </c>
      <c r="D256" s="2" t="s">
        <v>854</v>
      </c>
      <c r="E256" s="6" t="s">
        <v>20</v>
      </c>
      <c r="F256" s="2" t="s">
        <v>1436</v>
      </c>
      <c r="G256" s="2" t="s">
        <v>6</v>
      </c>
      <c r="H256" s="2" t="s">
        <v>1434</v>
      </c>
      <c r="I256" s="2">
        <v>93</v>
      </c>
      <c r="J256" s="2">
        <v>60</v>
      </c>
      <c r="K256" s="2" t="str">
        <f t="shared" si="86"/>
        <v>MINERIO</v>
      </c>
      <c r="L256" s="2">
        <f t="shared" si="87"/>
        <v>1.1639999999999999E-3</v>
      </c>
      <c r="M256" s="2">
        <f t="shared" si="88"/>
        <v>108.60000000000001</v>
      </c>
      <c r="N256" s="8">
        <v>1.94</v>
      </c>
      <c r="O256" s="11">
        <v>1.81</v>
      </c>
      <c r="P256" s="11">
        <f t="shared" si="101"/>
        <v>2.7247956403269755E-2</v>
      </c>
      <c r="Q256" s="11">
        <f t="shared" si="102"/>
        <v>0.99998909657490709</v>
      </c>
      <c r="R256" s="11">
        <f t="shared" si="103"/>
        <v>160764.05994550409</v>
      </c>
      <c r="S256" s="11">
        <f t="shared" si="104"/>
        <v>5899976.6693449114</v>
      </c>
      <c r="T256" s="2">
        <v>70</v>
      </c>
      <c r="U256" s="2">
        <v>2499</v>
      </c>
      <c r="V256" s="2">
        <f t="shared" si="89"/>
        <v>2.7247956403269755E-2</v>
      </c>
      <c r="W256" s="2">
        <f t="shared" si="90"/>
        <v>0.97275204359673029</v>
      </c>
      <c r="X256" s="2">
        <v>0</v>
      </c>
      <c r="Y256" s="2">
        <v>544</v>
      </c>
      <c r="Z256" s="5">
        <v>0</v>
      </c>
      <c r="AA256" s="5">
        <v>48</v>
      </c>
      <c r="AB256" s="5">
        <v>1178</v>
      </c>
      <c r="AC256" s="5">
        <v>372</v>
      </c>
      <c r="AD256" s="5">
        <v>32</v>
      </c>
      <c r="AE256" s="5">
        <v>56</v>
      </c>
      <c r="AF256" s="5">
        <f t="shared" si="91"/>
        <v>0</v>
      </c>
      <c r="AG256" s="5">
        <f t="shared" si="92"/>
        <v>3.0037546933667083E-2</v>
      </c>
      <c r="AH256" s="5">
        <f t="shared" si="93"/>
        <v>0.73717146433041303</v>
      </c>
      <c r="AI256" s="5">
        <f t="shared" si="94"/>
        <v>0.23279098873591991</v>
      </c>
      <c r="AJ256" s="5">
        <v>0</v>
      </c>
      <c r="AK256" s="3">
        <v>28</v>
      </c>
      <c r="AL256" s="3">
        <v>1085</v>
      </c>
      <c r="AM256" s="3">
        <v>516</v>
      </c>
      <c r="AN256" s="3">
        <v>24</v>
      </c>
      <c r="AO256" s="3">
        <v>33</v>
      </c>
      <c r="AP256" s="1">
        <f t="shared" si="95"/>
        <v>0</v>
      </c>
      <c r="AQ256" s="1">
        <f t="shared" si="96"/>
        <v>1.7188459177409455E-2</v>
      </c>
      <c r="AR256" s="1">
        <f t="shared" si="97"/>
        <v>0.66605279312461629</v>
      </c>
      <c r="AS256" s="1">
        <f t="shared" si="98"/>
        <v>0.31675874769797424</v>
      </c>
      <c r="AT256" s="5">
        <f t="shared" si="99"/>
        <v>1598</v>
      </c>
      <c r="AU256" s="3">
        <f t="shared" si="105"/>
        <v>1629</v>
      </c>
      <c r="AV256" s="2">
        <f t="shared" si="100"/>
        <v>2569</v>
      </c>
      <c r="AW256" s="1">
        <f t="shared" si="106"/>
        <v>0.32152690863579475</v>
      </c>
      <c r="AX256" s="1">
        <f t="shared" si="107"/>
        <v>0.31540822590546347</v>
      </c>
      <c r="AY256" s="1">
        <f t="shared" si="108"/>
        <v>0</v>
      </c>
      <c r="AZ256" s="1">
        <f t="shared" si="108"/>
        <v>8.8314303253529776</v>
      </c>
      <c r="BA256" s="1">
        <f t="shared" si="108"/>
        <v>342.21792510742785</v>
      </c>
      <c r="BB256" s="1">
        <f t="shared" si="108"/>
        <v>162.75064456721915</v>
      </c>
      <c r="BC256" s="1">
        <f t="shared" si="109"/>
        <v>0</v>
      </c>
      <c r="BD256" s="1">
        <f t="shared" si="109"/>
        <v>15.433291614518147</v>
      </c>
      <c r="BE256" s="1">
        <f t="shared" si="109"/>
        <v>378.75869837296619</v>
      </c>
      <c r="BF256" s="1">
        <f t="shared" si="109"/>
        <v>119.60801001251565</v>
      </c>
      <c r="BG256" s="1">
        <f t="shared" si="110"/>
        <v>0</v>
      </c>
      <c r="BH256" s="1">
        <f t="shared" si="110"/>
        <v>1.7188459177409455E-2</v>
      </c>
      <c r="BI256" s="1">
        <f t="shared" si="110"/>
        <v>0.66605279312461629</v>
      </c>
      <c r="BJ256" s="1">
        <f t="shared" si="110"/>
        <v>0.31675874769797424</v>
      </c>
      <c r="BK256" s="1">
        <f t="shared" si="111"/>
        <v>0</v>
      </c>
      <c r="BL256" s="1">
        <f t="shared" si="111"/>
        <v>3.0037546933667086E-2</v>
      </c>
      <c r="BM256" s="1">
        <f t="shared" si="111"/>
        <v>0.73717146433041303</v>
      </c>
      <c r="BN256" s="1">
        <f t="shared" si="111"/>
        <v>0.23279098873591994</v>
      </c>
    </row>
    <row r="257" spans="1:66" hidden="1">
      <c r="A257" s="2" t="s">
        <v>161</v>
      </c>
      <c r="B257" s="2" t="s">
        <v>105</v>
      </c>
      <c r="C257" s="2" t="s">
        <v>164</v>
      </c>
      <c r="D257" s="2" t="s">
        <v>278</v>
      </c>
      <c r="E257" s="6" t="s">
        <v>6</v>
      </c>
      <c r="F257" s="2" t="s">
        <v>6</v>
      </c>
      <c r="G257" s="2" t="s">
        <v>6</v>
      </c>
      <c r="H257" s="2" t="s">
        <v>1434</v>
      </c>
      <c r="I257" s="2">
        <v>115</v>
      </c>
      <c r="J257" s="2">
        <v>15</v>
      </c>
      <c r="K257" s="2" t="str">
        <f t="shared" si="86"/>
        <v>ESTERIL</v>
      </c>
      <c r="L257" s="2">
        <f t="shared" si="87"/>
        <v>2.9099999999999997E-4</v>
      </c>
      <c r="M257" s="2">
        <f t="shared" si="88"/>
        <v>0.75</v>
      </c>
      <c r="N257" s="8">
        <v>1.94</v>
      </c>
      <c r="O257" s="11">
        <v>0.05</v>
      </c>
      <c r="P257" s="11">
        <f t="shared" si="101"/>
        <v>1.510989010989011E-2</v>
      </c>
      <c r="Q257" s="11">
        <f t="shared" si="102"/>
        <v>0.99997892667825061</v>
      </c>
      <c r="R257" s="11">
        <f t="shared" si="103"/>
        <v>7531.3131868131868</v>
      </c>
      <c r="S257" s="11">
        <f t="shared" si="104"/>
        <v>498425.49629780051</v>
      </c>
      <c r="T257" s="2">
        <v>11</v>
      </c>
      <c r="U257" s="2">
        <v>717</v>
      </c>
      <c r="V257" s="2">
        <f t="shared" si="89"/>
        <v>1.510989010989011E-2</v>
      </c>
      <c r="W257" s="2">
        <f t="shared" si="90"/>
        <v>0.98489010989010994</v>
      </c>
      <c r="X257" s="2">
        <v>0</v>
      </c>
      <c r="Y257" s="2">
        <v>262</v>
      </c>
      <c r="Z257" s="5">
        <v>0</v>
      </c>
      <c r="AA257" s="5">
        <v>3</v>
      </c>
      <c r="AB257" s="5">
        <v>288</v>
      </c>
      <c r="AC257" s="5">
        <v>209</v>
      </c>
      <c r="AD257" s="5">
        <v>6</v>
      </c>
      <c r="AE257" s="5">
        <v>8</v>
      </c>
      <c r="AF257" s="5">
        <f t="shared" si="91"/>
        <v>0</v>
      </c>
      <c r="AG257" s="5">
        <f t="shared" si="92"/>
        <v>6.0000000000000001E-3</v>
      </c>
      <c r="AH257" s="5">
        <f t="shared" si="93"/>
        <v>0.57599999999999996</v>
      </c>
      <c r="AI257" s="5">
        <f t="shared" si="94"/>
        <v>0.41799999999999998</v>
      </c>
      <c r="AJ257" s="5">
        <v>0</v>
      </c>
      <c r="AK257" s="3">
        <v>1</v>
      </c>
      <c r="AL257" s="3">
        <v>224</v>
      </c>
      <c r="AM257" s="3">
        <v>280</v>
      </c>
      <c r="AN257" s="3">
        <v>2</v>
      </c>
      <c r="AO257" s="3">
        <v>5</v>
      </c>
      <c r="AP257" s="1">
        <f t="shared" si="95"/>
        <v>0</v>
      </c>
      <c r="AQ257" s="1">
        <f t="shared" si="96"/>
        <v>1.9801980198019802E-3</v>
      </c>
      <c r="AR257" s="1">
        <f t="shared" si="97"/>
        <v>0.44356435643564357</v>
      </c>
      <c r="AS257" s="1">
        <f t="shared" si="98"/>
        <v>0.5544554455445545</v>
      </c>
      <c r="AT257" s="5">
        <f t="shared" si="99"/>
        <v>500</v>
      </c>
      <c r="AU257" s="3">
        <f t="shared" si="105"/>
        <v>505</v>
      </c>
      <c r="AV257" s="2">
        <f t="shared" si="100"/>
        <v>728</v>
      </c>
      <c r="AW257" s="1">
        <f t="shared" si="106"/>
        <v>0.29120000000000001</v>
      </c>
      <c r="AX257" s="1">
        <f t="shared" si="107"/>
        <v>0.2883168316831683</v>
      </c>
      <c r="AY257" s="1">
        <f t="shared" si="108"/>
        <v>0</v>
      </c>
      <c r="AZ257" s="1">
        <f t="shared" si="108"/>
        <v>0.2883168316831683</v>
      </c>
      <c r="BA257" s="1">
        <f t="shared" si="108"/>
        <v>64.582970297029703</v>
      </c>
      <c r="BB257" s="1">
        <f t="shared" si="108"/>
        <v>80.728712871287129</v>
      </c>
      <c r="BC257" s="1">
        <f t="shared" si="109"/>
        <v>0</v>
      </c>
      <c r="BD257" s="1">
        <f t="shared" si="109"/>
        <v>0.87360000000000004</v>
      </c>
      <c r="BE257" s="1">
        <f t="shared" si="109"/>
        <v>83.865600000000001</v>
      </c>
      <c r="BF257" s="1">
        <f t="shared" si="109"/>
        <v>60.860800000000005</v>
      </c>
      <c r="BG257" s="1">
        <f t="shared" si="110"/>
        <v>0</v>
      </c>
      <c r="BH257" s="1">
        <f t="shared" si="110"/>
        <v>1.9801980198019802E-3</v>
      </c>
      <c r="BI257" s="1">
        <f t="shared" si="110"/>
        <v>0.44356435643564357</v>
      </c>
      <c r="BJ257" s="1">
        <f t="shared" si="110"/>
        <v>0.5544554455445545</v>
      </c>
      <c r="BK257" s="1">
        <f t="shared" si="111"/>
        <v>0</v>
      </c>
      <c r="BL257" s="1">
        <f t="shared" si="111"/>
        <v>6.0000000000000001E-3</v>
      </c>
      <c r="BM257" s="1">
        <f t="shared" si="111"/>
        <v>0.57600000000000007</v>
      </c>
      <c r="BN257" s="1">
        <f t="shared" si="111"/>
        <v>0.41800000000000004</v>
      </c>
    </row>
    <row r="258" spans="1:66" hidden="1">
      <c r="A258" s="2" t="s">
        <v>616</v>
      </c>
      <c r="B258" s="2" t="s">
        <v>105</v>
      </c>
      <c r="C258" s="2" t="s">
        <v>164</v>
      </c>
      <c r="D258" s="2" t="s">
        <v>851</v>
      </c>
      <c r="E258" s="6" t="s">
        <v>20</v>
      </c>
      <c r="F258" s="2" t="s">
        <v>1436</v>
      </c>
      <c r="G258" s="2" t="s">
        <v>6</v>
      </c>
      <c r="H258" s="2" t="s">
        <v>1434</v>
      </c>
      <c r="I258" s="2">
        <v>90</v>
      </c>
      <c r="J258" s="2">
        <v>105</v>
      </c>
      <c r="K258" s="2" t="str">
        <f t="shared" ref="K258:K321" si="112">IF(AND(N258&gt;0.08,O258&gt;0.2),"MINERIO","ESTERIL")</f>
        <v>MINERIO</v>
      </c>
      <c r="L258" s="2">
        <f t="shared" ref="L258:L321" si="113">N258*J258/100000</f>
        <v>1.9949999999999998E-3</v>
      </c>
      <c r="M258" s="2">
        <f t="shared" ref="M258:M321" si="114">O258*J258</f>
        <v>128.1</v>
      </c>
      <c r="N258" s="8">
        <v>1.9</v>
      </c>
      <c r="O258" s="11">
        <v>1.22</v>
      </c>
      <c r="P258" s="11">
        <f t="shared" si="101"/>
        <v>2.9069767441860465E-2</v>
      </c>
      <c r="Q258" s="11">
        <f t="shared" si="102"/>
        <v>0.99999243177624697</v>
      </c>
      <c r="R258" s="11">
        <f t="shared" si="103"/>
        <v>403577.79069767444</v>
      </c>
      <c r="S258" s="11">
        <f t="shared" si="104"/>
        <v>13882970.929774452</v>
      </c>
      <c r="T258" s="2">
        <v>115</v>
      </c>
      <c r="U258" s="2">
        <v>3841</v>
      </c>
      <c r="V258" s="2">
        <f t="shared" ref="V258:V321" si="115">(T258/(T258+U258))</f>
        <v>2.9069767441860465E-2</v>
      </c>
      <c r="W258" s="2">
        <f t="shared" ref="W258:W321" si="116">(U258/(T258+U258))</f>
        <v>0.97093023255813948</v>
      </c>
      <c r="X258" s="2">
        <v>0</v>
      </c>
      <c r="Y258" s="2">
        <v>610</v>
      </c>
      <c r="Z258" s="5">
        <v>0</v>
      </c>
      <c r="AA258" s="5">
        <v>41</v>
      </c>
      <c r="AB258" s="5">
        <v>1779</v>
      </c>
      <c r="AC258" s="5">
        <v>627</v>
      </c>
      <c r="AD258" s="5">
        <v>37</v>
      </c>
      <c r="AE258" s="5">
        <v>63</v>
      </c>
      <c r="AF258" s="5">
        <f t="shared" ref="AF258:AF321" si="117">Z258/($Z258+$AA258+$AB258+$AC258)</f>
        <v>0</v>
      </c>
      <c r="AG258" s="5">
        <f t="shared" ref="AG258:AG321" si="118">AA258/($Z258+$AA258+$AB258+$AC258)</f>
        <v>1.6755210461789946E-2</v>
      </c>
      <c r="AH258" s="5">
        <f t="shared" ref="AH258:AH321" si="119">AB258/($Z258+$AA258+$AB258+$AC258)</f>
        <v>0.72701266857376379</v>
      </c>
      <c r="AI258" s="5">
        <f t="shared" ref="AI258:AI321" si="120">AC258/($Z258+$AA258+$AB258+$AC258)</f>
        <v>0.25623212096444625</v>
      </c>
      <c r="AJ258" s="5">
        <v>0</v>
      </c>
      <c r="AK258" s="3">
        <v>25</v>
      </c>
      <c r="AL258" s="3">
        <v>1596</v>
      </c>
      <c r="AM258" s="3">
        <v>856</v>
      </c>
      <c r="AN258" s="3">
        <v>27</v>
      </c>
      <c r="AO258" s="3">
        <v>43</v>
      </c>
      <c r="AP258" s="1">
        <f t="shared" ref="AP258:AP321" si="121">AJ258/($AJ258+$AK258+$AL258+$AM258)</f>
        <v>0</v>
      </c>
      <c r="AQ258" s="1">
        <f t="shared" ref="AQ258:AQ321" si="122">AK258/($AJ258+$AK258+$AL258+$AM258)</f>
        <v>1.0092854259184497E-2</v>
      </c>
      <c r="AR258" s="1">
        <f t="shared" ref="AR258:AR321" si="123">AL258/($AJ258+$AK258+$AL258+$AM258)</f>
        <v>0.64432781590633836</v>
      </c>
      <c r="AS258" s="1">
        <f t="shared" ref="AS258:AS321" si="124">AM258/($AJ258+$AK258+$AL258+$AM258)</f>
        <v>0.3455793298344772</v>
      </c>
      <c r="AT258" s="5">
        <f t="shared" ref="AT258:AT321" si="125">Z258+AA258+AB258+AC258</f>
        <v>2447</v>
      </c>
      <c r="AU258" s="3">
        <f t="shared" si="105"/>
        <v>2477</v>
      </c>
      <c r="AV258" s="2">
        <f t="shared" ref="AV258:AV321" si="126">T258+U258</f>
        <v>3956</v>
      </c>
      <c r="AW258" s="1">
        <f t="shared" si="106"/>
        <v>0.32333469554556599</v>
      </c>
      <c r="AX258" s="1">
        <f t="shared" si="107"/>
        <v>0.31941865159467098</v>
      </c>
      <c r="AY258" s="1">
        <f t="shared" si="108"/>
        <v>0</v>
      </c>
      <c r="AZ258" s="1">
        <f t="shared" si="108"/>
        <v>7.9854662898667748</v>
      </c>
      <c r="BA258" s="1">
        <f t="shared" si="108"/>
        <v>509.79216794509489</v>
      </c>
      <c r="BB258" s="1">
        <f t="shared" ref="BB258:BB321" si="127">$AX258*AM258</f>
        <v>273.42236576503836</v>
      </c>
      <c r="BC258" s="1">
        <f t="shared" si="109"/>
        <v>0</v>
      </c>
      <c r="BD258" s="1">
        <f t="shared" si="109"/>
        <v>13.256722517368205</v>
      </c>
      <c r="BE258" s="1">
        <f t="shared" si="109"/>
        <v>575.21242337556191</v>
      </c>
      <c r="BF258" s="1">
        <f t="shared" ref="BF258:BF321" si="128">$AW258*AC258</f>
        <v>202.73085410706986</v>
      </c>
      <c r="BG258" s="1">
        <f t="shared" si="110"/>
        <v>0</v>
      </c>
      <c r="BH258" s="1">
        <f t="shared" si="110"/>
        <v>1.0092854259184497E-2</v>
      </c>
      <c r="BI258" s="1">
        <f t="shared" si="110"/>
        <v>0.64432781590633825</v>
      </c>
      <c r="BJ258" s="1">
        <f t="shared" ref="BJ258:BJ321" si="129">BB258/($AY258+$AZ258+$BA258+$BB258)</f>
        <v>0.3455793298344772</v>
      </c>
      <c r="BK258" s="1">
        <f t="shared" si="111"/>
        <v>0</v>
      </c>
      <c r="BL258" s="1">
        <f t="shared" si="111"/>
        <v>1.6755210461789946E-2</v>
      </c>
      <c r="BM258" s="1">
        <f t="shared" si="111"/>
        <v>0.7270126685737639</v>
      </c>
      <c r="BN258" s="1">
        <f t="shared" ref="BN258:BN321" si="130">BF258/($BC258+$BD258+$BE258+$BF258)</f>
        <v>0.25623212096444625</v>
      </c>
    </row>
    <row r="259" spans="1:66" hidden="1">
      <c r="A259" s="2" t="s">
        <v>616</v>
      </c>
      <c r="B259" s="2" t="s">
        <v>105</v>
      </c>
      <c r="C259" s="2" t="s">
        <v>162</v>
      </c>
      <c r="D259" s="2" t="s">
        <v>748</v>
      </c>
      <c r="E259" s="6" t="s">
        <v>11</v>
      </c>
      <c r="F259" s="2" t="s">
        <v>1141</v>
      </c>
      <c r="G259" s="2" t="s">
        <v>1433</v>
      </c>
      <c r="H259" s="2" t="s">
        <v>1141</v>
      </c>
      <c r="I259" s="2">
        <v>31</v>
      </c>
      <c r="J259" s="2">
        <v>60</v>
      </c>
      <c r="K259" s="2" t="str">
        <f t="shared" si="112"/>
        <v>MINERIO</v>
      </c>
      <c r="L259" s="2">
        <f t="shared" si="113"/>
        <v>1.14E-3</v>
      </c>
      <c r="M259" s="2">
        <f t="shared" si="114"/>
        <v>91.2</v>
      </c>
      <c r="N259" s="9">
        <v>1.9</v>
      </c>
      <c r="O259" s="10">
        <v>1.52</v>
      </c>
      <c r="P259" s="11">
        <f t="shared" ref="P259:P322" si="131">T259/(T259+U259)</f>
        <v>3.3214709371292998E-2</v>
      </c>
      <c r="Q259" s="11">
        <f t="shared" ref="Q259:Q322" si="132">U259/(U259+V259)</f>
        <v>0.99998641543633371</v>
      </c>
      <c r="R259" s="11">
        <f t="shared" ref="R259:R322" si="133">(T259-U259)^2*P259</f>
        <v>185149.45195729536</v>
      </c>
      <c r="S259" s="11">
        <f t="shared" ref="S259:S322" si="134">(T259-U259)^2*Q259</f>
        <v>5574245.2752814796</v>
      </c>
      <c r="T259" s="2">
        <v>84</v>
      </c>
      <c r="U259" s="2">
        <v>2445</v>
      </c>
      <c r="V259" s="2">
        <f t="shared" si="115"/>
        <v>3.3214709371292998E-2</v>
      </c>
      <c r="W259" s="2">
        <f t="shared" si="116"/>
        <v>0.96678529062870699</v>
      </c>
      <c r="X259" s="2">
        <v>0</v>
      </c>
      <c r="Y259" s="2">
        <v>534</v>
      </c>
      <c r="Z259" s="5">
        <v>0</v>
      </c>
      <c r="AA259" s="5">
        <v>48</v>
      </c>
      <c r="AB259" s="5">
        <v>1311</v>
      </c>
      <c r="AC259" s="5">
        <v>196</v>
      </c>
      <c r="AD259" s="5">
        <v>46</v>
      </c>
      <c r="AE259" s="5">
        <v>64</v>
      </c>
      <c r="AF259" s="5">
        <f t="shared" si="117"/>
        <v>0</v>
      </c>
      <c r="AG259" s="5">
        <f t="shared" si="118"/>
        <v>3.0868167202572346E-2</v>
      </c>
      <c r="AH259" s="5">
        <f t="shared" si="119"/>
        <v>0.8430868167202572</v>
      </c>
      <c r="AI259" s="5">
        <f t="shared" si="120"/>
        <v>0.12604501607717042</v>
      </c>
      <c r="AJ259" s="2">
        <v>0</v>
      </c>
      <c r="AK259" s="3">
        <v>23</v>
      </c>
      <c r="AL259" s="3">
        <v>1258</v>
      </c>
      <c r="AM259" s="3">
        <v>309</v>
      </c>
      <c r="AN259" s="3">
        <v>22</v>
      </c>
      <c r="AO259" s="3">
        <v>53</v>
      </c>
      <c r="AP259" s="1">
        <f t="shared" si="121"/>
        <v>0</v>
      </c>
      <c r="AQ259" s="1">
        <f t="shared" si="122"/>
        <v>1.4465408805031447E-2</v>
      </c>
      <c r="AR259" s="1">
        <f t="shared" si="123"/>
        <v>0.79119496855345917</v>
      </c>
      <c r="AS259" s="1">
        <f t="shared" si="124"/>
        <v>0.19433962264150945</v>
      </c>
      <c r="AT259" s="5">
        <f t="shared" si="125"/>
        <v>1555</v>
      </c>
      <c r="AU259" s="3">
        <f t="shared" ref="AU259:AU322" si="135">AJ259+AK259+AL259+AM259</f>
        <v>1590</v>
      </c>
      <c r="AV259" s="2">
        <f t="shared" si="126"/>
        <v>2529</v>
      </c>
      <c r="AW259" s="1">
        <f t="shared" ref="AW259:AW322" si="136">AV259/(AT259*5)</f>
        <v>0.32527331189710612</v>
      </c>
      <c r="AX259" s="1">
        <f t="shared" ref="AX259:AX322" si="137">AV259/(5*AU259)</f>
        <v>0.31811320754716982</v>
      </c>
      <c r="AY259" s="1">
        <f t="shared" ref="AY259:BB322" si="138">$AX259*AJ259</f>
        <v>0</v>
      </c>
      <c r="AZ259" s="1">
        <f t="shared" si="138"/>
        <v>7.3166037735849061</v>
      </c>
      <c r="BA259" s="1">
        <f t="shared" si="138"/>
        <v>400.18641509433962</v>
      </c>
      <c r="BB259" s="1">
        <f t="shared" si="127"/>
        <v>98.296981132075473</v>
      </c>
      <c r="BC259" s="1">
        <f t="shared" ref="BC259:BF322" si="139">$AW259*Z259</f>
        <v>0</v>
      </c>
      <c r="BD259" s="1">
        <f t="shared" si="139"/>
        <v>15.613118971061095</v>
      </c>
      <c r="BE259" s="1">
        <f t="shared" si="139"/>
        <v>426.43331189710614</v>
      </c>
      <c r="BF259" s="1">
        <f t="shared" si="128"/>
        <v>63.753569131832798</v>
      </c>
      <c r="BG259" s="1">
        <f t="shared" ref="BG259:BJ322" si="140">AY259/($AY259+$AZ259+$BA259+$BB259)</f>
        <v>0</v>
      </c>
      <c r="BH259" s="1">
        <f t="shared" si="140"/>
        <v>1.4465408805031447E-2</v>
      </c>
      <c r="BI259" s="1">
        <f t="shared" si="140"/>
        <v>0.79119496855345905</v>
      </c>
      <c r="BJ259" s="1">
        <f t="shared" si="129"/>
        <v>0.19433962264150942</v>
      </c>
      <c r="BK259" s="1">
        <f t="shared" ref="BK259:BN322" si="141">BC259/($BC259+$BD259+$BE259+$BF259)</f>
        <v>0</v>
      </c>
      <c r="BL259" s="1">
        <f t="shared" si="141"/>
        <v>3.0868167202572346E-2</v>
      </c>
      <c r="BM259" s="1">
        <f t="shared" si="141"/>
        <v>0.8430868167202572</v>
      </c>
      <c r="BN259" s="1">
        <f t="shared" si="130"/>
        <v>0.12604501607717039</v>
      </c>
    </row>
    <row r="260" spans="1:66" hidden="1">
      <c r="A260" s="2" t="s">
        <v>616</v>
      </c>
      <c r="B260" s="2" t="s">
        <v>105</v>
      </c>
      <c r="C260" s="2" t="s">
        <v>164</v>
      </c>
      <c r="D260" s="2" t="s">
        <v>832</v>
      </c>
      <c r="E260" s="6" t="s">
        <v>17</v>
      </c>
      <c r="F260" s="2" t="s">
        <v>1436</v>
      </c>
      <c r="G260" s="2" t="s">
        <v>6</v>
      </c>
      <c r="H260" s="2" t="s">
        <v>1434</v>
      </c>
      <c r="I260" s="2">
        <v>71</v>
      </c>
      <c r="J260" s="2">
        <v>40</v>
      </c>
      <c r="K260" s="2" t="str">
        <f t="shared" si="112"/>
        <v>MINERIO</v>
      </c>
      <c r="L260" s="2">
        <f t="shared" si="113"/>
        <v>7.6000000000000004E-4</v>
      </c>
      <c r="M260" s="2">
        <f t="shared" si="114"/>
        <v>267.2</v>
      </c>
      <c r="N260" s="8">
        <v>1.9</v>
      </c>
      <c r="O260" s="11">
        <v>6.68</v>
      </c>
      <c r="P260" s="11">
        <f t="shared" si="131"/>
        <v>6.9301570113697891E-2</v>
      </c>
      <c r="Q260" s="11">
        <f t="shared" si="132"/>
        <v>0.99995968657572409</v>
      </c>
      <c r="R260" s="11">
        <f t="shared" si="133"/>
        <v>175421.7476989713</v>
      </c>
      <c r="S260" s="11">
        <f t="shared" si="134"/>
        <v>2531178.9553950853</v>
      </c>
      <c r="T260" s="2">
        <v>128</v>
      </c>
      <c r="U260" s="2">
        <v>1719</v>
      </c>
      <c r="V260" s="2">
        <f t="shared" si="115"/>
        <v>6.9301570113697891E-2</v>
      </c>
      <c r="W260" s="2">
        <f t="shared" si="116"/>
        <v>0.93069842988630214</v>
      </c>
      <c r="X260" s="2">
        <v>0</v>
      </c>
      <c r="Y260" s="2">
        <v>438</v>
      </c>
      <c r="Z260" s="5">
        <v>0</v>
      </c>
      <c r="AA260" s="5">
        <v>94</v>
      </c>
      <c r="AB260" s="5">
        <v>806</v>
      </c>
      <c r="AC260" s="5">
        <v>228</v>
      </c>
      <c r="AD260" s="5">
        <v>57</v>
      </c>
      <c r="AE260" s="5">
        <v>46</v>
      </c>
      <c r="AF260" s="5">
        <f t="shared" si="117"/>
        <v>0</v>
      </c>
      <c r="AG260" s="5">
        <f t="shared" si="118"/>
        <v>8.3333333333333329E-2</v>
      </c>
      <c r="AH260" s="5">
        <f t="shared" si="119"/>
        <v>0.71453900709219853</v>
      </c>
      <c r="AI260" s="5">
        <f t="shared" si="120"/>
        <v>0.20212765957446807</v>
      </c>
      <c r="AJ260" s="5">
        <v>0</v>
      </c>
      <c r="AK260" s="3">
        <v>69</v>
      </c>
      <c r="AL260" s="3">
        <v>778</v>
      </c>
      <c r="AM260" s="3">
        <v>302</v>
      </c>
      <c r="AN260" s="3">
        <v>42</v>
      </c>
      <c r="AO260" s="3">
        <v>40</v>
      </c>
      <c r="AP260" s="1">
        <f t="shared" si="121"/>
        <v>0</v>
      </c>
      <c r="AQ260" s="1">
        <f t="shared" si="122"/>
        <v>6.0052219321148827E-2</v>
      </c>
      <c r="AR260" s="1">
        <f t="shared" si="123"/>
        <v>0.67711053089643169</v>
      </c>
      <c r="AS260" s="1">
        <f t="shared" si="124"/>
        <v>0.26283724978241951</v>
      </c>
      <c r="AT260" s="5">
        <f t="shared" si="125"/>
        <v>1128</v>
      </c>
      <c r="AU260" s="3">
        <f t="shared" si="135"/>
        <v>1149</v>
      </c>
      <c r="AV260" s="2">
        <f t="shared" si="126"/>
        <v>1847</v>
      </c>
      <c r="AW260" s="1">
        <f t="shared" si="136"/>
        <v>0.32748226950354609</v>
      </c>
      <c r="AX260" s="1">
        <f t="shared" si="137"/>
        <v>0.32149695387293298</v>
      </c>
      <c r="AY260" s="1">
        <f t="shared" si="138"/>
        <v>0</v>
      </c>
      <c r="AZ260" s="1">
        <f t="shared" si="138"/>
        <v>22.183289817232374</v>
      </c>
      <c r="BA260" s="1">
        <f t="shared" si="138"/>
        <v>250.12463011314185</v>
      </c>
      <c r="BB260" s="1">
        <f t="shared" si="127"/>
        <v>97.092080069625766</v>
      </c>
      <c r="BC260" s="1">
        <f t="shared" si="139"/>
        <v>0</v>
      </c>
      <c r="BD260" s="1">
        <f t="shared" si="139"/>
        <v>30.783333333333331</v>
      </c>
      <c r="BE260" s="1">
        <f t="shared" si="139"/>
        <v>263.95070921985814</v>
      </c>
      <c r="BF260" s="1">
        <f t="shared" si="128"/>
        <v>74.665957446808505</v>
      </c>
      <c r="BG260" s="1">
        <f t="shared" si="140"/>
        <v>0</v>
      </c>
      <c r="BH260" s="1">
        <f t="shared" si="140"/>
        <v>6.0052219321148827E-2</v>
      </c>
      <c r="BI260" s="1">
        <f t="shared" si="140"/>
        <v>0.67711053089643169</v>
      </c>
      <c r="BJ260" s="1">
        <f t="shared" si="129"/>
        <v>0.26283724978241951</v>
      </c>
      <c r="BK260" s="1">
        <f t="shared" si="141"/>
        <v>0</v>
      </c>
      <c r="BL260" s="1">
        <f t="shared" si="141"/>
        <v>8.3333333333333329E-2</v>
      </c>
      <c r="BM260" s="1">
        <f t="shared" si="141"/>
        <v>0.71453900709219853</v>
      </c>
      <c r="BN260" s="1">
        <f t="shared" si="130"/>
        <v>0.20212765957446807</v>
      </c>
    </row>
    <row r="261" spans="1:66" hidden="1">
      <c r="A261" s="2" t="s">
        <v>1049</v>
      </c>
      <c r="B261" s="2" t="s">
        <v>105</v>
      </c>
      <c r="C261" s="2" t="s">
        <v>164</v>
      </c>
      <c r="E261" s="6" t="s">
        <v>142</v>
      </c>
      <c r="F261" s="2" t="s">
        <v>1436</v>
      </c>
      <c r="G261" s="2" t="s">
        <v>6</v>
      </c>
      <c r="H261" s="2" t="s">
        <v>1141</v>
      </c>
      <c r="I261" s="2">
        <v>185</v>
      </c>
      <c r="J261" s="2">
        <v>25</v>
      </c>
      <c r="K261" s="2" t="str">
        <f t="shared" si="112"/>
        <v>MINERIO</v>
      </c>
      <c r="L261" s="2">
        <f t="shared" si="113"/>
        <v>4.6999999999999999E-4</v>
      </c>
      <c r="M261" s="2">
        <f t="shared" si="114"/>
        <v>7.75</v>
      </c>
      <c r="N261" s="8">
        <v>1.88</v>
      </c>
      <c r="O261" s="11">
        <v>0.31</v>
      </c>
      <c r="P261" s="11">
        <f t="shared" si="131"/>
        <v>4.0965618141916606E-2</v>
      </c>
      <c r="Q261" s="11">
        <f t="shared" si="132"/>
        <v>0.99996875336529045</v>
      </c>
      <c r="R261" s="11">
        <f t="shared" si="133"/>
        <v>64521.872713972203</v>
      </c>
      <c r="S261" s="11">
        <f t="shared" si="134"/>
        <v>1574975.7857691667</v>
      </c>
      <c r="T261" s="2">
        <v>56</v>
      </c>
      <c r="U261" s="2">
        <v>1311</v>
      </c>
      <c r="V261" s="2">
        <f t="shared" si="115"/>
        <v>4.0965618141916606E-2</v>
      </c>
      <c r="W261" s="2">
        <f t="shared" si="116"/>
        <v>0.95903438185808343</v>
      </c>
      <c r="X261" s="2">
        <v>0</v>
      </c>
      <c r="Y261" s="2">
        <v>420</v>
      </c>
      <c r="Z261" s="5">
        <v>0</v>
      </c>
      <c r="AA261" s="5">
        <v>12</v>
      </c>
      <c r="AB261" s="5">
        <v>486</v>
      </c>
      <c r="AC261" s="5">
        <v>439</v>
      </c>
      <c r="AD261" s="5">
        <v>6</v>
      </c>
      <c r="AE261" s="5">
        <v>11</v>
      </c>
      <c r="AF261" s="5">
        <f t="shared" si="117"/>
        <v>0</v>
      </c>
      <c r="AG261" s="5">
        <f t="shared" si="118"/>
        <v>1.2806830309498399E-2</v>
      </c>
      <c r="AH261" s="5">
        <f t="shared" si="119"/>
        <v>0.51867662753468513</v>
      </c>
      <c r="AI261" s="5">
        <f t="shared" si="120"/>
        <v>0.46851654215581645</v>
      </c>
      <c r="AJ261" s="5">
        <v>170</v>
      </c>
      <c r="AK261" s="3">
        <v>0</v>
      </c>
      <c r="AL261" s="3">
        <v>3</v>
      </c>
      <c r="AM261" s="3">
        <v>397</v>
      </c>
      <c r="AN261" s="3">
        <v>539</v>
      </c>
      <c r="AO261" s="3">
        <v>3</v>
      </c>
      <c r="AP261" s="1">
        <f t="shared" si="121"/>
        <v>0.2982456140350877</v>
      </c>
      <c r="AQ261" s="1">
        <f t="shared" si="122"/>
        <v>0</v>
      </c>
      <c r="AR261" s="1">
        <f t="shared" si="123"/>
        <v>5.263157894736842E-3</v>
      </c>
      <c r="AS261" s="1">
        <f t="shared" si="124"/>
        <v>0.69649122807017538</v>
      </c>
      <c r="AT261" s="5">
        <f t="shared" si="125"/>
        <v>937</v>
      </c>
      <c r="AU261" s="3">
        <f t="shared" si="135"/>
        <v>570</v>
      </c>
      <c r="AV261" s="2">
        <f t="shared" si="126"/>
        <v>1367</v>
      </c>
      <c r="AW261" s="1">
        <f t="shared" si="136"/>
        <v>0.29178228388473854</v>
      </c>
      <c r="AX261" s="1">
        <f t="shared" si="137"/>
        <v>0.47964912280701755</v>
      </c>
      <c r="AY261" s="1">
        <f t="shared" si="138"/>
        <v>81.540350877192978</v>
      </c>
      <c r="AZ261" s="1">
        <f t="shared" si="138"/>
        <v>0</v>
      </c>
      <c r="BA261" s="1">
        <f t="shared" si="138"/>
        <v>1.4389473684210525</v>
      </c>
      <c r="BB261" s="1">
        <f t="shared" si="127"/>
        <v>190.42070175438596</v>
      </c>
      <c r="BC261" s="1">
        <f t="shared" si="139"/>
        <v>0</v>
      </c>
      <c r="BD261" s="1">
        <f t="shared" si="139"/>
        <v>3.5013874066168622</v>
      </c>
      <c r="BE261" s="1">
        <f t="shared" si="139"/>
        <v>141.80618996798293</v>
      </c>
      <c r="BF261" s="1">
        <f t="shared" si="128"/>
        <v>128.09242262540022</v>
      </c>
      <c r="BG261" s="1">
        <f t="shared" si="140"/>
        <v>0.2982456140350877</v>
      </c>
      <c r="BH261" s="1">
        <f t="shared" si="140"/>
        <v>0</v>
      </c>
      <c r="BI261" s="1">
        <f t="shared" si="140"/>
        <v>5.263157894736842E-3</v>
      </c>
      <c r="BJ261" s="1">
        <f t="shared" si="129"/>
        <v>0.69649122807017549</v>
      </c>
      <c r="BK261" s="1">
        <f t="shared" si="141"/>
        <v>0</v>
      </c>
      <c r="BL261" s="1">
        <f t="shared" si="141"/>
        <v>1.2806830309498399E-2</v>
      </c>
      <c r="BM261" s="1">
        <f t="shared" si="141"/>
        <v>0.51867662753468524</v>
      </c>
      <c r="BN261" s="1">
        <f t="shared" si="130"/>
        <v>0.46851654215581651</v>
      </c>
    </row>
    <row r="262" spans="1:66" hidden="1">
      <c r="A262" s="2" t="s">
        <v>616</v>
      </c>
      <c r="B262" s="2" t="s">
        <v>105</v>
      </c>
      <c r="C262" s="2" t="s">
        <v>163</v>
      </c>
      <c r="D262" s="2" t="s">
        <v>697</v>
      </c>
      <c r="E262" s="6" t="s">
        <v>4</v>
      </c>
      <c r="F262" s="2" t="s">
        <v>1436</v>
      </c>
      <c r="G262" s="2" t="s">
        <v>1433</v>
      </c>
      <c r="H262" s="2" t="s">
        <v>1434</v>
      </c>
      <c r="I262" s="2">
        <v>35</v>
      </c>
      <c r="K262" s="2" t="str">
        <f t="shared" si="112"/>
        <v>MINERIO</v>
      </c>
      <c r="L262" s="2">
        <f t="shared" si="113"/>
        <v>0</v>
      </c>
      <c r="M262" s="2">
        <f t="shared" si="114"/>
        <v>0</v>
      </c>
      <c r="N262" s="8">
        <v>1.875</v>
      </c>
      <c r="O262" s="11">
        <v>1.8</v>
      </c>
      <c r="P262" s="11">
        <f t="shared" si="131"/>
        <v>1.3233797081778079E-2</v>
      </c>
      <c r="Q262" s="11">
        <f t="shared" si="132"/>
        <v>0.99999544919640393</v>
      </c>
      <c r="R262" s="11">
        <f t="shared" si="133"/>
        <v>108929.51442144554</v>
      </c>
      <c r="S262" s="11">
        <f t="shared" si="134"/>
        <v>8231123.5416029217</v>
      </c>
      <c r="T262" s="2">
        <v>39</v>
      </c>
      <c r="U262" s="2">
        <v>2908</v>
      </c>
      <c r="V262" s="2">
        <f t="shared" si="115"/>
        <v>1.3233797081778079E-2</v>
      </c>
      <c r="W262" s="2">
        <f t="shared" si="116"/>
        <v>0.98676620291822192</v>
      </c>
      <c r="X262" s="2">
        <v>0</v>
      </c>
      <c r="Y262" s="2">
        <v>494</v>
      </c>
      <c r="Z262" s="2">
        <v>0</v>
      </c>
      <c r="AA262" s="2">
        <v>56</v>
      </c>
      <c r="AB262" s="2">
        <v>1455</v>
      </c>
      <c r="AC262" s="2">
        <v>294</v>
      </c>
      <c r="AD262" s="2">
        <v>53</v>
      </c>
      <c r="AE262" s="2">
        <v>55</v>
      </c>
      <c r="AF262" s="5">
        <f t="shared" si="117"/>
        <v>0</v>
      </c>
      <c r="AG262" s="5">
        <f t="shared" si="118"/>
        <v>3.1024930747922438E-2</v>
      </c>
      <c r="AH262" s="5">
        <f t="shared" si="119"/>
        <v>0.80609418282548473</v>
      </c>
      <c r="AI262" s="5">
        <f t="shared" si="120"/>
        <v>0.16288088642659279</v>
      </c>
      <c r="AJ262" s="2">
        <v>0</v>
      </c>
      <c r="AK262" s="3">
        <v>56</v>
      </c>
      <c r="AL262" s="3">
        <v>1455</v>
      </c>
      <c r="AM262" s="3">
        <v>294</v>
      </c>
      <c r="AN262" s="3">
        <v>53</v>
      </c>
      <c r="AO262" s="3">
        <v>55</v>
      </c>
      <c r="AP262" s="1">
        <f t="shared" si="121"/>
        <v>0</v>
      </c>
      <c r="AQ262" s="1">
        <f t="shared" si="122"/>
        <v>3.1024930747922438E-2</v>
      </c>
      <c r="AR262" s="1">
        <f t="shared" si="123"/>
        <v>0.80609418282548473</v>
      </c>
      <c r="AS262" s="1">
        <f t="shared" si="124"/>
        <v>0.16288088642659279</v>
      </c>
      <c r="AT262" s="5">
        <f t="shared" si="125"/>
        <v>1805</v>
      </c>
      <c r="AU262" s="3">
        <f t="shared" si="135"/>
        <v>1805</v>
      </c>
      <c r="AV262" s="2">
        <f t="shared" si="126"/>
        <v>2947</v>
      </c>
      <c r="AW262" s="1">
        <f t="shared" si="136"/>
        <v>0.32653739612188365</v>
      </c>
      <c r="AX262" s="1">
        <f t="shared" si="137"/>
        <v>0.32653739612188365</v>
      </c>
      <c r="AY262" s="1">
        <f t="shared" si="138"/>
        <v>0</v>
      </c>
      <c r="AZ262" s="1">
        <f t="shared" si="138"/>
        <v>18.286094182825483</v>
      </c>
      <c r="BA262" s="1">
        <f t="shared" si="138"/>
        <v>475.11191135734072</v>
      </c>
      <c r="BB262" s="1">
        <f t="shared" si="127"/>
        <v>96.001994459833796</v>
      </c>
      <c r="BC262" s="1">
        <f t="shared" si="139"/>
        <v>0</v>
      </c>
      <c r="BD262" s="1">
        <f t="shared" si="139"/>
        <v>18.286094182825483</v>
      </c>
      <c r="BE262" s="1">
        <f t="shared" si="139"/>
        <v>475.11191135734072</v>
      </c>
      <c r="BF262" s="1">
        <f t="shared" si="128"/>
        <v>96.001994459833796</v>
      </c>
      <c r="BG262" s="1">
        <f t="shared" si="140"/>
        <v>0</v>
      </c>
      <c r="BH262" s="1">
        <f t="shared" si="140"/>
        <v>3.1024930747922435E-2</v>
      </c>
      <c r="BI262" s="1">
        <f t="shared" si="140"/>
        <v>0.80609418282548484</v>
      </c>
      <c r="BJ262" s="1">
        <f t="shared" si="129"/>
        <v>0.16288088642659282</v>
      </c>
      <c r="BK262" s="1">
        <f t="shared" si="141"/>
        <v>0</v>
      </c>
      <c r="BL262" s="1">
        <f t="shared" si="141"/>
        <v>3.1024930747922435E-2</v>
      </c>
      <c r="BM262" s="1">
        <f t="shared" si="141"/>
        <v>0.80609418282548484</v>
      </c>
      <c r="BN262" s="1">
        <f t="shared" si="130"/>
        <v>0.16288088642659282</v>
      </c>
    </row>
    <row r="263" spans="1:66" hidden="1">
      <c r="A263" s="2" t="s">
        <v>616</v>
      </c>
      <c r="B263" s="2" t="s">
        <v>105</v>
      </c>
      <c r="C263" s="2" t="s">
        <v>163</v>
      </c>
      <c r="D263" s="2" t="s">
        <v>702</v>
      </c>
      <c r="E263" s="6" t="s">
        <v>4</v>
      </c>
      <c r="F263" s="2" t="s">
        <v>1436</v>
      </c>
      <c r="G263" s="2" t="s">
        <v>1433</v>
      </c>
      <c r="H263" s="2" t="s">
        <v>1434</v>
      </c>
      <c r="I263" s="2">
        <v>40</v>
      </c>
      <c r="K263" s="2" t="str">
        <f t="shared" si="112"/>
        <v>ESTERIL</v>
      </c>
      <c r="L263" s="2">
        <f t="shared" si="113"/>
        <v>0</v>
      </c>
      <c r="M263" s="2">
        <f t="shared" si="114"/>
        <v>0</v>
      </c>
      <c r="N263" s="9">
        <v>1.86</v>
      </c>
      <c r="O263" s="10">
        <v>0.08</v>
      </c>
      <c r="P263" s="11">
        <f t="shared" si="131"/>
        <v>0</v>
      </c>
      <c r="Q263" s="11">
        <f t="shared" si="132"/>
        <v>1</v>
      </c>
      <c r="R263" s="11">
        <f t="shared" si="133"/>
        <v>0</v>
      </c>
      <c r="S263" s="11">
        <f t="shared" si="134"/>
        <v>2576025</v>
      </c>
      <c r="T263" s="2">
        <v>0</v>
      </c>
      <c r="U263" s="2">
        <v>1605</v>
      </c>
      <c r="V263" s="2">
        <f t="shared" si="115"/>
        <v>0</v>
      </c>
      <c r="W263" s="2">
        <f t="shared" si="116"/>
        <v>1</v>
      </c>
      <c r="X263" s="2">
        <v>0</v>
      </c>
      <c r="Y263" s="2">
        <v>415</v>
      </c>
      <c r="Z263" s="2">
        <v>0</v>
      </c>
      <c r="AA263" s="2">
        <v>10</v>
      </c>
      <c r="AB263" s="2">
        <v>698</v>
      </c>
      <c r="AC263" s="2">
        <v>339</v>
      </c>
      <c r="AD263" s="2">
        <v>10</v>
      </c>
      <c r="AE263" s="2">
        <v>26</v>
      </c>
      <c r="AF263" s="5">
        <f t="shared" si="117"/>
        <v>0</v>
      </c>
      <c r="AG263" s="5">
        <f t="shared" si="118"/>
        <v>9.5510983763132766E-3</v>
      </c>
      <c r="AH263" s="5">
        <f t="shared" si="119"/>
        <v>0.66666666666666663</v>
      </c>
      <c r="AI263" s="5">
        <f t="shared" si="120"/>
        <v>0.32378223495702008</v>
      </c>
      <c r="AJ263" s="2">
        <v>0</v>
      </c>
      <c r="AK263" s="3">
        <v>10</v>
      </c>
      <c r="AL263" s="3">
        <v>698</v>
      </c>
      <c r="AM263" s="3">
        <v>339</v>
      </c>
      <c r="AN263" s="3">
        <v>10</v>
      </c>
      <c r="AO263" s="3">
        <v>26</v>
      </c>
      <c r="AP263" s="1">
        <f t="shared" si="121"/>
        <v>0</v>
      </c>
      <c r="AQ263" s="1">
        <f t="shared" si="122"/>
        <v>9.5510983763132766E-3</v>
      </c>
      <c r="AR263" s="1">
        <f t="shared" si="123"/>
        <v>0.66666666666666663</v>
      </c>
      <c r="AS263" s="1">
        <f t="shared" si="124"/>
        <v>0.32378223495702008</v>
      </c>
      <c r="AT263" s="5">
        <f t="shared" si="125"/>
        <v>1047</v>
      </c>
      <c r="AU263" s="3">
        <f t="shared" si="135"/>
        <v>1047</v>
      </c>
      <c r="AV263" s="2">
        <f t="shared" si="126"/>
        <v>1605</v>
      </c>
      <c r="AW263" s="1">
        <f t="shared" si="136"/>
        <v>0.30659025787965616</v>
      </c>
      <c r="AX263" s="1">
        <f t="shared" si="137"/>
        <v>0.30659025787965616</v>
      </c>
      <c r="AY263" s="1">
        <f t="shared" si="138"/>
        <v>0</v>
      </c>
      <c r="AZ263" s="1">
        <f t="shared" si="138"/>
        <v>3.0659025787965617</v>
      </c>
      <c r="BA263" s="1">
        <f t="shared" si="138"/>
        <v>214</v>
      </c>
      <c r="BB263" s="1">
        <f t="shared" si="127"/>
        <v>103.93409742120343</v>
      </c>
      <c r="BC263" s="1">
        <f t="shared" si="139"/>
        <v>0</v>
      </c>
      <c r="BD263" s="1">
        <f t="shared" si="139"/>
        <v>3.0659025787965617</v>
      </c>
      <c r="BE263" s="1">
        <f t="shared" si="139"/>
        <v>214</v>
      </c>
      <c r="BF263" s="1">
        <f t="shared" si="128"/>
        <v>103.93409742120343</v>
      </c>
      <c r="BG263" s="1">
        <f t="shared" si="140"/>
        <v>0</v>
      </c>
      <c r="BH263" s="1">
        <f t="shared" si="140"/>
        <v>9.5510983763132766E-3</v>
      </c>
      <c r="BI263" s="1">
        <f t="shared" si="140"/>
        <v>0.66666666666666663</v>
      </c>
      <c r="BJ263" s="1">
        <f t="shared" si="129"/>
        <v>0.32378223495702002</v>
      </c>
      <c r="BK263" s="1">
        <f t="shared" si="141"/>
        <v>0</v>
      </c>
      <c r="BL263" s="1">
        <f t="shared" si="141"/>
        <v>9.5510983763132766E-3</v>
      </c>
      <c r="BM263" s="1">
        <f t="shared" si="141"/>
        <v>0.66666666666666663</v>
      </c>
      <c r="BN263" s="1">
        <f t="shared" si="130"/>
        <v>0.32378223495702002</v>
      </c>
    </row>
    <row r="264" spans="1:66" hidden="1">
      <c r="A264" s="2" t="s">
        <v>161</v>
      </c>
      <c r="B264" s="2" t="s">
        <v>105</v>
      </c>
      <c r="C264" s="2" t="s">
        <v>164</v>
      </c>
      <c r="D264" s="2" t="s">
        <v>240</v>
      </c>
      <c r="E264" s="6" t="s">
        <v>75</v>
      </c>
      <c r="F264" s="2" t="s">
        <v>1141</v>
      </c>
      <c r="G264" s="2" t="s">
        <v>1433</v>
      </c>
      <c r="H264" s="2" t="s">
        <v>1141</v>
      </c>
      <c r="I264" s="2">
        <v>77</v>
      </c>
      <c r="J264" s="2">
        <v>30</v>
      </c>
      <c r="K264" s="2" t="str">
        <f t="shared" si="112"/>
        <v>MINERIO</v>
      </c>
      <c r="L264" s="2">
        <f t="shared" si="113"/>
        <v>5.5500000000000005E-4</v>
      </c>
      <c r="M264" s="2">
        <f t="shared" si="114"/>
        <v>32.700000000000003</v>
      </c>
      <c r="N264" s="9">
        <v>1.85</v>
      </c>
      <c r="O264" s="10">
        <v>1.0900000000000001</v>
      </c>
      <c r="P264" s="11">
        <f t="shared" si="131"/>
        <v>0</v>
      </c>
      <c r="Q264" s="11">
        <f t="shared" si="132"/>
        <v>1</v>
      </c>
      <c r="R264" s="11">
        <f t="shared" si="133"/>
        <v>0</v>
      </c>
      <c r="S264" s="11">
        <f t="shared" si="134"/>
        <v>3108169</v>
      </c>
      <c r="T264" s="2">
        <v>0</v>
      </c>
      <c r="U264" s="2">
        <v>1763</v>
      </c>
      <c r="V264" s="2">
        <f t="shared" si="115"/>
        <v>0</v>
      </c>
      <c r="W264" s="2">
        <f t="shared" si="116"/>
        <v>1</v>
      </c>
      <c r="X264" s="2">
        <v>0</v>
      </c>
      <c r="Y264" s="2">
        <v>395</v>
      </c>
      <c r="Z264" s="5">
        <v>0</v>
      </c>
      <c r="AA264" s="5">
        <v>25</v>
      </c>
      <c r="AB264" s="5">
        <v>748</v>
      </c>
      <c r="AC264" s="5">
        <v>305</v>
      </c>
      <c r="AD264" s="5">
        <v>22</v>
      </c>
      <c r="AE264" s="5">
        <v>48</v>
      </c>
      <c r="AF264" s="5">
        <f t="shared" si="117"/>
        <v>0</v>
      </c>
      <c r="AG264" s="5">
        <f t="shared" si="118"/>
        <v>2.3191094619666047E-2</v>
      </c>
      <c r="AH264" s="5">
        <f t="shared" si="119"/>
        <v>0.69387755102040816</v>
      </c>
      <c r="AI264" s="5">
        <f t="shared" si="120"/>
        <v>0.28293135435992578</v>
      </c>
      <c r="AJ264" s="5">
        <v>0</v>
      </c>
      <c r="AK264" s="3">
        <v>13</v>
      </c>
      <c r="AL264" s="3">
        <v>682</v>
      </c>
      <c r="AM264" s="3">
        <v>416</v>
      </c>
      <c r="AN264" s="3">
        <v>12</v>
      </c>
      <c r="AO264" s="3">
        <v>25</v>
      </c>
      <c r="AP264" s="1">
        <f t="shared" si="121"/>
        <v>0</v>
      </c>
      <c r="AQ264" s="1">
        <f t="shared" si="122"/>
        <v>1.1701170117011701E-2</v>
      </c>
      <c r="AR264" s="1">
        <f t="shared" si="123"/>
        <v>0.61386138613861385</v>
      </c>
      <c r="AS264" s="1">
        <f t="shared" si="124"/>
        <v>0.37443744374437443</v>
      </c>
      <c r="AT264" s="5">
        <f t="shared" si="125"/>
        <v>1078</v>
      </c>
      <c r="AU264" s="3">
        <f t="shared" si="135"/>
        <v>1111</v>
      </c>
      <c r="AV264" s="2">
        <f t="shared" si="126"/>
        <v>1763</v>
      </c>
      <c r="AW264" s="1">
        <f t="shared" si="136"/>
        <v>0.32708719851576995</v>
      </c>
      <c r="AX264" s="1">
        <f t="shared" si="137"/>
        <v>0.31737173717371736</v>
      </c>
      <c r="AY264" s="1">
        <f t="shared" si="138"/>
        <v>0</v>
      </c>
      <c r="AZ264" s="1">
        <f t="shared" si="138"/>
        <v>4.125832583258326</v>
      </c>
      <c r="BA264" s="1">
        <f t="shared" si="138"/>
        <v>216.44752475247523</v>
      </c>
      <c r="BB264" s="1">
        <f t="shared" si="127"/>
        <v>132.02664266426643</v>
      </c>
      <c r="BC264" s="1">
        <f t="shared" si="139"/>
        <v>0</v>
      </c>
      <c r="BD264" s="1">
        <f t="shared" si="139"/>
        <v>8.1771799628942485</v>
      </c>
      <c r="BE264" s="1">
        <f t="shared" si="139"/>
        <v>244.66122448979593</v>
      </c>
      <c r="BF264" s="1">
        <f t="shared" si="128"/>
        <v>99.761595547309838</v>
      </c>
      <c r="BG264" s="1">
        <f t="shared" si="140"/>
        <v>0</v>
      </c>
      <c r="BH264" s="1">
        <f t="shared" si="140"/>
        <v>1.1701170117011701E-2</v>
      </c>
      <c r="BI264" s="1">
        <f t="shared" si="140"/>
        <v>0.61386138613861374</v>
      </c>
      <c r="BJ264" s="1">
        <f t="shared" si="129"/>
        <v>0.37443744374437443</v>
      </c>
      <c r="BK264" s="1">
        <f t="shared" si="141"/>
        <v>0</v>
      </c>
      <c r="BL264" s="1">
        <f t="shared" si="141"/>
        <v>2.3191094619666047E-2</v>
      </c>
      <c r="BM264" s="1">
        <f t="shared" si="141"/>
        <v>0.69387755102040816</v>
      </c>
      <c r="BN264" s="1">
        <f t="shared" si="130"/>
        <v>0.28293135435992578</v>
      </c>
    </row>
    <row r="265" spans="1:66" hidden="1">
      <c r="A265" s="2" t="s">
        <v>616</v>
      </c>
      <c r="B265" s="2" t="s">
        <v>105</v>
      </c>
      <c r="C265" s="2" t="s">
        <v>163</v>
      </c>
      <c r="D265" s="2" t="s">
        <v>679</v>
      </c>
      <c r="E265" s="6" t="s">
        <v>3</v>
      </c>
      <c r="F265" s="2" t="s">
        <v>1436</v>
      </c>
      <c r="G265" s="2" t="s">
        <v>6</v>
      </c>
      <c r="H265" s="2" t="s">
        <v>1434</v>
      </c>
      <c r="I265" s="2">
        <v>17</v>
      </c>
      <c r="K265" s="2" t="str">
        <f t="shared" si="112"/>
        <v>MINERIO</v>
      </c>
      <c r="L265" s="2">
        <f t="shared" si="113"/>
        <v>0</v>
      </c>
      <c r="M265" s="2">
        <f t="shared" si="114"/>
        <v>0</v>
      </c>
      <c r="N265" s="8">
        <v>1.7999999999999998</v>
      </c>
      <c r="O265" s="11">
        <v>0.3</v>
      </c>
      <c r="P265" s="11">
        <f t="shared" si="131"/>
        <v>0</v>
      </c>
      <c r="Q265" s="11">
        <f t="shared" si="132"/>
        <v>1</v>
      </c>
      <c r="R265" s="11">
        <f t="shared" si="133"/>
        <v>0</v>
      </c>
      <c r="S265" s="11">
        <f t="shared" si="134"/>
        <v>456976</v>
      </c>
      <c r="T265" s="2">
        <v>0</v>
      </c>
      <c r="U265" s="2">
        <v>676</v>
      </c>
      <c r="V265" s="2">
        <f t="shared" si="115"/>
        <v>0</v>
      </c>
      <c r="W265" s="2">
        <f t="shared" si="116"/>
        <v>1</v>
      </c>
      <c r="X265" s="2">
        <v>0</v>
      </c>
      <c r="Y265" s="2">
        <v>306</v>
      </c>
      <c r="Z265" s="2">
        <v>0</v>
      </c>
      <c r="AA265" s="2">
        <v>3</v>
      </c>
      <c r="AB265" s="2">
        <v>214</v>
      </c>
      <c r="AC265" s="2">
        <v>243</v>
      </c>
      <c r="AD265" s="2">
        <v>5</v>
      </c>
      <c r="AE265" s="2">
        <v>12</v>
      </c>
      <c r="AF265" s="5">
        <f t="shared" si="117"/>
        <v>0</v>
      </c>
      <c r="AG265" s="5">
        <f t="shared" si="118"/>
        <v>6.5217391304347823E-3</v>
      </c>
      <c r="AH265" s="5">
        <f t="shared" si="119"/>
        <v>0.4652173913043478</v>
      </c>
      <c r="AI265" s="5">
        <f t="shared" si="120"/>
        <v>0.52826086956521734</v>
      </c>
      <c r="AJ265" s="2">
        <v>0</v>
      </c>
      <c r="AK265" s="3">
        <v>3</v>
      </c>
      <c r="AL265" s="3">
        <v>214</v>
      </c>
      <c r="AM265" s="3">
        <v>243</v>
      </c>
      <c r="AN265" s="3">
        <v>5</v>
      </c>
      <c r="AO265" s="3">
        <v>12</v>
      </c>
      <c r="AP265" s="1">
        <f t="shared" si="121"/>
        <v>0</v>
      </c>
      <c r="AQ265" s="1">
        <f t="shared" si="122"/>
        <v>6.5217391304347823E-3</v>
      </c>
      <c r="AR265" s="1">
        <f t="shared" si="123"/>
        <v>0.4652173913043478</v>
      </c>
      <c r="AS265" s="1">
        <f t="shared" si="124"/>
        <v>0.52826086956521734</v>
      </c>
      <c r="AT265" s="5">
        <f t="shared" si="125"/>
        <v>460</v>
      </c>
      <c r="AU265" s="3">
        <f t="shared" si="135"/>
        <v>460</v>
      </c>
      <c r="AV265" s="2">
        <f t="shared" si="126"/>
        <v>676</v>
      </c>
      <c r="AW265" s="1">
        <f t="shared" si="136"/>
        <v>0.29391304347826086</v>
      </c>
      <c r="AX265" s="1">
        <f t="shared" si="137"/>
        <v>0.29391304347826086</v>
      </c>
      <c r="AY265" s="1">
        <f t="shared" si="138"/>
        <v>0</v>
      </c>
      <c r="AZ265" s="1">
        <f t="shared" si="138"/>
        <v>0.88173913043478258</v>
      </c>
      <c r="BA265" s="1">
        <f t="shared" si="138"/>
        <v>62.897391304347821</v>
      </c>
      <c r="BB265" s="1">
        <f t="shared" si="127"/>
        <v>71.420869565217387</v>
      </c>
      <c r="BC265" s="1">
        <f t="shared" si="139"/>
        <v>0</v>
      </c>
      <c r="BD265" s="1">
        <f t="shared" si="139"/>
        <v>0.88173913043478258</v>
      </c>
      <c r="BE265" s="1">
        <f t="shared" si="139"/>
        <v>62.897391304347821</v>
      </c>
      <c r="BF265" s="1">
        <f t="shared" si="128"/>
        <v>71.420869565217387</v>
      </c>
      <c r="BG265" s="1">
        <f t="shared" si="140"/>
        <v>0</v>
      </c>
      <c r="BH265" s="1">
        <f t="shared" si="140"/>
        <v>6.5217391304347831E-3</v>
      </c>
      <c r="BI265" s="1">
        <f t="shared" si="140"/>
        <v>0.4652173913043478</v>
      </c>
      <c r="BJ265" s="1">
        <f t="shared" si="129"/>
        <v>0.52826086956521745</v>
      </c>
      <c r="BK265" s="1">
        <f t="shared" si="141"/>
        <v>0</v>
      </c>
      <c r="BL265" s="1">
        <f t="shared" si="141"/>
        <v>6.5217391304347831E-3</v>
      </c>
      <c r="BM265" s="1">
        <f t="shared" si="141"/>
        <v>0.4652173913043478</v>
      </c>
      <c r="BN265" s="1">
        <f t="shared" si="130"/>
        <v>0.52826086956521745</v>
      </c>
    </row>
    <row r="266" spans="1:66" hidden="1">
      <c r="A266" s="2" t="s">
        <v>1049</v>
      </c>
      <c r="B266" s="2" t="s">
        <v>105</v>
      </c>
      <c r="C266" s="2" t="s">
        <v>164</v>
      </c>
      <c r="E266" s="6" t="s">
        <v>131</v>
      </c>
      <c r="F266" s="2" t="s">
        <v>1436</v>
      </c>
      <c r="G266" s="2" t="s">
        <v>6</v>
      </c>
      <c r="H266" s="2" t="s">
        <v>1141</v>
      </c>
      <c r="I266" s="2">
        <v>48</v>
      </c>
      <c r="J266" s="2">
        <v>40</v>
      </c>
      <c r="K266" s="2" t="str">
        <f t="shared" si="112"/>
        <v>MINERIO</v>
      </c>
      <c r="L266" s="2">
        <f t="shared" si="113"/>
        <v>7.1599999999999995E-4</v>
      </c>
      <c r="M266" s="2">
        <f t="shared" si="114"/>
        <v>36.4</v>
      </c>
      <c r="N266" s="8">
        <v>1.79</v>
      </c>
      <c r="O266" s="11">
        <v>0.91</v>
      </c>
      <c r="P266" s="11">
        <f t="shared" si="131"/>
        <v>2.1320852834113363E-2</v>
      </c>
      <c r="Q266" s="11">
        <f t="shared" si="132"/>
        <v>0.99998867130111757</v>
      </c>
      <c r="R266" s="11">
        <f t="shared" si="133"/>
        <v>72262.36141445658</v>
      </c>
      <c r="S266" s="11">
        <f t="shared" si="134"/>
        <v>3389242.6038561231</v>
      </c>
      <c r="T266" s="2">
        <v>41</v>
      </c>
      <c r="U266" s="2">
        <v>1882</v>
      </c>
      <c r="V266" s="2">
        <f t="shared" si="115"/>
        <v>2.1320852834113363E-2</v>
      </c>
      <c r="W266" s="2">
        <f t="shared" si="116"/>
        <v>0.97867914716588666</v>
      </c>
      <c r="X266" s="2">
        <v>0</v>
      </c>
      <c r="Y266" s="2">
        <v>410</v>
      </c>
      <c r="Z266" s="2">
        <v>0</v>
      </c>
      <c r="AA266" s="2">
        <v>116</v>
      </c>
      <c r="AB266" s="2">
        <v>818</v>
      </c>
      <c r="AC266" s="2">
        <v>167</v>
      </c>
      <c r="AD266" s="2">
        <v>112</v>
      </c>
      <c r="AE266" s="2">
        <v>70</v>
      </c>
      <c r="AF266" s="5">
        <f t="shared" si="117"/>
        <v>0</v>
      </c>
      <c r="AG266" s="5">
        <f t="shared" si="118"/>
        <v>0.10535876475930972</v>
      </c>
      <c r="AH266" s="5">
        <f t="shared" si="119"/>
        <v>0.74296094459582196</v>
      </c>
      <c r="AI266" s="5">
        <f t="shared" si="120"/>
        <v>0.15168029064486829</v>
      </c>
      <c r="AJ266" s="2">
        <v>0</v>
      </c>
      <c r="AK266" s="3">
        <v>66</v>
      </c>
      <c r="AL266" s="3">
        <v>854</v>
      </c>
      <c r="AM266" s="3">
        <v>237</v>
      </c>
      <c r="AN266" s="3">
        <v>66</v>
      </c>
      <c r="AO266" s="3">
        <v>60</v>
      </c>
      <c r="AP266" s="1">
        <f t="shared" si="121"/>
        <v>0</v>
      </c>
      <c r="AQ266" s="1">
        <f t="shared" si="122"/>
        <v>5.7044079515989631E-2</v>
      </c>
      <c r="AR266" s="1">
        <f t="shared" si="123"/>
        <v>0.73811581676750215</v>
      </c>
      <c r="AS266" s="1">
        <f t="shared" si="124"/>
        <v>0.20484010371650821</v>
      </c>
      <c r="AT266" s="5">
        <f t="shared" si="125"/>
        <v>1101</v>
      </c>
      <c r="AU266" s="3">
        <f t="shared" si="135"/>
        <v>1157</v>
      </c>
      <c r="AV266" s="2">
        <f t="shared" si="126"/>
        <v>1923</v>
      </c>
      <c r="AW266" s="1">
        <f t="shared" si="136"/>
        <v>0.34931880108991825</v>
      </c>
      <c r="AX266" s="1">
        <f t="shared" si="137"/>
        <v>0.3324114088159032</v>
      </c>
      <c r="AY266" s="1">
        <f t="shared" si="138"/>
        <v>0</v>
      </c>
      <c r="AZ266" s="1">
        <f t="shared" si="138"/>
        <v>21.93915298184961</v>
      </c>
      <c r="BA266" s="1">
        <f t="shared" si="138"/>
        <v>283.87934312878133</v>
      </c>
      <c r="BB266" s="1">
        <f t="shared" si="127"/>
        <v>78.781503889369063</v>
      </c>
      <c r="BC266" s="1">
        <f t="shared" si="139"/>
        <v>0</v>
      </c>
      <c r="BD266" s="1">
        <f t="shared" si="139"/>
        <v>40.520980926430518</v>
      </c>
      <c r="BE266" s="1">
        <f t="shared" si="139"/>
        <v>285.74277929155312</v>
      </c>
      <c r="BF266" s="1">
        <f t="shared" si="128"/>
        <v>58.336239782016349</v>
      </c>
      <c r="BG266" s="1">
        <f t="shared" si="140"/>
        <v>0</v>
      </c>
      <c r="BH266" s="1">
        <f t="shared" si="140"/>
        <v>5.7044079515989631E-2</v>
      </c>
      <c r="BI266" s="1">
        <f t="shared" si="140"/>
        <v>0.73811581676750226</v>
      </c>
      <c r="BJ266" s="1">
        <f t="shared" si="129"/>
        <v>0.20484010371650824</v>
      </c>
      <c r="BK266" s="1">
        <f t="shared" si="141"/>
        <v>0</v>
      </c>
      <c r="BL266" s="1">
        <f t="shared" si="141"/>
        <v>0.10535876475930971</v>
      </c>
      <c r="BM266" s="1">
        <f t="shared" si="141"/>
        <v>0.74296094459582185</v>
      </c>
      <c r="BN266" s="1">
        <f t="shared" si="130"/>
        <v>0.15168029064486829</v>
      </c>
    </row>
    <row r="267" spans="1:66" hidden="1">
      <c r="A267" s="2" t="s">
        <v>1049</v>
      </c>
      <c r="B267" s="2" t="s">
        <v>105</v>
      </c>
      <c r="C267" s="2" t="s">
        <v>164</v>
      </c>
      <c r="E267" s="6" t="s">
        <v>145</v>
      </c>
      <c r="F267" s="2" t="s">
        <v>1436</v>
      </c>
      <c r="G267" s="2" t="s">
        <v>6</v>
      </c>
      <c r="H267" s="2" t="s">
        <v>1141</v>
      </c>
      <c r="I267" s="2">
        <v>207</v>
      </c>
      <c r="J267" s="2">
        <v>10</v>
      </c>
      <c r="K267" s="2" t="str">
        <f t="shared" si="112"/>
        <v>MINERIO</v>
      </c>
      <c r="L267" s="2">
        <f t="shared" si="113"/>
        <v>1.7899999999999999E-4</v>
      </c>
      <c r="M267" s="2">
        <f t="shared" si="114"/>
        <v>3.2</v>
      </c>
      <c r="N267" s="8">
        <v>1.79</v>
      </c>
      <c r="O267" s="11">
        <v>0.32</v>
      </c>
      <c r="P267" s="11">
        <f t="shared" si="131"/>
        <v>0</v>
      </c>
      <c r="Q267" s="11">
        <f t="shared" si="132"/>
        <v>1</v>
      </c>
      <c r="R267" s="11">
        <f t="shared" si="133"/>
        <v>0</v>
      </c>
      <c r="S267" s="11">
        <f t="shared" si="134"/>
        <v>531441</v>
      </c>
      <c r="T267" s="2">
        <v>0</v>
      </c>
      <c r="U267" s="2">
        <v>729</v>
      </c>
      <c r="V267" s="2">
        <f t="shared" si="115"/>
        <v>0</v>
      </c>
      <c r="W267" s="2">
        <f t="shared" si="116"/>
        <v>1</v>
      </c>
      <c r="X267" s="2">
        <v>0</v>
      </c>
      <c r="Y267" s="2">
        <v>262</v>
      </c>
      <c r="Z267" s="5">
        <v>0</v>
      </c>
      <c r="AA267" s="5">
        <v>18</v>
      </c>
      <c r="AB267" s="5">
        <v>317</v>
      </c>
      <c r="AC267" s="5">
        <v>135</v>
      </c>
      <c r="AD267" s="5">
        <v>19</v>
      </c>
      <c r="AE267" s="5">
        <v>24</v>
      </c>
      <c r="AF267" s="5">
        <f t="shared" si="117"/>
        <v>0</v>
      </c>
      <c r="AG267" s="5">
        <f t="shared" si="118"/>
        <v>3.8297872340425532E-2</v>
      </c>
      <c r="AH267" s="5">
        <f t="shared" si="119"/>
        <v>0.67446808510638301</v>
      </c>
      <c r="AI267" s="5">
        <f t="shared" si="120"/>
        <v>0.28723404255319152</v>
      </c>
      <c r="AJ267" s="5">
        <v>0</v>
      </c>
      <c r="AK267" s="3">
        <v>0</v>
      </c>
      <c r="AL267" s="3">
        <v>6</v>
      </c>
      <c r="AM267" s="3">
        <v>291</v>
      </c>
      <c r="AN267" s="3">
        <v>186</v>
      </c>
      <c r="AO267" s="3">
        <v>7</v>
      </c>
      <c r="AP267" s="1">
        <f t="shared" si="121"/>
        <v>0</v>
      </c>
      <c r="AQ267" s="1">
        <f t="shared" si="122"/>
        <v>0</v>
      </c>
      <c r="AR267" s="1">
        <f t="shared" si="123"/>
        <v>2.0202020202020204E-2</v>
      </c>
      <c r="AS267" s="1">
        <f t="shared" si="124"/>
        <v>0.97979797979797978</v>
      </c>
      <c r="AT267" s="5">
        <f t="shared" si="125"/>
        <v>470</v>
      </c>
      <c r="AU267" s="3">
        <f t="shared" si="135"/>
        <v>297</v>
      </c>
      <c r="AV267" s="2">
        <f t="shared" si="126"/>
        <v>729</v>
      </c>
      <c r="AW267" s="1">
        <f t="shared" si="136"/>
        <v>0.31021276595744679</v>
      </c>
      <c r="AX267" s="1">
        <f t="shared" si="137"/>
        <v>0.49090909090909091</v>
      </c>
      <c r="AY267" s="1">
        <f t="shared" si="138"/>
        <v>0</v>
      </c>
      <c r="AZ267" s="1">
        <f t="shared" si="138"/>
        <v>0</v>
      </c>
      <c r="BA267" s="1">
        <f t="shared" si="138"/>
        <v>2.9454545454545453</v>
      </c>
      <c r="BB267" s="1">
        <f t="shared" si="127"/>
        <v>142.85454545454544</v>
      </c>
      <c r="BC267" s="1">
        <f t="shared" si="139"/>
        <v>0</v>
      </c>
      <c r="BD267" s="1">
        <f t="shared" si="139"/>
        <v>5.5838297872340421</v>
      </c>
      <c r="BE267" s="1">
        <f t="shared" si="139"/>
        <v>98.337446808510634</v>
      </c>
      <c r="BF267" s="1">
        <f t="shared" si="128"/>
        <v>41.878723404255318</v>
      </c>
      <c r="BG267" s="1">
        <f t="shared" si="140"/>
        <v>0</v>
      </c>
      <c r="BH267" s="1">
        <f t="shared" si="140"/>
        <v>0</v>
      </c>
      <c r="BI267" s="1">
        <f t="shared" si="140"/>
        <v>2.0202020202020204E-2</v>
      </c>
      <c r="BJ267" s="1">
        <f t="shared" si="129"/>
        <v>0.97979797979797989</v>
      </c>
      <c r="BK267" s="1">
        <f t="shared" si="141"/>
        <v>0</v>
      </c>
      <c r="BL267" s="1">
        <f t="shared" si="141"/>
        <v>3.8297872340425532E-2</v>
      </c>
      <c r="BM267" s="1">
        <f t="shared" si="141"/>
        <v>0.67446808510638301</v>
      </c>
      <c r="BN267" s="1">
        <f t="shared" si="130"/>
        <v>0.28723404255319152</v>
      </c>
    </row>
    <row r="268" spans="1:66" hidden="1">
      <c r="A268" s="2" t="s">
        <v>1049</v>
      </c>
      <c r="B268" s="2" t="s">
        <v>105</v>
      </c>
      <c r="C268" s="2" t="s">
        <v>164</v>
      </c>
      <c r="E268" s="6" t="s">
        <v>149</v>
      </c>
      <c r="F268" s="2" t="s">
        <v>1436</v>
      </c>
      <c r="G268" s="2" t="s">
        <v>6</v>
      </c>
      <c r="H268" s="2" t="s">
        <v>1141</v>
      </c>
      <c r="I268" s="2">
        <v>264</v>
      </c>
      <c r="J268" s="2">
        <v>110</v>
      </c>
      <c r="K268" s="2" t="str">
        <f t="shared" si="112"/>
        <v>MINERIO</v>
      </c>
      <c r="L268" s="2">
        <f t="shared" si="113"/>
        <v>1.9250000000000001E-3</v>
      </c>
      <c r="M268" s="2">
        <f t="shared" si="114"/>
        <v>94.6</v>
      </c>
      <c r="N268" s="8">
        <v>1.75</v>
      </c>
      <c r="O268" s="11">
        <v>0.86</v>
      </c>
      <c r="P268" s="11">
        <f t="shared" si="131"/>
        <v>2.4753664984378754E-2</v>
      </c>
      <c r="Q268" s="11">
        <f t="shared" si="132"/>
        <v>0.99999390007048083</v>
      </c>
      <c r="R268" s="11">
        <f t="shared" si="133"/>
        <v>387197.44652727706</v>
      </c>
      <c r="S268" s="11">
        <f t="shared" si="134"/>
        <v>15641929.584749963</v>
      </c>
      <c r="T268" s="2">
        <v>103</v>
      </c>
      <c r="U268" s="2">
        <v>4058</v>
      </c>
      <c r="V268" s="2">
        <f t="shared" si="115"/>
        <v>2.4753664984378754E-2</v>
      </c>
      <c r="W268" s="2">
        <f t="shared" si="116"/>
        <v>0.97524633501562119</v>
      </c>
      <c r="X268" s="2">
        <v>0</v>
      </c>
      <c r="Y268" s="2">
        <v>663</v>
      </c>
      <c r="Z268" s="5">
        <v>0</v>
      </c>
      <c r="AA268" s="5">
        <v>128</v>
      </c>
      <c r="AB268" s="5">
        <v>2079</v>
      </c>
      <c r="AC268" s="5">
        <v>280</v>
      </c>
      <c r="AD268" s="5">
        <v>133</v>
      </c>
      <c r="AE268" s="5">
        <v>100</v>
      </c>
      <c r="AF268" s="5">
        <f t="shared" si="117"/>
        <v>0</v>
      </c>
      <c r="AG268" s="5">
        <f t="shared" si="118"/>
        <v>5.1467631684760755E-2</v>
      </c>
      <c r="AH268" s="5">
        <f t="shared" si="119"/>
        <v>0.83594692400482506</v>
      </c>
      <c r="AI268" s="5">
        <f t="shared" si="120"/>
        <v>0.11258544431041416</v>
      </c>
      <c r="AJ268" s="5">
        <v>0</v>
      </c>
      <c r="AK268" s="3">
        <v>75</v>
      </c>
      <c r="AL268" s="3">
        <v>2055</v>
      </c>
      <c r="AM268" s="3">
        <v>430</v>
      </c>
      <c r="AN268" s="3">
        <v>84</v>
      </c>
      <c r="AO268" s="3">
        <v>74</v>
      </c>
      <c r="AP268" s="1">
        <f t="shared" si="121"/>
        <v>0</v>
      </c>
      <c r="AQ268" s="1">
        <f t="shared" si="122"/>
        <v>2.9296875E-2</v>
      </c>
      <c r="AR268" s="1">
        <f t="shared" si="123"/>
        <v>0.802734375</v>
      </c>
      <c r="AS268" s="1">
        <f t="shared" si="124"/>
        <v>0.16796875</v>
      </c>
      <c r="AT268" s="5">
        <f t="shared" si="125"/>
        <v>2487</v>
      </c>
      <c r="AU268" s="3">
        <f t="shared" si="135"/>
        <v>2560</v>
      </c>
      <c r="AV268" s="2">
        <f t="shared" si="126"/>
        <v>4161</v>
      </c>
      <c r="AW268" s="1">
        <f t="shared" si="136"/>
        <v>0.33462002412545233</v>
      </c>
      <c r="AX268" s="1">
        <f t="shared" si="137"/>
        <v>0.325078125</v>
      </c>
      <c r="AY268" s="1">
        <f t="shared" si="138"/>
        <v>0</v>
      </c>
      <c r="AZ268" s="1">
        <f t="shared" si="138"/>
        <v>24.380859375</v>
      </c>
      <c r="BA268" s="1">
        <f t="shared" si="138"/>
        <v>668.03554687500002</v>
      </c>
      <c r="BB268" s="1">
        <f t="shared" si="127"/>
        <v>139.78359374999999</v>
      </c>
      <c r="BC268" s="1">
        <f t="shared" si="139"/>
        <v>0</v>
      </c>
      <c r="BD268" s="1">
        <f t="shared" si="139"/>
        <v>42.831363088057898</v>
      </c>
      <c r="BE268" s="1">
        <f t="shared" si="139"/>
        <v>695.67503015681541</v>
      </c>
      <c r="BF268" s="1">
        <f t="shared" si="128"/>
        <v>93.693606755126652</v>
      </c>
      <c r="BG268" s="1">
        <f t="shared" si="140"/>
        <v>0</v>
      </c>
      <c r="BH268" s="1">
        <f t="shared" si="140"/>
        <v>2.9296875E-2</v>
      </c>
      <c r="BI268" s="1">
        <f t="shared" si="140"/>
        <v>0.802734375</v>
      </c>
      <c r="BJ268" s="1">
        <f t="shared" si="129"/>
        <v>0.16796874999999997</v>
      </c>
      <c r="BK268" s="1">
        <f t="shared" si="141"/>
        <v>0</v>
      </c>
      <c r="BL268" s="1">
        <f t="shared" si="141"/>
        <v>5.1467631684760755E-2</v>
      </c>
      <c r="BM268" s="1">
        <f t="shared" si="141"/>
        <v>0.83594692400482518</v>
      </c>
      <c r="BN268" s="1">
        <f t="shared" si="130"/>
        <v>0.11258544431041416</v>
      </c>
    </row>
    <row r="269" spans="1:66" hidden="1">
      <c r="A269" s="2" t="s">
        <v>161</v>
      </c>
      <c r="B269" s="2" t="s">
        <v>105</v>
      </c>
      <c r="C269" s="2" t="s">
        <v>164</v>
      </c>
      <c r="D269" s="2" t="s">
        <v>191</v>
      </c>
      <c r="E269" s="6" t="s">
        <v>70</v>
      </c>
      <c r="F269" s="2" t="s">
        <v>1141</v>
      </c>
      <c r="G269" s="2" t="s">
        <v>1433</v>
      </c>
      <c r="H269" s="2" t="s">
        <v>1141</v>
      </c>
      <c r="I269" s="2">
        <v>27</v>
      </c>
      <c r="J269" s="2">
        <v>55</v>
      </c>
      <c r="K269" s="2" t="str">
        <f t="shared" si="112"/>
        <v>MINERIO</v>
      </c>
      <c r="L269" s="2">
        <f t="shared" si="113"/>
        <v>9.5700000000000006E-4</v>
      </c>
      <c r="M269" s="2">
        <f t="shared" si="114"/>
        <v>85.25</v>
      </c>
      <c r="N269" s="9">
        <v>1.74</v>
      </c>
      <c r="O269" s="10">
        <v>1.55</v>
      </c>
      <c r="P269" s="11">
        <f t="shared" si="131"/>
        <v>0</v>
      </c>
      <c r="Q269" s="11">
        <f t="shared" si="132"/>
        <v>1</v>
      </c>
      <c r="R269" s="11">
        <f t="shared" si="133"/>
        <v>0</v>
      </c>
      <c r="S269" s="11">
        <f t="shared" si="134"/>
        <v>4313929</v>
      </c>
      <c r="T269" s="2">
        <v>0</v>
      </c>
      <c r="U269" s="2">
        <v>2077</v>
      </c>
      <c r="V269" s="2">
        <f t="shared" si="115"/>
        <v>0</v>
      </c>
      <c r="W269" s="2">
        <f t="shared" si="116"/>
        <v>1</v>
      </c>
      <c r="X269" s="2">
        <v>0</v>
      </c>
      <c r="Y269" s="2">
        <v>430</v>
      </c>
      <c r="Z269" s="5">
        <v>0</v>
      </c>
      <c r="AA269" s="5">
        <v>0</v>
      </c>
      <c r="AB269" s="5">
        <v>242</v>
      </c>
      <c r="AC269" s="5">
        <v>501</v>
      </c>
      <c r="AD269" s="5">
        <v>0</v>
      </c>
      <c r="AE269" s="5">
        <v>12</v>
      </c>
      <c r="AF269" s="5">
        <f t="shared" si="117"/>
        <v>0</v>
      </c>
      <c r="AG269" s="5">
        <f t="shared" si="118"/>
        <v>0</v>
      </c>
      <c r="AH269" s="5">
        <f t="shared" si="119"/>
        <v>0.32570659488559894</v>
      </c>
      <c r="AI269" s="5">
        <f t="shared" si="120"/>
        <v>0.67429340511440106</v>
      </c>
      <c r="AJ269" s="2">
        <v>0</v>
      </c>
      <c r="AK269" s="3">
        <v>0</v>
      </c>
      <c r="AL269" s="3">
        <v>177</v>
      </c>
      <c r="AM269" s="3">
        <v>573</v>
      </c>
      <c r="AN269" s="3">
        <v>0</v>
      </c>
      <c r="AO269" s="3">
        <v>5</v>
      </c>
      <c r="AP269" s="1">
        <f t="shared" si="121"/>
        <v>0</v>
      </c>
      <c r="AQ269" s="1">
        <f t="shared" si="122"/>
        <v>0</v>
      </c>
      <c r="AR269" s="1">
        <f t="shared" si="123"/>
        <v>0.23599999999999999</v>
      </c>
      <c r="AS269" s="1">
        <f t="shared" si="124"/>
        <v>0.76400000000000001</v>
      </c>
      <c r="AT269" s="5">
        <f t="shared" si="125"/>
        <v>743</v>
      </c>
      <c r="AU269" s="3">
        <f t="shared" si="135"/>
        <v>750</v>
      </c>
      <c r="AV269" s="2">
        <f t="shared" si="126"/>
        <v>2077</v>
      </c>
      <c r="AW269" s="1">
        <f t="shared" si="136"/>
        <v>0.55908479138627187</v>
      </c>
      <c r="AX269" s="1">
        <f t="shared" si="137"/>
        <v>0.55386666666666662</v>
      </c>
      <c r="AY269" s="1">
        <f t="shared" si="138"/>
        <v>0</v>
      </c>
      <c r="AZ269" s="1">
        <f t="shared" si="138"/>
        <v>0</v>
      </c>
      <c r="BA269" s="1">
        <f t="shared" si="138"/>
        <v>98.034399999999991</v>
      </c>
      <c r="BB269" s="1">
        <f t="shared" si="127"/>
        <v>317.36559999999997</v>
      </c>
      <c r="BC269" s="1">
        <f t="shared" si="139"/>
        <v>0</v>
      </c>
      <c r="BD269" s="1">
        <f t="shared" si="139"/>
        <v>0</v>
      </c>
      <c r="BE269" s="1">
        <f t="shared" si="139"/>
        <v>135.29851951547781</v>
      </c>
      <c r="BF269" s="1">
        <f t="shared" si="128"/>
        <v>280.1014804845222</v>
      </c>
      <c r="BG269" s="1">
        <f t="shared" si="140"/>
        <v>0</v>
      </c>
      <c r="BH269" s="1">
        <f t="shared" si="140"/>
        <v>0</v>
      </c>
      <c r="BI269" s="1">
        <f t="shared" si="140"/>
        <v>0.23599999999999999</v>
      </c>
      <c r="BJ269" s="1">
        <f t="shared" si="129"/>
        <v>0.76400000000000001</v>
      </c>
      <c r="BK269" s="1">
        <f t="shared" si="141"/>
        <v>0</v>
      </c>
      <c r="BL269" s="1">
        <f t="shared" si="141"/>
        <v>0</v>
      </c>
      <c r="BM269" s="1">
        <f t="shared" si="141"/>
        <v>0.325706594885599</v>
      </c>
      <c r="BN269" s="1">
        <f t="shared" si="130"/>
        <v>0.67429340511440106</v>
      </c>
    </row>
    <row r="270" spans="1:66" hidden="1">
      <c r="A270" s="2" t="s">
        <v>616</v>
      </c>
      <c r="B270" s="2" t="s">
        <v>105</v>
      </c>
      <c r="C270" s="2" t="s">
        <v>163</v>
      </c>
      <c r="D270" s="2" t="s">
        <v>669</v>
      </c>
      <c r="E270" s="6" t="s">
        <v>107</v>
      </c>
      <c r="F270" s="2" t="s">
        <v>1436</v>
      </c>
      <c r="G270" s="2" t="s">
        <v>1433</v>
      </c>
      <c r="H270" s="2" t="s">
        <v>1434</v>
      </c>
      <c r="I270" s="2">
        <v>7</v>
      </c>
      <c r="K270" s="2" t="str">
        <f t="shared" si="112"/>
        <v>ESTERIL</v>
      </c>
      <c r="L270" s="2">
        <f t="shared" si="113"/>
        <v>0</v>
      </c>
      <c r="M270" s="2">
        <f t="shared" si="114"/>
        <v>0</v>
      </c>
      <c r="N270" s="8">
        <v>1.6599999999999997</v>
      </c>
      <c r="O270" s="11">
        <v>0.03</v>
      </c>
      <c r="P270" s="11">
        <f t="shared" si="131"/>
        <v>8.6160473882606354E-3</v>
      </c>
      <c r="Q270" s="11">
        <f t="shared" si="132"/>
        <v>0.99999531993098079</v>
      </c>
      <c r="R270" s="11">
        <f t="shared" si="133"/>
        <v>28696.82283252558</v>
      </c>
      <c r="S270" s="11">
        <f t="shared" si="134"/>
        <v>3330609.4124451228</v>
      </c>
      <c r="T270" s="2">
        <v>16</v>
      </c>
      <c r="U270" s="2">
        <v>1841</v>
      </c>
      <c r="V270" s="2">
        <f t="shared" si="115"/>
        <v>8.6160473882606354E-3</v>
      </c>
      <c r="W270" s="2">
        <f t="shared" si="116"/>
        <v>0.99138395261173939</v>
      </c>
      <c r="X270" s="2">
        <v>0</v>
      </c>
      <c r="Y270" s="2">
        <v>455</v>
      </c>
      <c r="Z270" s="2">
        <v>0</v>
      </c>
      <c r="AA270" s="2">
        <v>22</v>
      </c>
      <c r="AB270" s="2">
        <v>886</v>
      </c>
      <c r="AC270" s="2">
        <v>222</v>
      </c>
      <c r="AD270" s="2">
        <v>29</v>
      </c>
      <c r="AE270" s="2">
        <v>62</v>
      </c>
      <c r="AF270" s="5">
        <f t="shared" si="117"/>
        <v>0</v>
      </c>
      <c r="AG270" s="5">
        <f t="shared" si="118"/>
        <v>1.9469026548672566E-2</v>
      </c>
      <c r="AH270" s="5">
        <f t="shared" si="119"/>
        <v>0.78407079646017697</v>
      </c>
      <c r="AI270" s="5">
        <f t="shared" si="120"/>
        <v>0.19646017699115045</v>
      </c>
      <c r="AJ270" s="2">
        <v>0</v>
      </c>
      <c r="AK270" s="3">
        <v>22</v>
      </c>
      <c r="AL270" s="3">
        <v>886</v>
      </c>
      <c r="AM270" s="3">
        <v>222</v>
      </c>
      <c r="AN270" s="3">
        <v>29</v>
      </c>
      <c r="AO270" s="3">
        <v>62</v>
      </c>
      <c r="AP270" s="1">
        <f t="shared" si="121"/>
        <v>0</v>
      </c>
      <c r="AQ270" s="1">
        <f t="shared" si="122"/>
        <v>1.9469026548672566E-2</v>
      </c>
      <c r="AR270" s="1">
        <f t="shared" si="123"/>
        <v>0.78407079646017697</v>
      </c>
      <c r="AS270" s="1">
        <f t="shared" si="124"/>
        <v>0.19646017699115045</v>
      </c>
      <c r="AT270" s="5">
        <f t="shared" si="125"/>
        <v>1130</v>
      </c>
      <c r="AU270" s="3">
        <f t="shared" si="135"/>
        <v>1130</v>
      </c>
      <c r="AV270" s="2">
        <f t="shared" si="126"/>
        <v>1857</v>
      </c>
      <c r="AW270" s="1">
        <f t="shared" si="136"/>
        <v>0.32867256637168141</v>
      </c>
      <c r="AX270" s="1">
        <f t="shared" si="137"/>
        <v>0.32867256637168141</v>
      </c>
      <c r="AY270" s="1">
        <f t="shared" si="138"/>
        <v>0</v>
      </c>
      <c r="AZ270" s="1">
        <f t="shared" si="138"/>
        <v>7.2307964601769914</v>
      </c>
      <c r="BA270" s="1">
        <f t="shared" si="138"/>
        <v>291.20389380530975</v>
      </c>
      <c r="BB270" s="1">
        <f t="shared" si="127"/>
        <v>72.965309734513269</v>
      </c>
      <c r="BC270" s="1">
        <f t="shared" si="139"/>
        <v>0</v>
      </c>
      <c r="BD270" s="1">
        <f t="shared" si="139"/>
        <v>7.2307964601769914</v>
      </c>
      <c r="BE270" s="1">
        <f t="shared" si="139"/>
        <v>291.20389380530975</v>
      </c>
      <c r="BF270" s="1">
        <f t="shared" si="128"/>
        <v>72.965309734513269</v>
      </c>
      <c r="BG270" s="1">
        <f t="shared" si="140"/>
        <v>0</v>
      </c>
      <c r="BH270" s="1">
        <f t="shared" si="140"/>
        <v>1.946902654867257E-2</v>
      </c>
      <c r="BI270" s="1">
        <f t="shared" si="140"/>
        <v>0.78407079646017708</v>
      </c>
      <c r="BJ270" s="1">
        <f t="shared" si="129"/>
        <v>0.19646017699115045</v>
      </c>
      <c r="BK270" s="1">
        <f t="shared" si="141"/>
        <v>0</v>
      </c>
      <c r="BL270" s="1">
        <f t="shared" si="141"/>
        <v>1.946902654867257E-2</v>
      </c>
      <c r="BM270" s="1">
        <f t="shared" si="141"/>
        <v>0.78407079646017708</v>
      </c>
      <c r="BN270" s="1">
        <f t="shared" si="130"/>
        <v>0.19646017699115045</v>
      </c>
    </row>
    <row r="271" spans="1:66" hidden="1">
      <c r="A271" s="2" t="s">
        <v>161</v>
      </c>
      <c r="B271" s="2" t="s">
        <v>105</v>
      </c>
      <c r="C271" s="2" t="s">
        <v>164</v>
      </c>
      <c r="D271" s="2" t="s">
        <v>340</v>
      </c>
      <c r="E271" s="6" t="s">
        <v>86</v>
      </c>
      <c r="F271" s="2" t="s">
        <v>1141</v>
      </c>
      <c r="G271" s="2" t="s">
        <v>1433</v>
      </c>
      <c r="H271" s="2" t="s">
        <v>1141</v>
      </c>
      <c r="I271" s="2">
        <v>177</v>
      </c>
      <c r="J271" s="2">
        <v>25</v>
      </c>
      <c r="K271" s="2" t="str">
        <f t="shared" si="112"/>
        <v>MINERIO</v>
      </c>
      <c r="L271" s="2">
        <f t="shared" si="113"/>
        <v>4.125E-4</v>
      </c>
      <c r="M271" s="2">
        <f t="shared" si="114"/>
        <v>9.5</v>
      </c>
      <c r="N271" s="8">
        <v>1.65</v>
      </c>
      <c r="O271" s="11">
        <v>0.38</v>
      </c>
      <c r="P271" s="11">
        <f t="shared" si="131"/>
        <v>0</v>
      </c>
      <c r="Q271" s="11">
        <f t="shared" si="132"/>
        <v>1</v>
      </c>
      <c r="R271" s="11">
        <f t="shared" si="133"/>
        <v>0</v>
      </c>
      <c r="S271" s="11">
        <f t="shared" si="134"/>
        <v>2464900</v>
      </c>
      <c r="T271" s="2">
        <v>0</v>
      </c>
      <c r="U271" s="2">
        <v>1570</v>
      </c>
      <c r="V271" s="2">
        <f t="shared" si="115"/>
        <v>0</v>
      </c>
      <c r="W271" s="2">
        <f t="shared" si="116"/>
        <v>1</v>
      </c>
      <c r="X271" s="2">
        <v>0</v>
      </c>
      <c r="Y271" s="2">
        <v>445</v>
      </c>
      <c r="Z271" s="5">
        <v>0</v>
      </c>
      <c r="AA271" s="5">
        <v>29</v>
      </c>
      <c r="AB271" s="5">
        <v>823</v>
      </c>
      <c r="AC271" s="5">
        <v>155</v>
      </c>
      <c r="AD271" s="5">
        <v>41</v>
      </c>
      <c r="AE271" s="5">
        <v>72</v>
      </c>
      <c r="AF271" s="5">
        <f t="shared" si="117"/>
        <v>0</v>
      </c>
      <c r="AG271" s="5">
        <f t="shared" si="118"/>
        <v>2.8798411122144985E-2</v>
      </c>
      <c r="AH271" s="5">
        <f t="shared" si="119"/>
        <v>0.81727904667328699</v>
      </c>
      <c r="AI271" s="5">
        <f t="shared" si="120"/>
        <v>0.15392254220456802</v>
      </c>
      <c r="AJ271" s="5">
        <v>0</v>
      </c>
      <c r="AK271" s="3">
        <v>6</v>
      </c>
      <c r="AL271" s="3">
        <v>799</v>
      </c>
      <c r="AM271" s="3">
        <v>249</v>
      </c>
      <c r="AN271" s="3">
        <v>10</v>
      </c>
      <c r="AO271" s="3">
        <v>56</v>
      </c>
      <c r="AP271" s="1">
        <f t="shared" si="121"/>
        <v>0</v>
      </c>
      <c r="AQ271" s="1">
        <f t="shared" si="122"/>
        <v>5.6925996204933585E-3</v>
      </c>
      <c r="AR271" s="1">
        <f t="shared" si="123"/>
        <v>0.75806451612903225</v>
      </c>
      <c r="AS271" s="1">
        <f t="shared" si="124"/>
        <v>0.23624288425047438</v>
      </c>
      <c r="AT271" s="5">
        <f t="shared" si="125"/>
        <v>1007</v>
      </c>
      <c r="AU271" s="3">
        <f t="shared" si="135"/>
        <v>1054</v>
      </c>
      <c r="AV271" s="2">
        <f t="shared" si="126"/>
        <v>1570</v>
      </c>
      <c r="AW271" s="1">
        <f t="shared" si="136"/>
        <v>0.31181727904667328</v>
      </c>
      <c r="AX271" s="1">
        <f t="shared" si="137"/>
        <v>0.29791271347248577</v>
      </c>
      <c r="AY271" s="1">
        <f t="shared" si="138"/>
        <v>0</v>
      </c>
      <c r="AZ271" s="1">
        <f t="shared" si="138"/>
        <v>1.7874762808349147</v>
      </c>
      <c r="BA271" s="1">
        <f t="shared" si="138"/>
        <v>238.03225806451613</v>
      </c>
      <c r="BB271" s="1">
        <f t="shared" si="127"/>
        <v>74.180265654648963</v>
      </c>
      <c r="BC271" s="1">
        <f t="shared" si="139"/>
        <v>0</v>
      </c>
      <c r="BD271" s="1">
        <f t="shared" si="139"/>
        <v>9.0427010923535249</v>
      </c>
      <c r="BE271" s="1">
        <f t="shared" si="139"/>
        <v>256.62562065541209</v>
      </c>
      <c r="BF271" s="1">
        <f t="shared" si="128"/>
        <v>48.331678252234362</v>
      </c>
      <c r="BG271" s="1">
        <f t="shared" si="140"/>
        <v>0</v>
      </c>
      <c r="BH271" s="1">
        <f t="shared" si="140"/>
        <v>5.6925996204933594E-3</v>
      </c>
      <c r="BI271" s="1">
        <f t="shared" si="140"/>
        <v>0.75806451612903225</v>
      </c>
      <c r="BJ271" s="1">
        <f t="shared" si="129"/>
        <v>0.23624288425047441</v>
      </c>
      <c r="BK271" s="1">
        <f t="shared" si="141"/>
        <v>0</v>
      </c>
      <c r="BL271" s="1">
        <f t="shared" si="141"/>
        <v>2.8798411122144985E-2</v>
      </c>
      <c r="BM271" s="1">
        <f t="shared" si="141"/>
        <v>0.81727904667328688</v>
      </c>
      <c r="BN271" s="1">
        <f t="shared" si="130"/>
        <v>0.15392254220456802</v>
      </c>
    </row>
    <row r="272" spans="1:66" hidden="1">
      <c r="A272" s="2" t="s">
        <v>1047</v>
      </c>
      <c r="B272" s="2" t="s">
        <v>105</v>
      </c>
      <c r="C272" s="2" t="s">
        <v>1048</v>
      </c>
      <c r="D272" s="2">
        <v>16177</v>
      </c>
      <c r="E272" s="6" t="s">
        <v>59</v>
      </c>
      <c r="F272" s="2" t="s">
        <v>1436</v>
      </c>
      <c r="G272" s="2" t="s">
        <v>6</v>
      </c>
      <c r="H272" s="2" t="s">
        <v>1434</v>
      </c>
      <c r="I272" s="2">
        <v>33</v>
      </c>
      <c r="J272" s="2">
        <v>20</v>
      </c>
      <c r="K272" s="2" t="str">
        <f t="shared" si="112"/>
        <v>MINERIO</v>
      </c>
      <c r="L272" s="2">
        <f t="shared" si="113"/>
        <v>3.2200000000000002E-4</v>
      </c>
      <c r="M272" s="2">
        <f t="shared" si="114"/>
        <v>58.6</v>
      </c>
      <c r="N272" s="8">
        <v>1.61</v>
      </c>
      <c r="O272" s="11">
        <v>2.93</v>
      </c>
      <c r="P272" s="11">
        <f t="shared" si="131"/>
        <v>0</v>
      </c>
      <c r="Q272" s="11">
        <f t="shared" si="132"/>
        <v>1</v>
      </c>
      <c r="R272" s="11">
        <f t="shared" si="133"/>
        <v>0</v>
      </c>
      <c r="S272" s="11">
        <f t="shared" si="134"/>
        <v>664225</v>
      </c>
      <c r="T272" s="2">
        <v>0</v>
      </c>
      <c r="U272" s="2">
        <v>815</v>
      </c>
      <c r="V272" s="2">
        <f t="shared" si="115"/>
        <v>0</v>
      </c>
      <c r="W272" s="2">
        <f t="shared" si="116"/>
        <v>1</v>
      </c>
      <c r="X272" s="2">
        <v>0</v>
      </c>
      <c r="Y272" s="2">
        <v>306</v>
      </c>
      <c r="Z272" s="5">
        <v>0</v>
      </c>
      <c r="AA272" s="5">
        <v>11</v>
      </c>
      <c r="AB272" s="5">
        <v>291</v>
      </c>
      <c r="AC272" s="5">
        <v>288</v>
      </c>
      <c r="AD272" s="5">
        <v>10</v>
      </c>
      <c r="AE272" s="5">
        <v>12</v>
      </c>
      <c r="AF272" s="5">
        <f t="shared" si="117"/>
        <v>0</v>
      </c>
      <c r="AG272" s="5">
        <f t="shared" si="118"/>
        <v>1.864406779661017E-2</v>
      </c>
      <c r="AH272" s="5">
        <f t="shared" si="119"/>
        <v>0.49322033898305084</v>
      </c>
      <c r="AI272" s="5">
        <f t="shared" si="120"/>
        <v>0.488135593220339</v>
      </c>
      <c r="AJ272" s="5">
        <v>0</v>
      </c>
      <c r="AK272" s="3">
        <v>9</v>
      </c>
      <c r="AL272" s="3">
        <v>235</v>
      </c>
      <c r="AM272" s="3">
        <v>349</v>
      </c>
      <c r="AN272" s="3">
        <v>10</v>
      </c>
      <c r="AO272" s="3">
        <v>9</v>
      </c>
      <c r="AP272" s="1">
        <f t="shared" si="121"/>
        <v>0</v>
      </c>
      <c r="AQ272" s="1">
        <f t="shared" si="122"/>
        <v>1.5177065767284991E-2</v>
      </c>
      <c r="AR272" s="1">
        <f t="shared" si="123"/>
        <v>0.39629005059021921</v>
      </c>
      <c r="AS272" s="1">
        <f t="shared" si="124"/>
        <v>0.58853288364249579</v>
      </c>
      <c r="AT272" s="5">
        <f t="shared" si="125"/>
        <v>590</v>
      </c>
      <c r="AU272" s="3">
        <f t="shared" si="135"/>
        <v>593</v>
      </c>
      <c r="AV272" s="2">
        <f t="shared" si="126"/>
        <v>815</v>
      </c>
      <c r="AW272" s="1">
        <f t="shared" si="136"/>
        <v>0.27627118644067794</v>
      </c>
      <c r="AX272" s="1">
        <f t="shared" si="137"/>
        <v>0.2748735244519393</v>
      </c>
      <c r="AY272" s="1">
        <f t="shared" si="138"/>
        <v>0</v>
      </c>
      <c r="AZ272" s="1">
        <f t="shared" si="138"/>
        <v>2.4738617200674535</v>
      </c>
      <c r="BA272" s="1">
        <f t="shared" si="138"/>
        <v>64.595278246205737</v>
      </c>
      <c r="BB272" s="1">
        <f t="shared" si="127"/>
        <v>95.930860033726816</v>
      </c>
      <c r="BC272" s="1">
        <f t="shared" si="139"/>
        <v>0</v>
      </c>
      <c r="BD272" s="1">
        <f t="shared" si="139"/>
        <v>3.0389830508474573</v>
      </c>
      <c r="BE272" s="1">
        <f t="shared" si="139"/>
        <v>80.394915254237276</v>
      </c>
      <c r="BF272" s="1">
        <f t="shared" si="128"/>
        <v>79.566101694915247</v>
      </c>
      <c r="BG272" s="1">
        <f t="shared" si="140"/>
        <v>0</v>
      </c>
      <c r="BH272" s="1">
        <f t="shared" si="140"/>
        <v>1.5177065767284991E-2</v>
      </c>
      <c r="BI272" s="1">
        <f t="shared" si="140"/>
        <v>0.39629005059021927</v>
      </c>
      <c r="BJ272" s="1">
        <f t="shared" si="129"/>
        <v>0.58853288364249579</v>
      </c>
      <c r="BK272" s="1">
        <f t="shared" si="141"/>
        <v>0</v>
      </c>
      <c r="BL272" s="1">
        <f t="shared" si="141"/>
        <v>1.8644067796610167E-2</v>
      </c>
      <c r="BM272" s="1">
        <f t="shared" si="141"/>
        <v>0.49322033898305079</v>
      </c>
      <c r="BN272" s="1">
        <f t="shared" si="130"/>
        <v>0.48813559322033895</v>
      </c>
    </row>
    <row r="273" spans="1:66" hidden="1">
      <c r="A273" s="2" t="s">
        <v>161</v>
      </c>
      <c r="B273" s="2" t="s">
        <v>105</v>
      </c>
      <c r="C273" s="2" t="s">
        <v>164</v>
      </c>
      <c r="D273" s="2" t="s">
        <v>310</v>
      </c>
      <c r="E273" s="6" t="s">
        <v>83</v>
      </c>
      <c r="F273" s="2" t="s">
        <v>6</v>
      </c>
      <c r="G273" s="2" t="s">
        <v>6</v>
      </c>
      <c r="H273" s="2" t="s">
        <v>1141</v>
      </c>
      <c r="I273" s="2">
        <v>147</v>
      </c>
      <c r="J273" s="2">
        <v>25</v>
      </c>
      <c r="K273" s="2" t="str">
        <f t="shared" si="112"/>
        <v>ESTERIL</v>
      </c>
      <c r="L273" s="2">
        <f t="shared" si="113"/>
        <v>4.0000000000000002E-4</v>
      </c>
      <c r="M273" s="2">
        <f t="shared" si="114"/>
        <v>1.7500000000000002</v>
      </c>
      <c r="N273" s="8">
        <v>1.6</v>
      </c>
      <c r="O273" s="11">
        <v>7.0000000000000007E-2</v>
      </c>
      <c r="P273" s="11">
        <f t="shared" si="131"/>
        <v>0</v>
      </c>
      <c r="Q273" s="11">
        <f t="shared" si="132"/>
        <v>1</v>
      </c>
      <c r="R273" s="11">
        <f t="shared" si="133"/>
        <v>0</v>
      </c>
      <c r="S273" s="11">
        <f t="shared" si="134"/>
        <v>1301881</v>
      </c>
      <c r="T273" s="2">
        <v>0</v>
      </c>
      <c r="U273" s="2">
        <v>1141</v>
      </c>
      <c r="V273" s="2">
        <f t="shared" si="115"/>
        <v>0</v>
      </c>
      <c r="W273" s="2">
        <f t="shared" si="116"/>
        <v>1</v>
      </c>
      <c r="X273" s="2">
        <v>0</v>
      </c>
      <c r="Y273" s="2">
        <v>341</v>
      </c>
      <c r="Z273" s="5">
        <v>0</v>
      </c>
      <c r="AA273" s="5">
        <v>0</v>
      </c>
      <c r="AB273" s="5">
        <v>242</v>
      </c>
      <c r="AC273" s="5">
        <v>540</v>
      </c>
      <c r="AD273" s="5">
        <v>0</v>
      </c>
      <c r="AE273" s="5">
        <v>4</v>
      </c>
      <c r="AF273" s="5">
        <f t="shared" si="117"/>
        <v>0</v>
      </c>
      <c r="AG273" s="5">
        <f t="shared" si="118"/>
        <v>0</v>
      </c>
      <c r="AH273" s="5">
        <f t="shared" si="119"/>
        <v>0.30946291560102301</v>
      </c>
      <c r="AI273" s="5">
        <f t="shared" si="120"/>
        <v>0.69053708439897699</v>
      </c>
      <c r="AJ273" s="5">
        <v>0</v>
      </c>
      <c r="AK273" s="3">
        <v>0</v>
      </c>
      <c r="AL273" s="3">
        <v>166</v>
      </c>
      <c r="AM273" s="3">
        <v>620</v>
      </c>
      <c r="AN273" s="3">
        <v>0</v>
      </c>
      <c r="AO273" s="3">
        <v>0</v>
      </c>
      <c r="AP273" s="1">
        <f t="shared" si="121"/>
        <v>0</v>
      </c>
      <c r="AQ273" s="1">
        <f t="shared" si="122"/>
        <v>0</v>
      </c>
      <c r="AR273" s="1">
        <f t="shared" si="123"/>
        <v>0.21119592875318066</v>
      </c>
      <c r="AS273" s="1">
        <f t="shared" si="124"/>
        <v>0.78880407124681939</v>
      </c>
      <c r="AT273" s="5">
        <f t="shared" si="125"/>
        <v>782</v>
      </c>
      <c r="AU273" s="3">
        <f t="shared" si="135"/>
        <v>786</v>
      </c>
      <c r="AV273" s="2">
        <f t="shared" si="126"/>
        <v>1141</v>
      </c>
      <c r="AW273" s="1">
        <f t="shared" si="136"/>
        <v>0.29181585677749361</v>
      </c>
      <c r="AX273" s="1">
        <f t="shared" si="137"/>
        <v>0.29033078880407126</v>
      </c>
      <c r="AY273" s="1">
        <f t="shared" si="138"/>
        <v>0</v>
      </c>
      <c r="AZ273" s="1">
        <f t="shared" si="138"/>
        <v>0</v>
      </c>
      <c r="BA273" s="1">
        <f t="shared" si="138"/>
        <v>48.194910941475833</v>
      </c>
      <c r="BB273" s="1">
        <f t="shared" si="127"/>
        <v>180.00508905852419</v>
      </c>
      <c r="BC273" s="1">
        <f t="shared" si="139"/>
        <v>0</v>
      </c>
      <c r="BD273" s="1">
        <f t="shared" si="139"/>
        <v>0</v>
      </c>
      <c r="BE273" s="1">
        <f t="shared" si="139"/>
        <v>70.619437340153453</v>
      </c>
      <c r="BF273" s="1">
        <f t="shared" si="128"/>
        <v>157.58056265984655</v>
      </c>
      <c r="BG273" s="1">
        <f t="shared" si="140"/>
        <v>0</v>
      </c>
      <c r="BH273" s="1">
        <f t="shared" si="140"/>
        <v>0</v>
      </c>
      <c r="BI273" s="1">
        <f t="shared" si="140"/>
        <v>0.21119592875318066</v>
      </c>
      <c r="BJ273" s="1">
        <f t="shared" si="129"/>
        <v>0.78880407124681939</v>
      </c>
      <c r="BK273" s="1">
        <f t="shared" si="141"/>
        <v>0</v>
      </c>
      <c r="BL273" s="1">
        <f t="shared" si="141"/>
        <v>0</v>
      </c>
      <c r="BM273" s="1">
        <f t="shared" si="141"/>
        <v>0.30946291560102301</v>
      </c>
      <c r="BN273" s="1">
        <f t="shared" si="130"/>
        <v>0.69053708439897699</v>
      </c>
    </row>
    <row r="274" spans="1:66" hidden="1">
      <c r="A274" s="2" t="s">
        <v>616</v>
      </c>
      <c r="B274" s="2" t="s">
        <v>105</v>
      </c>
      <c r="C274" s="2" t="s">
        <v>164</v>
      </c>
      <c r="D274" s="2" t="s">
        <v>835</v>
      </c>
      <c r="E274" s="6" t="s">
        <v>18</v>
      </c>
      <c r="F274" s="2" t="s">
        <v>1436</v>
      </c>
      <c r="G274" s="2" t="s">
        <v>6</v>
      </c>
      <c r="H274" s="2" t="s">
        <v>1141</v>
      </c>
      <c r="I274" s="2">
        <v>74</v>
      </c>
      <c r="J274" s="2">
        <v>40</v>
      </c>
      <c r="K274" s="2" t="str">
        <f t="shared" si="112"/>
        <v>MINERIO</v>
      </c>
      <c r="L274" s="2">
        <f t="shared" si="113"/>
        <v>6.3200000000000007E-4</v>
      </c>
      <c r="M274" s="2">
        <f t="shared" si="114"/>
        <v>34</v>
      </c>
      <c r="N274" s="8">
        <v>1.58</v>
      </c>
      <c r="O274" s="11">
        <v>0.85</v>
      </c>
      <c r="P274" s="11">
        <f t="shared" si="131"/>
        <v>6.6124109867751774E-2</v>
      </c>
      <c r="Q274" s="11">
        <f t="shared" si="132"/>
        <v>0.99996398598667036</v>
      </c>
      <c r="R274" s="11">
        <f t="shared" si="133"/>
        <v>192449.98982706</v>
      </c>
      <c r="S274" s="11">
        <f t="shared" si="134"/>
        <v>2910331.1835191008</v>
      </c>
      <c r="T274" s="2">
        <v>130</v>
      </c>
      <c r="U274" s="2">
        <v>1836</v>
      </c>
      <c r="V274" s="2">
        <f t="shared" si="115"/>
        <v>6.6124109867751774E-2</v>
      </c>
      <c r="W274" s="2">
        <f t="shared" si="116"/>
        <v>0.93387589013224825</v>
      </c>
      <c r="X274" s="2">
        <v>0</v>
      </c>
      <c r="Y274" s="2">
        <v>465</v>
      </c>
      <c r="Z274" s="5">
        <v>0</v>
      </c>
      <c r="AA274" s="5">
        <v>86</v>
      </c>
      <c r="AB274" s="5">
        <v>822</v>
      </c>
      <c r="AC274" s="5">
        <v>289</v>
      </c>
      <c r="AD274" s="5">
        <v>82</v>
      </c>
      <c r="AE274" s="5">
        <v>50</v>
      </c>
      <c r="AF274" s="5">
        <f t="shared" si="117"/>
        <v>0</v>
      </c>
      <c r="AG274" s="5">
        <f t="shared" si="118"/>
        <v>7.1846282372598158E-2</v>
      </c>
      <c r="AH274" s="5">
        <f t="shared" si="119"/>
        <v>0.68671679197994984</v>
      </c>
      <c r="AI274" s="5">
        <f t="shared" si="120"/>
        <v>0.24143692564745195</v>
      </c>
      <c r="AJ274" s="5">
        <v>0</v>
      </c>
      <c r="AK274" s="3">
        <v>57</v>
      </c>
      <c r="AL274" s="3">
        <v>790</v>
      </c>
      <c r="AM274" s="3">
        <v>394</v>
      </c>
      <c r="AN274" s="3">
        <v>55</v>
      </c>
      <c r="AO274" s="3">
        <v>33</v>
      </c>
      <c r="AP274" s="1">
        <f t="shared" si="121"/>
        <v>0</v>
      </c>
      <c r="AQ274" s="1">
        <f t="shared" si="122"/>
        <v>4.5930701047542308E-2</v>
      </c>
      <c r="AR274" s="1">
        <f t="shared" si="123"/>
        <v>0.63658340048348105</v>
      </c>
      <c r="AS274" s="1">
        <f t="shared" si="124"/>
        <v>0.31748589846897662</v>
      </c>
      <c r="AT274" s="5">
        <f t="shared" si="125"/>
        <v>1197</v>
      </c>
      <c r="AU274" s="3">
        <f t="shared" si="135"/>
        <v>1241</v>
      </c>
      <c r="AV274" s="2">
        <f t="shared" si="126"/>
        <v>1966</v>
      </c>
      <c r="AW274" s="1">
        <f t="shared" si="136"/>
        <v>0.32848788638262322</v>
      </c>
      <c r="AX274" s="1">
        <f t="shared" si="137"/>
        <v>0.31684125705076549</v>
      </c>
      <c r="AY274" s="1">
        <f t="shared" si="138"/>
        <v>0</v>
      </c>
      <c r="AZ274" s="1">
        <f t="shared" si="138"/>
        <v>18.059951651893634</v>
      </c>
      <c r="BA274" s="1">
        <f t="shared" si="138"/>
        <v>250.30459307010474</v>
      </c>
      <c r="BB274" s="1">
        <f t="shared" si="127"/>
        <v>124.8354552780016</v>
      </c>
      <c r="BC274" s="1">
        <f t="shared" si="139"/>
        <v>0</v>
      </c>
      <c r="BD274" s="1">
        <f t="shared" si="139"/>
        <v>28.249958228905598</v>
      </c>
      <c r="BE274" s="1">
        <f t="shared" si="139"/>
        <v>270.01704260651627</v>
      </c>
      <c r="BF274" s="1">
        <f t="shared" si="128"/>
        <v>94.932999164578106</v>
      </c>
      <c r="BG274" s="1">
        <f t="shared" si="140"/>
        <v>0</v>
      </c>
      <c r="BH274" s="1">
        <f t="shared" si="140"/>
        <v>4.5930701047542315E-2</v>
      </c>
      <c r="BI274" s="1">
        <f t="shared" si="140"/>
        <v>0.63658340048348117</v>
      </c>
      <c r="BJ274" s="1">
        <f t="shared" si="129"/>
        <v>0.31748589846897668</v>
      </c>
      <c r="BK274" s="1">
        <f t="shared" si="141"/>
        <v>0</v>
      </c>
      <c r="BL274" s="1">
        <f t="shared" si="141"/>
        <v>7.1846282372598172E-2</v>
      </c>
      <c r="BM274" s="1">
        <f t="shared" si="141"/>
        <v>0.68671679197994984</v>
      </c>
      <c r="BN274" s="1">
        <f t="shared" si="130"/>
        <v>0.24143692564745195</v>
      </c>
    </row>
    <row r="275" spans="1:66" hidden="1">
      <c r="A275" s="2" t="s">
        <v>161</v>
      </c>
      <c r="B275" s="2" t="s">
        <v>105</v>
      </c>
      <c r="C275" s="2" t="s">
        <v>164</v>
      </c>
      <c r="D275" s="2" t="s">
        <v>406</v>
      </c>
      <c r="E275" s="6" t="s">
        <v>21</v>
      </c>
      <c r="F275" s="2" t="s">
        <v>1141</v>
      </c>
      <c r="G275" s="2" t="s">
        <v>1433</v>
      </c>
      <c r="H275" s="2" t="s">
        <v>1141</v>
      </c>
      <c r="I275" s="2">
        <v>243</v>
      </c>
      <c r="J275" s="2">
        <v>55</v>
      </c>
      <c r="K275" s="2" t="str">
        <f t="shared" si="112"/>
        <v>MINERIO</v>
      </c>
      <c r="L275" s="2">
        <f t="shared" si="113"/>
        <v>8.4150000000000002E-4</v>
      </c>
      <c r="M275" s="2">
        <f t="shared" si="114"/>
        <v>97.35</v>
      </c>
      <c r="N275" s="8">
        <v>1.53</v>
      </c>
      <c r="O275" s="11">
        <v>1.77</v>
      </c>
      <c r="P275" s="11">
        <f t="shared" si="131"/>
        <v>2.7520866230543652E-2</v>
      </c>
      <c r="Q275" s="11">
        <f t="shared" si="132"/>
        <v>0.99999361617013638</v>
      </c>
      <c r="R275" s="11">
        <f t="shared" si="133"/>
        <v>482928.48229190166</v>
      </c>
      <c r="S275" s="11">
        <f t="shared" si="134"/>
        <v>17547608.978334643</v>
      </c>
      <c r="T275" s="2">
        <v>122</v>
      </c>
      <c r="U275" s="2">
        <v>4311</v>
      </c>
      <c r="V275" s="2">
        <f t="shared" si="115"/>
        <v>2.7520866230543652E-2</v>
      </c>
      <c r="W275" s="2">
        <f t="shared" si="116"/>
        <v>0.97247913376945638</v>
      </c>
      <c r="X275" s="2">
        <v>0</v>
      </c>
      <c r="Y275" s="2">
        <v>692</v>
      </c>
      <c r="Z275" s="5">
        <v>0</v>
      </c>
      <c r="AA275" s="5">
        <v>116</v>
      </c>
      <c r="AB275" s="5">
        <v>1310</v>
      </c>
      <c r="AC275" s="5">
        <v>153</v>
      </c>
      <c r="AD275" s="5">
        <v>133</v>
      </c>
      <c r="AE275" s="5">
        <v>98</v>
      </c>
      <c r="AF275" s="5">
        <f t="shared" si="117"/>
        <v>0</v>
      </c>
      <c r="AG275" s="5">
        <f t="shared" si="118"/>
        <v>7.3464217859404685E-2</v>
      </c>
      <c r="AH275" s="5">
        <f t="shared" si="119"/>
        <v>0.82963901203293222</v>
      </c>
      <c r="AI275" s="5">
        <f t="shared" si="120"/>
        <v>9.689677010766308E-2</v>
      </c>
      <c r="AJ275" s="5">
        <v>0</v>
      </c>
      <c r="AK275" s="3">
        <v>72</v>
      </c>
      <c r="AL275" s="3">
        <v>1326</v>
      </c>
      <c r="AM275" s="3">
        <v>253</v>
      </c>
      <c r="AN275" s="3">
        <v>84</v>
      </c>
      <c r="AO275" s="3">
        <v>75</v>
      </c>
      <c r="AP275" s="1">
        <f t="shared" si="121"/>
        <v>0</v>
      </c>
      <c r="AQ275" s="1">
        <f t="shared" si="122"/>
        <v>4.3609933373712904E-2</v>
      </c>
      <c r="AR275" s="1">
        <f t="shared" si="123"/>
        <v>0.80314960629921262</v>
      </c>
      <c r="AS275" s="1">
        <f t="shared" si="124"/>
        <v>0.1532404603270745</v>
      </c>
      <c r="AT275" s="5">
        <f t="shared" si="125"/>
        <v>1579</v>
      </c>
      <c r="AU275" s="3">
        <f t="shared" si="135"/>
        <v>1651</v>
      </c>
      <c r="AV275" s="2">
        <f t="shared" si="126"/>
        <v>4433</v>
      </c>
      <c r="AW275" s="1">
        <f t="shared" si="136"/>
        <v>0.56149461684610513</v>
      </c>
      <c r="AX275" s="1">
        <f t="shared" si="137"/>
        <v>0.53700787401574801</v>
      </c>
      <c r="AY275" s="1">
        <f t="shared" si="138"/>
        <v>0</v>
      </c>
      <c r="AZ275" s="1">
        <f t="shared" si="138"/>
        <v>38.664566929133855</v>
      </c>
      <c r="BA275" s="1">
        <f t="shared" si="138"/>
        <v>712.07244094488181</v>
      </c>
      <c r="BB275" s="1">
        <f t="shared" si="127"/>
        <v>135.86299212598425</v>
      </c>
      <c r="BC275" s="1">
        <f t="shared" si="139"/>
        <v>0</v>
      </c>
      <c r="BD275" s="1">
        <f t="shared" si="139"/>
        <v>65.133375554148202</v>
      </c>
      <c r="BE275" s="1">
        <f t="shared" si="139"/>
        <v>735.55794806839776</v>
      </c>
      <c r="BF275" s="1">
        <f t="shared" si="128"/>
        <v>85.908676377454086</v>
      </c>
      <c r="BG275" s="1">
        <f t="shared" si="140"/>
        <v>0</v>
      </c>
      <c r="BH275" s="1">
        <f t="shared" si="140"/>
        <v>4.3609933373712904E-2</v>
      </c>
      <c r="BI275" s="1">
        <f t="shared" si="140"/>
        <v>0.80314960629921262</v>
      </c>
      <c r="BJ275" s="1">
        <f t="shared" si="129"/>
        <v>0.1532404603270745</v>
      </c>
      <c r="BK275" s="1">
        <f t="shared" si="141"/>
        <v>0</v>
      </c>
      <c r="BL275" s="1">
        <f t="shared" si="141"/>
        <v>7.3464217859404699E-2</v>
      </c>
      <c r="BM275" s="1">
        <f t="shared" si="141"/>
        <v>0.82963901203293222</v>
      </c>
      <c r="BN275" s="1">
        <f t="shared" si="130"/>
        <v>9.689677010766308E-2</v>
      </c>
    </row>
    <row r="276" spans="1:66" hidden="1">
      <c r="A276" s="2" t="s">
        <v>1049</v>
      </c>
      <c r="B276" s="2" t="s">
        <v>105</v>
      </c>
      <c r="C276" s="2" t="s">
        <v>164</v>
      </c>
      <c r="E276" s="6" t="s">
        <v>137</v>
      </c>
      <c r="F276" s="2" t="s">
        <v>1436</v>
      </c>
      <c r="G276" s="2" t="s">
        <v>6</v>
      </c>
      <c r="H276" s="2" t="s">
        <v>1434</v>
      </c>
      <c r="I276" s="2">
        <v>139</v>
      </c>
      <c r="J276" s="2">
        <v>30</v>
      </c>
      <c r="K276" s="2" t="str">
        <f t="shared" si="112"/>
        <v>ESTERIL</v>
      </c>
      <c r="L276" s="2">
        <f t="shared" si="113"/>
        <v>4.5899999999999999E-4</v>
      </c>
      <c r="M276" s="2">
        <f t="shared" si="114"/>
        <v>4.5</v>
      </c>
      <c r="N276" s="9">
        <v>1.53</v>
      </c>
      <c r="O276" s="10">
        <v>0.15</v>
      </c>
      <c r="P276" s="11">
        <f t="shared" si="131"/>
        <v>4.884004884004884E-3</v>
      </c>
      <c r="Q276" s="11">
        <f t="shared" si="132"/>
        <v>0.99999400739188204</v>
      </c>
      <c r="R276" s="11">
        <f t="shared" si="133"/>
        <v>3212.3125763125763</v>
      </c>
      <c r="S276" s="11">
        <f t="shared" si="134"/>
        <v>657717.05853579601</v>
      </c>
      <c r="T276" s="2">
        <v>4</v>
      </c>
      <c r="U276" s="2">
        <v>815</v>
      </c>
      <c r="V276" s="2">
        <f t="shared" si="115"/>
        <v>4.884004884004884E-3</v>
      </c>
      <c r="W276" s="2">
        <f t="shared" si="116"/>
        <v>0.99511599511599513</v>
      </c>
      <c r="X276" s="2">
        <v>0</v>
      </c>
      <c r="Y276" s="2">
        <v>336</v>
      </c>
      <c r="Z276" s="5">
        <v>0</v>
      </c>
      <c r="AA276" s="5">
        <v>0</v>
      </c>
      <c r="AB276" s="5">
        <v>215</v>
      </c>
      <c r="AC276" s="5">
        <v>370</v>
      </c>
      <c r="AD276" s="5">
        <v>0</v>
      </c>
      <c r="AE276" s="5">
        <v>3</v>
      </c>
      <c r="AF276" s="5">
        <f t="shared" si="117"/>
        <v>0</v>
      </c>
      <c r="AG276" s="5">
        <f t="shared" si="118"/>
        <v>0</v>
      </c>
      <c r="AH276" s="5">
        <f t="shared" si="119"/>
        <v>0.36752136752136755</v>
      </c>
      <c r="AI276" s="5">
        <f t="shared" si="120"/>
        <v>0.63247863247863245</v>
      </c>
      <c r="AJ276" s="5">
        <v>0</v>
      </c>
      <c r="AK276" s="3">
        <v>0</v>
      </c>
      <c r="AL276" s="3">
        <v>153</v>
      </c>
      <c r="AM276" s="3">
        <v>433</v>
      </c>
      <c r="AN276" s="3">
        <v>0</v>
      </c>
      <c r="AO276" s="3">
        <v>2</v>
      </c>
      <c r="AP276" s="1">
        <f t="shared" si="121"/>
        <v>0</v>
      </c>
      <c r="AQ276" s="1">
        <f t="shared" si="122"/>
        <v>0</v>
      </c>
      <c r="AR276" s="1">
        <f t="shared" si="123"/>
        <v>0.26109215017064846</v>
      </c>
      <c r="AS276" s="1">
        <f t="shared" si="124"/>
        <v>0.73890784982935154</v>
      </c>
      <c r="AT276" s="5">
        <f t="shared" si="125"/>
        <v>585</v>
      </c>
      <c r="AU276" s="3">
        <f t="shared" si="135"/>
        <v>586</v>
      </c>
      <c r="AV276" s="2">
        <f t="shared" si="126"/>
        <v>819</v>
      </c>
      <c r="AW276" s="1">
        <f t="shared" si="136"/>
        <v>0.28000000000000003</v>
      </c>
      <c r="AX276" s="1">
        <f t="shared" si="137"/>
        <v>0.27952218430034131</v>
      </c>
      <c r="AY276" s="1">
        <f t="shared" si="138"/>
        <v>0</v>
      </c>
      <c r="AZ276" s="1">
        <f t="shared" si="138"/>
        <v>0</v>
      </c>
      <c r="BA276" s="1">
        <f t="shared" si="138"/>
        <v>42.766894197952219</v>
      </c>
      <c r="BB276" s="1">
        <f t="shared" si="127"/>
        <v>121.03310580204779</v>
      </c>
      <c r="BC276" s="1">
        <f t="shared" si="139"/>
        <v>0</v>
      </c>
      <c r="BD276" s="1">
        <f t="shared" si="139"/>
        <v>0</v>
      </c>
      <c r="BE276" s="1">
        <f t="shared" si="139"/>
        <v>60.2</v>
      </c>
      <c r="BF276" s="1">
        <f t="shared" si="128"/>
        <v>103.60000000000001</v>
      </c>
      <c r="BG276" s="1">
        <f t="shared" si="140"/>
        <v>0</v>
      </c>
      <c r="BH276" s="1">
        <f t="shared" si="140"/>
        <v>0</v>
      </c>
      <c r="BI276" s="1">
        <f t="shared" si="140"/>
        <v>0.26109215017064846</v>
      </c>
      <c r="BJ276" s="1">
        <f t="shared" si="129"/>
        <v>0.73890784982935154</v>
      </c>
      <c r="BK276" s="1">
        <f t="shared" si="141"/>
        <v>0</v>
      </c>
      <c r="BL276" s="1">
        <f t="shared" si="141"/>
        <v>0</v>
      </c>
      <c r="BM276" s="1">
        <f t="shared" si="141"/>
        <v>0.36752136752136749</v>
      </c>
      <c r="BN276" s="1">
        <f t="shared" si="130"/>
        <v>0.63247863247863245</v>
      </c>
    </row>
    <row r="277" spans="1:66" hidden="1">
      <c r="A277" s="2" t="s">
        <v>161</v>
      </c>
      <c r="B277" s="2" t="s">
        <v>105</v>
      </c>
      <c r="C277" s="2" t="s">
        <v>164</v>
      </c>
      <c r="D277" s="2" t="s">
        <v>272</v>
      </c>
      <c r="E277" s="6" t="s">
        <v>78</v>
      </c>
      <c r="F277" s="2" t="s">
        <v>1436</v>
      </c>
      <c r="G277" s="2" t="s">
        <v>1433</v>
      </c>
      <c r="H277" s="2" t="s">
        <v>1434</v>
      </c>
      <c r="I277" s="2">
        <v>109</v>
      </c>
      <c r="J277" s="2">
        <v>40</v>
      </c>
      <c r="K277" s="2" t="str">
        <f t="shared" si="112"/>
        <v>ESTERIL</v>
      </c>
      <c r="L277" s="2">
        <f t="shared" si="113"/>
        <v>6.0799999999999993E-4</v>
      </c>
      <c r="M277" s="2">
        <f t="shared" si="114"/>
        <v>2.8000000000000003</v>
      </c>
      <c r="N277" s="8">
        <v>1.52</v>
      </c>
      <c r="O277" s="11">
        <v>7.0000000000000007E-2</v>
      </c>
      <c r="P277" s="11">
        <f t="shared" si="131"/>
        <v>1.1659192825112108E-2</v>
      </c>
      <c r="Q277" s="11">
        <f t="shared" si="132"/>
        <v>0.99999471001309082</v>
      </c>
      <c r="R277" s="11">
        <f t="shared" si="133"/>
        <v>55307.526457399101</v>
      </c>
      <c r="S277" s="11">
        <f t="shared" si="134"/>
        <v>4743658.905973739</v>
      </c>
      <c r="T277" s="2">
        <v>26</v>
      </c>
      <c r="U277" s="2">
        <v>2204</v>
      </c>
      <c r="V277" s="2">
        <f t="shared" si="115"/>
        <v>1.1659192825112108E-2</v>
      </c>
      <c r="W277" s="2">
        <f t="shared" si="116"/>
        <v>0.98834080717488793</v>
      </c>
      <c r="X277" s="2">
        <v>0</v>
      </c>
      <c r="Y277" s="2">
        <v>534</v>
      </c>
      <c r="Z277" s="5">
        <v>0</v>
      </c>
      <c r="AA277" s="5">
        <v>30</v>
      </c>
      <c r="AB277" s="5">
        <v>1083</v>
      </c>
      <c r="AC277" s="5">
        <v>295</v>
      </c>
      <c r="AD277" s="5">
        <v>27</v>
      </c>
      <c r="AE277" s="5">
        <v>43</v>
      </c>
      <c r="AF277" s="5">
        <f t="shared" si="117"/>
        <v>0</v>
      </c>
      <c r="AG277" s="5">
        <f t="shared" si="118"/>
        <v>2.130681818181818E-2</v>
      </c>
      <c r="AH277" s="5">
        <f t="shared" si="119"/>
        <v>0.76917613636363635</v>
      </c>
      <c r="AI277" s="5">
        <f t="shared" si="120"/>
        <v>0.20951704545454544</v>
      </c>
      <c r="AJ277" s="5">
        <v>0</v>
      </c>
      <c r="AK277" s="3">
        <v>18</v>
      </c>
      <c r="AL277" s="3">
        <v>1001</v>
      </c>
      <c r="AM277" s="3">
        <v>422</v>
      </c>
      <c r="AN277" s="3">
        <v>13</v>
      </c>
      <c r="AO277" s="3">
        <v>24</v>
      </c>
      <c r="AP277" s="1">
        <f t="shared" si="121"/>
        <v>0</v>
      </c>
      <c r="AQ277" s="1">
        <f t="shared" si="122"/>
        <v>1.2491325468424705E-2</v>
      </c>
      <c r="AR277" s="1">
        <f t="shared" si="123"/>
        <v>0.69465648854961837</v>
      </c>
      <c r="AS277" s="1">
        <f t="shared" si="124"/>
        <v>0.29285218598195695</v>
      </c>
      <c r="AT277" s="5">
        <f t="shared" si="125"/>
        <v>1408</v>
      </c>
      <c r="AU277" s="3">
        <f t="shared" si="135"/>
        <v>1441</v>
      </c>
      <c r="AV277" s="2">
        <f t="shared" si="126"/>
        <v>2230</v>
      </c>
      <c r="AW277" s="1">
        <f t="shared" si="136"/>
        <v>0.31676136363636365</v>
      </c>
      <c r="AX277" s="1">
        <f t="shared" si="137"/>
        <v>0.30950728660652327</v>
      </c>
      <c r="AY277" s="1">
        <f t="shared" si="138"/>
        <v>0</v>
      </c>
      <c r="AZ277" s="1">
        <f t="shared" si="138"/>
        <v>5.5711311589174191</v>
      </c>
      <c r="BA277" s="1">
        <f t="shared" si="138"/>
        <v>309.81679389312978</v>
      </c>
      <c r="BB277" s="1">
        <f t="shared" si="127"/>
        <v>130.61207494795281</v>
      </c>
      <c r="BC277" s="1">
        <f t="shared" si="139"/>
        <v>0</v>
      </c>
      <c r="BD277" s="1">
        <f t="shared" si="139"/>
        <v>9.5028409090909101</v>
      </c>
      <c r="BE277" s="1">
        <f t="shared" si="139"/>
        <v>343.05255681818181</v>
      </c>
      <c r="BF277" s="1">
        <f t="shared" si="128"/>
        <v>93.44460227272728</v>
      </c>
      <c r="BG277" s="1">
        <f t="shared" si="140"/>
        <v>0</v>
      </c>
      <c r="BH277" s="1">
        <f t="shared" si="140"/>
        <v>1.2491325468424706E-2</v>
      </c>
      <c r="BI277" s="1">
        <f t="shared" si="140"/>
        <v>0.69465648854961837</v>
      </c>
      <c r="BJ277" s="1">
        <f t="shared" si="129"/>
        <v>0.29285218598195695</v>
      </c>
      <c r="BK277" s="1">
        <f t="shared" si="141"/>
        <v>0</v>
      </c>
      <c r="BL277" s="1">
        <f t="shared" si="141"/>
        <v>2.1306818181818184E-2</v>
      </c>
      <c r="BM277" s="1">
        <f t="shared" si="141"/>
        <v>0.76917613636363635</v>
      </c>
      <c r="BN277" s="1">
        <f t="shared" si="130"/>
        <v>0.20951704545454547</v>
      </c>
    </row>
    <row r="278" spans="1:66" hidden="1">
      <c r="A278" s="2" t="s">
        <v>616</v>
      </c>
      <c r="B278" s="2" t="s">
        <v>105</v>
      </c>
      <c r="C278" s="2" t="s">
        <v>163</v>
      </c>
      <c r="D278" s="2" t="s">
        <v>712</v>
      </c>
      <c r="E278" s="6" t="s">
        <v>9</v>
      </c>
      <c r="F278" s="2" t="s">
        <v>1436</v>
      </c>
      <c r="G278" s="2" t="s">
        <v>1433</v>
      </c>
      <c r="H278" s="2" t="s">
        <v>1141</v>
      </c>
      <c r="I278" s="2">
        <v>50</v>
      </c>
      <c r="K278" s="2" t="str">
        <f t="shared" si="112"/>
        <v>ESTERIL</v>
      </c>
      <c r="L278" s="2">
        <f t="shared" si="113"/>
        <v>0</v>
      </c>
      <c r="M278" s="2">
        <f t="shared" si="114"/>
        <v>0</v>
      </c>
      <c r="N278" s="9">
        <v>1.5</v>
      </c>
      <c r="O278" s="10">
        <v>0.17</v>
      </c>
      <c r="P278" s="11">
        <f t="shared" si="131"/>
        <v>0</v>
      </c>
      <c r="Q278" s="11">
        <f t="shared" si="132"/>
        <v>1</v>
      </c>
      <c r="R278" s="11">
        <f t="shared" si="133"/>
        <v>0</v>
      </c>
      <c r="S278" s="11">
        <f t="shared" si="134"/>
        <v>826281</v>
      </c>
      <c r="T278" s="2">
        <v>0</v>
      </c>
      <c r="U278" s="2">
        <v>909</v>
      </c>
      <c r="V278" s="2">
        <f t="shared" si="115"/>
        <v>0</v>
      </c>
      <c r="W278" s="2">
        <f t="shared" si="116"/>
        <v>1</v>
      </c>
      <c r="X278" s="2">
        <v>0</v>
      </c>
      <c r="Y278" s="2">
        <v>292</v>
      </c>
      <c r="Z278" s="2">
        <v>0</v>
      </c>
      <c r="AA278" s="2">
        <v>23</v>
      </c>
      <c r="AB278" s="2">
        <v>372</v>
      </c>
      <c r="AC278" s="2">
        <v>195</v>
      </c>
      <c r="AD278" s="2">
        <v>21</v>
      </c>
      <c r="AE278" s="2">
        <v>13</v>
      </c>
      <c r="AF278" s="5">
        <f t="shared" si="117"/>
        <v>0</v>
      </c>
      <c r="AG278" s="5">
        <f t="shared" si="118"/>
        <v>3.898305084745763E-2</v>
      </c>
      <c r="AH278" s="5">
        <f t="shared" si="119"/>
        <v>0.63050847457627124</v>
      </c>
      <c r="AI278" s="5">
        <f t="shared" si="120"/>
        <v>0.33050847457627119</v>
      </c>
      <c r="AJ278" s="2">
        <v>0</v>
      </c>
      <c r="AK278" s="3">
        <v>9</v>
      </c>
      <c r="AL278" s="3">
        <v>317</v>
      </c>
      <c r="AM278" s="3">
        <v>274</v>
      </c>
      <c r="AN278" s="3">
        <v>10</v>
      </c>
      <c r="AO278" s="3">
        <v>14</v>
      </c>
      <c r="AP278" s="1">
        <f t="shared" si="121"/>
        <v>0</v>
      </c>
      <c r="AQ278" s="1">
        <f t="shared" si="122"/>
        <v>1.4999999999999999E-2</v>
      </c>
      <c r="AR278" s="1">
        <f t="shared" si="123"/>
        <v>0.52833333333333332</v>
      </c>
      <c r="AS278" s="1">
        <f t="shared" si="124"/>
        <v>0.45666666666666667</v>
      </c>
      <c r="AT278" s="5">
        <f t="shared" si="125"/>
        <v>590</v>
      </c>
      <c r="AU278" s="3">
        <f t="shared" si="135"/>
        <v>600</v>
      </c>
      <c r="AV278" s="2">
        <f t="shared" si="126"/>
        <v>909</v>
      </c>
      <c r="AW278" s="1">
        <f t="shared" si="136"/>
        <v>0.30813559322033901</v>
      </c>
      <c r="AX278" s="1">
        <f t="shared" si="137"/>
        <v>0.30299999999999999</v>
      </c>
      <c r="AY278" s="1">
        <f t="shared" si="138"/>
        <v>0</v>
      </c>
      <c r="AZ278" s="1">
        <f t="shared" si="138"/>
        <v>2.7269999999999999</v>
      </c>
      <c r="BA278" s="1">
        <f t="shared" si="138"/>
        <v>96.051000000000002</v>
      </c>
      <c r="BB278" s="1">
        <f t="shared" si="127"/>
        <v>83.021999999999991</v>
      </c>
      <c r="BC278" s="1">
        <f t="shared" si="139"/>
        <v>0</v>
      </c>
      <c r="BD278" s="1">
        <f t="shared" si="139"/>
        <v>7.0871186440677976</v>
      </c>
      <c r="BE278" s="1">
        <f t="shared" si="139"/>
        <v>114.62644067796612</v>
      </c>
      <c r="BF278" s="1">
        <f t="shared" si="128"/>
        <v>60.08644067796611</v>
      </c>
      <c r="BG278" s="1">
        <f t="shared" si="140"/>
        <v>0</v>
      </c>
      <c r="BH278" s="1">
        <f t="shared" si="140"/>
        <v>1.4999999999999998E-2</v>
      </c>
      <c r="BI278" s="1">
        <f t="shared" si="140"/>
        <v>0.52833333333333332</v>
      </c>
      <c r="BJ278" s="1">
        <f t="shared" si="129"/>
        <v>0.45666666666666661</v>
      </c>
      <c r="BK278" s="1">
        <f t="shared" si="141"/>
        <v>0</v>
      </c>
      <c r="BL278" s="1">
        <f t="shared" si="141"/>
        <v>3.898305084745763E-2</v>
      </c>
      <c r="BM278" s="1">
        <f t="shared" si="141"/>
        <v>0.63050847457627124</v>
      </c>
      <c r="BN278" s="1">
        <f t="shared" si="130"/>
        <v>0.33050847457627119</v>
      </c>
    </row>
    <row r="279" spans="1:66" hidden="1">
      <c r="A279" s="2" t="s">
        <v>616</v>
      </c>
      <c r="B279" s="2" t="s">
        <v>105</v>
      </c>
      <c r="C279" s="2" t="s">
        <v>162</v>
      </c>
      <c r="D279" s="2" t="s">
        <v>635</v>
      </c>
      <c r="E279" s="6" t="s">
        <v>4</v>
      </c>
      <c r="F279" s="2" t="s">
        <v>1436</v>
      </c>
      <c r="G279" s="2" t="s">
        <v>1433</v>
      </c>
      <c r="H279" s="2" t="s">
        <v>1434</v>
      </c>
      <c r="I279" s="2">
        <v>19</v>
      </c>
      <c r="K279" s="2" t="str">
        <f t="shared" si="112"/>
        <v>MINERIO</v>
      </c>
      <c r="L279" s="2">
        <f t="shared" si="113"/>
        <v>0</v>
      </c>
      <c r="M279" s="2">
        <f t="shared" si="114"/>
        <v>0</v>
      </c>
      <c r="N279" s="8">
        <v>1.5</v>
      </c>
      <c r="O279" s="11">
        <v>5.65</v>
      </c>
      <c r="P279" s="11">
        <f t="shared" si="131"/>
        <v>1.0032246506628449E-2</v>
      </c>
      <c r="Q279" s="11">
        <f t="shared" si="132"/>
        <v>0.99999636908791867</v>
      </c>
      <c r="R279" s="11">
        <f t="shared" si="133"/>
        <v>75043.461125044792</v>
      </c>
      <c r="S279" s="11">
        <f t="shared" si="134"/>
        <v>7480197.8399606766</v>
      </c>
      <c r="T279" s="2">
        <v>28</v>
      </c>
      <c r="U279" s="2">
        <v>2763</v>
      </c>
      <c r="V279" s="2">
        <f t="shared" si="115"/>
        <v>1.0032246506628449E-2</v>
      </c>
      <c r="W279" s="2">
        <f t="shared" si="116"/>
        <v>0.98996775349337152</v>
      </c>
      <c r="X279" s="2">
        <v>0</v>
      </c>
      <c r="Y279" s="2">
        <v>569</v>
      </c>
      <c r="Z279" s="2">
        <v>0</v>
      </c>
      <c r="AA279" s="2">
        <v>382</v>
      </c>
      <c r="AB279" s="2">
        <v>839</v>
      </c>
      <c r="AC279" s="2">
        <v>76</v>
      </c>
      <c r="AD279" s="2">
        <v>416</v>
      </c>
      <c r="AE279" s="2">
        <v>108</v>
      </c>
      <c r="AF279" s="5">
        <f t="shared" si="117"/>
        <v>0</v>
      </c>
      <c r="AG279" s="5">
        <f t="shared" si="118"/>
        <v>0.29452582883577488</v>
      </c>
      <c r="AH279" s="5">
        <f t="shared" si="119"/>
        <v>0.64687740940632232</v>
      </c>
      <c r="AI279" s="5">
        <f t="shared" si="120"/>
        <v>5.8596761757902856E-2</v>
      </c>
      <c r="AJ279" s="2">
        <v>0</v>
      </c>
      <c r="AK279" s="3">
        <v>234</v>
      </c>
      <c r="AL279" s="3">
        <v>1044</v>
      </c>
      <c r="AM279" s="3">
        <v>142</v>
      </c>
      <c r="AN279" s="3">
        <v>277</v>
      </c>
      <c r="AO279" s="3">
        <v>121</v>
      </c>
      <c r="AP279" s="1">
        <f t="shared" si="121"/>
        <v>0</v>
      </c>
      <c r="AQ279" s="1">
        <f t="shared" si="122"/>
        <v>0.1647887323943662</v>
      </c>
      <c r="AR279" s="1">
        <f t="shared" si="123"/>
        <v>0.73521126760563382</v>
      </c>
      <c r="AS279" s="1">
        <f t="shared" si="124"/>
        <v>0.1</v>
      </c>
      <c r="AT279" s="5">
        <f t="shared" si="125"/>
        <v>1297</v>
      </c>
      <c r="AU279" s="3">
        <f t="shared" si="135"/>
        <v>1420</v>
      </c>
      <c r="AV279" s="2">
        <f t="shared" si="126"/>
        <v>2791</v>
      </c>
      <c r="AW279" s="1">
        <f t="shared" si="136"/>
        <v>0.43037779491133382</v>
      </c>
      <c r="AX279" s="1">
        <f t="shared" si="137"/>
        <v>0.39309859154929577</v>
      </c>
      <c r="AY279" s="1">
        <f t="shared" si="138"/>
        <v>0</v>
      </c>
      <c r="AZ279" s="1">
        <f t="shared" si="138"/>
        <v>91.985070422535216</v>
      </c>
      <c r="BA279" s="1">
        <f t="shared" si="138"/>
        <v>410.39492957746478</v>
      </c>
      <c r="BB279" s="1">
        <f t="shared" si="127"/>
        <v>55.82</v>
      </c>
      <c r="BC279" s="1">
        <f t="shared" si="139"/>
        <v>0</v>
      </c>
      <c r="BD279" s="1">
        <f t="shared" si="139"/>
        <v>164.40431765612951</v>
      </c>
      <c r="BE279" s="1">
        <f t="shared" si="139"/>
        <v>361.08696993060909</v>
      </c>
      <c r="BF279" s="1">
        <f t="shared" si="128"/>
        <v>32.708712413261374</v>
      </c>
      <c r="BG279" s="1">
        <f t="shared" si="140"/>
        <v>0</v>
      </c>
      <c r="BH279" s="1">
        <f t="shared" si="140"/>
        <v>0.1647887323943662</v>
      </c>
      <c r="BI279" s="1">
        <f t="shared" si="140"/>
        <v>0.73521126760563371</v>
      </c>
      <c r="BJ279" s="1">
        <f t="shared" si="129"/>
        <v>9.9999999999999992E-2</v>
      </c>
      <c r="BK279" s="1">
        <f t="shared" si="141"/>
        <v>0</v>
      </c>
      <c r="BL279" s="1">
        <f t="shared" si="141"/>
        <v>0.29452582883577483</v>
      </c>
      <c r="BM279" s="1">
        <f t="shared" si="141"/>
        <v>0.64687740940632221</v>
      </c>
      <c r="BN279" s="1">
        <f t="shared" si="130"/>
        <v>5.8596761757902849E-2</v>
      </c>
    </row>
    <row r="280" spans="1:66" hidden="1">
      <c r="A280" s="2" t="s">
        <v>1049</v>
      </c>
      <c r="B280" s="2" t="s">
        <v>105</v>
      </c>
      <c r="C280" s="2" t="s">
        <v>164</v>
      </c>
      <c r="E280" s="6" t="s">
        <v>131</v>
      </c>
      <c r="F280" s="2" t="s">
        <v>1436</v>
      </c>
      <c r="G280" s="2" t="s">
        <v>6</v>
      </c>
      <c r="H280" s="2" t="s">
        <v>1141</v>
      </c>
      <c r="I280" s="2">
        <v>37</v>
      </c>
      <c r="J280" s="2">
        <v>95</v>
      </c>
      <c r="K280" s="2" t="str">
        <f t="shared" si="112"/>
        <v>MINERIO</v>
      </c>
      <c r="L280" s="2">
        <f t="shared" si="113"/>
        <v>1.4155000000000001E-3</v>
      </c>
      <c r="M280" s="2">
        <f t="shared" si="114"/>
        <v>102.60000000000001</v>
      </c>
      <c r="N280" s="8">
        <v>1.49</v>
      </c>
      <c r="O280" s="11">
        <v>1.08</v>
      </c>
      <c r="P280" s="11">
        <f t="shared" si="131"/>
        <v>3.1589849818746761E-2</v>
      </c>
      <c r="Q280" s="11">
        <f t="shared" si="132"/>
        <v>0.99999155358743375</v>
      </c>
      <c r="R280" s="11">
        <f t="shared" si="133"/>
        <v>413508.73329880886</v>
      </c>
      <c r="S280" s="11">
        <f t="shared" si="134"/>
        <v>13089813.437101435</v>
      </c>
      <c r="T280" s="2">
        <v>122</v>
      </c>
      <c r="U280" s="2">
        <v>3740</v>
      </c>
      <c r="V280" s="2">
        <f t="shared" si="115"/>
        <v>3.1589849818746761E-2</v>
      </c>
      <c r="W280" s="2">
        <f t="shared" si="116"/>
        <v>0.9684101501812532</v>
      </c>
      <c r="X280" s="2">
        <v>0</v>
      </c>
      <c r="Y280" s="2">
        <v>801</v>
      </c>
      <c r="Z280" s="2">
        <v>0</v>
      </c>
      <c r="AA280" s="2">
        <v>145</v>
      </c>
      <c r="AB280" s="2">
        <v>1856</v>
      </c>
      <c r="AC280" s="2">
        <v>236</v>
      </c>
      <c r="AD280" s="2">
        <v>164</v>
      </c>
      <c r="AE280" s="2">
        <v>127</v>
      </c>
      <c r="AF280" s="5">
        <f t="shared" si="117"/>
        <v>0</v>
      </c>
      <c r="AG280" s="5">
        <f t="shared" si="118"/>
        <v>6.4818953956191333E-2</v>
      </c>
      <c r="AH280" s="5">
        <f t="shared" si="119"/>
        <v>0.82968261063924897</v>
      </c>
      <c r="AI280" s="5">
        <f t="shared" si="120"/>
        <v>0.10549843540455968</v>
      </c>
      <c r="AJ280" s="2">
        <v>0</v>
      </c>
      <c r="AK280" s="3">
        <v>67</v>
      </c>
      <c r="AL280" s="3">
        <v>1879</v>
      </c>
      <c r="AM280" s="3">
        <v>387</v>
      </c>
      <c r="AN280" s="3">
        <v>92</v>
      </c>
      <c r="AO280" s="3">
        <v>101</v>
      </c>
      <c r="AP280" s="1">
        <f t="shared" si="121"/>
        <v>0</v>
      </c>
      <c r="AQ280" s="1">
        <f t="shared" si="122"/>
        <v>2.87183883411916E-2</v>
      </c>
      <c r="AR280" s="1">
        <f t="shared" si="123"/>
        <v>0.8054007715387913</v>
      </c>
      <c r="AS280" s="1">
        <f t="shared" si="124"/>
        <v>0.16588084012001714</v>
      </c>
      <c r="AT280" s="5">
        <f t="shared" si="125"/>
        <v>2237</v>
      </c>
      <c r="AU280" s="3">
        <f t="shared" si="135"/>
        <v>2333</v>
      </c>
      <c r="AV280" s="2">
        <f t="shared" si="126"/>
        <v>3862</v>
      </c>
      <c r="AW280" s="1">
        <f t="shared" si="136"/>
        <v>0.34528386231560126</v>
      </c>
      <c r="AX280" s="1">
        <f t="shared" si="137"/>
        <v>0.33107586798114014</v>
      </c>
      <c r="AY280" s="1">
        <f t="shared" si="138"/>
        <v>0</v>
      </c>
      <c r="AZ280" s="1">
        <f t="shared" si="138"/>
        <v>22.182083154736389</v>
      </c>
      <c r="BA280" s="1">
        <f t="shared" si="138"/>
        <v>622.09155593656237</v>
      </c>
      <c r="BB280" s="1">
        <f t="shared" si="127"/>
        <v>128.12636090870123</v>
      </c>
      <c r="BC280" s="1">
        <f t="shared" si="139"/>
        <v>0</v>
      </c>
      <c r="BD280" s="1">
        <f t="shared" si="139"/>
        <v>50.066160035762181</v>
      </c>
      <c r="BE280" s="1">
        <f t="shared" si="139"/>
        <v>640.84684845775598</v>
      </c>
      <c r="BF280" s="1">
        <f t="shared" si="128"/>
        <v>81.4869915064819</v>
      </c>
      <c r="BG280" s="1">
        <f t="shared" si="140"/>
        <v>0</v>
      </c>
      <c r="BH280" s="1">
        <f t="shared" si="140"/>
        <v>2.8718388341191597E-2</v>
      </c>
      <c r="BI280" s="1">
        <f t="shared" si="140"/>
        <v>0.8054007715387913</v>
      </c>
      <c r="BJ280" s="1">
        <f t="shared" si="129"/>
        <v>0.16588084012001714</v>
      </c>
      <c r="BK280" s="1">
        <f t="shared" si="141"/>
        <v>0</v>
      </c>
      <c r="BL280" s="1">
        <f t="shared" si="141"/>
        <v>6.4818953956191319E-2</v>
      </c>
      <c r="BM280" s="1">
        <f t="shared" si="141"/>
        <v>0.82968261063924897</v>
      </c>
      <c r="BN280" s="1">
        <f t="shared" si="130"/>
        <v>0.10549843540455967</v>
      </c>
    </row>
    <row r="281" spans="1:66" hidden="1">
      <c r="A281" s="2" t="s">
        <v>161</v>
      </c>
      <c r="B281" s="2" t="s">
        <v>105</v>
      </c>
      <c r="C281" s="2" t="s">
        <v>164</v>
      </c>
      <c r="D281" s="2" t="s">
        <v>407</v>
      </c>
      <c r="E281" s="6" t="s">
        <v>21</v>
      </c>
      <c r="F281" s="2" t="s">
        <v>1141</v>
      </c>
      <c r="G281" s="2" t="s">
        <v>1433</v>
      </c>
      <c r="H281" s="2" t="s">
        <v>1141</v>
      </c>
      <c r="I281" s="2">
        <v>244</v>
      </c>
      <c r="J281" s="2">
        <v>45</v>
      </c>
      <c r="K281" s="2" t="str">
        <f t="shared" si="112"/>
        <v>MINERIO</v>
      </c>
      <c r="L281" s="2">
        <f t="shared" si="113"/>
        <v>6.7049999999999998E-4</v>
      </c>
      <c r="M281" s="2">
        <f t="shared" si="114"/>
        <v>45</v>
      </c>
      <c r="N281" s="8">
        <v>1.49</v>
      </c>
      <c r="O281" s="11">
        <v>1</v>
      </c>
      <c r="P281" s="11">
        <f t="shared" si="131"/>
        <v>1.9285042333019756E-2</v>
      </c>
      <c r="Q281" s="11">
        <f t="shared" si="132"/>
        <v>0.99999075066476772</v>
      </c>
      <c r="R281" s="11">
        <f t="shared" si="133"/>
        <v>80571.672624647224</v>
      </c>
      <c r="S281" s="11">
        <f t="shared" si="134"/>
        <v>4177897.3568693572</v>
      </c>
      <c r="T281" s="2">
        <v>41</v>
      </c>
      <c r="U281" s="2">
        <v>2085</v>
      </c>
      <c r="V281" s="2">
        <f t="shared" si="115"/>
        <v>1.9285042333019756E-2</v>
      </c>
      <c r="W281" s="2">
        <f t="shared" si="116"/>
        <v>0.98071495766698025</v>
      </c>
      <c r="X281" s="2">
        <v>0</v>
      </c>
      <c r="Y281" s="2">
        <v>531</v>
      </c>
      <c r="Z281" s="5">
        <v>0</v>
      </c>
      <c r="AA281" s="5">
        <v>32</v>
      </c>
      <c r="AB281" s="5">
        <v>1023</v>
      </c>
      <c r="AC281" s="5">
        <v>299</v>
      </c>
      <c r="AD281" s="5">
        <v>35</v>
      </c>
      <c r="AE281" s="5">
        <v>38</v>
      </c>
      <c r="AF281" s="5">
        <f t="shared" si="117"/>
        <v>0</v>
      </c>
      <c r="AG281" s="5">
        <f t="shared" si="118"/>
        <v>2.3633677991137372E-2</v>
      </c>
      <c r="AH281" s="5">
        <f t="shared" si="119"/>
        <v>0.75553914327917282</v>
      </c>
      <c r="AI281" s="5">
        <f t="shared" si="120"/>
        <v>0.22082717872968982</v>
      </c>
      <c r="AJ281" s="5">
        <v>0</v>
      </c>
      <c r="AK281" s="3">
        <v>13</v>
      </c>
      <c r="AL281" s="3">
        <v>900</v>
      </c>
      <c r="AM281" s="3">
        <v>456</v>
      </c>
      <c r="AN281" s="3">
        <v>21</v>
      </c>
      <c r="AO281" s="3">
        <v>35</v>
      </c>
      <c r="AP281" s="1">
        <f t="shared" si="121"/>
        <v>0</v>
      </c>
      <c r="AQ281" s="1">
        <f t="shared" si="122"/>
        <v>9.4959824689554422E-3</v>
      </c>
      <c r="AR281" s="1">
        <f t="shared" si="123"/>
        <v>0.65741417092768439</v>
      </c>
      <c r="AS281" s="1">
        <f t="shared" si="124"/>
        <v>0.33308984660336011</v>
      </c>
      <c r="AT281" s="5">
        <f t="shared" si="125"/>
        <v>1354</v>
      </c>
      <c r="AU281" s="3">
        <f t="shared" si="135"/>
        <v>1369</v>
      </c>
      <c r="AV281" s="2">
        <f t="shared" si="126"/>
        <v>2126</v>
      </c>
      <c r="AW281" s="1">
        <f t="shared" si="136"/>
        <v>0.31403249630723784</v>
      </c>
      <c r="AX281" s="1">
        <f t="shared" si="137"/>
        <v>0.31059167275383492</v>
      </c>
      <c r="AY281" s="1">
        <f t="shared" si="138"/>
        <v>0</v>
      </c>
      <c r="AZ281" s="1">
        <f t="shared" si="138"/>
        <v>4.0376917457998545</v>
      </c>
      <c r="BA281" s="1">
        <f t="shared" si="138"/>
        <v>279.53250547845141</v>
      </c>
      <c r="BB281" s="1">
        <f t="shared" si="127"/>
        <v>141.62980277574871</v>
      </c>
      <c r="BC281" s="1">
        <f t="shared" si="139"/>
        <v>0</v>
      </c>
      <c r="BD281" s="1">
        <f t="shared" si="139"/>
        <v>10.049039881831611</v>
      </c>
      <c r="BE281" s="1">
        <f t="shared" si="139"/>
        <v>321.25524372230433</v>
      </c>
      <c r="BF281" s="1">
        <f t="shared" si="128"/>
        <v>93.895716395864113</v>
      </c>
      <c r="BG281" s="1">
        <f t="shared" si="140"/>
        <v>0</v>
      </c>
      <c r="BH281" s="1">
        <f t="shared" si="140"/>
        <v>9.495982468955444E-3</v>
      </c>
      <c r="BI281" s="1">
        <f t="shared" si="140"/>
        <v>0.65741417092768439</v>
      </c>
      <c r="BJ281" s="1">
        <f t="shared" si="129"/>
        <v>0.33308984660336011</v>
      </c>
      <c r="BK281" s="1">
        <f t="shared" si="141"/>
        <v>0</v>
      </c>
      <c r="BL281" s="1">
        <f t="shared" si="141"/>
        <v>2.3633677991137369E-2</v>
      </c>
      <c r="BM281" s="1">
        <f t="shared" si="141"/>
        <v>0.75553914327917282</v>
      </c>
      <c r="BN281" s="1">
        <f t="shared" si="130"/>
        <v>0.22082717872968979</v>
      </c>
    </row>
    <row r="282" spans="1:66" hidden="1">
      <c r="A282" s="2" t="s">
        <v>1049</v>
      </c>
      <c r="B282" s="2" t="s">
        <v>105</v>
      </c>
      <c r="C282" s="2" t="s">
        <v>164</v>
      </c>
      <c r="E282" s="6" t="s">
        <v>95</v>
      </c>
      <c r="F282" s="2" t="s">
        <v>1141</v>
      </c>
      <c r="G282" s="2" t="s">
        <v>1433</v>
      </c>
      <c r="H282" s="2" t="s">
        <v>1141</v>
      </c>
      <c r="I282" s="2">
        <v>232</v>
      </c>
      <c r="J282" s="2">
        <v>130</v>
      </c>
      <c r="K282" s="2" t="str">
        <f t="shared" si="112"/>
        <v>MINERIO</v>
      </c>
      <c r="L282" s="2">
        <f t="shared" si="113"/>
        <v>1.9240000000000001E-3</v>
      </c>
      <c r="M282" s="2">
        <f t="shared" si="114"/>
        <v>898.30000000000007</v>
      </c>
      <c r="N282" s="8">
        <v>1.48</v>
      </c>
      <c r="O282" s="11">
        <v>6.91</v>
      </c>
      <c r="P282" s="11">
        <f t="shared" si="131"/>
        <v>0.75883720930232557</v>
      </c>
      <c r="Q282" s="11">
        <f t="shared" si="132"/>
        <v>0.9992687730693357</v>
      </c>
      <c r="R282" s="11">
        <f t="shared" si="133"/>
        <v>3760096.0437209303</v>
      </c>
      <c r="S282" s="11">
        <f t="shared" si="134"/>
        <v>4951452.714985312</v>
      </c>
      <c r="T282" s="2">
        <v>3263</v>
      </c>
      <c r="U282" s="2">
        <v>1037</v>
      </c>
      <c r="V282" s="2">
        <f t="shared" si="115"/>
        <v>0.75883720930232557</v>
      </c>
      <c r="W282" s="2">
        <f t="shared" si="116"/>
        <v>0.24116279069767441</v>
      </c>
      <c r="X282" s="2">
        <v>0</v>
      </c>
      <c r="Y282" s="2">
        <v>706</v>
      </c>
      <c r="Z282" s="5">
        <v>1544</v>
      </c>
      <c r="AA282" s="5">
        <v>668</v>
      </c>
      <c r="AB282" s="5">
        <v>118</v>
      </c>
      <c r="AC282" s="5">
        <v>94</v>
      </c>
      <c r="AD282" s="5">
        <v>413</v>
      </c>
      <c r="AE282" s="5">
        <v>10</v>
      </c>
      <c r="AF282" s="5">
        <f t="shared" si="117"/>
        <v>0.63696369636963701</v>
      </c>
      <c r="AG282" s="5">
        <f t="shared" si="118"/>
        <v>0.27557755775577558</v>
      </c>
      <c r="AH282" s="5">
        <f t="shared" si="119"/>
        <v>4.8679867986798679E-2</v>
      </c>
      <c r="AI282" s="5">
        <f t="shared" si="120"/>
        <v>3.8778877887788776E-2</v>
      </c>
      <c r="AJ282" s="5">
        <v>1543</v>
      </c>
      <c r="AK282" s="3">
        <v>575</v>
      </c>
      <c r="AL282" s="3">
        <v>146</v>
      </c>
      <c r="AM282" s="3">
        <v>109</v>
      </c>
      <c r="AN282" s="3">
        <v>449</v>
      </c>
      <c r="AO282" s="3">
        <v>21</v>
      </c>
      <c r="AP282" s="1">
        <f t="shared" si="121"/>
        <v>0.65023177412557942</v>
      </c>
      <c r="AQ282" s="1">
        <f t="shared" si="122"/>
        <v>0.24230931310577328</v>
      </c>
      <c r="AR282" s="1">
        <f t="shared" si="123"/>
        <v>6.1525495153813739E-2</v>
      </c>
      <c r="AS282" s="1">
        <f t="shared" si="124"/>
        <v>4.5933417614833542E-2</v>
      </c>
      <c r="AT282" s="5">
        <f t="shared" si="125"/>
        <v>2424</v>
      </c>
      <c r="AU282" s="3">
        <f t="shared" si="135"/>
        <v>2373</v>
      </c>
      <c r="AV282" s="2">
        <f t="shared" si="126"/>
        <v>4300</v>
      </c>
      <c r="AW282" s="1">
        <f t="shared" si="136"/>
        <v>0.3547854785478548</v>
      </c>
      <c r="AX282" s="1">
        <f t="shared" si="137"/>
        <v>0.36241045090602614</v>
      </c>
      <c r="AY282" s="1">
        <f t="shared" si="138"/>
        <v>559.19932574799839</v>
      </c>
      <c r="AZ282" s="1">
        <f t="shared" si="138"/>
        <v>208.38600927096502</v>
      </c>
      <c r="BA282" s="1">
        <f t="shared" si="138"/>
        <v>52.911925832279813</v>
      </c>
      <c r="BB282" s="1">
        <f t="shared" si="127"/>
        <v>39.502739148756852</v>
      </c>
      <c r="BC282" s="1">
        <f t="shared" si="139"/>
        <v>547.78877887788781</v>
      </c>
      <c r="BD282" s="1">
        <f t="shared" si="139"/>
        <v>236.996699669967</v>
      </c>
      <c r="BE282" s="1">
        <f t="shared" si="139"/>
        <v>41.864686468646866</v>
      </c>
      <c r="BF282" s="1">
        <f t="shared" si="128"/>
        <v>33.349834983498354</v>
      </c>
      <c r="BG282" s="1">
        <f t="shared" si="140"/>
        <v>0.65023177412557942</v>
      </c>
      <c r="BH282" s="1">
        <f t="shared" si="140"/>
        <v>0.24230931310577325</v>
      </c>
      <c r="BI282" s="1">
        <f t="shared" si="140"/>
        <v>6.1525495153813725E-2</v>
      </c>
      <c r="BJ282" s="1">
        <f t="shared" si="129"/>
        <v>4.5933417614833542E-2</v>
      </c>
      <c r="BK282" s="1">
        <f t="shared" si="141"/>
        <v>0.63696369636963701</v>
      </c>
      <c r="BL282" s="1">
        <f t="shared" si="141"/>
        <v>0.27557755775577558</v>
      </c>
      <c r="BM282" s="1">
        <f t="shared" si="141"/>
        <v>4.8679867986798679E-2</v>
      </c>
      <c r="BN282" s="1">
        <f t="shared" si="130"/>
        <v>3.8778877887788783E-2</v>
      </c>
    </row>
    <row r="283" spans="1:66" hidden="1">
      <c r="A283" s="2" t="s">
        <v>616</v>
      </c>
      <c r="B283" s="2" t="s">
        <v>105</v>
      </c>
      <c r="C283" s="2" t="s">
        <v>164</v>
      </c>
      <c r="D283" s="2" t="s">
        <v>853</v>
      </c>
      <c r="E283" s="6" t="s">
        <v>20</v>
      </c>
      <c r="F283" s="2" t="s">
        <v>1436</v>
      </c>
      <c r="G283" s="2" t="s">
        <v>6</v>
      </c>
      <c r="H283" s="2" t="s">
        <v>1434</v>
      </c>
      <c r="I283" s="2">
        <v>92</v>
      </c>
      <c r="J283" s="2">
        <v>75</v>
      </c>
      <c r="K283" s="2" t="str">
        <f t="shared" si="112"/>
        <v>MINERIO</v>
      </c>
      <c r="L283" s="2">
        <f t="shared" si="113"/>
        <v>1.0575000000000001E-3</v>
      </c>
      <c r="M283" s="2">
        <f t="shared" si="114"/>
        <v>19.5</v>
      </c>
      <c r="N283" s="8">
        <v>1.41</v>
      </c>
      <c r="O283" s="11">
        <v>0.26</v>
      </c>
      <c r="P283" s="11">
        <f t="shared" si="131"/>
        <v>1.0153946937438586E-2</v>
      </c>
      <c r="Q283" s="11">
        <f t="shared" si="132"/>
        <v>0.99999664000237587</v>
      </c>
      <c r="R283" s="11">
        <f t="shared" si="133"/>
        <v>90838.03177202752</v>
      </c>
      <c r="S283" s="11">
        <f t="shared" si="134"/>
        <v>8946050.9411890954</v>
      </c>
      <c r="T283" s="2">
        <v>31</v>
      </c>
      <c r="U283" s="2">
        <v>3022</v>
      </c>
      <c r="V283" s="2">
        <f t="shared" si="115"/>
        <v>1.0153946937438586E-2</v>
      </c>
      <c r="W283" s="2">
        <f t="shared" si="116"/>
        <v>0.98984605306256146</v>
      </c>
      <c r="X283" s="2">
        <v>0</v>
      </c>
      <c r="Y283" s="2">
        <v>499</v>
      </c>
      <c r="Z283" s="5">
        <v>0</v>
      </c>
      <c r="AA283" s="5">
        <v>30</v>
      </c>
      <c r="AB283" s="5">
        <v>1381</v>
      </c>
      <c r="AC283" s="5">
        <v>496</v>
      </c>
      <c r="AD283" s="5">
        <v>34</v>
      </c>
      <c r="AE283" s="5">
        <v>52</v>
      </c>
      <c r="AF283" s="5">
        <f t="shared" si="117"/>
        <v>0</v>
      </c>
      <c r="AG283" s="5">
        <f t="shared" si="118"/>
        <v>1.5731515469323543E-2</v>
      </c>
      <c r="AH283" s="5">
        <f t="shared" si="119"/>
        <v>0.72417409543786049</v>
      </c>
      <c r="AI283" s="5">
        <f t="shared" si="120"/>
        <v>0.26009438909281596</v>
      </c>
      <c r="AJ283" s="5">
        <v>0</v>
      </c>
      <c r="AK283" s="3">
        <v>21</v>
      </c>
      <c r="AL283" s="3">
        <v>1210</v>
      </c>
      <c r="AM283" s="3">
        <v>699</v>
      </c>
      <c r="AN283" s="3">
        <v>20</v>
      </c>
      <c r="AO283" s="3">
        <v>40</v>
      </c>
      <c r="AP283" s="1">
        <f t="shared" si="121"/>
        <v>0</v>
      </c>
      <c r="AQ283" s="1">
        <f t="shared" si="122"/>
        <v>1.0880829015544042E-2</v>
      </c>
      <c r="AR283" s="1">
        <f t="shared" si="123"/>
        <v>0.62694300518134716</v>
      </c>
      <c r="AS283" s="1">
        <f t="shared" si="124"/>
        <v>0.3621761658031088</v>
      </c>
      <c r="AT283" s="5">
        <f t="shared" si="125"/>
        <v>1907</v>
      </c>
      <c r="AU283" s="3">
        <f t="shared" si="135"/>
        <v>1930</v>
      </c>
      <c r="AV283" s="2">
        <f t="shared" si="126"/>
        <v>3053</v>
      </c>
      <c r="AW283" s="1">
        <f t="shared" si="136"/>
        <v>0.32018877818563191</v>
      </c>
      <c r="AX283" s="1">
        <f t="shared" si="137"/>
        <v>0.31637305699481866</v>
      </c>
      <c r="AY283" s="1">
        <f t="shared" si="138"/>
        <v>0</v>
      </c>
      <c r="AZ283" s="1">
        <f t="shared" si="138"/>
        <v>6.6438341968911914</v>
      </c>
      <c r="BA283" s="1">
        <f t="shared" si="138"/>
        <v>382.8113989637306</v>
      </c>
      <c r="BB283" s="1">
        <f t="shared" si="127"/>
        <v>221.14476683937824</v>
      </c>
      <c r="BC283" s="1">
        <f t="shared" si="139"/>
        <v>0</v>
      </c>
      <c r="BD283" s="1">
        <f t="shared" si="139"/>
        <v>9.6056633455689564</v>
      </c>
      <c r="BE283" s="1">
        <f t="shared" si="139"/>
        <v>442.18070267435769</v>
      </c>
      <c r="BF283" s="1">
        <f t="shared" si="128"/>
        <v>158.81363398007343</v>
      </c>
      <c r="BG283" s="1">
        <f t="shared" si="140"/>
        <v>0</v>
      </c>
      <c r="BH283" s="1">
        <f t="shared" si="140"/>
        <v>1.088082901554404E-2</v>
      </c>
      <c r="BI283" s="1">
        <f t="shared" si="140"/>
        <v>0.62694300518134716</v>
      </c>
      <c r="BJ283" s="1">
        <f t="shared" si="129"/>
        <v>0.3621761658031088</v>
      </c>
      <c r="BK283" s="1">
        <f t="shared" si="141"/>
        <v>0</v>
      </c>
      <c r="BL283" s="1">
        <f t="shared" si="141"/>
        <v>1.5731515469323543E-2</v>
      </c>
      <c r="BM283" s="1">
        <f t="shared" si="141"/>
        <v>0.7241740954378606</v>
      </c>
      <c r="BN283" s="1">
        <f t="shared" si="130"/>
        <v>0.26009438909281596</v>
      </c>
    </row>
    <row r="284" spans="1:66" hidden="1">
      <c r="A284" s="2" t="s">
        <v>161</v>
      </c>
      <c r="B284" s="2" t="s">
        <v>105</v>
      </c>
      <c r="C284" s="2" t="s">
        <v>164</v>
      </c>
      <c r="D284" s="2" t="s">
        <v>230</v>
      </c>
      <c r="E284" s="6" t="s">
        <v>74</v>
      </c>
      <c r="F284" s="2" t="s">
        <v>1141</v>
      </c>
      <c r="G284" s="2" t="s">
        <v>1433</v>
      </c>
      <c r="H284" s="2" t="s">
        <v>1141</v>
      </c>
      <c r="I284" s="2">
        <v>67</v>
      </c>
      <c r="J284" s="2">
        <v>10</v>
      </c>
      <c r="K284" s="2" t="str">
        <f t="shared" si="112"/>
        <v>MINERIO</v>
      </c>
      <c r="L284" s="2">
        <f t="shared" si="113"/>
        <v>1.3899999999999999E-4</v>
      </c>
      <c r="M284" s="2">
        <f t="shared" si="114"/>
        <v>12.2</v>
      </c>
      <c r="N284" s="9">
        <v>1.39</v>
      </c>
      <c r="O284" s="10">
        <v>1.22</v>
      </c>
      <c r="P284" s="11">
        <f t="shared" si="131"/>
        <v>9.6153846153846159E-3</v>
      </c>
      <c r="Q284" s="11">
        <f t="shared" si="132"/>
        <v>0.99997666223249093</v>
      </c>
      <c r="R284" s="11">
        <f t="shared" si="133"/>
        <v>1600.6153846153848</v>
      </c>
      <c r="S284" s="11">
        <f t="shared" si="134"/>
        <v>166460.11510186936</v>
      </c>
      <c r="T284" s="2">
        <v>4</v>
      </c>
      <c r="U284" s="2">
        <v>412</v>
      </c>
      <c r="V284" s="2">
        <f t="shared" si="115"/>
        <v>9.6153846153846159E-3</v>
      </c>
      <c r="W284" s="2">
        <f t="shared" si="116"/>
        <v>0.99038461538461542</v>
      </c>
      <c r="X284" s="2">
        <v>0</v>
      </c>
      <c r="Y284" s="2">
        <v>227</v>
      </c>
      <c r="Z284" s="5">
        <v>0</v>
      </c>
      <c r="AA284" s="5">
        <v>5</v>
      </c>
      <c r="AB284" s="5">
        <v>174</v>
      </c>
      <c r="AC284" s="5">
        <v>116</v>
      </c>
      <c r="AD284" s="5">
        <v>4</v>
      </c>
      <c r="AE284" s="5">
        <v>11</v>
      </c>
      <c r="AF284" s="5">
        <f t="shared" si="117"/>
        <v>0</v>
      </c>
      <c r="AG284" s="5">
        <f t="shared" si="118"/>
        <v>1.6949152542372881E-2</v>
      </c>
      <c r="AH284" s="5">
        <f t="shared" si="119"/>
        <v>0.5898305084745763</v>
      </c>
      <c r="AI284" s="5">
        <f t="shared" si="120"/>
        <v>0.39322033898305087</v>
      </c>
      <c r="AJ284" s="5">
        <v>0</v>
      </c>
      <c r="AK284" s="3">
        <v>5</v>
      </c>
      <c r="AL284" s="3">
        <v>137</v>
      </c>
      <c r="AM284" s="3">
        <v>157</v>
      </c>
      <c r="AN284" s="3">
        <v>3</v>
      </c>
      <c r="AO284" s="3">
        <v>8</v>
      </c>
      <c r="AP284" s="1">
        <f t="shared" si="121"/>
        <v>0</v>
      </c>
      <c r="AQ284" s="1">
        <f t="shared" si="122"/>
        <v>1.6722408026755852E-2</v>
      </c>
      <c r="AR284" s="1">
        <f t="shared" si="123"/>
        <v>0.45819397993311034</v>
      </c>
      <c r="AS284" s="1">
        <f t="shared" si="124"/>
        <v>0.52508361204013376</v>
      </c>
      <c r="AT284" s="5">
        <f t="shared" si="125"/>
        <v>295</v>
      </c>
      <c r="AU284" s="3">
        <f t="shared" si="135"/>
        <v>299</v>
      </c>
      <c r="AV284" s="2">
        <f t="shared" si="126"/>
        <v>416</v>
      </c>
      <c r="AW284" s="1">
        <f t="shared" si="136"/>
        <v>0.28203389830508474</v>
      </c>
      <c r="AX284" s="1">
        <f t="shared" si="137"/>
        <v>0.27826086956521739</v>
      </c>
      <c r="AY284" s="1">
        <f t="shared" si="138"/>
        <v>0</v>
      </c>
      <c r="AZ284" s="1">
        <f t="shared" si="138"/>
        <v>1.3913043478260869</v>
      </c>
      <c r="BA284" s="1">
        <f t="shared" si="138"/>
        <v>38.121739130434783</v>
      </c>
      <c r="BB284" s="1">
        <f t="shared" si="127"/>
        <v>43.686956521739134</v>
      </c>
      <c r="BC284" s="1">
        <f t="shared" si="139"/>
        <v>0</v>
      </c>
      <c r="BD284" s="1">
        <f t="shared" si="139"/>
        <v>1.4101694915254237</v>
      </c>
      <c r="BE284" s="1">
        <f t="shared" si="139"/>
        <v>49.073898305084747</v>
      </c>
      <c r="BF284" s="1">
        <f t="shared" si="128"/>
        <v>32.715932203389826</v>
      </c>
      <c r="BG284" s="1">
        <f t="shared" si="140"/>
        <v>0</v>
      </c>
      <c r="BH284" s="1">
        <f t="shared" si="140"/>
        <v>1.6722408026755852E-2</v>
      </c>
      <c r="BI284" s="1">
        <f t="shared" si="140"/>
        <v>0.45819397993311034</v>
      </c>
      <c r="BJ284" s="1">
        <f t="shared" si="129"/>
        <v>0.52508361204013376</v>
      </c>
      <c r="BK284" s="1">
        <f t="shared" si="141"/>
        <v>0</v>
      </c>
      <c r="BL284" s="1">
        <f t="shared" si="141"/>
        <v>1.6949152542372885E-2</v>
      </c>
      <c r="BM284" s="1">
        <f t="shared" si="141"/>
        <v>0.58983050847457641</v>
      </c>
      <c r="BN284" s="1">
        <f t="shared" si="130"/>
        <v>0.39322033898305087</v>
      </c>
    </row>
    <row r="285" spans="1:66" hidden="1">
      <c r="A285" s="2" t="s">
        <v>616</v>
      </c>
      <c r="B285" s="2" t="s">
        <v>105</v>
      </c>
      <c r="C285" s="2" t="s">
        <v>163</v>
      </c>
      <c r="D285" s="2" t="s">
        <v>699</v>
      </c>
      <c r="E285" s="6" t="s">
        <v>4</v>
      </c>
      <c r="F285" s="2" t="s">
        <v>1436</v>
      </c>
      <c r="G285" s="2" t="s">
        <v>1433</v>
      </c>
      <c r="H285" s="2" t="s">
        <v>1434</v>
      </c>
      <c r="I285" s="2">
        <v>37</v>
      </c>
      <c r="K285" s="2" t="str">
        <f t="shared" si="112"/>
        <v>MINERIO</v>
      </c>
      <c r="L285" s="2">
        <f t="shared" si="113"/>
        <v>0</v>
      </c>
      <c r="M285" s="2">
        <f t="shared" si="114"/>
        <v>0</v>
      </c>
      <c r="N285" s="9">
        <v>1.3869565217391304</v>
      </c>
      <c r="O285" s="10">
        <v>1.39</v>
      </c>
      <c r="P285" s="11">
        <f t="shared" si="131"/>
        <v>1.4818599897802759E-2</v>
      </c>
      <c r="Q285" s="11">
        <f t="shared" si="132"/>
        <v>0.99999231406327649</v>
      </c>
      <c r="R285" s="11">
        <f t="shared" si="133"/>
        <v>53438.849770056207</v>
      </c>
      <c r="S285" s="11">
        <f t="shared" si="134"/>
        <v>3606173.2829673016</v>
      </c>
      <c r="T285" s="2">
        <v>29</v>
      </c>
      <c r="U285" s="2">
        <v>1928</v>
      </c>
      <c r="V285" s="2">
        <f t="shared" si="115"/>
        <v>1.4818599897802759E-2</v>
      </c>
      <c r="W285" s="2">
        <f t="shared" si="116"/>
        <v>0.98518140010219724</v>
      </c>
      <c r="X285" s="2">
        <v>0</v>
      </c>
      <c r="Y285" s="2">
        <v>415</v>
      </c>
      <c r="Z285" s="2">
        <v>0</v>
      </c>
      <c r="AA285" s="2">
        <v>23</v>
      </c>
      <c r="AB285" s="2">
        <v>903</v>
      </c>
      <c r="AC285" s="2">
        <v>285</v>
      </c>
      <c r="AD285" s="2">
        <v>30</v>
      </c>
      <c r="AE285" s="2">
        <v>48</v>
      </c>
      <c r="AF285" s="5">
        <f t="shared" si="117"/>
        <v>0</v>
      </c>
      <c r="AG285" s="5">
        <f t="shared" si="118"/>
        <v>1.8992568125516102E-2</v>
      </c>
      <c r="AH285" s="5">
        <f t="shared" si="119"/>
        <v>0.74566473988439308</v>
      </c>
      <c r="AI285" s="5">
        <f t="shared" si="120"/>
        <v>0.23534269199009084</v>
      </c>
      <c r="AJ285" s="2">
        <v>0</v>
      </c>
      <c r="AK285" s="3">
        <v>23</v>
      </c>
      <c r="AL285" s="3">
        <v>903</v>
      </c>
      <c r="AM285" s="3">
        <v>285</v>
      </c>
      <c r="AN285" s="3">
        <v>30</v>
      </c>
      <c r="AO285" s="3">
        <v>48</v>
      </c>
      <c r="AP285" s="1">
        <f t="shared" si="121"/>
        <v>0</v>
      </c>
      <c r="AQ285" s="1">
        <f t="shared" si="122"/>
        <v>1.8992568125516102E-2</v>
      </c>
      <c r="AR285" s="1">
        <f t="shared" si="123"/>
        <v>0.74566473988439308</v>
      </c>
      <c r="AS285" s="1">
        <f t="shared" si="124"/>
        <v>0.23534269199009084</v>
      </c>
      <c r="AT285" s="5">
        <f t="shared" si="125"/>
        <v>1211</v>
      </c>
      <c r="AU285" s="3">
        <f t="shared" si="135"/>
        <v>1211</v>
      </c>
      <c r="AV285" s="2">
        <f t="shared" si="126"/>
        <v>1957</v>
      </c>
      <c r="AW285" s="1">
        <f t="shared" si="136"/>
        <v>0.32320396366639143</v>
      </c>
      <c r="AX285" s="1">
        <f t="shared" si="137"/>
        <v>0.32320396366639143</v>
      </c>
      <c r="AY285" s="1">
        <f t="shared" si="138"/>
        <v>0</v>
      </c>
      <c r="AZ285" s="1">
        <f t="shared" si="138"/>
        <v>7.4336911643270032</v>
      </c>
      <c r="BA285" s="1">
        <f t="shared" si="138"/>
        <v>291.85317919075146</v>
      </c>
      <c r="BB285" s="1">
        <f t="shared" si="127"/>
        <v>92.113129644921557</v>
      </c>
      <c r="BC285" s="1">
        <f t="shared" si="139"/>
        <v>0</v>
      </c>
      <c r="BD285" s="1">
        <f t="shared" si="139"/>
        <v>7.4336911643270032</v>
      </c>
      <c r="BE285" s="1">
        <f t="shared" si="139"/>
        <v>291.85317919075146</v>
      </c>
      <c r="BF285" s="1">
        <f t="shared" si="128"/>
        <v>92.113129644921557</v>
      </c>
      <c r="BG285" s="1">
        <f t="shared" si="140"/>
        <v>0</v>
      </c>
      <c r="BH285" s="1">
        <f t="shared" si="140"/>
        <v>1.8992568125516102E-2</v>
      </c>
      <c r="BI285" s="1">
        <f t="shared" si="140"/>
        <v>0.74566473988439308</v>
      </c>
      <c r="BJ285" s="1">
        <f t="shared" si="129"/>
        <v>0.23534269199009084</v>
      </c>
      <c r="BK285" s="1">
        <f t="shared" si="141"/>
        <v>0</v>
      </c>
      <c r="BL285" s="1">
        <f t="shared" si="141"/>
        <v>1.8992568125516102E-2</v>
      </c>
      <c r="BM285" s="1">
        <f t="shared" si="141"/>
        <v>0.74566473988439308</v>
      </c>
      <c r="BN285" s="1">
        <f t="shared" si="130"/>
        <v>0.23534269199009084</v>
      </c>
    </row>
    <row r="286" spans="1:66" hidden="1">
      <c r="A286" s="2" t="s">
        <v>1049</v>
      </c>
      <c r="B286" s="2" t="s">
        <v>105</v>
      </c>
      <c r="C286" s="2" t="s">
        <v>164</v>
      </c>
      <c r="E286" s="6" t="s">
        <v>49</v>
      </c>
      <c r="F286" s="2" t="s">
        <v>6</v>
      </c>
      <c r="G286" s="2" t="s">
        <v>6</v>
      </c>
      <c r="H286" s="2" t="s">
        <v>1434</v>
      </c>
      <c r="I286" s="2">
        <v>227</v>
      </c>
      <c r="J286" s="2">
        <v>15</v>
      </c>
      <c r="K286" s="2" t="str">
        <f t="shared" si="112"/>
        <v>ESTERIL</v>
      </c>
      <c r="L286" s="2">
        <f t="shared" si="113"/>
        <v>2.0400000000000003E-4</v>
      </c>
      <c r="M286" s="2">
        <f t="shared" si="114"/>
        <v>1.2</v>
      </c>
      <c r="N286" s="8">
        <v>1.36</v>
      </c>
      <c r="O286" s="11">
        <v>0.08</v>
      </c>
      <c r="P286" s="11">
        <f t="shared" si="131"/>
        <v>0</v>
      </c>
      <c r="Q286" s="11">
        <f t="shared" si="132"/>
        <v>1</v>
      </c>
      <c r="R286" s="11">
        <f t="shared" si="133"/>
        <v>0</v>
      </c>
      <c r="S286" s="11">
        <f t="shared" si="134"/>
        <v>819025</v>
      </c>
      <c r="T286" s="2">
        <v>0</v>
      </c>
      <c r="U286" s="2">
        <v>905</v>
      </c>
      <c r="V286" s="2">
        <f t="shared" si="115"/>
        <v>0</v>
      </c>
      <c r="W286" s="2">
        <f t="shared" si="116"/>
        <v>1</v>
      </c>
      <c r="X286" s="2">
        <v>0</v>
      </c>
      <c r="Y286" s="2">
        <v>341</v>
      </c>
      <c r="Z286" s="5">
        <v>0</v>
      </c>
      <c r="AA286" s="5">
        <v>3</v>
      </c>
      <c r="AB286" s="5">
        <v>353</v>
      </c>
      <c r="AC286" s="5">
        <v>268</v>
      </c>
      <c r="AD286" s="5">
        <v>6</v>
      </c>
      <c r="AE286" s="5">
        <v>13</v>
      </c>
      <c r="AF286" s="5">
        <f t="shared" si="117"/>
        <v>0</v>
      </c>
      <c r="AG286" s="5">
        <f t="shared" si="118"/>
        <v>4.807692307692308E-3</v>
      </c>
      <c r="AH286" s="5">
        <f t="shared" si="119"/>
        <v>0.56570512820512819</v>
      </c>
      <c r="AI286" s="5">
        <f t="shared" si="120"/>
        <v>0.42948717948717946</v>
      </c>
      <c r="AJ286" s="5">
        <v>0</v>
      </c>
      <c r="AK286" s="3">
        <v>1</v>
      </c>
      <c r="AL286" s="3">
        <v>283</v>
      </c>
      <c r="AM286" s="3">
        <v>344</v>
      </c>
      <c r="AN286" s="3">
        <v>2</v>
      </c>
      <c r="AO286" s="3">
        <v>11</v>
      </c>
      <c r="AP286" s="1">
        <f t="shared" si="121"/>
        <v>0</v>
      </c>
      <c r="AQ286" s="1">
        <f t="shared" si="122"/>
        <v>1.5923566878980893E-3</v>
      </c>
      <c r="AR286" s="1">
        <f t="shared" si="123"/>
        <v>0.45063694267515925</v>
      </c>
      <c r="AS286" s="1">
        <f t="shared" si="124"/>
        <v>0.54777070063694266</v>
      </c>
      <c r="AT286" s="5">
        <f t="shared" si="125"/>
        <v>624</v>
      </c>
      <c r="AU286" s="3">
        <f t="shared" si="135"/>
        <v>628</v>
      </c>
      <c r="AV286" s="2">
        <f t="shared" si="126"/>
        <v>905</v>
      </c>
      <c r="AW286" s="1">
        <f t="shared" si="136"/>
        <v>0.29006410256410259</v>
      </c>
      <c r="AX286" s="1">
        <f t="shared" si="137"/>
        <v>0.28821656050955413</v>
      </c>
      <c r="AY286" s="1">
        <f t="shared" si="138"/>
        <v>0</v>
      </c>
      <c r="AZ286" s="1">
        <f t="shared" si="138"/>
        <v>0.28821656050955413</v>
      </c>
      <c r="BA286" s="1">
        <f t="shared" si="138"/>
        <v>81.565286624203821</v>
      </c>
      <c r="BB286" s="1">
        <f t="shared" si="127"/>
        <v>99.146496815286625</v>
      </c>
      <c r="BC286" s="1">
        <f t="shared" si="139"/>
        <v>0</v>
      </c>
      <c r="BD286" s="1">
        <f t="shared" si="139"/>
        <v>0.87019230769230771</v>
      </c>
      <c r="BE286" s="1">
        <f t="shared" si="139"/>
        <v>102.39262820512822</v>
      </c>
      <c r="BF286" s="1">
        <f t="shared" si="128"/>
        <v>77.737179487179489</v>
      </c>
      <c r="BG286" s="1">
        <f t="shared" si="140"/>
        <v>0</v>
      </c>
      <c r="BH286" s="1">
        <f t="shared" si="140"/>
        <v>1.592356687898089E-3</v>
      </c>
      <c r="BI286" s="1">
        <f t="shared" si="140"/>
        <v>0.45063694267515925</v>
      </c>
      <c r="BJ286" s="1">
        <f t="shared" si="129"/>
        <v>0.54777070063694266</v>
      </c>
      <c r="BK286" s="1">
        <f t="shared" si="141"/>
        <v>0</v>
      </c>
      <c r="BL286" s="1">
        <f t="shared" si="141"/>
        <v>4.807692307692308E-3</v>
      </c>
      <c r="BM286" s="1">
        <f t="shared" si="141"/>
        <v>0.5657051282051283</v>
      </c>
      <c r="BN286" s="1">
        <f t="shared" si="130"/>
        <v>0.42948717948717952</v>
      </c>
    </row>
    <row r="287" spans="1:66" hidden="1">
      <c r="A287" s="2" t="s">
        <v>616</v>
      </c>
      <c r="B287" s="2" t="s">
        <v>105</v>
      </c>
      <c r="C287" s="2" t="s">
        <v>163</v>
      </c>
      <c r="D287" s="2" t="s">
        <v>701</v>
      </c>
      <c r="E287" s="6" t="s">
        <v>4</v>
      </c>
      <c r="F287" s="2" t="s">
        <v>1436</v>
      </c>
      <c r="G287" s="2" t="s">
        <v>1433</v>
      </c>
      <c r="H287" s="2" t="s">
        <v>1434</v>
      </c>
      <c r="I287" s="2">
        <v>39</v>
      </c>
      <c r="K287" s="2" t="str">
        <f t="shared" si="112"/>
        <v>MINERIO</v>
      </c>
      <c r="L287" s="2">
        <f t="shared" si="113"/>
        <v>0</v>
      </c>
      <c r="M287" s="2">
        <f t="shared" si="114"/>
        <v>0</v>
      </c>
      <c r="N287" s="9">
        <v>1.36</v>
      </c>
      <c r="O287" s="10">
        <v>0.94</v>
      </c>
      <c r="P287" s="11">
        <f t="shared" si="131"/>
        <v>0</v>
      </c>
      <c r="Q287" s="11">
        <f t="shared" si="132"/>
        <v>1</v>
      </c>
      <c r="R287" s="11">
        <f t="shared" si="133"/>
        <v>0</v>
      </c>
      <c r="S287" s="11">
        <f t="shared" si="134"/>
        <v>1971216</v>
      </c>
      <c r="T287" s="2">
        <v>0</v>
      </c>
      <c r="U287" s="2">
        <v>1404</v>
      </c>
      <c r="V287" s="2">
        <f t="shared" si="115"/>
        <v>0</v>
      </c>
      <c r="W287" s="2">
        <f t="shared" si="116"/>
        <v>1</v>
      </c>
      <c r="X287" s="2">
        <v>0</v>
      </c>
      <c r="Y287" s="2">
        <v>395</v>
      </c>
      <c r="Z287" s="2">
        <v>0</v>
      </c>
      <c r="AA287" s="2">
        <v>38</v>
      </c>
      <c r="AB287" s="2">
        <v>589</v>
      </c>
      <c r="AC287" s="2">
        <v>237</v>
      </c>
      <c r="AD287" s="2">
        <v>33</v>
      </c>
      <c r="AE287" s="2">
        <v>52</v>
      </c>
      <c r="AF287" s="5">
        <f t="shared" si="117"/>
        <v>0</v>
      </c>
      <c r="AG287" s="5">
        <f t="shared" si="118"/>
        <v>4.3981481481481483E-2</v>
      </c>
      <c r="AH287" s="5">
        <f t="shared" si="119"/>
        <v>0.68171296296296291</v>
      </c>
      <c r="AI287" s="5">
        <f t="shared" si="120"/>
        <v>0.27430555555555558</v>
      </c>
      <c r="AJ287" s="2">
        <v>0</v>
      </c>
      <c r="AK287" s="3">
        <v>38</v>
      </c>
      <c r="AL287" s="3">
        <v>589</v>
      </c>
      <c r="AM287" s="3">
        <v>237</v>
      </c>
      <c r="AN287" s="3">
        <v>33</v>
      </c>
      <c r="AO287" s="3">
        <v>52</v>
      </c>
      <c r="AP287" s="1">
        <f t="shared" si="121"/>
        <v>0</v>
      </c>
      <c r="AQ287" s="1">
        <f t="shared" si="122"/>
        <v>4.3981481481481483E-2</v>
      </c>
      <c r="AR287" s="1">
        <f t="shared" si="123"/>
        <v>0.68171296296296291</v>
      </c>
      <c r="AS287" s="1">
        <f t="shared" si="124"/>
        <v>0.27430555555555558</v>
      </c>
      <c r="AT287" s="5">
        <f t="shared" si="125"/>
        <v>864</v>
      </c>
      <c r="AU287" s="3">
        <f t="shared" si="135"/>
        <v>864</v>
      </c>
      <c r="AV287" s="2">
        <f t="shared" si="126"/>
        <v>1404</v>
      </c>
      <c r="AW287" s="1">
        <f t="shared" si="136"/>
        <v>0.32500000000000001</v>
      </c>
      <c r="AX287" s="1">
        <f t="shared" si="137"/>
        <v>0.32500000000000001</v>
      </c>
      <c r="AY287" s="1">
        <f t="shared" si="138"/>
        <v>0</v>
      </c>
      <c r="AZ287" s="1">
        <f t="shared" si="138"/>
        <v>12.35</v>
      </c>
      <c r="BA287" s="1">
        <f t="shared" si="138"/>
        <v>191.42500000000001</v>
      </c>
      <c r="BB287" s="1">
        <f t="shared" si="127"/>
        <v>77.025000000000006</v>
      </c>
      <c r="BC287" s="1">
        <f t="shared" si="139"/>
        <v>0</v>
      </c>
      <c r="BD287" s="1">
        <f t="shared" si="139"/>
        <v>12.35</v>
      </c>
      <c r="BE287" s="1">
        <f t="shared" si="139"/>
        <v>191.42500000000001</v>
      </c>
      <c r="BF287" s="1">
        <f t="shared" si="128"/>
        <v>77.025000000000006</v>
      </c>
      <c r="BG287" s="1">
        <f t="shared" si="140"/>
        <v>0</v>
      </c>
      <c r="BH287" s="1">
        <f t="shared" si="140"/>
        <v>4.3981481481481476E-2</v>
      </c>
      <c r="BI287" s="1">
        <f t="shared" si="140"/>
        <v>0.68171296296296302</v>
      </c>
      <c r="BJ287" s="1">
        <f t="shared" si="129"/>
        <v>0.27430555555555558</v>
      </c>
      <c r="BK287" s="1">
        <f t="shared" si="141"/>
        <v>0</v>
      </c>
      <c r="BL287" s="1">
        <f t="shared" si="141"/>
        <v>4.3981481481481476E-2</v>
      </c>
      <c r="BM287" s="1">
        <f t="shared" si="141"/>
        <v>0.68171296296296302</v>
      </c>
      <c r="BN287" s="1">
        <f t="shared" si="130"/>
        <v>0.27430555555555558</v>
      </c>
    </row>
    <row r="288" spans="1:66" hidden="1">
      <c r="A288" s="2" t="s">
        <v>161</v>
      </c>
      <c r="B288" s="2" t="s">
        <v>105</v>
      </c>
      <c r="C288" s="2" t="s">
        <v>164</v>
      </c>
      <c r="D288" s="2" t="s">
        <v>360</v>
      </c>
      <c r="E288" s="6" t="s">
        <v>88</v>
      </c>
      <c r="F288" s="2" t="s">
        <v>1436</v>
      </c>
      <c r="G288" s="2" t="s">
        <v>6</v>
      </c>
      <c r="H288" s="2" t="s">
        <v>1141</v>
      </c>
      <c r="I288" s="2">
        <v>197</v>
      </c>
      <c r="J288" s="2">
        <v>25</v>
      </c>
      <c r="K288" s="2" t="str">
        <f t="shared" si="112"/>
        <v>ESTERIL</v>
      </c>
      <c r="L288" s="2">
        <f t="shared" si="113"/>
        <v>3.3750000000000002E-4</v>
      </c>
      <c r="M288" s="2">
        <f t="shared" si="114"/>
        <v>2.75</v>
      </c>
      <c r="N288" s="8">
        <v>1.35</v>
      </c>
      <c r="O288" s="11">
        <v>0.11</v>
      </c>
      <c r="P288" s="11">
        <f t="shared" si="131"/>
        <v>0</v>
      </c>
      <c r="Q288" s="11">
        <f t="shared" si="132"/>
        <v>1</v>
      </c>
      <c r="R288" s="11">
        <f t="shared" si="133"/>
        <v>0</v>
      </c>
      <c r="S288" s="11">
        <f t="shared" si="134"/>
        <v>2673225</v>
      </c>
      <c r="T288" s="2">
        <v>0</v>
      </c>
      <c r="U288" s="2">
        <v>1635</v>
      </c>
      <c r="V288" s="2">
        <f t="shared" si="115"/>
        <v>0</v>
      </c>
      <c r="W288" s="2">
        <f t="shared" si="116"/>
        <v>1</v>
      </c>
      <c r="X288" s="2">
        <v>0</v>
      </c>
      <c r="Y288" s="2">
        <v>455</v>
      </c>
      <c r="Z288" s="5">
        <v>0</v>
      </c>
      <c r="AA288" s="5">
        <v>25</v>
      </c>
      <c r="AB288" s="5">
        <v>600</v>
      </c>
      <c r="AC288" s="5">
        <v>477</v>
      </c>
      <c r="AD288" s="5">
        <v>30</v>
      </c>
      <c r="AE288" s="5">
        <v>36</v>
      </c>
      <c r="AF288" s="5">
        <f t="shared" si="117"/>
        <v>0</v>
      </c>
      <c r="AG288" s="5">
        <f t="shared" si="118"/>
        <v>2.2686025408348458E-2</v>
      </c>
      <c r="AH288" s="5">
        <f t="shared" si="119"/>
        <v>0.54446460980036293</v>
      </c>
      <c r="AI288" s="5">
        <f t="shared" si="120"/>
        <v>0.43284936479128855</v>
      </c>
      <c r="AJ288" s="5">
        <v>0</v>
      </c>
      <c r="AK288" s="3">
        <v>10</v>
      </c>
      <c r="AL288" s="3">
        <v>526</v>
      </c>
      <c r="AM288" s="3">
        <v>588</v>
      </c>
      <c r="AN288" s="3">
        <v>14</v>
      </c>
      <c r="AO288" s="3">
        <v>30</v>
      </c>
      <c r="AP288" s="1">
        <f t="shared" si="121"/>
        <v>0</v>
      </c>
      <c r="AQ288" s="1">
        <f t="shared" si="122"/>
        <v>8.8967971530249119E-3</v>
      </c>
      <c r="AR288" s="1">
        <f t="shared" si="123"/>
        <v>0.46797153024911031</v>
      </c>
      <c r="AS288" s="1">
        <f t="shared" si="124"/>
        <v>0.52313167259786475</v>
      </c>
      <c r="AT288" s="5">
        <f t="shared" si="125"/>
        <v>1102</v>
      </c>
      <c r="AU288" s="3">
        <f t="shared" si="135"/>
        <v>1124</v>
      </c>
      <c r="AV288" s="2">
        <f t="shared" si="126"/>
        <v>1635</v>
      </c>
      <c r="AW288" s="1">
        <f t="shared" si="136"/>
        <v>0.29673321234119782</v>
      </c>
      <c r="AX288" s="1">
        <f t="shared" si="137"/>
        <v>0.29092526690391457</v>
      </c>
      <c r="AY288" s="1">
        <f t="shared" si="138"/>
        <v>0</v>
      </c>
      <c r="AZ288" s="1">
        <f t="shared" si="138"/>
        <v>2.9092526690391458</v>
      </c>
      <c r="BA288" s="1">
        <f t="shared" si="138"/>
        <v>153.02669039145906</v>
      </c>
      <c r="BB288" s="1">
        <f t="shared" si="127"/>
        <v>171.06405693950177</v>
      </c>
      <c r="BC288" s="1">
        <f t="shared" si="139"/>
        <v>0</v>
      </c>
      <c r="BD288" s="1">
        <f t="shared" si="139"/>
        <v>7.4183303085299457</v>
      </c>
      <c r="BE288" s="1">
        <f t="shared" si="139"/>
        <v>178.0399274047187</v>
      </c>
      <c r="BF288" s="1">
        <f t="shared" si="128"/>
        <v>141.54174228675137</v>
      </c>
      <c r="BG288" s="1">
        <f t="shared" si="140"/>
        <v>0</v>
      </c>
      <c r="BH288" s="1">
        <f t="shared" si="140"/>
        <v>8.8967971530249101E-3</v>
      </c>
      <c r="BI288" s="1">
        <f t="shared" si="140"/>
        <v>0.46797153024911026</v>
      </c>
      <c r="BJ288" s="1">
        <f t="shared" si="129"/>
        <v>0.52313167259786475</v>
      </c>
      <c r="BK288" s="1">
        <f t="shared" si="141"/>
        <v>0</v>
      </c>
      <c r="BL288" s="1">
        <f t="shared" si="141"/>
        <v>2.2686025408348458E-2</v>
      </c>
      <c r="BM288" s="1">
        <f t="shared" si="141"/>
        <v>0.54446460980036293</v>
      </c>
      <c r="BN288" s="1">
        <f t="shared" si="130"/>
        <v>0.4328493647912886</v>
      </c>
    </row>
    <row r="289" spans="1:66" hidden="1">
      <c r="A289" s="2" t="s">
        <v>616</v>
      </c>
      <c r="B289" s="2" t="s">
        <v>105</v>
      </c>
      <c r="C289" s="2" t="s">
        <v>163</v>
      </c>
      <c r="D289" s="2" t="s">
        <v>703</v>
      </c>
      <c r="E289" s="6" t="s">
        <v>4</v>
      </c>
      <c r="F289" s="2" t="s">
        <v>1436</v>
      </c>
      <c r="G289" s="2" t="s">
        <v>1433</v>
      </c>
      <c r="H289" s="2" t="s">
        <v>1434</v>
      </c>
      <c r="I289" s="2">
        <v>41</v>
      </c>
      <c r="K289" s="2" t="str">
        <f t="shared" si="112"/>
        <v>MINERIO</v>
      </c>
      <c r="L289" s="2">
        <f t="shared" si="113"/>
        <v>0</v>
      </c>
      <c r="M289" s="2">
        <f t="shared" si="114"/>
        <v>0</v>
      </c>
      <c r="N289" s="9">
        <v>1.3333333333333335</v>
      </c>
      <c r="O289" s="10">
        <v>2.4</v>
      </c>
      <c r="P289" s="11">
        <f t="shared" si="131"/>
        <v>0</v>
      </c>
      <c r="Q289" s="11">
        <f t="shared" si="132"/>
        <v>1</v>
      </c>
      <c r="R289" s="11">
        <f t="shared" si="133"/>
        <v>0</v>
      </c>
      <c r="S289" s="11">
        <f t="shared" si="134"/>
        <v>1065024</v>
      </c>
      <c r="T289" s="2">
        <v>0</v>
      </c>
      <c r="U289" s="2">
        <v>1032</v>
      </c>
      <c r="V289" s="2">
        <f t="shared" si="115"/>
        <v>0</v>
      </c>
      <c r="W289" s="2">
        <f t="shared" si="116"/>
        <v>1</v>
      </c>
      <c r="X289" s="2">
        <v>0</v>
      </c>
      <c r="Y289" s="2">
        <v>361</v>
      </c>
      <c r="Z289" s="2">
        <v>0</v>
      </c>
      <c r="AA289" s="2">
        <v>82</v>
      </c>
      <c r="AB289" s="2">
        <v>399</v>
      </c>
      <c r="AC289" s="2">
        <v>128</v>
      </c>
      <c r="AD289" s="2">
        <v>72</v>
      </c>
      <c r="AE289" s="2">
        <v>35</v>
      </c>
      <c r="AF289" s="5">
        <f t="shared" si="117"/>
        <v>0</v>
      </c>
      <c r="AG289" s="5">
        <f t="shared" si="118"/>
        <v>0.13464696223316913</v>
      </c>
      <c r="AH289" s="5">
        <f t="shared" si="119"/>
        <v>0.65517241379310343</v>
      </c>
      <c r="AI289" s="5">
        <f t="shared" si="120"/>
        <v>0.21018062397372742</v>
      </c>
      <c r="AJ289" s="2">
        <v>0</v>
      </c>
      <c r="AK289" s="3">
        <v>82</v>
      </c>
      <c r="AL289" s="3">
        <v>399</v>
      </c>
      <c r="AM289" s="3">
        <v>128</v>
      </c>
      <c r="AN289" s="3">
        <v>72</v>
      </c>
      <c r="AO289" s="3">
        <v>35</v>
      </c>
      <c r="AP289" s="1">
        <f t="shared" si="121"/>
        <v>0</v>
      </c>
      <c r="AQ289" s="1">
        <f t="shared" si="122"/>
        <v>0.13464696223316913</v>
      </c>
      <c r="AR289" s="1">
        <f t="shared" si="123"/>
        <v>0.65517241379310343</v>
      </c>
      <c r="AS289" s="1">
        <f t="shared" si="124"/>
        <v>0.21018062397372742</v>
      </c>
      <c r="AT289" s="5">
        <f t="shared" si="125"/>
        <v>609</v>
      </c>
      <c r="AU289" s="3">
        <f t="shared" si="135"/>
        <v>609</v>
      </c>
      <c r="AV289" s="2">
        <f t="shared" si="126"/>
        <v>1032</v>
      </c>
      <c r="AW289" s="1">
        <f t="shared" si="136"/>
        <v>0.33891625615763549</v>
      </c>
      <c r="AX289" s="1">
        <f t="shared" si="137"/>
        <v>0.33891625615763549</v>
      </c>
      <c r="AY289" s="1">
        <f t="shared" si="138"/>
        <v>0</v>
      </c>
      <c r="AZ289" s="1">
        <f t="shared" si="138"/>
        <v>27.79113300492611</v>
      </c>
      <c r="BA289" s="1">
        <f t="shared" si="138"/>
        <v>135.22758620689655</v>
      </c>
      <c r="BB289" s="1">
        <f t="shared" si="127"/>
        <v>43.381280788177342</v>
      </c>
      <c r="BC289" s="1">
        <f t="shared" si="139"/>
        <v>0</v>
      </c>
      <c r="BD289" s="1">
        <f t="shared" si="139"/>
        <v>27.79113300492611</v>
      </c>
      <c r="BE289" s="1">
        <f t="shared" si="139"/>
        <v>135.22758620689655</v>
      </c>
      <c r="BF289" s="1">
        <f t="shared" si="128"/>
        <v>43.381280788177342</v>
      </c>
      <c r="BG289" s="1">
        <f t="shared" si="140"/>
        <v>0</v>
      </c>
      <c r="BH289" s="1">
        <f t="shared" si="140"/>
        <v>0.13464696223316913</v>
      </c>
      <c r="BI289" s="1">
        <f t="shared" si="140"/>
        <v>0.65517241379310343</v>
      </c>
      <c r="BJ289" s="1">
        <f t="shared" si="129"/>
        <v>0.21018062397372742</v>
      </c>
      <c r="BK289" s="1">
        <f t="shared" si="141"/>
        <v>0</v>
      </c>
      <c r="BL289" s="1">
        <f t="shared" si="141"/>
        <v>0.13464696223316913</v>
      </c>
      <c r="BM289" s="1">
        <f t="shared" si="141"/>
        <v>0.65517241379310343</v>
      </c>
      <c r="BN289" s="1">
        <f t="shared" si="130"/>
        <v>0.21018062397372742</v>
      </c>
    </row>
    <row r="290" spans="1:66" hidden="1">
      <c r="A290" s="2" t="s">
        <v>1049</v>
      </c>
      <c r="B290" s="2" t="s">
        <v>105</v>
      </c>
      <c r="C290" s="2" t="s">
        <v>164</v>
      </c>
      <c r="E290" s="6" t="s">
        <v>137</v>
      </c>
      <c r="F290" s="2" t="s">
        <v>1436</v>
      </c>
      <c r="G290" s="2" t="s">
        <v>6</v>
      </c>
      <c r="H290" s="2" t="s">
        <v>1434</v>
      </c>
      <c r="I290" s="2">
        <v>138</v>
      </c>
      <c r="J290" s="2">
        <v>25</v>
      </c>
      <c r="K290" s="2" t="str">
        <f t="shared" si="112"/>
        <v>MINERIO</v>
      </c>
      <c r="L290" s="2">
        <f t="shared" si="113"/>
        <v>3.325E-4</v>
      </c>
      <c r="M290" s="2">
        <f t="shared" si="114"/>
        <v>8</v>
      </c>
      <c r="N290" s="9">
        <v>1.33</v>
      </c>
      <c r="O290" s="10">
        <v>0.32</v>
      </c>
      <c r="P290" s="11">
        <f t="shared" si="131"/>
        <v>2.8664495114006514E-2</v>
      </c>
      <c r="Q290" s="11">
        <f t="shared" si="132"/>
        <v>0.99998077535610375</v>
      </c>
      <c r="R290" s="11">
        <f t="shared" si="133"/>
        <v>60017.977850162868</v>
      </c>
      <c r="S290" s="11">
        <f t="shared" si="134"/>
        <v>2093768.7472675883</v>
      </c>
      <c r="T290" s="2">
        <v>44</v>
      </c>
      <c r="U290" s="2">
        <v>1491</v>
      </c>
      <c r="V290" s="2">
        <f t="shared" si="115"/>
        <v>2.8664495114006514E-2</v>
      </c>
      <c r="W290" s="2">
        <f t="shared" si="116"/>
        <v>0.97133550488599352</v>
      </c>
      <c r="X290" s="2">
        <v>0</v>
      </c>
      <c r="Y290" s="2">
        <v>386</v>
      </c>
      <c r="Z290" s="5">
        <v>0</v>
      </c>
      <c r="AA290" s="5">
        <v>11</v>
      </c>
      <c r="AB290" s="5">
        <v>446</v>
      </c>
      <c r="AC290" s="5">
        <v>554</v>
      </c>
      <c r="AD290" s="5">
        <v>13</v>
      </c>
      <c r="AE290" s="5">
        <v>11</v>
      </c>
      <c r="AF290" s="5">
        <f t="shared" si="117"/>
        <v>0</v>
      </c>
      <c r="AG290" s="5">
        <f t="shared" si="118"/>
        <v>1.0880316518298714E-2</v>
      </c>
      <c r="AH290" s="5">
        <f t="shared" si="119"/>
        <v>0.44114737883283878</v>
      </c>
      <c r="AI290" s="5">
        <f t="shared" si="120"/>
        <v>0.54797230464886248</v>
      </c>
      <c r="AJ290" s="2">
        <v>0</v>
      </c>
      <c r="AK290" s="3">
        <v>10</v>
      </c>
      <c r="AL290" s="3">
        <v>352</v>
      </c>
      <c r="AM290" s="3">
        <v>653</v>
      </c>
      <c r="AN290" s="3">
        <v>13</v>
      </c>
      <c r="AO290" s="3">
        <v>7</v>
      </c>
      <c r="AP290" s="1">
        <f t="shared" si="121"/>
        <v>0</v>
      </c>
      <c r="AQ290" s="1">
        <f t="shared" si="122"/>
        <v>9.852216748768473E-3</v>
      </c>
      <c r="AR290" s="1">
        <f t="shared" si="123"/>
        <v>0.34679802955665023</v>
      </c>
      <c r="AS290" s="1">
        <f t="shared" si="124"/>
        <v>0.64334975369458125</v>
      </c>
      <c r="AT290" s="5">
        <f t="shared" si="125"/>
        <v>1011</v>
      </c>
      <c r="AU290" s="3">
        <f t="shared" si="135"/>
        <v>1015</v>
      </c>
      <c r="AV290" s="2">
        <f t="shared" si="126"/>
        <v>1535</v>
      </c>
      <c r="AW290" s="1">
        <f t="shared" si="136"/>
        <v>0.30365974282888231</v>
      </c>
      <c r="AX290" s="1">
        <f t="shared" si="137"/>
        <v>0.3024630541871921</v>
      </c>
      <c r="AY290" s="1">
        <f t="shared" si="138"/>
        <v>0</v>
      </c>
      <c r="AZ290" s="1">
        <f t="shared" si="138"/>
        <v>3.0246305418719208</v>
      </c>
      <c r="BA290" s="1">
        <f t="shared" si="138"/>
        <v>106.46699507389162</v>
      </c>
      <c r="BB290" s="1">
        <f t="shared" si="127"/>
        <v>197.50837438423645</v>
      </c>
      <c r="BC290" s="1">
        <f t="shared" si="139"/>
        <v>0</v>
      </c>
      <c r="BD290" s="1">
        <f t="shared" si="139"/>
        <v>3.3402571711177051</v>
      </c>
      <c r="BE290" s="1">
        <f t="shared" si="139"/>
        <v>135.43224530168152</v>
      </c>
      <c r="BF290" s="1">
        <f t="shared" si="128"/>
        <v>168.2274975272008</v>
      </c>
      <c r="BG290" s="1">
        <f t="shared" si="140"/>
        <v>0</v>
      </c>
      <c r="BH290" s="1">
        <f t="shared" si="140"/>
        <v>9.8522167487684713E-3</v>
      </c>
      <c r="BI290" s="1">
        <f t="shared" si="140"/>
        <v>0.34679802955665023</v>
      </c>
      <c r="BJ290" s="1">
        <f t="shared" si="129"/>
        <v>0.64334975369458125</v>
      </c>
      <c r="BK290" s="1">
        <f t="shared" si="141"/>
        <v>0</v>
      </c>
      <c r="BL290" s="1">
        <f t="shared" si="141"/>
        <v>1.0880316518298714E-2</v>
      </c>
      <c r="BM290" s="1">
        <f t="shared" si="141"/>
        <v>0.44114737883283883</v>
      </c>
      <c r="BN290" s="1">
        <f t="shared" si="130"/>
        <v>0.54797230464886248</v>
      </c>
    </row>
    <row r="291" spans="1:66" hidden="1">
      <c r="A291" s="2" t="s">
        <v>616</v>
      </c>
      <c r="B291" s="2" t="s">
        <v>105</v>
      </c>
      <c r="C291" s="2" t="s">
        <v>163</v>
      </c>
      <c r="D291" s="2" t="s">
        <v>700</v>
      </c>
      <c r="E291" s="6" t="s">
        <v>4</v>
      </c>
      <c r="F291" s="2" t="s">
        <v>1436</v>
      </c>
      <c r="G291" s="2" t="s">
        <v>1433</v>
      </c>
      <c r="H291" s="2" t="s">
        <v>1434</v>
      </c>
      <c r="I291" s="2">
        <v>38</v>
      </c>
      <c r="K291" s="2" t="str">
        <f t="shared" si="112"/>
        <v>MINERIO</v>
      </c>
      <c r="L291" s="2">
        <f t="shared" si="113"/>
        <v>0</v>
      </c>
      <c r="M291" s="2">
        <f t="shared" si="114"/>
        <v>0</v>
      </c>
      <c r="N291" s="9">
        <v>1.33</v>
      </c>
      <c r="O291" s="10">
        <v>0.53</v>
      </c>
      <c r="P291" s="11">
        <f t="shared" si="131"/>
        <v>1.5721120984278879E-2</v>
      </c>
      <c r="Q291" s="11">
        <f t="shared" si="132"/>
        <v>0.99998908267406128</v>
      </c>
      <c r="R291" s="11">
        <f t="shared" si="133"/>
        <v>31566.265892002735</v>
      </c>
      <c r="S291" s="11">
        <f t="shared" si="134"/>
        <v>2007867.0792213383</v>
      </c>
      <c r="T291" s="2">
        <v>23</v>
      </c>
      <c r="U291" s="2">
        <v>1440</v>
      </c>
      <c r="V291" s="2">
        <f t="shared" si="115"/>
        <v>1.5721120984278879E-2</v>
      </c>
      <c r="W291" s="2">
        <f t="shared" si="116"/>
        <v>0.98427887901572109</v>
      </c>
      <c r="X291" s="2">
        <v>0</v>
      </c>
      <c r="Y291" s="2">
        <v>361</v>
      </c>
      <c r="Z291" s="2">
        <v>0</v>
      </c>
      <c r="AA291" s="2">
        <v>42</v>
      </c>
      <c r="AB291" s="2">
        <v>629</v>
      </c>
      <c r="AC291" s="2">
        <v>231</v>
      </c>
      <c r="AD291" s="2">
        <v>45</v>
      </c>
      <c r="AE291" s="2">
        <v>39</v>
      </c>
      <c r="AF291" s="5">
        <f t="shared" si="117"/>
        <v>0</v>
      </c>
      <c r="AG291" s="5">
        <f t="shared" si="118"/>
        <v>4.6563192904656318E-2</v>
      </c>
      <c r="AH291" s="5">
        <f t="shared" si="119"/>
        <v>0.69733924611973397</v>
      </c>
      <c r="AI291" s="5">
        <f t="shared" si="120"/>
        <v>0.25609756097560976</v>
      </c>
      <c r="AJ291" s="2">
        <v>0</v>
      </c>
      <c r="AK291" s="3">
        <v>42</v>
      </c>
      <c r="AL291" s="3">
        <v>629</v>
      </c>
      <c r="AM291" s="3">
        <v>231</v>
      </c>
      <c r="AN291" s="3">
        <v>45</v>
      </c>
      <c r="AO291" s="3">
        <v>39</v>
      </c>
      <c r="AP291" s="1">
        <f t="shared" si="121"/>
        <v>0</v>
      </c>
      <c r="AQ291" s="1">
        <f t="shared" si="122"/>
        <v>4.6563192904656318E-2</v>
      </c>
      <c r="AR291" s="1">
        <f t="shared" si="123"/>
        <v>0.69733924611973397</v>
      </c>
      <c r="AS291" s="1">
        <f t="shared" si="124"/>
        <v>0.25609756097560976</v>
      </c>
      <c r="AT291" s="5">
        <f t="shared" si="125"/>
        <v>902</v>
      </c>
      <c r="AU291" s="3">
        <f t="shared" si="135"/>
        <v>902</v>
      </c>
      <c r="AV291" s="2">
        <f t="shared" si="126"/>
        <v>1463</v>
      </c>
      <c r="AW291" s="1">
        <f t="shared" si="136"/>
        <v>0.32439024390243903</v>
      </c>
      <c r="AX291" s="1">
        <f t="shared" si="137"/>
        <v>0.32439024390243903</v>
      </c>
      <c r="AY291" s="1">
        <f t="shared" si="138"/>
        <v>0</v>
      </c>
      <c r="AZ291" s="1">
        <f t="shared" si="138"/>
        <v>13.62439024390244</v>
      </c>
      <c r="BA291" s="1">
        <f t="shared" si="138"/>
        <v>204.04146341463417</v>
      </c>
      <c r="BB291" s="1">
        <f t="shared" si="127"/>
        <v>74.934146341463418</v>
      </c>
      <c r="BC291" s="1">
        <f t="shared" si="139"/>
        <v>0</v>
      </c>
      <c r="BD291" s="1">
        <f t="shared" si="139"/>
        <v>13.62439024390244</v>
      </c>
      <c r="BE291" s="1">
        <f t="shared" si="139"/>
        <v>204.04146341463417</v>
      </c>
      <c r="BF291" s="1">
        <f t="shared" si="128"/>
        <v>74.934146341463418</v>
      </c>
      <c r="BG291" s="1">
        <f t="shared" si="140"/>
        <v>0</v>
      </c>
      <c r="BH291" s="1">
        <f t="shared" si="140"/>
        <v>4.6563192904656318E-2</v>
      </c>
      <c r="BI291" s="1">
        <f t="shared" si="140"/>
        <v>0.69733924611973397</v>
      </c>
      <c r="BJ291" s="1">
        <f t="shared" si="129"/>
        <v>0.25609756097560976</v>
      </c>
      <c r="BK291" s="1">
        <f t="shared" si="141"/>
        <v>0</v>
      </c>
      <c r="BL291" s="1">
        <f t="shared" si="141"/>
        <v>4.6563192904656318E-2</v>
      </c>
      <c r="BM291" s="1">
        <f t="shared" si="141"/>
        <v>0.69733924611973397</v>
      </c>
      <c r="BN291" s="1">
        <f t="shared" si="130"/>
        <v>0.25609756097560976</v>
      </c>
    </row>
    <row r="292" spans="1:66" hidden="1">
      <c r="A292" s="2" t="s">
        <v>161</v>
      </c>
      <c r="B292" s="2" t="s">
        <v>105</v>
      </c>
      <c r="C292" s="2" t="s">
        <v>164</v>
      </c>
      <c r="D292" s="2" t="s">
        <v>216</v>
      </c>
      <c r="E292" s="6" t="s">
        <v>72</v>
      </c>
      <c r="F292" s="2" t="s">
        <v>1436</v>
      </c>
      <c r="G292" s="2" t="s">
        <v>6</v>
      </c>
      <c r="H292" s="2" t="s">
        <v>1141</v>
      </c>
      <c r="I292" s="2">
        <v>52</v>
      </c>
      <c r="J292" s="2">
        <v>55</v>
      </c>
      <c r="K292" s="2" t="str">
        <f t="shared" si="112"/>
        <v>MINERIO</v>
      </c>
      <c r="L292" s="2">
        <f t="shared" si="113"/>
        <v>7.2600000000000008E-4</v>
      </c>
      <c r="M292" s="2">
        <f t="shared" si="114"/>
        <v>17.600000000000001</v>
      </c>
      <c r="N292" s="9">
        <v>1.32</v>
      </c>
      <c r="O292" s="10">
        <v>0.32</v>
      </c>
      <c r="P292" s="11">
        <f t="shared" si="131"/>
        <v>6.1290322580645158E-2</v>
      </c>
      <c r="Q292" s="11">
        <f t="shared" si="132"/>
        <v>0.99995787784130596</v>
      </c>
      <c r="R292" s="11">
        <f t="shared" si="133"/>
        <v>113362.58064516129</v>
      </c>
      <c r="S292" s="11">
        <f t="shared" si="134"/>
        <v>1849522.0908552795</v>
      </c>
      <c r="T292" s="2">
        <v>95</v>
      </c>
      <c r="U292" s="2">
        <v>1455</v>
      </c>
      <c r="V292" s="2">
        <f t="shared" si="115"/>
        <v>6.1290322580645158E-2</v>
      </c>
      <c r="W292" s="2">
        <f t="shared" si="116"/>
        <v>0.93870967741935485</v>
      </c>
      <c r="X292" s="2">
        <v>0</v>
      </c>
      <c r="Y292" s="2">
        <v>371</v>
      </c>
      <c r="Z292" s="5">
        <v>0</v>
      </c>
      <c r="AA292" s="5">
        <v>4</v>
      </c>
      <c r="AB292" s="5">
        <v>320</v>
      </c>
      <c r="AC292" s="5">
        <v>701</v>
      </c>
      <c r="AD292" s="5">
        <v>2</v>
      </c>
      <c r="AE292" s="5">
        <v>10</v>
      </c>
      <c r="AF292" s="5">
        <f t="shared" si="117"/>
        <v>0</v>
      </c>
      <c r="AG292" s="5">
        <f t="shared" si="118"/>
        <v>3.9024390243902439E-3</v>
      </c>
      <c r="AH292" s="5">
        <f t="shared" si="119"/>
        <v>0.31219512195121951</v>
      </c>
      <c r="AI292" s="5">
        <f t="shared" si="120"/>
        <v>0.6839024390243903</v>
      </c>
      <c r="AJ292" s="2">
        <v>0</v>
      </c>
      <c r="AK292" s="3">
        <v>1</v>
      </c>
      <c r="AL292" s="3">
        <v>245</v>
      </c>
      <c r="AM292" s="3">
        <v>780</v>
      </c>
      <c r="AN292" s="3">
        <v>1</v>
      </c>
      <c r="AO292" s="3">
        <v>10</v>
      </c>
      <c r="AP292" s="1">
        <f t="shared" si="121"/>
        <v>0</v>
      </c>
      <c r="AQ292" s="1">
        <f t="shared" si="122"/>
        <v>9.7465886939571145E-4</v>
      </c>
      <c r="AR292" s="1">
        <f t="shared" si="123"/>
        <v>0.2387914230019493</v>
      </c>
      <c r="AS292" s="1">
        <f t="shared" si="124"/>
        <v>0.76023391812865493</v>
      </c>
      <c r="AT292" s="5">
        <f t="shared" si="125"/>
        <v>1025</v>
      </c>
      <c r="AU292" s="3">
        <f t="shared" si="135"/>
        <v>1026</v>
      </c>
      <c r="AV292" s="2">
        <f t="shared" si="126"/>
        <v>1550</v>
      </c>
      <c r="AW292" s="1">
        <f t="shared" si="136"/>
        <v>0.30243902439024389</v>
      </c>
      <c r="AX292" s="1">
        <f t="shared" si="137"/>
        <v>0.30214424951267055</v>
      </c>
      <c r="AY292" s="1">
        <f t="shared" si="138"/>
        <v>0</v>
      </c>
      <c r="AZ292" s="1">
        <f t="shared" si="138"/>
        <v>0.30214424951267055</v>
      </c>
      <c r="BA292" s="1">
        <f t="shared" si="138"/>
        <v>74.025341130604289</v>
      </c>
      <c r="BB292" s="1">
        <f t="shared" si="127"/>
        <v>235.67251461988303</v>
      </c>
      <c r="BC292" s="1">
        <f t="shared" si="139"/>
        <v>0</v>
      </c>
      <c r="BD292" s="1">
        <f t="shared" si="139"/>
        <v>1.2097560975609756</v>
      </c>
      <c r="BE292" s="1">
        <f t="shared" si="139"/>
        <v>96.780487804878049</v>
      </c>
      <c r="BF292" s="1">
        <f t="shared" si="128"/>
        <v>212.00975609756097</v>
      </c>
      <c r="BG292" s="1">
        <f t="shared" si="140"/>
        <v>0</v>
      </c>
      <c r="BH292" s="1">
        <f t="shared" si="140"/>
        <v>9.7465886939571145E-4</v>
      </c>
      <c r="BI292" s="1">
        <f t="shared" si="140"/>
        <v>0.23879142300194933</v>
      </c>
      <c r="BJ292" s="1">
        <f t="shared" si="129"/>
        <v>0.76023391812865493</v>
      </c>
      <c r="BK292" s="1">
        <f t="shared" si="141"/>
        <v>0</v>
      </c>
      <c r="BL292" s="1">
        <f t="shared" si="141"/>
        <v>3.9024390243902439E-3</v>
      </c>
      <c r="BM292" s="1">
        <f t="shared" si="141"/>
        <v>0.31219512195121951</v>
      </c>
      <c r="BN292" s="1">
        <f t="shared" si="130"/>
        <v>0.68390243902439019</v>
      </c>
    </row>
    <row r="293" spans="1:66" hidden="1">
      <c r="A293" s="2" t="s">
        <v>1047</v>
      </c>
      <c r="B293" s="2" t="s">
        <v>105</v>
      </c>
      <c r="C293" s="2" t="s">
        <v>1048</v>
      </c>
      <c r="D293" s="2">
        <v>16196</v>
      </c>
      <c r="E293" s="6" t="s">
        <v>65</v>
      </c>
      <c r="F293" s="2" t="s">
        <v>1141</v>
      </c>
      <c r="G293" s="2" t="s">
        <v>1433</v>
      </c>
      <c r="H293" s="2" t="s">
        <v>1141</v>
      </c>
      <c r="I293" s="2">
        <v>52</v>
      </c>
      <c r="J293" s="2">
        <v>20</v>
      </c>
      <c r="K293" s="2" t="str">
        <f t="shared" si="112"/>
        <v>MINERIO</v>
      </c>
      <c r="L293" s="2">
        <f t="shared" si="113"/>
        <v>2.5999999999999998E-4</v>
      </c>
      <c r="M293" s="2">
        <f t="shared" si="114"/>
        <v>11.799999999999999</v>
      </c>
      <c r="N293" s="8">
        <v>1.3</v>
      </c>
      <c r="O293" s="11">
        <v>0.59</v>
      </c>
      <c r="P293" s="11">
        <f t="shared" si="131"/>
        <v>0</v>
      </c>
      <c r="Q293" s="11">
        <f t="shared" si="132"/>
        <v>1</v>
      </c>
      <c r="R293" s="11">
        <f t="shared" si="133"/>
        <v>0</v>
      </c>
      <c r="S293" s="11">
        <f t="shared" si="134"/>
        <v>2958400</v>
      </c>
      <c r="T293" s="2">
        <v>0</v>
      </c>
      <c r="U293" s="2">
        <v>1720</v>
      </c>
      <c r="V293" s="2">
        <f t="shared" si="115"/>
        <v>0</v>
      </c>
      <c r="W293" s="2">
        <f t="shared" si="116"/>
        <v>1</v>
      </c>
      <c r="X293" s="2">
        <v>0</v>
      </c>
      <c r="Y293" s="2">
        <v>410</v>
      </c>
      <c r="Z293" s="5">
        <v>0</v>
      </c>
      <c r="AA293" s="5">
        <v>4</v>
      </c>
      <c r="AB293" s="5">
        <v>714</v>
      </c>
      <c r="AC293" s="5">
        <v>385</v>
      </c>
      <c r="AD293" s="5">
        <v>4</v>
      </c>
      <c r="AE293" s="5">
        <v>37</v>
      </c>
      <c r="AF293" s="5">
        <f t="shared" si="117"/>
        <v>0</v>
      </c>
      <c r="AG293" s="5">
        <f t="shared" si="118"/>
        <v>3.6264732547597461E-3</v>
      </c>
      <c r="AH293" s="5">
        <f t="shared" si="119"/>
        <v>0.64732547597461465</v>
      </c>
      <c r="AI293" s="5">
        <f t="shared" si="120"/>
        <v>0.34904805077062556</v>
      </c>
      <c r="AJ293" s="5">
        <v>0</v>
      </c>
      <c r="AK293" s="3">
        <v>4</v>
      </c>
      <c r="AL293" s="3">
        <v>601</v>
      </c>
      <c r="AM293" s="3">
        <v>515</v>
      </c>
      <c r="AN293" s="3">
        <v>1</v>
      </c>
      <c r="AO293" s="3">
        <v>23</v>
      </c>
      <c r="AP293" s="1">
        <f t="shared" si="121"/>
        <v>0</v>
      </c>
      <c r="AQ293" s="1">
        <f t="shared" si="122"/>
        <v>3.5714285714285713E-3</v>
      </c>
      <c r="AR293" s="1">
        <f t="shared" si="123"/>
        <v>0.53660714285714284</v>
      </c>
      <c r="AS293" s="1">
        <f t="shared" si="124"/>
        <v>0.45982142857142855</v>
      </c>
      <c r="AT293" s="5">
        <f t="shared" si="125"/>
        <v>1103</v>
      </c>
      <c r="AU293" s="3">
        <f t="shared" si="135"/>
        <v>1120</v>
      </c>
      <c r="AV293" s="2">
        <f t="shared" si="126"/>
        <v>1720</v>
      </c>
      <c r="AW293" s="1">
        <f t="shared" si="136"/>
        <v>0.3118766999093382</v>
      </c>
      <c r="AX293" s="1">
        <f t="shared" si="137"/>
        <v>0.30714285714285716</v>
      </c>
      <c r="AY293" s="1">
        <f t="shared" si="138"/>
        <v>0</v>
      </c>
      <c r="AZ293" s="1">
        <f t="shared" si="138"/>
        <v>1.2285714285714286</v>
      </c>
      <c r="BA293" s="1">
        <f t="shared" si="138"/>
        <v>184.59285714285716</v>
      </c>
      <c r="BB293" s="1">
        <f t="shared" si="127"/>
        <v>158.17857142857144</v>
      </c>
      <c r="BC293" s="1">
        <f t="shared" si="139"/>
        <v>0</v>
      </c>
      <c r="BD293" s="1">
        <f t="shared" si="139"/>
        <v>1.2475067996373528</v>
      </c>
      <c r="BE293" s="1">
        <f t="shared" si="139"/>
        <v>222.67996373526748</v>
      </c>
      <c r="BF293" s="1">
        <f t="shared" si="128"/>
        <v>120.0725294650952</v>
      </c>
      <c r="BG293" s="1">
        <f t="shared" si="140"/>
        <v>0</v>
      </c>
      <c r="BH293" s="1">
        <f t="shared" si="140"/>
        <v>3.5714285714285718E-3</v>
      </c>
      <c r="BI293" s="1">
        <f t="shared" si="140"/>
        <v>0.53660714285714295</v>
      </c>
      <c r="BJ293" s="1">
        <f t="shared" si="129"/>
        <v>0.4598214285714286</v>
      </c>
      <c r="BK293" s="1">
        <f t="shared" si="141"/>
        <v>0</v>
      </c>
      <c r="BL293" s="1">
        <f t="shared" si="141"/>
        <v>3.6264732547597457E-3</v>
      </c>
      <c r="BM293" s="1">
        <f t="shared" si="141"/>
        <v>0.64732547597461465</v>
      </c>
      <c r="BN293" s="1">
        <f t="shared" si="130"/>
        <v>0.34904805077062551</v>
      </c>
    </row>
    <row r="294" spans="1:66" hidden="1">
      <c r="A294" s="2" t="s">
        <v>161</v>
      </c>
      <c r="B294" s="2" t="s">
        <v>105</v>
      </c>
      <c r="C294" s="2" t="s">
        <v>164</v>
      </c>
      <c r="D294" s="2" t="s">
        <v>291</v>
      </c>
      <c r="E294" s="6" t="s">
        <v>80</v>
      </c>
      <c r="F294" s="2" t="s">
        <v>1436</v>
      </c>
      <c r="G294" s="2" t="s">
        <v>6</v>
      </c>
      <c r="H294" s="2" t="s">
        <v>1141</v>
      </c>
      <c r="I294" s="2">
        <v>128</v>
      </c>
      <c r="J294" s="2">
        <v>30</v>
      </c>
      <c r="K294" s="2" t="str">
        <f t="shared" si="112"/>
        <v>MINERIO</v>
      </c>
      <c r="L294" s="2">
        <f t="shared" si="113"/>
        <v>3.8700000000000003E-4</v>
      </c>
      <c r="M294" s="2">
        <f t="shared" si="114"/>
        <v>411</v>
      </c>
      <c r="N294" s="8">
        <v>1.29</v>
      </c>
      <c r="O294" s="11">
        <v>13.7</v>
      </c>
      <c r="P294" s="11">
        <f t="shared" si="131"/>
        <v>0.64525633470830879</v>
      </c>
      <c r="Q294" s="11">
        <f t="shared" si="132"/>
        <v>0.99892929326510804</v>
      </c>
      <c r="R294" s="11">
        <f t="shared" si="133"/>
        <v>156828.90689451975</v>
      </c>
      <c r="S294" s="11">
        <f t="shared" si="134"/>
        <v>242788.76579879125</v>
      </c>
      <c r="T294" s="2">
        <v>1095</v>
      </c>
      <c r="U294" s="2">
        <v>602</v>
      </c>
      <c r="V294" s="2">
        <f t="shared" si="115"/>
        <v>0.64525633470830879</v>
      </c>
      <c r="W294" s="2">
        <f t="shared" si="116"/>
        <v>0.35474366529169121</v>
      </c>
      <c r="X294" s="2">
        <v>0</v>
      </c>
      <c r="Y294" s="2">
        <v>405</v>
      </c>
      <c r="Z294" s="5">
        <v>161</v>
      </c>
      <c r="AA294" s="5">
        <v>391</v>
      </c>
      <c r="AB294" s="5">
        <v>185</v>
      </c>
      <c r="AC294" s="5">
        <v>62</v>
      </c>
      <c r="AD294" s="5">
        <v>329</v>
      </c>
      <c r="AE294" s="5">
        <v>27</v>
      </c>
      <c r="AF294" s="5">
        <f t="shared" si="117"/>
        <v>0.20150187734668334</v>
      </c>
      <c r="AG294" s="5">
        <f t="shared" si="118"/>
        <v>0.48936170212765956</v>
      </c>
      <c r="AH294" s="5">
        <f t="shared" si="119"/>
        <v>0.23153942428035043</v>
      </c>
      <c r="AI294" s="5">
        <f t="shared" si="120"/>
        <v>7.7596996245306638E-2</v>
      </c>
      <c r="AJ294" s="5">
        <v>161</v>
      </c>
      <c r="AK294" s="3">
        <v>321</v>
      </c>
      <c r="AL294" s="3">
        <v>236</v>
      </c>
      <c r="AM294" s="3">
        <v>71</v>
      </c>
      <c r="AN294" s="3">
        <v>330</v>
      </c>
      <c r="AO294" s="3">
        <v>33</v>
      </c>
      <c r="AP294" s="1">
        <f t="shared" si="121"/>
        <v>0.20405576679340937</v>
      </c>
      <c r="AQ294" s="1">
        <f t="shared" si="122"/>
        <v>0.40684410646387831</v>
      </c>
      <c r="AR294" s="1">
        <f t="shared" si="123"/>
        <v>0.29911280101394172</v>
      </c>
      <c r="AS294" s="1">
        <f t="shared" si="124"/>
        <v>8.9987325728770592E-2</v>
      </c>
      <c r="AT294" s="5">
        <f t="shared" si="125"/>
        <v>799</v>
      </c>
      <c r="AU294" s="3">
        <f t="shared" si="135"/>
        <v>789</v>
      </c>
      <c r="AV294" s="2">
        <f t="shared" si="126"/>
        <v>1697</v>
      </c>
      <c r="AW294" s="1">
        <f t="shared" si="136"/>
        <v>0.42478097622027533</v>
      </c>
      <c r="AX294" s="1">
        <f t="shared" si="137"/>
        <v>0.43016476552598226</v>
      </c>
      <c r="AY294" s="1">
        <f t="shared" si="138"/>
        <v>69.256527249683145</v>
      </c>
      <c r="AZ294" s="1">
        <f t="shared" si="138"/>
        <v>138.08288973384032</v>
      </c>
      <c r="BA294" s="1">
        <f t="shared" si="138"/>
        <v>101.51888466413182</v>
      </c>
      <c r="BB294" s="1">
        <f t="shared" si="127"/>
        <v>30.541698352344742</v>
      </c>
      <c r="BC294" s="1">
        <f t="shared" si="139"/>
        <v>68.389737171464333</v>
      </c>
      <c r="BD294" s="1">
        <f t="shared" si="139"/>
        <v>166.08936170212766</v>
      </c>
      <c r="BE294" s="1">
        <f t="shared" si="139"/>
        <v>78.584480600750936</v>
      </c>
      <c r="BF294" s="1">
        <f t="shared" si="128"/>
        <v>26.336420525657072</v>
      </c>
      <c r="BG294" s="1">
        <f t="shared" si="140"/>
        <v>0.20405576679340939</v>
      </c>
      <c r="BH294" s="1">
        <f t="shared" si="140"/>
        <v>0.40684410646387842</v>
      </c>
      <c r="BI294" s="1">
        <f t="shared" si="140"/>
        <v>0.29911280101394172</v>
      </c>
      <c r="BJ294" s="1">
        <f t="shared" si="129"/>
        <v>8.9987325728770606E-2</v>
      </c>
      <c r="BK294" s="1">
        <f t="shared" si="141"/>
        <v>0.20150187734668337</v>
      </c>
      <c r="BL294" s="1">
        <f t="shared" si="141"/>
        <v>0.48936170212765961</v>
      </c>
      <c r="BM294" s="1">
        <f t="shared" si="141"/>
        <v>0.23153942428035046</v>
      </c>
      <c r="BN294" s="1">
        <f t="shared" si="130"/>
        <v>7.7596996245306638E-2</v>
      </c>
    </row>
    <row r="295" spans="1:66" hidden="1">
      <c r="A295" s="2" t="s">
        <v>616</v>
      </c>
      <c r="B295" s="2" t="s">
        <v>105</v>
      </c>
      <c r="C295" s="2" t="s">
        <v>162</v>
      </c>
      <c r="D295" s="2" t="s">
        <v>632</v>
      </c>
      <c r="E295" s="6" t="s">
        <v>3</v>
      </c>
      <c r="F295" s="2" t="s">
        <v>6</v>
      </c>
      <c r="G295" s="2" t="s">
        <v>6</v>
      </c>
      <c r="H295" s="2" t="s">
        <v>1434</v>
      </c>
      <c r="I295" s="2">
        <v>16</v>
      </c>
      <c r="K295" s="2" t="str">
        <f t="shared" si="112"/>
        <v>MINERIO</v>
      </c>
      <c r="L295" s="2">
        <f t="shared" si="113"/>
        <v>0</v>
      </c>
      <c r="M295" s="2">
        <f t="shared" si="114"/>
        <v>0</v>
      </c>
      <c r="N295" s="8">
        <v>1.2838666666666667</v>
      </c>
      <c r="O295" s="11">
        <v>1.04</v>
      </c>
      <c r="P295" s="11">
        <f t="shared" si="131"/>
        <v>8.3044982698961933E-2</v>
      </c>
      <c r="Q295" s="11">
        <f t="shared" si="132"/>
        <v>0.99989555181282885</v>
      </c>
      <c r="R295" s="11">
        <f t="shared" si="133"/>
        <v>43410.020761245672</v>
      </c>
      <c r="S295" s="11">
        <f t="shared" si="134"/>
        <v>522674.40190356818</v>
      </c>
      <c r="T295" s="2">
        <v>72</v>
      </c>
      <c r="U295" s="2">
        <v>795</v>
      </c>
      <c r="V295" s="2">
        <f t="shared" si="115"/>
        <v>8.3044982698961933E-2</v>
      </c>
      <c r="W295" s="2">
        <f t="shared" si="116"/>
        <v>0.91695501730103801</v>
      </c>
      <c r="X295" s="2">
        <v>0</v>
      </c>
      <c r="Y295" s="2">
        <v>296</v>
      </c>
      <c r="Z295" s="2">
        <v>0</v>
      </c>
      <c r="AA295" s="2">
        <v>52</v>
      </c>
      <c r="AB295" s="2">
        <v>336</v>
      </c>
      <c r="AC295" s="2">
        <v>125</v>
      </c>
      <c r="AD295" s="2">
        <v>57</v>
      </c>
      <c r="AE295" s="2">
        <v>36</v>
      </c>
      <c r="AF295" s="5">
        <f t="shared" si="117"/>
        <v>0</v>
      </c>
      <c r="AG295" s="5">
        <f t="shared" si="118"/>
        <v>0.10136452241715399</v>
      </c>
      <c r="AH295" s="5">
        <f t="shared" si="119"/>
        <v>0.65497076023391809</v>
      </c>
      <c r="AI295" s="5">
        <f t="shared" si="120"/>
        <v>0.24366471734892786</v>
      </c>
      <c r="AJ295" s="2">
        <v>0</v>
      </c>
      <c r="AK295" s="3">
        <v>33</v>
      </c>
      <c r="AL295" s="3">
        <v>358</v>
      </c>
      <c r="AM295" s="3">
        <v>163</v>
      </c>
      <c r="AN295" s="3">
        <v>26</v>
      </c>
      <c r="AO295" s="3">
        <v>26</v>
      </c>
      <c r="AP295" s="1">
        <f t="shared" si="121"/>
        <v>0</v>
      </c>
      <c r="AQ295" s="1">
        <f t="shared" si="122"/>
        <v>5.9566787003610108E-2</v>
      </c>
      <c r="AR295" s="1">
        <f t="shared" si="123"/>
        <v>0.64620938628158842</v>
      </c>
      <c r="AS295" s="1">
        <f t="shared" si="124"/>
        <v>0.29422382671480146</v>
      </c>
      <c r="AT295" s="5">
        <f t="shared" si="125"/>
        <v>513</v>
      </c>
      <c r="AU295" s="3">
        <f t="shared" si="135"/>
        <v>554</v>
      </c>
      <c r="AV295" s="2">
        <f t="shared" si="126"/>
        <v>867</v>
      </c>
      <c r="AW295" s="1">
        <f t="shared" si="136"/>
        <v>0.33801169590643276</v>
      </c>
      <c r="AX295" s="1">
        <f t="shared" si="137"/>
        <v>0.31299638989169676</v>
      </c>
      <c r="AY295" s="1">
        <f t="shared" si="138"/>
        <v>0</v>
      </c>
      <c r="AZ295" s="1">
        <f t="shared" si="138"/>
        <v>10.328880866425994</v>
      </c>
      <c r="BA295" s="1">
        <f t="shared" si="138"/>
        <v>112.05270758122744</v>
      </c>
      <c r="BB295" s="1">
        <f t="shared" si="127"/>
        <v>51.018411552346571</v>
      </c>
      <c r="BC295" s="1">
        <f t="shared" si="139"/>
        <v>0</v>
      </c>
      <c r="BD295" s="1">
        <f t="shared" si="139"/>
        <v>17.576608187134504</v>
      </c>
      <c r="BE295" s="1">
        <f t="shared" si="139"/>
        <v>113.57192982456141</v>
      </c>
      <c r="BF295" s="1">
        <f t="shared" si="128"/>
        <v>42.251461988304094</v>
      </c>
      <c r="BG295" s="1">
        <f t="shared" si="140"/>
        <v>0</v>
      </c>
      <c r="BH295" s="1">
        <f t="shared" si="140"/>
        <v>5.9566787003610115E-2</v>
      </c>
      <c r="BI295" s="1">
        <f t="shared" si="140"/>
        <v>0.64620938628158842</v>
      </c>
      <c r="BJ295" s="1">
        <f t="shared" si="129"/>
        <v>0.29422382671480146</v>
      </c>
      <c r="BK295" s="1">
        <f t="shared" si="141"/>
        <v>0</v>
      </c>
      <c r="BL295" s="1">
        <f t="shared" si="141"/>
        <v>0.10136452241715399</v>
      </c>
      <c r="BM295" s="1">
        <f t="shared" si="141"/>
        <v>0.65497076023391809</v>
      </c>
      <c r="BN295" s="1">
        <f t="shared" si="130"/>
        <v>0.24366471734892786</v>
      </c>
    </row>
    <row r="296" spans="1:66" hidden="1">
      <c r="A296" s="2" t="s">
        <v>1049</v>
      </c>
      <c r="B296" s="2" t="s">
        <v>105</v>
      </c>
      <c r="C296" s="2" t="s">
        <v>164</v>
      </c>
      <c r="E296" s="6" t="s">
        <v>142</v>
      </c>
      <c r="F296" s="2" t="s">
        <v>1436</v>
      </c>
      <c r="G296" s="2" t="s">
        <v>6</v>
      </c>
      <c r="H296" s="2" t="s">
        <v>1141</v>
      </c>
      <c r="I296" s="2">
        <v>177</v>
      </c>
      <c r="J296" s="2">
        <v>60</v>
      </c>
      <c r="K296" s="2" t="str">
        <f t="shared" si="112"/>
        <v>MINERIO</v>
      </c>
      <c r="L296" s="2">
        <f t="shared" si="113"/>
        <v>7.4400000000000009E-4</v>
      </c>
      <c r="M296" s="2">
        <f t="shared" si="114"/>
        <v>16.200000000000003</v>
      </c>
      <c r="N296" s="8">
        <v>1.24</v>
      </c>
      <c r="O296" s="11">
        <v>0.27</v>
      </c>
      <c r="P296" s="11">
        <f t="shared" si="131"/>
        <v>4.4097693351424693E-3</v>
      </c>
      <c r="Q296" s="11">
        <f t="shared" si="132"/>
        <v>0.9999984975254822</v>
      </c>
      <c r="R296" s="11">
        <f t="shared" si="133"/>
        <v>37650.981004070556</v>
      </c>
      <c r="S296" s="11">
        <f t="shared" si="134"/>
        <v>8538071.1717463583</v>
      </c>
      <c r="T296" s="2">
        <v>13</v>
      </c>
      <c r="U296" s="2">
        <v>2935</v>
      </c>
      <c r="V296" s="2">
        <f t="shared" si="115"/>
        <v>4.4097693351424693E-3</v>
      </c>
      <c r="W296" s="2">
        <f t="shared" si="116"/>
        <v>0.99559023066485752</v>
      </c>
      <c r="X296" s="2">
        <v>0</v>
      </c>
      <c r="Y296" s="2">
        <v>523</v>
      </c>
      <c r="Z296" s="5">
        <v>0</v>
      </c>
      <c r="AA296" s="5">
        <v>23</v>
      </c>
      <c r="AB296" s="5">
        <v>1093</v>
      </c>
      <c r="AC296" s="5">
        <v>766</v>
      </c>
      <c r="AD296" s="5">
        <v>23</v>
      </c>
      <c r="AE296" s="5">
        <v>32</v>
      </c>
      <c r="AF296" s="5">
        <f t="shared" si="117"/>
        <v>0</v>
      </c>
      <c r="AG296" s="5">
        <f t="shared" si="118"/>
        <v>1.2221041445270989E-2</v>
      </c>
      <c r="AH296" s="5">
        <f t="shared" si="119"/>
        <v>0.58076514346439956</v>
      </c>
      <c r="AI296" s="5">
        <f t="shared" si="120"/>
        <v>0.40701381509032941</v>
      </c>
      <c r="AJ296" s="5"/>
      <c r="AK296" s="3">
        <v>0</v>
      </c>
      <c r="AL296" s="3">
        <v>19</v>
      </c>
      <c r="AM296" s="3">
        <v>909</v>
      </c>
      <c r="AN296" s="3">
        <v>972</v>
      </c>
      <c r="AO296" s="3">
        <v>18</v>
      </c>
      <c r="AP296" s="1">
        <f t="shared" si="121"/>
        <v>0</v>
      </c>
      <c r="AQ296" s="1">
        <f t="shared" si="122"/>
        <v>0</v>
      </c>
      <c r="AR296" s="1">
        <f t="shared" si="123"/>
        <v>2.0474137931034482E-2</v>
      </c>
      <c r="AS296" s="1">
        <f t="shared" si="124"/>
        <v>0.97952586206896552</v>
      </c>
      <c r="AT296" s="5">
        <f t="shared" si="125"/>
        <v>1882</v>
      </c>
      <c r="AU296" s="3">
        <f t="shared" si="135"/>
        <v>928</v>
      </c>
      <c r="AV296" s="2">
        <f t="shared" si="126"/>
        <v>2948</v>
      </c>
      <c r="AW296" s="1">
        <f t="shared" si="136"/>
        <v>0.31328374070138149</v>
      </c>
      <c r="AX296" s="1">
        <f t="shared" si="137"/>
        <v>0.63534482758620692</v>
      </c>
      <c r="AY296" s="1">
        <f t="shared" si="138"/>
        <v>0</v>
      </c>
      <c r="AZ296" s="1">
        <f t="shared" si="138"/>
        <v>0</v>
      </c>
      <c r="BA296" s="1">
        <f t="shared" si="138"/>
        <v>12.071551724137931</v>
      </c>
      <c r="BB296" s="1">
        <f t="shared" si="127"/>
        <v>577.52844827586205</v>
      </c>
      <c r="BC296" s="1">
        <f t="shared" si="139"/>
        <v>0</v>
      </c>
      <c r="BD296" s="1">
        <f t="shared" si="139"/>
        <v>7.2055260361317739</v>
      </c>
      <c r="BE296" s="1">
        <f t="shared" si="139"/>
        <v>342.41912858660999</v>
      </c>
      <c r="BF296" s="1">
        <f t="shared" si="128"/>
        <v>239.97534537725821</v>
      </c>
      <c r="BG296" s="1">
        <f t="shared" si="140"/>
        <v>0</v>
      </c>
      <c r="BH296" s="1">
        <f t="shared" si="140"/>
        <v>0</v>
      </c>
      <c r="BI296" s="1">
        <f t="shared" si="140"/>
        <v>2.0474137931034482E-2</v>
      </c>
      <c r="BJ296" s="1">
        <f t="shared" si="129"/>
        <v>0.97952586206896541</v>
      </c>
      <c r="BK296" s="1">
        <f t="shared" si="141"/>
        <v>0</v>
      </c>
      <c r="BL296" s="1">
        <f t="shared" si="141"/>
        <v>1.2221041445270987E-2</v>
      </c>
      <c r="BM296" s="1">
        <f t="shared" si="141"/>
        <v>0.58076514346439956</v>
      </c>
      <c r="BN296" s="1">
        <f t="shared" si="130"/>
        <v>0.40701381509032936</v>
      </c>
    </row>
    <row r="297" spans="1:66" hidden="1">
      <c r="A297" s="2" t="s">
        <v>616</v>
      </c>
      <c r="B297" s="2" t="s">
        <v>105</v>
      </c>
      <c r="C297" s="2" t="s">
        <v>163</v>
      </c>
      <c r="D297" s="2" t="s">
        <v>677</v>
      </c>
      <c r="E297" s="6" t="s">
        <v>3</v>
      </c>
      <c r="F297" s="2" t="s">
        <v>1436</v>
      </c>
      <c r="G297" s="2" t="s">
        <v>6</v>
      </c>
      <c r="H297" s="2" t="s">
        <v>1434</v>
      </c>
      <c r="I297" s="2">
        <v>15</v>
      </c>
      <c r="K297" s="2" t="str">
        <f t="shared" si="112"/>
        <v>MINERIO</v>
      </c>
      <c r="L297" s="2">
        <f t="shared" si="113"/>
        <v>0</v>
      </c>
      <c r="M297" s="2">
        <f t="shared" si="114"/>
        <v>0</v>
      </c>
      <c r="N297" s="8">
        <v>1.24</v>
      </c>
      <c r="O297" s="11">
        <v>0.31</v>
      </c>
      <c r="P297" s="11">
        <f t="shared" si="131"/>
        <v>0</v>
      </c>
      <c r="Q297" s="11">
        <f t="shared" si="132"/>
        <v>1</v>
      </c>
      <c r="R297" s="11">
        <f t="shared" si="133"/>
        <v>0</v>
      </c>
      <c r="S297" s="11">
        <f t="shared" si="134"/>
        <v>3055504</v>
      </c>
      <c r="T297" s="2">
        <v>0</v>
      </c>
      <c r="U297" s="2">
        <v>1748</v>
      </c>
      <c r="V297" s="2">
        <f t="shared" si="115"/>
        <v>0</v>
      </c>
      <c r="W297" s="2">
        <f t="shared" si="116"/>
        <v>1</v>
      </c>
      <c r="X297" s="2">
        <v>0</v>
      </c>
      <c r="Y297" s="2">
        <v>435</v>
      </c>
      <c r="Z297" s="2">
        <v>0</v>
      </c>
      <c r="AA297" s="2">
        <v>9</v>
      </c>
      <c r="AB297" s="2">
        <v>698</v>
      </c>
      <c r="AC297" s="2">
        <v>433</v>
      </c>
      <c r="AD297" s="2">
        <v>7</v>
      </c>
      <c r="AE297" s="2">
        <v>25</v>
      </c>
      <c r="AF297" s="5">
        <f t="shared" si="117"/>
        <v>0</v>
      </c>
      <c r="AG297" s="5">
        <f t="shared" si="118"/>
        <v>7.8947368421052634E-3</v>
      </c>
      <c r="AH297" s="5">
        <f t="shared" si="119"/>
        <v>0.61228070175438598</v>
      </c>
      <c r="AI297" s="5">
        <f t="shared" si="120"/>
        <v>0.37982456140350879</v>
      </c>
      <c r="AJ297" s="2">
        <v>0</v>
      </c>
      <c r="AK297" s="3">
        <v>9</v>
      </c>
      <c r="AL297" s="3">
        <v>698</v>
      </c>
      <c r="AM297" s="3">
        <v>433</v>
      </c>
      <c r="AN297" s="3">
        <v>7</v>
      </c>
      <c r="AO297" s="3">
        <v>25</v>
      </c>
      <c r="AP297" s="1">
        <f t="shared" si="121"/>
        <v>0</v>
      </c>
      <c r="AQ297" s="1">
        <f t="shared" si="122"/>
        <v>7.8947368421052634E-3</v>
      </c>
      <c r="AR297" s="1">
        <f t="shared" si="123"/>
        <v>0.61228070175438598</v>
      </c>
      <c r="AS297" s="1">
        <f t="shared" si="124"/>
        <v>0.37982456140350879</v>
      </c>
      <c r="AT297" s="5">
        <f t="shared" si="125"/>
        <v>1140</v>
      </c>
      <c r="AU297" s="3">
        <f t="shared" si="135"/>
        <v>1140</v>
      </c>
      <c r="AV297" s="2">
        <f t="shared" si="126"/>
        <v>1748</v>
      </c>
      <c r="AW297" s="1">
        <f t="shared" si="136"/>
        <v>0.30666666666666664</v>
      </c>
      <c r="AX297" s="1">
        <f t="shared" si="137"/>
        <v>0.30666666666666664</v>
      </c>
      <c r="AY297" s="1">
        <f t="shared" si="138"/>
        <v>0</v>
      </c>
      <c r="AZ297" s="1">
        <f t="shared" si="138"/>
        <v>2.76</v>
      </c>
      <c r="BA297" s="1">
        <f t="shared" si="138"/>
        <v>214.05333333333331</v>
      </c>
      <c r="BB297" s="1">
        <f t="shared" si="127"/>
        <v>132.78666666666666</v>
      </c>
      <c r="BC297" s="1">
        <f t="shared" si="139"/>
        <v>0</v>
      </c>
      <c r="BD297" s="1">
        <f t="shared" si="139"/>
        <v>2.76</v>
      </c>
      <c r="BE297" s="1">
        <f t="shared" si="139"/>
        <v>214.05333333333331</v>
      </c>
      <c r="BF297" s="1">
        <f t="shared" si="128"/>
        <v>132.78666666666666</v>
      </c>
      <c r="BG297" s="1">
        <f t="shared" si="140"/>
        <v>0</v>
      </c>
      <c r="BH297" s="1">
        <f t="shared" si="140"/>
        <v>7.8947368421052634E-3</v>
      </c>
      <c r="BI297" s="1">
        <f t="shared" si="140"/>
        <v>0.61228070175438598</v>
      </c>
      <c r="BJ297" s="1">
        <f t="shared" si="129"/>
        <v>0.37982456140350879</v>
      </c>
      <c r="BK297" s="1">
        <f t="shared" si="141"/>
        <v>0</v>
      </c>
      <c r="BL297" s="1">
        <f t="shared" si="141"/>
        <v>7.8947368421052634E-3</v>
      </c>
      <c r="BM297" s="1">
        <f t="shared" si="141"/>
        <v>0.61228070175438598</v>
      </c>
      <c r="BN297" s="1">
        <f t="shared" si="130"/>
        <v>0.37982456140350879</v>
      </c>
    </row>
    <row r="298" spans="1:66" hidden="1">
      <c r="A298" s="2" t="s">
        <v>1049</v>
      </c>
      <c r="B298" s="2" t="s">
        <v>105</v>
      </c>
      <c r="C298" s="2" t="s">
        <v>164</v>
      </c>
      <c r="E298" s="6" t="s">
        <v>143</v>
      </c>
      <c r="F298" s="2" t="s">
        <v>1436</v>
      </c>
      <c r="G298" s="2" t="s">
        <v>6</v>
      </c>
      <c r="H298" s="2" t="s">
        <v>1434</v>
      </c>
      <c r="I298" s="2">
        <v>191</v>
      </c>
      <c r="J298" s="2">
        <v>25</v>
      </c>
      <c r="K298" s="2" t="str">
        <f t="shared" si="112"/>
        <v>ESTERIL</v>
      </c>
      <c r="L298" s="2">
        <f t="shared" si="113"/>
        <v>3.0499999999999999E-4</v>
      </c>
      <c r="M298" s="2">
        <f t="shared" si="114"/>
        <v>2.5</v>
      </c>
      <c r="N298" s="8">
        <v>1.22</v>
      </c>
      <c r="O298" s="11">
        <v>0.1</v>
      </c>
      <c r="P298" s="11">
        <f t="shared" si="131"/>
        <v>1.317027281279398E-2</v>
      </c>
      <c r="Q298" s="11">
        <f t="shared" si="132"/>
        <v>0.99998744508344972</v>
      </c>
      <c r="R298" s="11">
        <f t="shared" si="133"/>
        <v>14108.325493885231</v>
      </c>
      <c r="S298" s="11">
        <f t="shared" si="134"/>
        <v>1071211.5508595183</v>
      </c>
      <c r="T298" s="2">
        <v>14</v>
      </c>
      <c r="U298" s="2">
        <v>1049</v>
      </c>
      <c r="V298" s="2">
        <f t="shared" si="115"/>
        <v>1.317027281279398E-2</v>
      </c>
      <c r="W298" s="2">
        <f t="shared" si="116"/>
        <v>0.98682972718720607</v>
      </c>
      <c r="X298" s="2">
        <v>0</v>
      </c>
      <c r="Y298" s="2">
        <v>351</v>
      </c>
      <c r="Z298" s="5">
        <v>0</v>
      </c>
      <c r="AA298" s="5">
        <v>0</v>
      </c>
      <c r="AB298" s="5">
        <v>272</v>
      </c>
      <c r="AC298" s="5">
        <v>466</v>
      </c>
      <c r="AD298" s="5">
        <v>0</v>
      </c>
      <c r="AE298" s="5">
        <v>4</v>
      </c>
      <c r="AF298" s="5">
        <f t="shared" si="117"/>
        <v>0</v>
      </c>
      <c r="AG298" s="5">
        <f t="shared" si="118"/>
        <v>0</v>
      </c>
      <c r="AH298" s="5">
        <f t="shared" si="119"/>
        <v>0.36856368563685638</v>
      </c>
      <c r="AI298" s="5">
        <f t="shared" si="120"/>
        <v>0.63143631436314362</v>
      </c>
      <c r="AJ298" s="5">
        <v>0</v>
      </c>
      <c r="AK298" s="3">
        <v>0</v>
      </c>
      <c r="AL298" s="3">
        <v>0</v>
      </c>
      <c r="AM298" s="3">
        <v>203</v>
      </c>
      <c r="AN298" s="3">
        <v>535</v>
      </c>
      <c r="AO298" s="3">
        <v>0</v>
      </c>
      <c r="AP298" s="1">
        <f t="shared" si="121"/>
        <v>0</v>
      </c>
      <c r="AQ298" s="1">
        <f t="shared" si="122"/>
        <v>0</v>
      </c>
      <c r="AR298" s="1">
        <f t="shared" si="123"/>
        <v>0</v>
      </c>
      <c r="AS298" s="1">
        <f t="shared" si="124"/>
        <v>1</v>
      </c>
      <c r="AT298" s="5">
        <f t="shared" si="125"/>
        <v>738</v>
      </c>
      <c r="AU298" s="3">
        <f t="shared" si="135"/>
        <v>203</v>
      </c>
      <c r="AV298" s="2">
        <f t="shared" si="126"/>
        <v>1063</v>
      </c>
      <c r="AW298" s="1">
        <f t="shared" si="136"/>
        <v>0.28807588075880758</v>
      </c>
      <c r="AX298" s="1">
        <f t="shared" si="137"/>
        <v>1.0472906403940887</v>
      </c>
      <c r="AY298" s="1">
        <f t="shared" si="138"/>
        <v>0</v>
      </c>
      <c r="AZ298" s="1">
        <f t="shared" si="138"/>
        <v>0</v>
      </c>
      <c r="BA298" s="1">
        <f t="shared" si="138"/>
        <v>0</v>
      </c>
      <c r="BB298" s="1">
        <f t="shared" si="127"/>
        <v>212.6</v>
      </c>
      <c r="BC298" s="1">
        <f t="shared" si="139"/>
        <v>0</v>
      </c>
      <c r="BD298" s="1">
        <f t="shared" si="139"/>
        <v>0</v>
      </c>
      <c r="BE298" s="1">
        <f t="shared" si="139"/>
        <v>78.356639566395657</v>
      </c>
      <c r="BF298" s="1">
        <f t="shared" si="128"/>
        <v>134.24336043360432</v>
      </c>
      <c r="BG298" s="1">
        <f t="shared" si="140"/>
        <v>0</v>
      </c>
      <c r="BH298" s="1">
        <f t="shared" si="140"/>
        <v>0</v>
      </c>
      <c r="BI298" s="1">
        <f t="shared" si="140"/>
        <v>0</v>
      </c>
      <c r="BJ298" s="1">
        <f t="shared" si="129"/>
        <v>1</v>
      </c>
      <c r="BK298" s="1">
        <f t="shared" si="141"/>
        <v>0</v>
      </c>
      <c r="BL298" s="1">
        <f t="shared" si="141"/>
        <v>0</v>
      </c>
      <c r="BM298" s="1">
        <f t="shared" si="141"/>
        <v>0.36856368563685638</v>
      </c>
      <c r="BN298" s="1">
        <f t="shared" si="130"/>
        <v>0.63143631436314362</v>
      </c>
    </row>
    <row r="299" spans="1:66" hidden="1">
      <c r="A299" s="2" t="s">
        <v>1047</v>
      </c>
      <c r="B299" s="2" t="s">
        <v>105</v>
      </c>
      <c r="C299" s="2" t="s">
        <v>1048</v>
      </c>
      <c r="D299" s="2">
        <v>16182</v>
      </c>
      <c r="E299" s="6" t="s">
        <v>61</v>
      </c>
      <c r="F299" s="2" t="s">
        <v>1436</v>
      </c>
      <c r="G299" s="2" t="s">
        <v>6</v>
      </c>
      <c r="H299" s="2" t="s">
        <v>1141</v>
      </c>
      <c r="I299" s="2">
        <v>38</v>
      </c>
      <c r="J299" s="2">
        <v>10</v>
      </c>
      <c r="K299" s="2" t="str">
        <f t="shared" si="112"/>
        <v>ESTERIL</v>
      </c>
      <c r="L299" s="2">
        <f t="shared" si="113"/>
        <v>1.22E-4</v>
      </c>
      <c r="M299" s="2">
        <f t="shared" si="114"/>
        <v>1.6</v>
      </c>
      <c r="N299" s="8">
        <v>1.22</v>
      </c>
      <c r="O299" s="11">
        <v>0.16</v>
      </c>
      <c r="P299" s="11">
        <f t="shared" si="131"/>
        <v>0</v>
      </c>
      <c r="Q299" s="11">
        <f t="shared" si="132"/>
        <v>1</v>
      </c>
      <c r="R299" s="11">
        <f t="shared" si="133"/>
        <v>0</v>
      </c>
      <c r="S299" s="11">
        <f t="shared" si="134"/>
        <v>608400</v>
      </c>
      <c r="T299" s="2">
        <v>0</v>
      </c>
      <c r="U299" s="2">
        <v>780</v>
      </c>
      <c r="V299" s="2">
        <f t="shared" si="115"/>
        <v>0</v>
      </c>
      <c r="W299" s="2">
        <f t="shared" si="116"/>
        <v>1</v>
      </c>
      <c r="X299" s="2">
        <v>0</v>
      </c>
      <c r="Y299" s="2">
        <v>305</v>
      </c>
      <c r="Z299" s="5">
        <v>0</v>
      </c>
      <c r="AA299" s="5">
        <v>0</v>
      </c>
      <c r="AB299" s="5">
        <v>222</v>
      </c>
      <c r="AC299" s="5">
        <v>392</v>
      </c>
      <c r="AD299" s="5">
        <v>0</v>
      </c>
      <c r="AE299" s="5">
        <v>5</v>
      </c>
      <c r="AF299" s="5">
        <f t="shared" si="117"/>
        <v>0</v>
      </c>
      <c r="AG299" s="5">
        <f t="shared" si="118"/>
        <v>0</v>
      </c>
      <c r="AH299" s="5">
        <f t="shared" si="119"/>
        <v>0.36156351791530944</v>
      </c>
      <c r="AI299" s="5">
        <f t="shared" si="120"/>
        <v>0.6384364820846905</v>
      </c>
      <c r="AJ299" s="5">
        <v>0</v>
      </c>
      <c r="AK299" s="3">
        <v>0</v>
      </c>
      <c r="AL299" s="3">
        <v>148</v>
      </c>
      <c r="AM299" s="3">
        <v>467</v>
      </c>
      <c r="AN299" s="3">
        <v>0</v>
      </c>
      <c r="AO299" s="3">
        <v>4</v>
      </c>
      <c r="AP299" s="1">
        <f t="shared" si="121"/>
        <v>0</v>
      </c>
      <c r="AQ299" s="1">
        <f t="shared" si="122"/>
        <v>0</v>
      </c>
      <c r="AR299" s="1">
        <f t="shared" si="123"/>
        <v>0.24065040650406505</v>
      </c>
      <c r="AS299" s="1">
        <f t="shared" si="124"/>
        <v>0.759349593495935</v>
      </c>
      <c r="AT299" s="5">
        <f t="shared" si="125"/>
        <v>614</v>
      </c>
      <c r="AU299" s="3">
        <f t="shared" si="135"/>
        <v>615</v>
      </c>
      <c r="AV299" s="2">
        <f t="shared" si="126"/>
        <v>780</v>
      </c>
      <c r="AW299" s="1">
        <f t="shared" si="136"/>
        <v>0.25407166123778502</v>
      </c>
      <c r="AX299" s="1">
        <f t="shared" si="137"/>
        <v>0.25365853658536586</v>
      </c>
      <c r="AY299" s="1">
        <f t="shared" si="138"/>
        <v>0</v>
      </c>
      <c r="AZ299" s="1">
        <f t="shared" si="138"/>
        <v>0</v>
      </c>
      <c r="BA299" s="1">
        <f t="shared" si="138"/>
        <v>37.541463414634144</v>
      </c>
      <c r="BB299" s="1">
        <f t="shared" si="127"/>
        <v>118.45853658536585</v>
      </c>
      <c r="BC299" s="1">
        <f t="shared" si="139"/>
        <v>0</v>
      </c>
      <c r="BD299" s="1">
        <f t="shared" si="139"/>
        <v>0</v>
      </c>
      <c r="BE299" s="1">
        <f t="shared" si="139"/>
        <v>56.403908794788272</v>
      </c>
      <c r="BF299" s="1">
        <f t="shared" si="128"/>
        <v>99.596091205211721</v>
      </c>
      <c r="BG299" s="1">
        <f t="shared" si="140"/>
        <v>0</v>
      </c>
      <c r="BH299" s="1">
        <f t="shared" si="140"/>
        <v>0</v>
      </c>
      <c r="BI299" s="1">
        <f t="shared" si="140"/>
        <v>0.24065040650406502</v>
      </c>
      <c r="BJ299" s="1">
        <f t="shared" si="129"/>
        <v>0.75934959349593489</v>
      </c>
      <c r="BK299" s="1">
        <f t="shared" si="141"/>
        <v>0</v>
      </c>
      <c r="BL299" s="1">
        <f t="shared" si="141"/>
        <v>0</v>
      </c>
      <c r="BM299" s="1">
        <f t="shared" si="141"/>
        <v>0.36156351791530944</v>
      </c>
      <c r="BN299" s="1">
        <f t="shared" si="130"/>
        <v>0.6384364820846905</v>
      </c>
    </row>
    <row r="300" spans="1:66" hidden="1">
      <c r="A300" s="2" t="s">
        <v>1049</v>
      </c>
      <c r="B300" s="2" t="s">
        <v>105</v>
      </c>
      <c r="C300" s="2" t="s">
        <v>164</v>
      </c>
      <c r="E300" s="6" t="s">
        <v>95</v>
      </c>
      <c r="F300" s="2" t="s">
        <v>1141</v>
      </c>
      <c r="G300" s="2" t="s">
        <v>1433</v>
      </c>
      <c r="H300" s="2" t="s">
        <v>1141</v>
      </c>
      <c r="I300" s="2">
        <v>230</v>
      </c>
      <c r="J300" s="2">
        <v>185</v>
      </c>
      <c r="K300" s="2" t="str">
        <f t="shared" si="112"/>
        <v>MINERIO</v>
      </c>
      <c r="L300" s="2">
        <f t="shared" si="113"/>
        <v>2.0904999999999999E-3</v>
      </c>
      <c r="M300" s="2">
        <f t="shared" si="114"/>
        <v>151.69999999999999</v>
      </c>
      <c r="N300" s="8">
        <v>1.1299999999999999</v>
      </c>
      <c r="O300" s="11">
        <v>0.82</v>
      </c>
      <c r="P300" s="11">
        <f t="shared" si="131"/>
        <v>8.3027085885395407E-3</v>
      </c>
      <c r="Q300" s="11">
        <f t="shared" si="132"/>
        <v>0.99999886045853315</v>
      </c>
      <c r="R300" s="11">
        <f t="shared" si="133"/>
        <v>433406.57751463185</v>
      </c>
      <c r="S300" s="11">
        <f t="shared" si="134"/>
        <v>52200565.51522322</v>
      </c>
      <c r="T300" s="2">
        <v>61</v>
      </c>
      <c r="U300" s="2">
        <v>7286</v>
      </c>
      <c r="V300" s="2">
        <f t="shared" si="115"/>
        <v>8.3027085885395407E-3</v>
      </c>
      <c r="W300" s="2">
        <f t="shared" si="116"/>
        <v>0.99169729141146046</v>
      </c>
      <c r="X300" s="2">
        <v>0</v>
      </c>
      <c r="Y300" s="2">
        <v>1019</v>
      </c>
      <c r="Z300" s="5">
        <v>0</v>
      </c>
      <c r="AA300" s="5">
        <v>35</v>
      </c>
      <c r="AB300" s="5">
        <v>3822</v>
      </c>
      <c r="AC300" s="5">
        <v>719</v>
      </c>
      <c r="AD300" s="5">
        <v>50</v>
      </c>
      <c r="AE300" s="5">
        <v>134</v>
      </c>
      <c r="AF300" s="5">
        <f t="shared" si="117"/>
        <v>0</v>
      </c>
      <c r="AG300" s="5">
        <f t="shared" si="118"/>
        <v>7.6486013986013989E-3</v>
      </c>
      <c r="AH300" s="5">
        <f t="shared" si="119"/>
        <v>0.83522727272727271</v>
      </c>
      <c r="AI300" s="5">
        <f t="shared" si="120"/>
        <v>0.15712412587412589</v>
      </c>
      <c r="AJ300" s="5">
        <v>0</v>
      </c>
      <c r="AK300" s="3">
        <v>26</v>
      </c>
      <c r="AL300" s="3">
        <v>3524</v>
      </c>
      <c r="AM300" s="3">
        <v>1103</v>
      </c>
      <c r="AN300" s="3">
        <v>35</v>
      </c>
      <c r="AO300" s="3">
        <v>72</v>
      </c>
      <c r="AP300" s="1">
        <f t="shared" si="121"/>
        <v>0</v>
      </c>
      <c r="AQ300" s="1">
        <f t="shared" si="122"/>
        <v>5.5877928218353752E-3</v>
      </c>
      <c r="AR300" s="1">
        <f t="shared" si="123"/>
        <v>0.75736084246722546</v>
      </c>
      <c r="AS300" s="1">
        <f t="shared" si="124"/>
        <v>0.23705136471093918</v>
      </c>
      <c r="AT300" s="5">
        <f t="shared" si="125"/>
        <v>4576</v>
      </c>
      <c r="AU300" s="3">
        <f t="shared" si="135"/>
        <v>4653</v>
      </c>
      <c r="AV300" s="2">
        <f t="shared" si="126"/>
        <v>7347</v>
      </c>
      <c r="AW300" s="1">
        <f t="shared" si="136"/>
        <v>0.32111013986013986</v>
      </c>
      <c r="AX300" s="1">
        <f t="shared" si="137"/>
        <v>0.31579626047711157</v>
      </c>
      <c r="AY300" s="1">
        <f t="shared" si="138"/>
        <v>0</v>
      </c>
      <c r="AZ300" s="1">
        <f t="shared" si="138"/>
        <v>8.2107027724049004</v>
      </c>
      <c r="BA300" s="1">
        <f t="shared" si="138"/>
        <v>1112.8660219213411</v>
      </c>
      <c r="BB300" s="1">
        <f t="shared" si="127"/>
        <v>348.32327530625406</v>
      </c>
      <c r="BC300" s="1">
        <f t="shared" si="139"/>
        <v>0</v>
      </c>
      <c r="BD300" s="1">
        <f t="shared" si="139"/>
        <v>11.238854895104895</v>
      </c>
      <c r="BE300" s="1">
        <f t="shared" si="139"/>
        <v>1227.2829545454545</v>
      </c>
      <c r="BF300" s="1">
        <f t="shared" si="128"/>
        <v>230.87819055944055</v>
      </c>
      <c r="BG300" s="1">
        <f t="shared" si="140"/>
        <v>0</v>
      </c>
      <c r="BH300" s="1">
        <f t="shared" si="140"/>
        <v>5.5877928218353752E-3</v>
      </c>
      <c r="BI300" s="1">
        <f t="shared" si="140"/>
        <v>0.75736084246722546</v>
      </c>
      <c r="BJ300" s="1">
        <f t="shared" si="129"/>
        <v>0.23705136471093918</v>
      </c>
      <c r="BK300" s="1">
        <f t="shared" si="141"/>
        <v>0</v>
      </c>
      <c r="BL300" s="1">
        <f t="shared" si="141"/>
        <v>7.6486013986013989E-3</v>
      </c>
      <c r="BM300" s="1">
        <f t="shared" si="141"/>
        <v>0.83522727272727271</v>
      </c>
      <c r="BN300" s="1">
        <f t="shared" si="130"/>
        <v>0.15712412587412589</v>
      </c>
    </row>
    <row r="301" spans="1:66" hidden="1">
      <c r="A301" s="2" t="s">
        <v>1049</v>
      </c>
      <c r="B301" s="2" t="s">
        <v>105</v>
      </c>
      <c r="C301" s="2" t="s">
        <v>164</v>
      </c>
      <c r="E301" s="6" t="s">
        <v>143</v>
      </c>
      <c r="F301" s="2" t="s">
        <v>1436</v>
      </c>
      <c r="G301" s="2" t="s">
        <v>6</v>
      </c>
      <c r="H301" s="2" t="s">
        <v>1434</v>
      </c>
      <c r="I301" s="2">
        <v>193</v>
      </c>
      <c r="J301" s="2">
        <v>40</v>
      </c>
      <c r="K301" s="2" t="str">
        <f t="shared" si="112"/>
        <v>ESTERIL</v>
      </c>
      <c r="L301" s="2">
        <f t="shared" si="113"/>
        <v>4.4400000000000006E-4</v>
      </c>
      <c r="M301" s="2">
        <f t="shared" si="114"/>
        <v>7.1999999999999993</v>
      </c>
      <c r="N301" s="8">
        <v>1.1100000000000001</v>
      </c>
      <c r="O301" s="11">
        <v>0.18</v>
      </c>
      <c r="P301" s="11">
        <f t="shared" si="131"/>
        <v>4.8877805486284287E-2</v>
      </c>
      <c r="Q301" s="11">
        <f t="shared" si="132"/>
        <v>0.9999743699251471</v>
      </c>
      <c r="R301" s="11">
        <f t="shared" si="133"/>
        <v>159951.6897755611</v>
      </c>
      <c r="S301" s="11">
        <f t="shared" si="134"/>
        <v>3272397.1260670153</v>
      </c>
      <c r="T301" s="2">
        <v>98</v>
      </c>
      <c r="U301" s="2">
        <v>1907</v>
      </c>
      <c r="V301" s="2">
        <f t="shared" si="115"/>
        <v>4.8877805486284287E-2</v>
      </c>
      <c r="W301" s="2">
        <f t="shared" si="116"/>
        <v>0.95112219451371571</v>
      </c>
      <c r="X301" s="2">
        <v>0</v>
      </c>
      <c r="Y301" s="2">
        <v>460</v>
      </c>
      <c r="Z301" s="5">
        <v>0</v>
      </c>
      <c r="AA301" s="5">
        <v>11</v>
      </c>
      <c r="AB301" s="5">
        <v>373</v>
      </c>
      <c r="AC301" s="5">
        <v>944</v>
      </c>
      <c r="AD301" s="5">
        <v>9</v>
      </c>
      <c r="AE301" s="5">
        <v>7</v>
      </c>
      <c r="AF301" s="5">
        <f t="shared" si="117"/>
        <v>0</v>
      </c>
      <c r="AG301" s="5">
        <f t="shared" si="118"/>
        <v>8.2831325301204826E-3</v>
      </c>
      <c r="AH301" s="5">
        <f t="shared" si="119"/>
        <v>0.28087349397590361</v>
      </c>
      <c r="AI301" s="5">
        <f t="shared" si="120"/>
        <v>0.71084337349397586</v>
      </c>
      <c r="AJ301" s="5">
        <v>0</v>
      </c>
      <c r="AK301" s="3">
        <v>0</v>
      </c>
      <c r="AL301" s="3">
        <v>6</v>
      </c>
      <c r="AM301" s="3">
        <v>270</v>
      </c>
      <c r="AN301" s="3">
        <v>1056</v>
      </c>
      <c r="AO301" s="3">
        <v>5</v>
      </c>
      <c r="AP301" s="1">
        <f t="shared" si="121"/>
        <v>0</v>
      </c>
      <c r="AQ301" s="1">
        <f t="shared" si="122"/>
        <v>0</v>
      </c>
      <c r="AR301" s="1">
        <f t="shared" si="123"/>
        <v>2.1739130434782608E-2</v>
      </c>
      <c r="AS301" s="1">
        <f t="shared" si="124"/>
        <v>0.97826086956521741</v>
      </c>
      <c r="AT301" s="5">
        <f t="shared" si="125"/>
        <v>1328</v>
      </c>
      <c r="AU301" s="3">
        <f t="shared" si="135"/>
        <v>276</v>
      </c>
      <c r="AV301" s="2">
        <f t="shared" si="126"/>
        <v>2005</v>
      </c>
      <c r="AW301" s="1">
        <f t="shared" si="136"/>
        <v>0.30195783132530118</v>
      </c>
      <c r="AX301" s="1">
        <f t="shared" si="137"/>
        <v>1.4528985507246377</v>
      </c>
      <c r="AY301" s="1">
        <f t="shared" si="138"/>
        <v>0</v>
      </c>
      <c r="AZ301" s="1">
        <f t="shared" si="138"/>
        <v>0</v>
      </c>
      <c r="BA301" s="1">
        <f t="shared" si="138"/>
        <v>8.7173913043478262</v>
      </c>
      <c r="BB301" s="1">
        <f t="shared" si="127"/>
        <v>392.28260869565219</v>
      </c>
      <c r="BC301" s="1">
        <f t="shared" si="139"/>
        <v>0</v>
      </c>
      <c r="BD301" s="1">
        <f t="shared" si="139"/>
        <v>3.3215361445783129</v>
      </c>
      <c r="BE301" s="1">
        <f t="shared" si="139"/>
        <v>112.63027108433734</v>
      </c>
      <c r="BF301" s="1">
        <f t="shared" si="128"/>
        <v>285.0481927710843</v>
      </c>
      <c r="BG301" s="1">
        <f t="shared" si="140"/>
        <v>0</v>
      </c>
      <c r="BH301" s="1">
        <f t="shared" si="140"/>
        <v>0</v>
      </c>
      <c r="BI301" s="1">
        <f t="shared" si="140"/>
        <v>2.1739130434782608E-2</v>
      </c>
      <c r="BJ301" s="1">
        <f t="shared" si="129"/>
        <v>0.97826086956521741</v>
      </c>
      <c r="BK301" s="1">
        <f t="shared" si="141"/>
        <v>0</v>
      </c>
      <c r="BL301" s="1">
        <f t="shared" si="141"/>
        <v>8.2831325301204826E-3</v>
      </c>
      <c r="BM301" s="1">
        <f t="shared" si="141"/>
        <v>0.28087349397590361</v>
      </c>
      <c r="BN301" s="1">
        <f t="shared" si="130"/>
        <v>0.71084337349397597</v>
      </c>
    </row>
    <row r="302" spans="1:66" hidden="1">
      <c r="A302" s="2" t="s">
        <v>161</v>
      </c>
      <c r="B302" s="2" t="s">
        <v>105</v>
      </c>
      <c r="C302" s="2" t="s">
        <v>164</v>
      </c>
      <c r="D302" s="2" t="s">
        <v>207</v>
      </c>
      <c r="E302" s="6" t="s">
        <v>70</v>
      </c>
      <c r="F302" s="2" t="s">
        <v>1141</v>
      </c>
      <c r="G302" s="2" t="s">
        <v>1433</v>
      </c>
      <c r="H302" s="2" t="s">
        <v>1141</v>
      </c>
      <c r="I302" s="2">
        <v>43</v>
      </c>
      <c r="J302" s="2">
        <v>20</v>
      </c>
      <c r="K302" s="2" t="str">
        <f t="shared" si="112"/>
        <v>ESTERIL</v>
      </c>
      <c r="L302" s="2">
        <f t="shared" si="113"/>
        <v>2.1200000000000003E-4</v>
      </c>
      <c r="M302" s="2">
        <f t="shared" si="114"/>
        <v>3.8</v>
      </c>
      <c r="N302" s="9">
        <v>1.06</v>
      </c>
      <c r="O302" s="10">
        <v>0.19</v>
      </c>
      <c r="P302" s="11">
        <f t="shared" si="131"/>
        <v>1.0404624277456647E-2</v>
      </c>
      <c r="Q302" s="11">
        <f t="shared" si="132"/>
        <v>0.99998784521283701</v>
      </c>
      <c r="R302" s="11">
        <f t="shared" si="133"/>
        <v>7464.3710982658959</v>
      </c>
      <c r="S302" s="11">
        <f t="shared" si="134"/>
        <v>717400.28004629619</v>
      </c>
      <c r="T302" s="2">
        <v>9</v>
      </c>
      <c r="U302" s="2">
        <v>856</v>
      </c>
      <c r="V302" s="2">
        <f t="shared" si="115"/>
        <v>1.0404624277456647E-2</v>
      </c>
      <c r="W302" s="2">
        <f t="shared" si="116"/>
        <v>0.9895953757225433</v>
      </c>
      <c r="X302" s="2">
        <v>0</v>
      </c>
      <c r="Y302" s="2">
        <v>326</v>
      </c>
      <c r="Z302" s="5">
        <v>0</v>
      </c>
      <c r="AA302" s="5">
        <v>0</v>
      </c>
      <c r="AB302" s="5">
        <v>156</v>
      </c>
      <c r="AC302" s="5">
        <v>439</v>
      </c>
      <c r="AD302" s="5">
        <v>0</v>
      </c>
      <c r="AE302" s="5">
        <v>4</v>
      </c>
      <c r="AF302" s="5">
        <f t="shared" si="117"/>
        <v>0</v>
      </c>
      <c r="AG302" s="5">
        <f t="shared" si="118"/>
        <v>0</v>
      </c>
      <c r="AH302" s="5">
        <f t="shared" si="119"/>
        <v>0.26218487394957984</v>
      </c>
      <c r="AI302" s="5">
        <f t="shared" si="120"/>
        <v>0.73781512605042021</v>
      </c>
      <c r="AJ302" s="2">
        <v>0</v>
      </c>
      <c r="AK302" s="3">
        <v>0</v>
      </c>
      <c r="AL302" s="3">
        <v>102</v>
      </c>
      <c r="AM302" s="3">
        <v>493</v>
      </c>
      <c r="AN302" s="3">
        <v>0</v>
      </c>
      <c r="AO302" s="3">
        <v>4</v>
      </c>
      <c r="AP302" s="1">
        <f t="shared" si="121"/>
        <v>0</v>
      </c>
      <c r="AQ302" s="1">
        <f t="shared" si="122"/>
        <v>0</v>
      </c>
      <c r="AR302" s="1">
        <f t="shared" si="123"/>
        <v>0.17142857142857143</v>
      </c>
      <c r="AS302" s="1">
        <f t="shared" si="124"/>
        <v>0.82857142857142863</v>
      </c>
      <c r="AT302" s="5">
        <f t="shared" si="125"/>
        <v>595</v>
      </c>
      <c r="AU302" s="3">
        <f t="shared" si="135"/>
        <v>595</v>
      </c>
      <c r="AV302" s="2">
        <f t="shared" si="126"/>
        <v>865</v>
      </c>
      <c r="AW302" s="1">
        <f t="shared" si="136"/>
        <v>0.29075630252100843</v>
      </c>
      <c r="AX302" s="1">
        <f t="shared" si="137"/>
        <v>0.29075630252100843</v>
      </c>
      <c r="AY302" s="1">
        <f t="shared" si="138"/>
        <v>0</v>
      </c>
      <c r="AZ302" s="1">
        <f t="shared" si="138"/>
        <v>0</v>
      </c>
      <c r="BA302" s="1">
        <f t="shared" si="138"/>
        <v>29.657142857142858</v>
      </c>
      <c r="BB302" s="1">
        <f t="shared" si="127"/>
        <v>143.34285714285716</v>
      </c>
      <c r="BC302" s="1">
        <f t="shared" si="139"/>
        <v>0</v>
      </c>
      <c r="BD302" s="1">
        <f t="shared" si="139"/>
        <v>0</v>
      </c>
      <c r="BE302" s="1">
        <f t="shared" si="139"/>
        <v>45.357983193277313</v>
      </c>
      <c r="BF302" s="1">
        <f t="shared" si="128"/>
        <v>127.64201680672269</v>
      </c>
      <c r="BG302" s="1">
        <f t="shared" si="140"/>
        <v>0</v>
      </c>
      <c r="BH302" s="1">
        <f t="shared" si="140"/>
        <v>0</v>
      </c>
      <c r="BI302" s="1">
        <f t="shared" si="140"/>
        <v>0.17142857142857143</v>
      </c>
      <c r="BJ302" s="1">
        <f t="shared" si="129"/>
        <v>0.82857142857142863</v>
      </c>
      <c r="BK302" s="1">
        <f t="shared" si="141"/>
        <v>0</v>
      </c>
      <c r="BL302" s="1">
        <f t="shared" si="141"/>
        <v>0</v>
      </c>
      <c r="BM302" s="1">
        <f t="shared" si="141"/>
        <v>0.26218487394957984</v>
      </c>
      <c r="BN302" s="1">
        <f t="shared" si="130"/>
        <v>0.73781512605042021</v>
      </c>
    </row>
    <row r="303" spans="1:66" hidden="1">
      <c r="A303" s="2" t="s">
        <v>1049</v>
      </c>
      <c r="B303" s="2" t="s">
        <v>105</v>
      </c>
      <c r="C303" s="2" t="s">
        <v>164</v>
      </c>
      <c r="E303" s="6" t="s">
        <v>133</v>
      </c>
      <c r="F303" s="2" t="s">
        <v>1436</v>
      </c>
      <c r="G303" s="2" t="s">
        <v>6</v>
      </c>
      <c r="H303" s="2" t="s">
        <v>1434</v>
      </c>
      <c r="I303" s="2">
        <v>89</v>
      </c>
      <c r="J303" s="2">
        <v>40</v>
      </c>
      <c r="K303" s="2" t="str">
        <f t="shared" si="112"/>
        <v>MINERIO</v>
      </c>
      <c r="L303" s="2">
        <f t="shared" si="113"/>
        <v>4.1733333333333325E-4</v>
      </c>
      <c r="M303" s="2">
        <f t="shared" si="114"/>
        <v>37.599999999999994</v>
      </c>
      <c r="N303" s="9">
        <v>1.0433333333333332</v>
      </c>
      <c r="O303" s="10">
        <v>0.94</v>
      </c>
      <c r="P303" s="11">
        <f t="shared" si="131"/>
        <v>5.0251256281407038E-2</v>
      </c>
      <c r="Q303" s="11">
        <f t="shared" si="132"/>
        <v>0.9999704586879522</v>
      </c>
      <c r="R303" s="11">
        <f t="shared" si="133"/>
        <v>130418.14070351759</v>
      </c>
      <c r="S303" s="11">
        <f t="shared" si="134"/>
        <v>2595244.3308124747</v>
      </c>
      <c r="T303" s="2">
        <v>90</v>
      </c>
      <c r="U303" s="2">
        <v>1701</v>
      </c>
      <c r="V303" s="2">
        <f t="shared" si="115"/>
        <v>5.0251256281407038E-2</v>
      </c>
      <c r="W303" s="2">
        <f t="shared" si="116"/>
        <v>0.94974874371859297</v>
      </c>
      <c r="X303" s="2">
        <v>0</v>
      </c>
      <c r="Y303" s="2">
        <v>400</v>
      </c>
      <c r="Z303" s="5">
        <v>0</v>
      </c>
      <c r="AA303" s="5">
        <v>9</v>
      </c>
      <c r="AB303" s="5">
        <v>803</v>
      </c>
      <c r="AC303" s="5">
        <v>358</v>
      </c>
      <c r="AD303" s="5">
        <v>5</v>
      </c>
      <c r="AE303" s="5">
        <v>21</v>
      </c>
      <c r="AF303" s="5">
        <f t="shared" si="117"/>
        <v>0</v>
      </c>
      <c r="AG303" s="5">
        <f t="shared" si="118"/>
        <v>7.6923076923076927E-3</v>
      </c>
      <c r="AH303" s="5">
        <f t="shared" si="119"/>
        <v>0.68632478632478633</v>
      </c>
      <c r="AI303" s="5">
        <f t="shared" si="120"/>
        <v>0.30598290598290601</v>
      </c>
      <c r="AJ303" s="2">
        <v>0</v>
      </c>
      <c r="AK303" s="3">
        <v>6</v>
      </c>
      <c r="AL303" s="3">
        <v>689</v>
      </c>
      <c r="AM303" s="3">
        <v>483</v>
      </c>
      <c r="AN303" s="3">
        <v>4</v>
      </c>
      <c r="AO303" s="3">
        <v>14</v>
      </c>
      <c r="AP303" s="1">
        <f t="shared" si="121"/>
        <v>0</v>
      </c>
      <c r="AQ303" s="1">
        <f t="shared" si="122"/>
        <v>5.0933786078098476E-3</v>
      </c>
      <c r="AR303" s="1">
        <f t="shared" si="123"/>
        <v>0.58488964346349748</v>
      </c>
      <c r="AS303" s="1">
        <f t="shared" si="124"/>
        <v>0.41001697792869268</v>
      </c>
      <c r="AT303" s="5">
        <f t="shared" si="125"/>
        <v>1170</v>
      </c>
      <c r="AU303" s="3">
        <f t="shared" si="135"/>
        <v>1178</v>
      </c>
      <c r="AV303" s="2">
        <f t="shared" si="126"/>
        <v>1791</v>
      </c>
      <c r="AW303" s="1">
        <f t="shared" si="136"/>
        <v>0.30615384615384617</v>
      </c>
      <c r="AX303" s="1">
        <f t="shared" si="137"/>
        <v>0.30407470288624788</v>
      </c>
      <c r="AY303" s="1">
        <f t="shared" si="138"/>
        <v>0</v>
      </c>
      <c r="AZ303" s="1">
        <f t="shared" si="138"/>
        <v>1.8244482173174874</v>
      </c>
      <c r="BA303" s="1">
        <f t="shared" si="138"/>
        <v>209.5074702886248</v>
      </c>
      <c r="BB303" s="1">
        <f t="shared" si="127"/>
        <v>146.86808149405772</v>
      </c>
      <c r="BC303" s="1">
        <f t="shared" si="139"/>
        <v>0</v>
      </c>
      <c r="BD303" s="1">
        <f t="shared" si="139"/>
        <v>2.7553846153846155</v>
      </c>
      <c r="BE303" s="1">
        <f t="shared" si="139"/>
        <v>245.84153846153848</v>
      </c>
      <c r="BF303" s="1">
        <f t="shared" si="128"/>
        <v>109.60307692307693</v>
      </c>
      <c r="BG303" s="1">
        <f t="shared" si="140"/>
        <v>0</v>
      </c>
      <c r="BH303" s="1">
        <f t="shared" si="140"/>
        <v>5.0933786078098467E-3</v>
      </c>
      <c r="BI303" s="1">
        <f t="shared" si="140"/>
        <v>0.58488964346349737</v>
      </c>
      <c r="BJ303" s="1">
        <f t="shared" si="129"/>
        <v>0.41001697792869263</v>
      </c>
      <c r="BK303" s="1">
        <f t="shared" si="141"/>
        <v>0</v>
      </c>
      <c r="BL303" s="1">
        <f t="shared" si="141"/>
        <v>7.6923076923076919E-3</v>
      </c>
      <c r="BM303" s="1">
        <f t="shared" si="141"/>
        <v>0.68632478632478633</v>
      </c>
      <c r="BN303" s="1">
        <f t="shared" si="130"/>
        <v>0.30598290598290595</v>
      </c>
    </row>
    <row r="304" spans="1:66" hidden="1">
      <c r="A304" s="2" t="s">
        <v>161</v>
      </c>
      <c r="B304" s="2" t="s">
        <v>105</v>
      </c>
      <c r="C304" s="2" t="s">
        <v>164</v>
      </c>
      <c r="D304" s="2" t="s">
        <v>286</v>
      </c>
      <c r="E304" s="6" t="s">
        <v>79</v>
      </c>
      <c r="F304" s="2" t="s">
        <v>1436</v>
      </c>
      <c r="G304" s="2" t="s">
        <v>1433</v>
      </c>
      <c r="H304" s="2" t="s">
        <v>1141</v>
      </c>
      <c r="I304" s="2">
        <v>123</v>
      </c>
      <c r="J304" s="2">
        <v>90</v>
      </c>
      <c r="K304" s="2" t="str">
        <f t="shared" si="112"/>
        <v>MINERIO</v>
      </c>
      <c r="L304" s="2">
        <f t="shared" si="113"/>
        <v>9.3600000000000009E-4</v>
      </c>
      <c r="M304" s="2">
        <f t="shared" si="114"/>
        <v>20.7</v>
      </c>
      <c r="N304" s="8">
        <v>1.04</v>
      </c>
      <c r="O304" s="11">
        <v>0.23</v>
      </c>
      <c r="P304" s="11">
        <f t="shared" si="131"/>
        <v>1.020408163265306E-2</v>
      </c>
      <c r="Q304" s="11">
        <f t="shared" si="132"/>
        <v>0.99999690598845925</v>
      </c>
      <c r="R304" s="11">
        <f t="shared" si="133"/>
        <v>108711.18367346938</v>
      </c>
      <c r="S304" s="11">
        <f t="shared" si="134"/>
        <v>10653663.037341624</v>
      </c>
      <c r="T304" s="2">
        <v>34</v>
      </c>
      <c r="U304" s="2">
        <v>3298</v>
      </c>
      <c r="V304" s="2">
        <f t="shared" si="115"/>
        <v>1.020408163265306E-2</v>
      </c>
      <c r="W304" s="2">
        <f t="shared" si="116"/>
        <v>0.98979591836734693</v>
      </c>
      <c r="X304" s="2">
        <v>0</v>
      </c>
      <c r="Y304" s="2">
        <v>628</v>
      </c>
      <c r="Z304" s="5">
        <v>0</v>
      </c>
      <c r="AA304" s="5">
        <v>16</v>
      </c>
      <c r="AB304" s="5">
        <v>1711</v>
      </c>
      <c r="AC304" s="5">
        <v>362</v>
      </c>
      <c r="AD304" s="5">
        <v>30</v>
      </c>
      <c r="AE304" s="5">
        <v>63</v>
      </c>
      <c r="AF304" s="5">
        <f t="shared" si="117"/>
        <v>0</v>
      </c>
      <c r="AG304" s="5">
        <f t="shared" si="118"/>
        <v>7.659167065581618E-3</v>
      </c>
      <c r="AH304" s="5">
        <f t="shared" si="119"/>
        <v>0.81905217807563424</v>
      </c>
      <c r="AI304" s="5">
        <f t="shared" si="120"/>
        <v>0.17328865485878411</v>
      </c>
      <c r="AJ304" s="5">
        <v>0</v>
      </c>
      <c r="AK304" s="3">
        <v>9</v>
      </c>
      <c r="AL304" s="3">
        <v>1563</v>
      </c>
      <c r="AM304" s="3">
        <v>549</v>
      </c>
      <c r="AN304" s="3">
        <v>17</v>
      </c>
      <c r="AO304" s="3">
        <v>44</v>
      </c>
      <c r="AP304" s="1">
        <f t="shared" si="121"/>
        <v>0</v>
      </c>
      <c r="AQ304" s="1">
        <f t="shared" si="122"/>
        <v>4.2432814710042432E-3</v>
      </c>
      <c r="AR304" s="1">
        <f t="shared" si="123"/>
        <v>0.73691654879773694</v>
      </c>
      <c r="AS304" s="1">
        <f t="shared" si="124"/>
        <v>0.25884016973125884</v>
      </c>
      <c r="AT304" s="5">
        <f t="shared" si="125"/>
        <v>2089</v>
      </c>
      <c r="AU304" s="3">
        <f t="shared" si="135"/>
        <v>2121</v>
      </c>
      <c r="AV304" s="2">
        <f t="shared" si="126"/>
        <v>3332</v>
      </c>
      <c r="AW304" s="1">
        <f t="shared" si="136"/>
        <v>0.31900430828147441</v>
      </c>
      <c r="AX304" s="1">
        <f t="shared" si="137"/>
        <v>0.31419141914191417</v>
      </c>
      <c r="AY304" s="1">
        <f t="shared" si="138"/>
        <v>0</v>
      </c>
      <c r="AZ304" s="1">
        <f t="shared" si="138"/>
        <v>2.8277227722772276</v>
      </c>
      <c r="BA304" s="1">
        <f t="shared" si="138"/>
        <v>491.08118811881184</v>
      </c>
      <c r="BB304" s="1">
        <f t="shared" si="127"/>
        <v>172.49108910891087</v>
      </c>
      <c r="BC304" s="1">
        <f t="shared" si="139"/>
        <v>0</v>
      </c>
      <c r="BD304" s="1">
        <f t="shared" si="139"/>
        <v>5.1040689325035906</v>
      </c>
      <c r="BE304" s="1">
        <f t="shared" si="139"/>
        <v>545.8163714696027</v>
      </c>
      <c r="BF304" s="1">
        <f t="shared" si="128"/>
        <v>115.47955959789374</v>
      </c>
      <c r="BG304" s="1">
        <f t="shared" si="140"/>
        <v>0</v>
      </c>
      <c r="BH304" s="1">
        <f t="shared" si="140"/>
        <v>4.2432814710042432E-3</v>
      </c>
      <c r="BI304" s="1">
        <f t="shared" si="140"/>
        <v>0.73691654879773683</v>
      </c>
      <c r="BJ304" s="1">
        <f t="shared" si="129"/>
        <v>0.25884016973125884</v>
      </c>
      <c r="BK304" s="1">
        <f t="shared" si="141"/>
        <v>0</v>
      </c>
      <c r="BL304" s="1">
        <f t="shared" si="141"/>
        <v>7.6591670655816188E-3</v>
      </c>
      <c r="BM304" s="1">
        <f t="shared" si="141"/>
        <v>0.81905217807563435</v>
      </c>
      <c r="BN304" s="1">
        <f t="shared" si="130"/>
        <v>0.17328865485878414</v>
      </c>
    </row>
    <row r="305" spans="1:66" hidden="1">
      <c r="A305" s="2" t="s">
        <v>1049</v>
      </c>
      <c r="B305" s="2" t="s">
        <v>105</v>
      </c>
      <c r="C305" s="2" t="s">
        <v>164</v>
      </c>
      <c r="E305" s="6" t="s">
        <v>140</v>
      </c>
      <c r="F305" s="2" t="s">
        <v>1436</v>
      </c>
      <c r="G305" s="2" t="s">
        <v>6</v>
      </c>
      <c r="H305" s="2" t="s">
        <v>1434</v>
      </c>
      <c r="I305" s="2">
        <v>171</v>
      </c>
      <c r="J305" s="2">
        <v>70</v>
      </c>
      <c r="K305" s="2" t="str">
        <f t="shared" si="112"/>
        <v>MINERIO</v>
      </c>
      <c r="L305" s="2">
        <f t="shared" si="113"/>
        <v>7.2800000000000002E-4</v>
      </c>
      <c r="M305" s="2">
        <f t="shared" si="114"/>
        <v>28.7</v>
      </c>
      <c r="N305" s="8">
        <v>1.04</v>
      </c>
      <c r="O305" s="11">
        <v>0.41</v>
      </c>
      <c r="P305" s="11">
        <f t="shared" si="131"/>
        <v>6.4417177914110432E-2</v>
      </c>
      <c r="Q305" s="11">
        <f t="shared" si="132"/>
        <v>0.99997360021421544</v>
      </c>
      <c r="R305" s="11">
        <f t="shared" si="133"/>
        <v>332520.44171779143</v>
      </c>
      <c r="S305" s="11">
        <f t="shared" si="134"/>
        <v>5161847.7247281764</v>
      </c>
      <c r="T305" s="2">
        <v>168</v>
      </c>
      <c r="U305" s="2">
        <v>2440</v>
      </c>
      <c r="V305" s="2">
        <f t="shared" si="115"/>
        <v>6.4417177914110432E-2</v>
      </c>
      <c r="W305" s="2">
        <f t="shared" si="116"/>
        <v>0.93558282208588961</v>
      </c>
      <c r="X305" s="2">
        <v>0</v>
      </c>
      <c r="Y305" s="2">
        <v>544</v>
      </c>
      <c r="Z305" s="5">
        <v>0</v>
      </c>
      <c r="AA305" s="5">
        <v>12</v>
      </c>
      <c r="AB305" s="5">
        <v>1082</v>
      </c>
      <c r="AC305" s="5">
        <v>607</v>
      </c>
      <c r="AD305" s="5">
        <v>11</v>
      </c>
      <c r="AE305" s="5">
        <v>28</v>
      </c>
      <c r="AF305" s="5">
        <f t="shared" si="117"/>
        <v>0</v>
      </c>
      <c r="AG305" s="5">
        <f t="shared" si="118"/>
        <v>7.0546737213403876E-3</v>
      </c>
      <c r="AH305" s="5">
        <f t="shared" si="119"/>
        <v>0.63609641387419169</v>
      </c>
      <c r="AI305" s="5">
        <f t="shared" si="120"/>
        <v>0.35684891240446798</v>
      </c>
      <c r="AJ305" s="5">
        <v>0</v>
      </c>
      <c r="AK305" s="3">
        <v>7</v>
      </c>
      <c r="AL305" s="3">
        <v>929</v>
      </c>
      <c r="AM305" s="3">
        <v>778</v>
      </c>
      <c r="AN305" s="3">
        <v>5</v>
      </c>
      <c r="AO305" s="3">
        <v>21</v>
      </c>
      <c r="AP305" s="1">
        <f t="shared" si="121"/>
        <v>0</v>
      </c>
      <c r="AQ305" s="1">
        <f t="shared" si="122"/>
        <v>4.0840140023337222E-3</v>
      </c>
      <c r="AR305" s="1">
        <f t="shared" si="123"/>
        <v>0.54200700116686118</v>
      </c>
      <c r="AS305" s="1">
        <f t="shared" si="124"/>
        <v>0.45390898483080511</v>
      </c>
      <c r="AT305" s="5">
        <f t="shared" si="125"/>
        <v>1701</v>
      </c>
      <c r="AU305" s="3">
        <f t="shared" si="135"/>
        <v>1714</v>
      </c>
      <c r="AV305" s="2">
        <f t="shared" si="126"/>
        <v>2608</v>
      </c>
      <c r="AW305" s="1">
        <f t="shared" si="136"/>
        <v>0.30664315108759554</v>
      </c>
      <c r="AX305" s="1">
        <f t="shared" si="137"/>
        <v>0.30431738623103849</v>
      </c>
      <c r="AY305" s="1">
        <f t="shared" si="138"/>
        <v>0</v>
      </c>
      <c r="AZ305" s="1">
        <f t="shared" si="138"/>
        <v>2.1302217036172695</v>
      </c>
      <c r="BA305" s="1">
        <f t="shared" si="138"/>
        <v>282.71085180863474</v>
      </c>
      <c r="BB305" s="1">
        <f t="shared" si="127"/>
        <v>236.75892648774794</v>
      </c>
      <c r="BC305" s="1">
        <f t="shared" si="139"/>
        <v>0</v>
      </c>
      <c r="BD305" s="1">
        <f t="shared" si="139"/>
        <v>3.6797178130511465</v>
      </c>
      <c r="BE305" s="1">
        <f t="shared" si="139"/>
        <v>331.78788947677839</v>
      </c>
      <c r="BF305" s="1">
        <f t="shared" si="128"/>
        <v>186.13239271017051</v>
      </c>
      <c r="BG305" s="1">
        <f t="shared" si="140"/>
        <v>0</v>
      </c>
      <c r="BH305" s="1">
        <f t="shared" si="140"/>
        <v>4.084014002333723E-3</v>
      </c>
      <c r="BI305" s="1">
        <f t="shared" si="140"/>
        <v>0.54200700116686118</v>
      </c>
      <c r="BJ305" s="1">
        <f t="shared" si="129"/>
        <v>0.45390898483080516</v>
      </c>
      <c r="BK305" s="1">
        <f t="shared" si="141"/>
        <v>0</v>
      </c>
      <c r="BL305" s="1">
        <f t="shared" si="141"/>
        <v>7.0546737213403876E-3</v>
      </c>
      <c r="BM305" s="1">
        <f t="shared" si="141"/>
        <v>0.63609641387419169</v>
      </c>
      <c r="BN305" s="1">
        <f t="shared" si="130"/>
        <v>0.35684891240446798</v>
      </c>
    </row>
    <row r="306" spans="1:66" hidden="1">
      <c r="A306" s="2" t="s">
        <v>1049</v>
      </c>
      <c r="B306" s="2" t="s">
        <v>105</v>
      </c>
      <c r="C306" s="2" t="s">
        <v>164</v>
      </c>
      <c r="E306" s="6" t="s">
        <v>142</v>
      </c>
      <c r="F306" s="2" t="s">
        <v>1436</v>
      </c>
      <c r="G306" s="2" t="s">
        <v>6</v>
      </c>
      <c r="H306" s="2" t="s">
        <v>1141</v>
      </c>
      <c r="I306" s="2">
        <v>178</v>
      </c>
      <c r="J306" s="2">
        <v>25</v>
      </c>
      <c r="K306" s="2" t="str">
        <f t="shared" si="112"/>
        <v>MINERIO</v>
      </c>
      <c r="L306" s="2">
        <f t="shared" si="113"/>
        <v>2.5999999999999998E-4</v>
      </c>
      <c r="M306" s="2">
        <f t="shared" si="114"/>
        <v>13</v>
      </c>
      <c r="N306" s="8">
        <v>1.04</v>
      </c>
      <c r="O306" s="11">
        <v>0.52</v>
      </c>
      <c r="P306" s="11">
        <f t="shared" si="131"/>
        <v>3.4285714285714287E-2</v>
      </c>
      <c r="Q306" s="11">
        <f t="shared" si="132"/>
        <v>0.99996618880173116</v>
      </c>
      <c r="R306" s="11">
        <f t="shared" si="133"/>
        <v>32793.737142857142</v>
      </c>
      <c r="S306" s="11">
        <f t="shared" si="134"/>
        <v>956451.66012983501</v>
      </c>
      <c r="T306" s="2">
        <v>36</v>
      </c>
      <c r="U306" s="2">
        <v>1014</v>
      </c>
      <c r="V306" s="2">
        <f t="shared" si="115"/>
        <v>3.4285714285714287E-2</v>
      </c>
      <c r="W306" s="2">
        <f t="shared" si="116"/>
        <v>0.96571428571428575</v>
      </c>
      <c r="X306" s="2">
        <v>0</v>
      </c>
      <c r="Y306" s="2">
        <v>402</v>
      </c>
      <c r="Z306" s="5">
        <v>0</v>
      </c>
      <c r="AA306" s="5">
        <v>16</v>
      </c>
      <c r="AB306" s="5">
        <v>468</v>
      </c>
      <c r="AC306" s="5">
        <v>231</v>
      </c>
      <c r="AD306" s="5">
        <v>6</v>
      </c>
      <c r="AE306" s="5">
        <v>19</v>
      </c>
      <c r="AF306" s="5">
        <f t="shared" si="117"/>
        <v>0</v>
      </c>
      <c r="AG306" s="5">
        <f t="shared" si="118"/>
        <v>2.2377622377622378E-2</v>
      </c>
      <c r="AH306" s="5">
        <f t="shared" si="119"/>
        <v>0.65454545454545454</v>
      </c>
      <c r="AI306" s="5">
        <f t="shared" si="120"/>
        <v>0.32307692307692309</v>
      </c>
      <c r="AJ306" s="5">
        <v>0</v>
      </c>
      <c r="AK306" s="3">
        <v>0</v>
      </c>
      <c r="AL306" s="3">
        <v>10</v>
      </c>
      <c r="AM306" s="3">
        <v>414</v>
      </c>
      <c r="AN306" s="3">
        <v>300</v>
      </c>
      <c r="AO306" s="3">
        <v>5</v>
      </c>
      <c r="AP306" s="1">
        <f t="shared" si="121"/>
        <v>0</v>
      </c>
      <c r="AQ306" s="1">
        <f t="shared" si="122"/>
        <v>0</v>
      </c>
      <c r="AR306" s="1">
        <f t="shared" si="123"/>
        <v>2.358490566037736E-2</v>
      </c>
      <c r="AS306" s="1">
        <f t="shared" si="124"/>
        <v>0.97641509433962259</v>
      </c>
      <c r="AT306" s="5">
        <f t="shared" si="125"/>
        <v>715</v>
      </c>
      <c r="AU306" s="3">
        <f t="shared" si="135"/>
        <v>424</v>
      </c>
      <c r="AV306" s="2">
        <f t="shared" si="126"/>
        <v>1050</v>
      </c>
      <c r="AW306" s="1">
        <f t="shared" si="136"/>
        <v>0.2937062937062937</v>
      </c>
      <c r="AX306" s="1">
        <f t="shared" si="137"/>
        <v>0.49528301886792453</v>
      </c>
      <c r="AY306" s="1">
        <f t="shared" si="138"/>
        <v>0</v>
      </c>
      <c r="AZ306" s="1">
        <f t="shared" si="138"/>
        <v>0</v>
      </c>
      <c r="BA306" s="1">
        <f t="shared" si="138"/>
        <v>4.9528301886792452</v>
      </c>
      <c r="BB306" s="1">
        <f t="shared" si="127"/>
        <v>205.04716981132074</v>
      </c>
      <c r="BC306" s="1">
        <f t="shared" si="139"/>
        <v>0</v>
      </c>
      <c r="BD306" s="1">
        <f t="shared" si="139"/>
        <v>4.6993006993006992</v>
      </c>
      <c r="BE306" s="1">
        <f t="shared" si="139"/>
        <v>137.45454545454544</v>
      </c>
      <c r="BF306" s="1">
        <f t="shared" si="128"/>
        <v>67.84615384615384</v>
      </c>
      <c r="BG306" s="1">
        <f t="shared" si="140"/>
        <v>0</v>
      </c>
      <c r="BH306" s="1">
        <f t="shared" si="140"/>
        <v>0</v>
      </c>
      <c r="BI306" s="1">
        <f t="shared" si="140"/>
        <v>2.3584905660377357E-2</v>
      </c>
      <c r="BJ306" s="1">
        <f t="shared" si="129"/>
        <v>0.97641509433962259</v>
      </c>
      <c r="BK306" s="1">
        <f t="shared" si="141"/>
        <v>0</v>
      </c>
      <c r="BL306" s="1">
        <f t="shared" si="141"/>
        <v>2.2377622377622381E-2</v>
      </c>
      <c r="BM306" s="1">
        <f t="shared" si="141"/>
        <v>0.65454545454545454</v>
      </c>
      <c r="BN306" s="1">
        <f t="shared" si="130"/>
        <v>0.32307692307692309</v>
      </c>
    </row>
    <row r="307" spans="1:66" hidden="1">
      <c r="A307" s="2" t="s">
        <v>1049</v>
      </c>
      <c r="B307" s="2" t="s">
        <v>105</v>
      </c>
      <c r="C307" s="2" t="s">
        <v>164</v>
      </c>
      <c r="E307" s="6" t="s">
        <v>13</v>
      </c>
      <c r="F307" s="2" t="s">
        <v>1436</v>
      </c>
      <c r="G307" s="2" t="s">
        <v>1433</v>
      </c>
      <c r="H307" s="2" t="s">
        <v>1434</v>
      </c>
      <c r="I307" s="2">
        <v>17</v>
      </c>
      <c r="J307" s="2">
        <v>120</v>
      </c>
      <c r="K307" s="2" t="str">
        <f t="shared" si="112"/>
        <v>MINERIO</v>
      </c>
      <c r="L307" s="2">
        <f t="shared" si="113"/>
        <v>1.2360000000000001E-3</v>
      </c>
      <c r="M307" s="2">
        <f t="shared" si="114"/>
        <v>109.2</v>
      </c>
      <c r="N307" s="8">
        <v>1.03</v>
      </c>
      <c r="O307" s="11">
        <v>0.91</v>
      </c>
      <c r="P307" s="11">
        <f t="shared" si="131"/>
        <v>1.1099252934898612E-2</v>
      </c>
      <c r="Q307" s="11">
        <f t="shared" si="132"/>
        <v>0.99999760431117091</v>
      </c>
      <c r="R307" s="11">
        <f t="shared" si="133"/>
        <v>232924.04951974386</v>
      </c>
      <c r="S307" s="11">
        <f t="shared" si="134"/>
        <v>20985510.725125939</v>
      </c>
      <c r="T307" s="2">
        <v>52</v>
      </c>
      <c r="U307" s="2">
        <v>4633</v>
      </c>
      <c r="V307" s="2">
        <f t="shared" si="115"/>
        <v>1.1099252934898612E-2</v>
      </c>
      <c r="W307" s="2">
        <f t="shared" si="116"/>
        <v>0.98890074706510134</v>
      </c>
      <c r="X307" s="2">
        <v>0</v>
      </c>
      <c r="Y307" s="2">
        <v>692</v>
      </c>
      <c r="Z307" s="2">
        <v>0</v>
      </c>
      <c r="AA307" s="2">
        <v>4</v>
      </c>
      <c r="AB307" s="2">
        <v>2191</v>
      </c>
      <c r="AC307" s="2">
        <v>793</v>
      </c>
      <c r="AD307" s="2">
        <v>7</v>
      </c>
      <c r="AE307" s="2">
        <v>49</v>
      </c>
      <c r="AF307" s="5">
        <f t="shared" si="117"/>
        <v>0</v>
      </c>
      <c r="AG307" s="5">
        <f t="shared" si="118"/>
        <v>1.3386880856760374E-3</v>
      </c>
      <c r="AH307" s="5">
        <f t="shared" si="119"/>
        <v>0.73326639892904955</v>
      </c>
      <c r="AI307" s="5">
        <f t="shared" si="120"/>
        <v>0.26539491298527446</v>
      </c>
      <c r="AJ307" s="2">
        <v>0</v>
      </c>
      <c r="AK307" s="3">
        <v>3</v>
      </c>
      <c r="AL307" s="3">
        <v>1927</v>
      </c>
      <c r="AM307" s="3">
        <v>1085</v>
      </c>
      <c r="AN307" s="3">
        <v>3</v>
      </c>
      <c r="AO307" s="3">
        <v>26</v>
      </c>
      <c r="AP307" s="1">
        <f t="shared" si="121"/>
        <v>0</v>
      </c>
      <c r="AQ307" s="1">
        <f t="shared" si="122"/>
        <v>9.9502487562189048E-4</v>
      </c>
      <c r="AR307" s="1">
        <f t="shared" si="123"/>
        <v>0.63913764510779436</v>
      </c>
      <c r="AS307" s="1">
        <f t="shared" si="124"/>
        <v>0.35986733001658378</v>
      </c>
      <c r="AT307" s="5">
        <f t="shared" si="125"/>
        <v>2988</v>
      </c>
      <c r="AU307" s="3">
        <f t="shared" si="135"/>
        <v>3015</v>
      </c>
      <c r="AV307" s="2">
        <f t="shared" si="126"/>
        <v>4685</v>
      </c>
      <c r="AW307" s="1">
        <f t="shared" si="136"/>
        <v>0.31358768406961179</v>
      </c>
      <c r="AX307" s="1">
        <f t="shared" si="137"/>
        <v>0.31077943615257048</v>
      </c>
      <c r="AY307" s="1">
        <f t="shared" si="138"/>
        <v>0</v>
      </c>
      <c r="AZ307" s="1">
        <f t="shared" si="138"/>
        <v>0.93233830845771148</v>
      </c>
      <c r="BA307" s="1">
        <f t="shared" si="138"/>
        <v>598.87197346600328</v>
      </c>
      <c r="BB307" s="1">
        <f t="shared" si="127"/>
        <v>337.19568822553896</v>
      </c>
      <c r="BC307" s="1">
        <f t="shared" si="139"/>
        <v>0</v>
      </c>
      <c r="BD307" s="1">
        <f t="shared" si="139"/>
        <v>1.2543507362784472</v>
      </c>
      <c r="BE307" s="1">
        <f t="shared" si="139"/>
        <v>687.07061579651941</v>
      </c>
      <c r="BF307" s="1">
        <f t="shared" si="128"/>
        <v>248.67503346720216</v>
      </c>
      <c r="BG307" s="1">
        <f t="shared" si="140"/>
        <v>0</v>
      </c>
      <c r="BH307" s="1">
        <f t="shared" si="140"/>
        <v>9.9502487562189048E-4</v>
      </c>
      <c r="BI307" s="1">
        <f t="shared" si="140"/>
        <v>0.63913764510779436</v>
      </c>
      <c r="BJ307" s="1">
        <f t="shared" si="129"/>
        <v>0.35986733001658372</v>
      </c>
      <c r="BK307" s="1">
        <f t="shared" si="141"/>
        <v>0</v>
      </c>
      <c r="BL307" s="1">
        <f t="shared" si="141"/>
        <v>1.3386880856760376E-3</v>
      </c>
      <c r="BM307" s="1">
        <f t="shared" si="141"/>
        <v>0.73326639892904955</v>
      </c>
      <c r="BN307" s="1">
        <f t="shared" si="130"/>
        <v>0.26539491298527446</v>
      </c>
    </row>
    <row r="308" spans="1:66" hidden="1">
      <c r="A308" s="2" t="s">
        <v>1049</v>
      </c>
      <c r="B308" s="2" t="s">
        <v>105</v>
      </c>
      <c r="C308" s="2" t="s">
        <v>164</v>
      </c>
      <c r="E308" s="6" t="s">
        <v>151</v>
      </c>
      <c r="F308" s="2" t="s">
        <v>1141</v>
      </c>
      <c r="G308" s="2" t="s">
        <v>1433</v>
      </c>
      <c r="H308" s="2" t="s">
        <v>1141</v>
      </c>
      <c r="I308" s="2">
        <v>277</v>
      </c>
      <c r="J308" s="2">
        <v>35</v>
      </c>
      <c r="K308" s="2" t="str">
        <f t="shared" si="112"/>
        <v>MINERIO</v>
      </c>
      <c r="L308" s="2">
        <f t="shared" si="113"/>
        <v>3.57E-4</v>
      </c>
      <c r="M308" s="2">
        <f t="shared" si="114"/>
        <v>44.1</v>
      </c>
      <c r="N308" s="8">
        <v>1.02</v>
      </c>
      <c r="O308" s="11">
        <v>1.26</v>
      </c>
      <c r="P308" s="11">
        <f t="shared" si="131"/>
        <v>2.5957170668397143E-3</v>
      </c>
      <c r="Q308" s="11">
        <f t="shared" si="132"/>
        <v>0.99999831118237914</v>
      </c>
      <c r="R308" s="11">
        <f t="shared" si="133"/>
        <v>6100.1661258922777</v>
      </c>
      <c r="S308" s="11">
        <f t="shared" si="134"/>
        <v>2350085.0311282864</v>
      </c>
      <c r="T308" s="2">
        <v>4</v>
      </c>
      <c r="U308" s="2">
        <v>1537</v>
      </c>
      <c r="V308" s="2">
        <f t="shared" si="115"/>
        <v>2.5957170668397143E-3</v>
      </c>
      <c r="W308" s="2">
        <f t="shared" si="116"/>
        <v>0.9974042829331603</v>
      </c>
      <c r="X308" s="2">
        <v>0</v>
      </c>
      <c r="Y308" s="2">
        <v>417</v>
      </c>
      <c r="Z308" s="5">
        <v>0</v>
      </c>
      <c r="AA308" s="5">
        <v>5</v>
      </c>
      <c r="AB308" s="5">
        <v>794</v>
      </c>
      <c r="AC308" s="5">
        <v>212</v>
      </c>
      <c r="AD308" s="5">
        <v>4</v>
      </c>
      <c r="AE308" s="5">
        <v>20</v>
      </c>
      <c r="AF308" s="5">
        <f t="shared" si="117"/>
        <v>0</v>
      </c>
      <c r="AG308" s="5">
        <f t="shared" si="118"/>
        <v>4.945598417408506E-3</v>
      </c>
      <c r="AH308" s="5">
        <f t="shared" si="119"/>
        <v>0.78536102868447077</v>
      </c>
      <c r="AI308" s="5">
        <f t="shared" si="120"/>
        <v>0.20969337289812068</v>
      </c>
      <c r="AJ308" s="5">
        <v>0</v>
      </c>
      <c r="AK308" s="3">
        <v>0</v>
      </c>
      <c r="AL308" s="3">
        <v>719</v>
      </c>
      <c r="AM308" s="3">
        <v>302</v>
      </c>
      <c r="AN308" s="3">
        <v>0</v>
      </c>
      <c r="AO308" s="3">
        <v>14</v>
      </c>
      <c r="AP308" s="1">
        <f t="shared" si="121"/>
        <v>0</v>
      </c>
      <c r="AQ308" s="1">
        <f t="shared" si="122"/>
        <v>0</v>
      </c>
      <c r="AR308" s="1">
        <f t="shared" si="123"/>
        <v>0.70421155729676788</v>
      </c>
      <c r="AS308" s="1">
        <f t="shared" si="124"/>
        <v>0.29578844270323212</v>
      </c>
      <c r="AT308" s="5">
        <f t="shared" si="125"/>
        <v>1011</v>
      </c>
      <c r="AU308" s="3">
        <f t="shared" si="135"/>
        <v>1021</v>
      </c>
      <c r="AV308" s="2">
        <f t="shared" si="126"/>
        <v>1541</v>
      </c>
      <c r="AW308" s="1">
        <f t="shared" si="136"/>
        <v>0.30484668644906032</v>
      </c>
      <c r="AX308" s="1">
        <f t="shared" si="137"/>
        <v>0.30186092066601372</v>
      </c>
      <c r="AY308" s="1">
        <f t="shared" si="138"/>
        <v>0</v>
      </c>
      <c r="AZ308" s="1">
        <f t="shared" si="138"/>
        <v>0</v>
      </c>
      <c r="BA308" s="1">
        <f t="shared" si="138"/>
        <v>217.03800195886387</v>
      </c>
      <c r="BB308" s="1">
        <f t="shared" si="127"/>
        <v>91.161998041136144</v>
      </c>
      <c r="BC308" s="1">
        <f t="shared" si="139"/>
        <v>0</v>
      </c>
      <c r="BD308" s="1">
        <f t="shared" si="139"/>
        <v>1.5242334322453015</v>
      </c>
      <c r="BE308" s="1">
        <f t="shared" si="139"/>
        <v>242.04826904055389</v>
      </c>
      <c r="BF308" s="1">
        <f t="shared" si="128"/>
        <v>64.627497527200788</v>
      </c>
      <c r="BG308" s="1">
        <f t="shared" si="140"/>
        <v>0</v>
      </c>
      <c r="BH308" s="1">
        <f t="shared" si="140"/>
        <v>0</v>
      </c>
      <c r="BI308" s="1">
        <f t="shared" si="140"/>
        <v>0.70421155729676777</v>
      </c>
      <c r="BJ308" s="1">
        <f t="shared" si="129"/>
        <v>0.29578844270323207</v>
      </c>
      <c r="BK308" s="1">
        <f t="shared" si="141"/>
        <v>0</v>
      </c>
      <c r="BL308" s="1">
        <f t="shared" si="141"/>
        <v>4.945598417408506E-3</v>
      </c>
      <c r="BM308" s="1">
        <f t="shared" si="141"/>
        <v>0.78536102868447077</v>
      </c>
      <c r="BN308" s="1">
        <f t="shared" si="130"/>
        <v>0.20969337289812068</v>
      </c>
    </row>
    <row r="309" spans="1:66" hidden="1">
      <c r="A309" s="2" t="s">
        <v>1049</v>
      </c>
      <c r="B309" s="2" t="s">
        <v>105</v>
      </c>
      <c r="C309" s="2" t="s">
        <v>164</v>
      </c>
      <c r="E309" s="6" t="s">
        <v>143</v>
      </c>
      <c r="F309" s="2" t="s">
        <v>6</v>
      </c>
      <c r="G309" s="2" t="s">
        <v>6</v>
      </c>
      <c r="H309" s="2" t="s">
        <v>1434</v>
      </c>
      <c r="I309" s="2">
        <v>194</v>
      </c>
      <c r="J309" s="2">
        <v>25</v>
      </c>
      <c r="K309" s="2" t="str">
        <f t="shared" si="112"/>
        <v>ESTERIL</v>
      </c>
      <c r="L309" s="2">
        <f t="shared" si="113"/>
        <v>2.5500000000000002E-4</v>
      </c>
      <c r="M309" s="2">
        <f t="shared" si="114"/>
        <v>1.7500000000000002</v>
      </c>
      <c r="N309" s="8">
        <v>1.02</v>
      </c>
      <c r="O309" s="11">
        <v>7.0000000000000007E-2</v>
      </c>
      <c r="P309" s="11">
        <f t="shared" si="131"/>
        <v>9.5563139931740607E-3</v>
      </c>
      <c r="Q309" s="11">
        <f t="shared" si="132"/>
        <v>0.99999341402408304</v>
      </c>
      <c r="R309" s="11">
        <f t="shared" si="133"/>
        <v>19733.492150170649</v>
      </c>
      <c r="S309" s="11">
        <f t="shared" si="134"/>
        <v>2064955.4001638966</v>
      </c>
      <c r="T309" s="2">
        <v>14</v>
      </c>
      <c r="U309" s="2">
        <v>1451</v>
      </c>
      <c r="V309" s="2">
        <f t="shared" si="115"/>
        <v>9.5563139931740607E-3</v>
      </c>
      <c r="W309" s="2">
        <f t="shared" si="116"/>
        <v>0.99044368600682597</v>
      </c>
      <c r="X309" s="2">
        <v>0</v>
      </c>
      <c r="Y309" s="2">
        <v>371</v>
      </c>
      <c r="Z309" s="5">
        <v>0</v>
      </c>
      <c r="AA309" s="5">
        <v>0</v>
      </c>
      <c r="AB309" s="5">
        <v>445</v>
      </c>
      <c r="AC309" s="5">
        <v>528</v>
      </c>
      <c r="AD309" s="5">
        <v>0</v>
      </c>
      <c r="AE309" s="5">
        <v>7</v>
      </c>
      <c r="AF309" s="5">
        <f t="shared" si="117"/>
        <v>0</v>
      </c>
      <c r="AG309" s="5">
        <f t="shared" si="118"/>
        <v>0</v>
      </c>
      <c r="AH309" s="5">
        <f t="shared" si="119"/>
        <v>0.45734840698869478</v>
      </c>
      <c r="AI309" s="5">
        <f t="shared" si="120"/>
        <v>0.54265159301130528</v>
      </c>
      <c r="AJ309" s="5">
        <v>0</v>
      </c>
      <c r="AK309" s="3">
        <v>0</v>
      </c>
      <c r="AL309" s="3">
        <v>0</v>
      </c>
      <c r="AM309" s="3">
        <v>334</v>
      </c>
      <c r="AN309" s="3">
        <v>641</v>
      </c>
      <c r="AO309" s="3">
        <v>0</v>
      </c>
      <c r="AP309" s="1">
        <f t="shared" si="121"/>
        <v>0</v>
      </c>
      <c r="AQ309" s="1">
        <f t="shared" si="122"/>
        <v>0</v>
      </c>
      <c r="AR309" s="1">
        <f t="shared" si="123"/>
        <v>0</v>
      </c>
      <c r="AS309" s="1">
        <f t="shared" si="124"/>
        <v>1</v>
      </c>
      <c r="AT309" s="5">
        <f t="shared" si="125"/>
        <v>973</v>
      </c>
      <c r="AU309" s="3">
        <f t="shared" si="135"/>
        <v>334</v>
      </c>
      <c r="AV309" s="2">
        <f t="shared" si="126"/>
        <v>1465</v>
      </c>
      <c r="AW309" s="1">
        <f t="shared" si="136"/>
        <v>0.30113052415210689</v>
      </c>
      <c r="AX309" s="1">
        <f t="shared" si="137"/>
        <v>0.8772455089820359</v>
      </c>
      <c r="AY309" s="1">
        <f t="shared" si="138"/>
        <v>0</v>
      </c>
      <c r="AZ309" s="1">
        <f t="shared" si="138"/>
        <v>0</v>
      </c>
      <c r="BA309" s="1">
        <f t="shared" si="138"/>
        <v>0</v>
      </c>
      <c r="BB309" s="1">
        <f t="shared" si="127"/>
        <v>293</v>
      </c>
      <c r="BC309" s="1">
        <f t="shared" si="139"/>
        <v>0</v>
      </c>
      <c r="BD309" s="1">
        <f t="shared" si="139"/>
        <v>0</v>
      </c>
      <c r="BE309" s="1">
        <f t="shared" si="139"/>
        <v>134.00308324768756</v>
      </c>
      <c r="BF309" s="1">
        <f t="shared" si="128"/>
        <v>158.99691675231244</v>
      </c>
      <c r="BG309" s="1">
        <f t="shared" si="140"/>
        <v>0</v>
      </c>
      <c r="BH309" s="1">
        <f t="shared" si="140"/>
        <v>0</v>
      </c>
      <c r="BI309" s="1">
        <f t="shared" si="140"/>
        <v>0</v>
      </c>
      <c r="BJ309" s="1">
        <f t="shared" si="129"/>
        <v>1</v>
      </c>
      <c r="BK309" s="1">
        <f t="shared" si="141"/>
        <v>0</v>
      </c>
      <c r="BL309" s="1">
        <f t="shared" si="141"/>
        <v>0</v>
      </c>
      <c r="BM309" s="1">
        <f t="shared" si="141"/>
        <v>0.45734840698869472</v>
      </c>
      <c r="BN309" s="1">
        <f t="shared" si="130"/>
        <v>0.54265159301130528</v>
      </c>
    </row>
    <row r="310" spans="1:66" hidden="1">
      <c r="A310" s="2" t="s">
        <v>1049</v>
      </c>
      <c r="B310" s="2" t="s">
        <v>105</v>
      </c>
      <c r="C310" s="2" t="s">
        <v>164</v>
      </c>
      <c r="E310" s="6" t="s">
        <v>134</v>
      </c>
      <c r="F310" s="2" t="s">
        <v>1436</v>
      </c>
      <c r="G310" s="2" t="s">
        <v>6</v>
      </c>
      <c r="H310" s="2" t="s">
        <v>1434</v>
      </c>
      <c r="I310" s="2">
        <v>112</v>
      </c>
      <c r="J310" s="2">
        <v>25</v>
      </c>
      <c r="K310" s="2" t="str">
        <f t="shared" si="112"/>
        <v>MINERIO</v>
      </c>
      <c r="L310" s="2">
        <f t="shared" si="113"/>
        <v>2.5500000000000002E-4</v>
      </c>
      <c r="M310" s="2">
        <f t="shared" si="114"/>
        <v>15</v>
      </c>
      <c r="N310" s="9">
        <v>1.02</v>
      </c>
      <c r="O310" s="10">
        <v>0.6</v>
      </c>
      <c r="P310" s="11">
        <f t="shared" si="131"/>
        <v>6.1090225563909771E-2</v>
      </c>
      <c r="Q310" s="11">
        <f t="shared" si="132"/>
        <v>0.99993885236232138</v>
      </c>
      <c r="R310" s="11">
        <f t="shared" si="133"/>
        <v>53292.424812030069</v>
      </c>
      <c r="S310" s="11">
        <f t="shared" si="134"/>
        <v>872302.65749138524</v>
      </c>
      <c r="T310" s="2">
        <v>65</v>
      </c>
      <c r="U310" s="2">
        <v>999</v>
      </c>
      <c r="V310" s="2">
        <f t="shared" si="115"/>
        <v>6.1090225563909771E-2</v>
      </c>
      <c r="W310" s="2">
        <f t="shared" si="116"/>
        <v>0.93890977443609025</v>
      </c>
      <c r="X310" s="2">
        <v>0</v>
      </c>
      <c r="Y310" s="2">
        <v>321</v>
      </c>
      <c r="Z310" s="5">
        <v>0</v>
      </c>
      <c r="AA310" s="5">
        <v>273</v>
      </c>
      <c r="AB310" s="5">
        <v>153</v>
      </c>
      <c r="AC310" s="5">
        <v>59</v>
      </c>
      <c r="AD310" s="5">
        <v>234</v>
      </c>
      <c r="AE310" s="5">
        <v>31</v>
      </c>
      <c r="AF310" s="5">
        <f t="shared" si="117"/>
        <v>0</v>
      </c>
      <c r="AG310" s="5">
        <f t="shared" si="118"/>
        <v>0.56288659793814433</v>
      </c>
      <c r="AH310" s="5">
        <f t="shared" si="119"/>
        <v>0.31546391752577319</v>
      </c>
      <c r="AI310" s="5">
        <f t="shared" si="120"/>
        <v>0.12164948453608247</v>
      </c>
      <c r="AJ310" s="2">
        <v>0</v>
      </c>
      <c r="AK310" s="3">
        <v>184</v>
      </c>
      <c r="AL310" s="3">
        <v>250</v>
      </c>
      <c r="AM310" s="3">
        <v>71</v>
      </c>
      <c r="AN310" s="3">
        <v>198</v>
      </c>
      <c r="AO310" s="3">
        <v>45</v>
      </c>
      <c r="AP310" s="1">
        <f t="shared" si="121"/>
        <v>0</v>
      </c>
      <c r="AQ310" s="1">
        <f t="shared" si="122"/>
        <v>0.36435643564356435</v>
      </c>
      <c r="AR310" s="1">
        <f t="shared" si="123"/>
        <v>0.49504950495049505</v>
      </c>
      <c r="AS310" s="1">
        <f t="shared" si="124"/>
        <v>0.14059405940594061</v>
      </c>
      <c r="AT310" s="5">
        <f t="shared" si="125"/>
        <v>485</v>
      </c>
      <c r="AU310" s="3">
        <f t="shared" si="135"/>
        <v>505</v>
      </c>
      <c r="AV310" s="2">
        <f t="shared" si="126"/>
        <v>1064</v>
      </c>
      <c r="AW310" s="1">
        <f t="shared" si="136"/>
        <v>0.43876288659793816</v>
      </c>
      <c r="AX310" s="1">
        <f t="shared" si="137"/>
        <v>0.42138613861386137</v>
      </c>
      <c r="AY310" s="1">
        <f t="shared" si="138"/>
        <v>0</v>
      </c>
      <c r="AZ310" s="1">
        <f t="shared" si="138"/>
        <v>77.535049504950493</v>
      </c>
      <c r="BA310" s="1">
        <f t="shared" si="138"/>
        <v>105.34653465346534</v>
      </c>
      <c r="BB310" s="1">
        <f t="shared" si="127"/>
        <v>29.918415841584157</v>
      </c>
      <c r="BC310" s="1">
        <f t="shared" si="139"/>
        <v>0</v>
      </c>
      <c r="BD310" s="1">
        <f t="shared" si="139"/>
        <v>119.78226804123712</v>
      </c>
      <c r="BE310" s="1">
        <f t="shared" si="139"/>
        <v>67.130721649484542</v>
      </c>
      <c r="BF310" s="1">
        <f t="shared" si="128"/>
        <v>25.887010309278352</v>
      </c>
      <c r="BG310" s="1">
        <f t="shared" si="140"/>
        <v>0</v>
      </c>
      <c r="BH310" s="1">
        <f t="shared" si="140"/>
        <v>0.3643564356435644</v>
      </c>
      <c r="BI310" s="1">
        <f t="shared" si="140"/>
        <v>0.49504950495049505</v>
      </c>
      <c r="BJ310" s="1">
        <f t="shared" si="129"/>
        <v>0.14059405940594061</v>
      </c>
      <c r="BK310" s="1">
        <f t="shared" si="141"/>
        <v>0</v>
      </c>
      <c r="BL310" s="1">
        <f t="shared" si="141"/>
        <v>0.56288659793814433</v>
      </c>
      <c r="BM310" s="1">
        <f t="shared" si="141"/>
        <v>0.31546391752577319</v>
      </c>
      <c r="BN310" s="1">
        <f t="shared" si="130"/>
        <v>0.12164948453608247</v>
      </c>
    </row>
    <row r="311" spans="1:66" hidden="1">
      <c r="A311" s="2" t="s">
        <v>1047</v>
      </c>
      <c r="B311" s="2" t="s">
        <v>105</v>
      </c>
      <c r="C311" s="2" t="s">
        <v>1048</v>
      </c>
      <c r="D311" s="2">
        <v>16176</v>
      </c>
      <c r="E311" s="6" t="s">
        <v>58</v>
      </c>
      <c r="F311" s="2" t="s">
        <v>1436</v>
      </c>
      <c r="G311" s="2" t="s">
        <v>6</v>
      </c>
      <c r="H311" s="2" t="s">
        <v>1434</v>
      </c>
      <c r="I311" s="2">
        <v>32</v>
      </c>
      <c r="J311" s="2">
        <v>30</v>
      </c>
      <c r="K311" s="2" t="str">
        <f t="shared" si="112"/>
        <v>ESTERIL</v>
      </c>
      <c r="L311" s="2">
        <f t="shared" si="113"/>
        <v>3.0299999999999999E-4</v>
      </c>
      <c r="M311" s="2">
        <f t="shared" si="114"/>
        <v>5.1000000000000005</v>
      </c>
      <c r="N311" s="8">
        <v>1.01</v>
      </c>
      <c r="O311" s="11">
        <v>0.17</v>
      </c>
      <c r="P311" s="11">
        <f t="shared" si="131"/>
        <v>0</v>
      </c>
      <c r="Q311" s="11">
        <f t="shared" si="132"/>
        <v>1</v>
      </c>
      <c r="R311" s="11">
        <f t="shared" si="133"/>
        <v>0</v>
      </c>
      <c r="S311" s="11">
        <f t="shared" si="134"/>
        <v>4305625</v>
      </c>
      <c r="T311" s="2">
        <v>0</v>
      </c>
      <c r="U311" s="2">
        <v>2075</v>
      </c>
      <c r="V311" s="2">
        <f t="shared" si="115"/>
        <v>0</v>
      </c>
      <c r="W311" s="2">
        <f t="shared" si="116"/>
        <v>1</v>
      </c>
      <c r="X311" s="2">
        <v>0</v>
      </c>
      <c r="Y311" s="2">
        <v>483</v>
      </c>
      <c r="Z311" s="5">
        <v>0</v>
      </c>
      <c r="AA311" s="5">
        <v>27</v>
      </c>
      <c r="AB311" s="5">
        <v>625</v>
      </c>
      <c r="AC311" s="5">
        <v>742</v>
      </c>
      <c r="AD311" s="5">
        <v>27</v>
      </c>
      <c r="AE311" s="5">
        <v>27</v>
      </c>
      <c r="AF311" s="5">
        <f t="shared" si="117"/>
        <v>0</v>
      </c>
      <c r="AG311" s="5">
        <f t="shared" si="118"/>
        <v>1.9368723098995694E-2</v>
      </c>
      <c r="AH311" s="5">
        <f t="shared" si="119"/>
        <v>0.44835007173601149</v>
      </c>
      <c r="AI311" s="5">
        <f t="shared" si="120"/>
        <v>0.53228120516499278</v>
      </c>
      <c r="AJ311" s="5">
        <v>0</v>
      </c>
      <c r="AK311" s="3">
        <v>15</v>
      </c>
      <c r="AL311" s="3">
        <v>507</v>
      </c>
      <c r="AM311" s="3">
        <v>888</v>
      </c>
      <c r="AN311" s="3">
        <v>12</v>
      </c>
      <c r="AO311" s="3">
        <v>26</v>
      </c>
      <c r="AP311" s="1">
        <f t="shared" si="121"/>
        <v>0</v>
      </c>
      <c r="AQ311" s="1">
        <f t="shared" si="122"/>
        <v>1.0638297872340425E-2</v>
      </c>
      <c r="AR311" s="1">
        <f t="shared" si="123"/>
        <v>0.3595744680851064</v>
      </c>
      <c r="AS311" s="1">
        <f t="shared" si="124"/>
        <v>0.62978723404255321</v>
      </c>
      <c r="AT311" s="5">
        <f t="shared" si="125"/>
        <v>1394</v>
      </c>
      <c r="AU311" s="3">
        <f t="shared" si="135"/>
        <v>1410</v>
      </c>
      <c r="AV311" s="2">
        <f t="shared" si="126"/>
        <v>2075</v>
      </c>
      <c r="AW311" s="1">
        <f t="shared" si="136"/>
        <v>0.29770444763271164</v>
      </c>
      <c r="AX311" s="1">
        <f t="shared" si="137"/>
        <v>0.29432624113475175</v>
      </c>
      <c r="AY311" s="1">
        <f t="shared" si="138"/>
        <v>0</v>
      </c>
      <c r="AZ311" s="1">
        <f t="shared" si="138"/>
        <v>4.414893617021276</v>
      </c>
      <c r="BA311" s="1">
        <f t="shared" si="138"/>
        <v>149.22340425531914</v>
      </c>
      <c r="BB311" s="1">
        <f t="shared" si="127"/>
        <v>261.36170212765956</v>
      </c>
      <c r="BC311" s="1">
        <f t="shared" si="139"/>
        <v>0</v>
      </c>
      <c r="BD311" s="1">
        <f t="shared" si="139"/>
        <v>8.0380200860832147</v>
      </c>
      <c r="BE311" s="1">
        <f t="shared" si="139"/>
        <v>186.06527977044479</v>
      </c>
      <c r="BF311" s="1">
        <f t="shared" si="128"/>
        <v>220.89670014347203</v>
      </c>
      <c r="BG311" s="1">
        <f t="shared" si="140"/>
        <v>0</v>
      </c>
      <c r="BH311" s="1">
        <f t="shared" si="140"/>
        <v>1.0638297872340424E-2</v>
      </c>
      <c r="BI311" s="1">
        <f t="shared" si="140"/>
        <v>0.35957446808510635</v>
      </c>
      <c r="BJ311" s="1">
        <f t="shared" si="129"/>
        <v>0.6297872340425531</v>
      </c>
      <c r="BK311" s="1">
        <f t="shared" si="141"/>
        <v>0</v>
      </c>
      <c r="BL311" s="1">
        <f t="shared" si="141"/>
        <v>1.9368723098995698E-2</v>
      </c>
      <c r="BM311" s="1">
        <f t="shared" si="141"/>
        <v>0.44835007173601155</v>
      </c>
      <c r="BN311" s="1">
        <f t="shared" si="130"/>
        <v>0.53228120516499289</v>
      </c>
    </row>
    <row r="312" spans="1:66" hidden="1">
      <c r="A312" s="2" t="s">
        <v>616</v>
      </c>
      <c r="B312" s="2" t="s">
        <v>105</v>
      </c>
      <c r="C312" s="2" t="s">
        <v>162</v>
      </c>
      <c r="D312" s="2" t="s">
        <v>623</v>
      </c>
      <c r="E312" s="6" t="s">
        <v>107</v>
      </c>
      <c r="F312" s="2" t="s">
        <v>1436</v>
      </c>
      <c r="G312" s="2" t="s">
        <v>1433</v>
      </c>
      <c r="H312" s="2" t="s">
        <v>1434</v>
      </c>
      <c r="I312" s="2">
        <v>7</v>
      </c>
      <c r="K312" s="2" t="str">
        <f t="shared" si="112"/>
        <v>ESTERIL</v>
      </c>
      <c r="L312" s="2">
        <f t="shared" si="113"/>
        <v>0</v>
      </c>
      <c r="M312" s="2">
        <f t="shared" si="114"/>
        <v>0</v>
      </c>
      <c r="N312" s="8">
        <v>1.0062666666666666</v>
      </c>
      <c r="O312" s="11">
        <v>0.05</v>
      </c>
      <c r="P312" s="11">
        <f t="shared" si="131"/>
        <v>3.668171557562077E-2</v>
      </c>
      <c r="Q312" s="11">
        <f t="shared" si="132"/>
        <v>0.99997851146611638</v>
      </c>
      <c r="R312" s="11">
        <f t="shared" si="133"/>
        <v>98899.920993227992</v>
      </c>
      <c r="S312" s="11">
        <f t="shared" si="134"/>
        <v>2696106.0633885302</v>
      </c>
      <c r="T312" s="2">
        <v>65</v>
      </c>
      <c r="U312" s="2">
        <v>1707</v>
      </c>
      <c r="V312" s="2">
        <f t="shared" si="115"/>
        <v>3.668171557562077E-2</v>
      </c>
      <c r="W312" s="2">
        <f t="shared" si="116"/>
        <v>0.96331828442437928</v>
      </c>
      <c r="X312" s="2">
        <v>0</v>
      </c>
      <c r="Y312" s="2">
        <v>420</v>
      </c>
      <c r="Z312" s="2">
        <v>0</v>
      </c>
      <c r="AA312" s="2">
        <v>159</v>
      </c>
      <c r="AB312" s="2">
        <v>765</v>
      </c>
      <c r="AC312" s="2">
        <v>40</v>
      </c>
      <c r="AD312" s="2">
        <v>159</v>
      </c>
      <c r="AE312" s="2">
        <v>67</v>
      </c>
      <c r="AF312" s="5">
        <f t="shared" si="117"/>
        <v>0</v>
      </c>
      <c r="AG312" s="5">
        <f t="shared" si="118"/>
        <v>0.16493775933609958</v>
      </c>
      <c r="AH312" s="5">
        <f t="shared" si="119"/>
        <v>0.79356846473029041</v>
      </c>
      <c r="AI312" s="5">
        <f t="shared" si="120"/>
        <v>4.1493775933609957E-2</v>
      </c>
      <c r="AJ312" s="2">
        <v>0</v>
      </c>
      <c r="AK312" s="3">
        <v>85</v>
      </c>
      <c r="AL312" s="3">
        <v>834</v>
      </c>
      <c r="AM312" s="3">
        <v>85</v>
      </c>
      <c r="AN312" s="3">
        <v>121</v>
      </c>
      <c r="AO312" s="3">
        <v>64</v>
      </c>
      <c r="AP312" s="1">
        <f t="shared" si="121"/>
        <v>0</v>
      </c>
      <c r="AQ312" s="1">
        <f t="shared" si="122"/>
        <v>8.4661354581673301E-2</v>
      </c>
      <c r="AR312" s="1">
        <f t="shared" si="123"/>
        <v>0.83067729083665343</v>
      </c>
      <c r="AS312" s="1">
        <f t="shared" si="124"/>
        <v>8.4661354581673301E-2</v>
      </c>
      <c r="AT312" s="5">
        <f t="shared" si="125"/>
        <v>964</v>
      </c>
      <c r="AU312" s="3">
        <f t="shared" si="135"/>
        <v>1004</v>
      </c>
      <c r="AV312" s="2">
        <f t="shared" si="126"/>
        <v>1772</v>
      </c>
      <c r="AW312" s="1">
        <f t="shared" si="136"/>
        <v>0.36763485477178426</v>
      </c>
      <c r="AX312" s="1">
        <f t="shared" si="137"/>
        <v>0.35298804780876492</v>
      </c>
      <c r="AY312" s="1">
        <f t="shared" si="138"/>
        <v>0</v>
      </c>
      <c r="AZ312" s="1">
        <f t="shared" si="138"/>
        <v>30.003984063745019</v>
      </c>
      <c r="BA312" s="1">
        <f t="shared" si="138"/>
        <v>294.39203187250996</v>
      </c>
      <c r="BB312" s="1">
        <f t="shared" si="127"/>
        <v>30.003984063745019</v>
      </c>
      <c r="BC312" s="1">
        <f t="shared" si="139"/>
        <v>0</v>
      </c>
      <c r="BD312" s="1">
        <f t="shared" si="139"/>
        <v>58.453941908713695</v>
      </c>
      <c r="BE312" s="1">
        <f t="shared" si="139"/>
        <v>281.24066390041497</v>
      </c>
      <c r="BF312" s="1">
        <f t="shared" si="128"/>
        <v>14.70539419087137</v>
      </c>
      <c r="BG312" s="1">
        <f t="shared" si="140"/>
        <v>0</v>
      </c>
      <c r="BH312" s="1">
        <f t="shared" si="140"/>
        <v>8.4661354581673315E-2</v>
      </c>
      <c r="BI312" s="1">
        <f t="shared" si="140"/>
        <v>0.83067729083665343</v>
      </c>
      <c r="BJ312" s="1">
        <f t="shared" si="129"/>
        <v>8.4661354581673315E-2</v>
      </c>
      <c r="BK312" s="1">
        <f t="shared" si="141"/>
        <v>0</v>
      </c>
      <c r="BL312" s="1">
        <f t="shared" si="141"/>
        <v>0.16493775933609958</v>
      </c>
      <c r="BM312" s="1">
        <f t="shared" si="141"/>
        <v>0.79356846473029052</v>
      </c>
      <c r="BN312" s="1">
        <f t="shared" si="130"/>
        <v>4.1493775933609957E-2</v>
      </c>
    </row>
    <row r="313" spans="1:66" hidden="1">
      <c r="A313" s="2" t="s">
        <v>616</v>
      </c>
      <c r="B313" s="2" t="s">
        <v>105</v>
      </c>
      <c r="C313" s="2" t="s">
        <v>164</v>
      </c>
      <c r="D313" s="2" t="s">
        <v>808</v>
      </c>
      <c r="E313" s="6" t="s">
        <v>15</v>
      </c>
      <c r="F313" s="2" t="s">
        <v>1436</v>
      </c>
      <c r="G313" s="2" t="s">
        <v>1433</v>
      </c>
      <c r="H313" s="2" t="s">
        <v>1434</v>
      </c>
      <c r="I313" s="2">
        <v>47</v>
      </c>
      <c r="J313" s="2">
        <v>140</v>
      </c>
      <c r="K313" s="2" t="str">
        <f t="shared" si="112"/>
        <v>MINERIO</v>
      </c>
      <c r="L313" s="2">
        <f t="shared" si="113"/>
        <v>1.4E-3</v>
      </c>
      <c r="M313" s="2">
        <f t="shared" si="114"/>
        <v>289.79999999999995</v>
      </c>
      <c r="N313" s="8">
        <v>1</v>
      </c>
      <c r="O313" s="11">
        <v>2.0699999999999998</v>
      </c>
      <c r="P313" s="11">
        <f t="shared" si="131"/>
        <v>1.2059369202226345E-2</v>
      </c>
      <c r="Q313" s="11">
        <f t="shared" si="132"/>
        <v>0.99999716917017278</v>
      </c>
      <c r="R313" s="11">
        <f t="shared" si="133"/>
        <v>213538.43413729127</v>
      </c>
      <c r="S313" s="11">
        <f t="shared" si="134"/>
        <v>17707213.87374891</v>
      </c>
      <c r="T313" s="2">
        <v>52</v>
      </c>
      <c r="U313" s="2">
        <v>4260</v>
      </c>
      <c r="V313" s="2">
        <f t="shared" si="115"/>
        <v>1.2059369202226345E-2</v>
      </c>
      <c r="W313" s="2">
        <f t="shared" si="116"/>
        <v>0.98794063079777361</v>
      </c>
      <c r="X313" s="2">
        <v>0</v>
      </c>
      <c r="Y313" s="2">
        <v>663</v>
      </c>
      <c r="Z313" s="5">
        <v>0</v>
      </c>
      <c r="AA313" s="5">
        <v>47</v>
      </c>
      <c r="AB313" s="5">
        <v>2059</v>
      </c>
      <c r="AC313" s="5">
        <v>631</v>
      </c>
      <c r="AD313" s="5">
        <v>34</v>
      </c>
      <c r="AE313" s="5">
        <v>39</v>
      </c>
      <c r="AF313" s="5">
        <f t="shared" si="117"/>
        <v>0</v>
      </c>
      <c r="AG313" s="5">
        <f t="shared" si="118"/>
        <v>1.7172086225794667E-2</v>
      </c>
      <c r="AH313" s="5">
        <f t="shared" si="119"/>
        <v>0.75228352210449401</v>
      </c>
      <c r="AI313" s="5">
        <f t="shared" si="120"/>
        <v>0.23054439166971136</v>
      </c>
      <c r="AJ313" s="5">
        <v>0</v>
      </c>
      <c r="AK313" s="3">
        <v>25</v>
      </c>
      <c r="AL313" s="3">
        <v>1886</v>
      </c>
      <c r="AM313" s="3">
        <v>850</v>
      </c>
      <c r="AN313" s="3">
        <v>22</v>
      </c>
      <c r="AO313" s="3">
        <v>27</v>
      </c>
      <c r="AP313" s="1">
        <f t="shared" si="121"/>
        <v>0</v>
      </c>
      <c r="AQ313" s="1">
        <f t="shared" si="122"/>
        <v>9.0546903295907286E-3</v>
      </c>
      <c r="AR313" s="1">
        <f t="shared" si="123"/>
        <v>0.68308583846432447</v>
      </c>
      <c r="AS313" s="1">
        <f t="shared" si="124"/>
        <v>0.30785947120608476</v>
      </c>
      <c r="AT313" s="5">
        <f t="shared" si="125"/>
        <v>2737</v>
      </c>
      <c r="AU313" s="3">
        <f t="shared" si="135"/>
        <v>2761</v>
      </c>
      <c r="AV313" s="2">
        <f t="shared" si="126"/>
        <v>4312</v>
      </c>
      <c r="AW313" s="1">
        <f t="shared" si="136"/>
        <v>0.31508951406649616</v>
      </c>
      <c r="AX313" s="1">
        <f t="shared" si="137"/>
        <v>0.31235059760956174</v>
      </c>
      <c r="AY313" s="1">
        <f t="shared" si="138"/>
        <v>0</v>
      </c>
      <c r="AZ313" s="1">
        <f t="shared" si="138"/>
        <v>7.808764940239044</v>
      </c>
      <c r="BA313" s="1">
        <f t="shared" si="138"/>
        <v>589.09322709163348</v>
      </c>
      <c r="BB313" s="1">
        <f t="shared" si="127"/>
        <v>265.49800796812747</v>
      </c>
      <c r="BC313" s="1">
        <f t="shared" si="139"/>
        <v>0</v>
      </c>
      <c r="BD313" s="1">
        <f t="shared" si="139"/>
        <v>14.80920716112532</v>
      </c>
      <c r="BE313" s="1">
        <f t="shared" si="139"/>
        <v>648.76930946291554</v>
      </c>
      <c r="BF313" s="1">
        <f t="shared" si="128"/>
        <v>198.82148337595908</v>
      </c>
      <c r="BG313" s="1">
        <f t="shared" si="140"/>
        <v>0</v>
      </c>
      <c r="BH313" s="1">
        <f t="shared" si="140"/>
        <v>9.0546903295907286E-3</v>
      </c>
      <c r="BI313" s="1">
        <f t="shared" si="140"/>
        <v>0.68308583846432458</v>
      </c>
      <c r="BJ313" s="1">
        <f t="shared" si="129"/>
        <v>0.30785947120608476</v>
      </c>
      <c r="BK313" s="1">
        <f t="shared" si="141"/>
        <v>0</v>
      </c>
      <c r="BL313" s="1">
        <f t="shared" si="141"/>
        <v>1.7172086225794667E-2</v>
      </c>
      <c r="BM313" s="1">
        <f t="shared" si="141"/>
        <v>0.75228352210449401</v>
      </c>
      <c r="BN313" s="1">
        <f t="shared" si="130"/>
        <v>0.23054439166971138</v>
      </c>
    </row>
    <row r="314" spans="1:66" hidden="1">
      <c r="A314" s="2" t="s">
        <v>1049</v>
      </c>
      <c r="B314" s="2" t="s">
        <v>105</v>
      </c>
      <c r="C314" s="2" t="s">
        <v>164</v>
      </c>
      <c r="E314" s="6" t="s">
        <v>49</v>
      </c>
      <c r="F314" s="2" t="s">
        <v>6</v>
      </c>
      <c r="G314" s="2" t="s">
        <v>6</v>
      </c>
      <c r="H314" s="2" t="s">
        <v>1434</v>
      </c>
      <c r="I314" s="2">
        <v>226</v>
      </c>
      <c r="J314" s="2">
        <v>5</v>
      </c>
      <c r="K314" s="2" t="str">
        <f t="shared" si="112"/>
        <v>ESTERIL</v>
      </c>
      <c r="L314" s="2">
        <f t="shared" si="113"/>
        <v>5.0000000000000002E-5</v>
      </c>
      <c r="M314" s="2">
        <f t="shared" si="114"/>
        <v>0.05</v>
      </c>
      <c r="N314" s="8">
        <v>1</v>
      </c>
      <c r="O314" s="11">
        <v>0.01</v>
      </c>
      <c r="P314" s="11">
        <f t="shared" si="131"/>
        <v>0</v>
      </c>
      <c r="Q314" s="11">
        <f t="shared" si="132"/>
        <v>1</v>
      </c>
      <c r="R314" s="11">
        <f t="shared" si="133"/>
        <v>0</v>
      </c>
      <c r="S314" s="11">
        <f t="shared" si="134"/>
        <v>207025</v>
      </c>
      <c r="T314" s="2">
        <v>0</v>
      </c>
      <c r="U314" s="2">
        <v>455</v>
      </c>
      <c r="V314" s="2">
        <f t="shared" si="115"/>
        <v>0</v>
      </c>
      <c r="W314" s="2">
        <f t="shared" si="116"/>
        <v>1</v>
      </c>
      <c r="X314" s="2">
        <v>0</v>
      </c>
      <c r="Y314" s="2">
        <v>237</v>
      </c>
      <c r="Z314" s="5">
        <v>0</v>
      </c>
      <c r="AA314" s="5">
        <v>0</v>
      </c>
      <c r="AB314" s="5">
        <v>134</v>
      </c>
      <c r="AC314" s="5">
        <v>198</v>
      </c>
      <c r="AD314" s="5">
        <v>0</v>
      </c>
      <c r="AE314" s="5">
        <v>1</v>
      </c>
      <c r="AF314" s="5">
        <f t="shared" si="117"/>
        <v>0</v>
      </c>
      <c r="AG314" s="5">
        <f t="shared" si="118"/>
        <v>0</v>
      </c>
      <c r="AH314" s="5">
        <f t="shared" si="119"/>
        <v>0.40361445783132532</v>
      </c>
      <c r="AI314" s="5">
        <f t="shared" si="120"/>
        <v>0.59638554216867468</v>
      </c>
      <c r="AJ314" s="5">
        <v>0</v>
      </c>
      <c r="AK314" s="3">
        <v>0</v>
      </c>
      <c r="AL314" s="3">
        <v>97</v>
      </c>
      <c r="AM314" s="3">
        <v>236</v>
      </c>
      <c r="AN314" s="3">
        <v>0</v>
      </c>
      <c r="AO314" s="3">
        <v>0</v>
      </c>
      <c r="AP314" s="1">
        <f t="shared" si="121"/>
        <v>0</v>
      </c>
      <c r="AQ314" s="1">
        <f t="shared" si="122"/>
        <v>0</v>
      </c>
      <c r="AR314" s="1">
        <f t="shared" si="123"/>
        <v>0.29129129129129128</v>
      </c>
      <c r="AS314" s="1">
        <f t="shared" si="124"/>
        <v>0.70870870870870872</v>
      </c>
      <c r="AT314" s="5">
        <f t="shared" si="125"/>
        <v>332</v>
      </c>
      <c r="AU314" s="3">
        <f t="shared" si="135"/>
        <v>333</v>
      </c>
      <c r="AV314" s="2">
        <f t="shared" si="126"/>
        <v>455</v>
      </c>
      <c r="AW314" s="1">
        <f t="shared" si="136"/>
        <v>0.2740963855421687</v>
      </c>
      <c r="AX314" s="1">
        <f t="shared" si="137"/>
        <v>0.27327327327327328</v>
      </c>
      <c r="AY314" s="1">
        <f t="shared" si="138"/>
        <v>0</v>
      </c>
      <c r="AZ314" s="1">
        <f t="shared" si="138"/>
        <v>0</v>
      </c>
      <c r="BA314" s="1">
        <f t="shared" si="138"/>
        <v>26.507507507507508</v>
      </c>
      <c r="BB314" s="1">
        <f t="shared" si="127"/>
        <v>64.492492492492488</v>
      </c>
      <c r="BC314" s="1">
        <f t="shared" si="139"/>
        <v>0</v>
      </c>
      <c r="BD314" s="1">
        <f t="shared" si="139"/>
        <v>0</v>
      </c>
      <c r="BE314" s="1">
        <f t="shared" si="139"/>
        <v>36.728915662650607</v>
      </c>
      <c r="BF314" s="1">
        <f t="shared" si="128"/>
        <v>54.2710843373494</v>
      </c>
      <c r="BG314" s="1">
        <f t="shared" si="140"/>
        <v>0</v>
      </c>
      <c r="BH314" s="1">
        <f t="shared" si="140"/>
        <v>0</v>
      </c>
      <c r="BI314" s="1">
        <f t="shared" si="140"/>
        <v>0.29129129129129128</v>
      </c>
      <c r="BJ314" s="1">
        <f t="shared" si="129"/>
        <v>0.70870870870870861</v>
      </c>
      <c r="BK314" s="1">
        <f t="shared" si="141"/>
        <v>0</v>
      </c>
      <c r="BL314" s="1">
        <f t="shared" si="141"/>
        <v>0</v>
      </c>
      <c r="BM314" s="1">
        <f t="shared" si="141"/>
        <v>0.40361445783132538</v>
      </c>
      <c r="BN314" s="1">
        <f t="shared" si="130"/>
        <v>0.59638554216867468</v>
      </c>
    </row>
    <row r="315" spans="1:66" hidden="1">
      <c r="A315" s="2" t="s">
        <v>161</v>
      </c>
      <c r="B315" s="2" t="s">
        <v>105</v>
      </c>
      <c r="C315" s="2" t="s">
        <v>164</v>
      </c>
      <c r="D315" s="2" t="s">
        <v>192</v>
      </c>
      <c r="E315" s="6" t="s">
        <v>70</v>
      </c>
      <c r="F315" s="2" t="s">
        <v>1141</v>
      </c>
      <c r="G315" s="2" t="s">
        <v>1433</v>
      </c>
      <c r="H315" s="2" t="s">
        <v>1141</v>
      </c>
      <c r="I315" s="2">
        <v>28</v>
      </c>
      <c r="J315" s="2">
        <v>45</v>
      </c>
      <c r="K315" s="2" t="str">
        <f t="shared" si="112"/>
        <v>MINERIO</v>
      </c>
      <c r="L315" s="2">
        <f t="shared" si="113"/>
        <v>4.4549999999999999E-4</v>
      </c>
      <c r="M315" s="2">
        <f t="shared" si="114"/>
        <v>20.7</v>
      </c>
      <c r="N315" s="9">
        <v>0.99</v>
      </c>
      <c r="O315" s="10">
        <v>0.46</v>
      </c>
      <c r="P315" s="11">
        <f t="shared" si="131"/>
        <v>0</v>
      </c>
      <c r="Q315" s="11">
        <f t="shared" si="132"/>
        <v>1</v>
      </c>
      <c r="R315" s="11">
        <f t="shared" si="133"/>
        <v>0</v>
      </c>
      <c r="S315" s="11">
        <f t="shared" si="134"/>
        <v>2673225</v>
      </c>
      <c r="T315" s="2">
        <v>0</v>
      </c>
      <c r="U315" s="2">
        <v>1635</v>
      </c>
      <c r="V315" s="2">
        <f t="shared" si="115"/>
        <v>0</v>
      </c>
      <c r="W315" s="2">
        <f t="shared" si="116"/>
        <v>1</v>
      </c>
      <c r="X315" s="2">
        <v>0</v>
      </c>
      <c r="Y315" s="2">
        <v>415</v>
      </c>
      <c r="Z315" s="5">
        <v>0</v>
      </c>
      <c r="AA315" s="5">
        <v>82</v>
      </c>
      <c r="AB315" s="5">
        <v>1045</v>
      </c>
      <c r="AC315" s="5">
        <v>439</v>
      </c>
      <c r="AD315" s="5">
        <v>92</v>
      </c>
      <c r="AE315" s="5">
        <v>73</v>
      </c>
      <c r="AF315" s="5">
        <f t="shared" si="117"/>
        <v>0</v>
      </c>
      <c r="AG315" s="5">
        <f t="shared" si="118"/>
        <v>5.2362707535121331E-2</v>
      </c>
      <c r="AH315" s="5">
        <f t="shared" si="119"/>
        <v>0.66730523627075355</v>
      </c>
      <c r="AI315" s="5">
        <f t="shared" si="120"/>
        <v>0.28033205619412516</v>
      </c>
      <c r="AJ315" s="2">
        <v>0</v>
      </c>
      <c r="AK315" s="3">
        <v>52</v>
      </c>
      <c r="AL315" s="3">
        <v>925</v>
      </c>
      <c r="AM315" s="3">
        <v>627</v>
      </c>
      <c r="AN315" s="3">
        <v>68</v>
      </c>
      <c r="AO315" s="3">
        <v>59</v>
      </c>
      <c r="AP315" s="1">
        <f t="shared" si="121"/>
        <v>0</v>
      </c>
      <c r="AQ315" s="1">
        <f t="shared" si="122"/>
        <v>3.2418952618453865E-2</v>
      </c>
      <c r="AR315" s="1">
        <f t="shared" si="123"/>
        <v>0.57668329177057354</v>
      </c>
      <c r="AS315" s="1">
        <f t="shared" si="124"/>
        <v>0.39089775561097256</v>
      </c>
      <c r="AT315" s="5">
        <f t="shared" si="125"/>
        <v>1566</v>
      </c>
      <c r="AU315" s="3">
        <f t="shared" si="135"/>
        <v>1604</v>
      </c>
      <c r="AV315" s="2">
        <f t="shared" si="126"/>
        <v>1635</v>
      </c>
      <c r="AW315" s="1">
        <f t="shared" si="136"/>
        <v>0.20881226053639848</v>
      </c>
      <c r="AX315" s="1">
        <f t="shared" si="137"/>
        <v>0.2038653366583541</v>
      </c>
      <c r="AY315" s="1">
        <f t="shared" si="138"/>
        <v>0</v>
      </c>
      <c r="AZ315" s="1">
        <f t="shared" si="138"/>
        <v>10.600997506234414</v>
      </c>
      <c r="BA315" s="1">
        <f t="shared" si="138"/>
        <v>188.57543640897754</v>
      </c>
      <c r="BB315" s="1">
        <f t="shared" si="127"/>
        <v>127.82356608478803</v>
      </c>
      <c r="BC315" s="1">
        <f t="shared" si="139"/>
        <v>0</v>
      </c>
      <c r="BD315" s="1">
        <f t="shared" si="139"/>
        <v>17.122605363984675</v>
      </c>
      <c r="BE315" s="1">
        <f t="shared" si="139"/>
        <v>218.2088122605364</v>
      </c>
      <c r="BF315" s="1">
        <f t="shared" si="128"/>
        <v>91.668582375478934</v>
      </c>
      <c r="BG315" s="1">
        <f t="shared" si="140"/>
        <v>0</v>
      </c>
      <c r="BH315" s="1">
        <f t="shared" si="140"/>
        <v>3.2418952618453865E-2</v>
      </c>
      <c r="BI315" s="1">
        <f t="shared" si="140"/>
        <v>0.57668329177057354</v>
      </c>
      <c r="BJ315" s="1">
        <f t="shared" si="129"/>
        <v>0.39089775561097256</v>
      </c>
      <c r="BK315" s="1">
        <f t="shared" si="141"/>
        <v>0</v>
      </c>
      <c r="BL315" s="1">
        <f t="shared" si="141"/>
        <v>5.2362707535121331E-2</v>
      </c>
      <c r="BM315" s="1">
        <f t="shared" si="141"/>
        <v>0.66730523627075355</v>
      </c>
      <c r="BN315" s="1">
        <f t="shared" si="130"/>
        <v>0.28033205619412516</v>
      </c>
    </row>
    <row r="316" spans="1:66" hidden="1">
      <c r="A316" s="2" t="s">
        <v>1049</v>
      </c>
      <c r="B316" s="2" t="s">
        <v>105</v>
      </c>
      <c r="C316" s="2" t="s">
        <v>164</v>
      </c>
      <c r="E316" s="6" t="s">
        <v>140</v>
      </c>
      <c r="F316" s="2" t="s">
        <v>6</v>
      </c>
      <c r="G316" s="2" t="s">
        <v>6</v>
      </c>
      <c r="H316" s="2" t="s">
        <v>1434</v>
      </c>
      <c r="I316" s="2">
        <v>172</v>
      </c>
      <c r="J316" s="2">
        <v>40</v>
      </c>
      <c r="K316" s="2" t="str">
        <f t="shared" si="112"/>
        <v>ESTERIL</v>
      </c>
      <c r="L316" s="2">
        <f t="shared" si="113"/>
        <v>3.8000000000000002E-4</v>
      </c>
      <c r="M316" s="2">
        <f t="shared" si="114"/>
        <v>2.8000000000000003</v>
      </c>
      <c r="N316" s="8">
        <v>0.95</v>
      </c>
      <c r="O316" s="11">
        <v>7.0000000000000007E-2</v>
      </c>
      <c r="P316" s="11">
        <f t="shared" si="131"/>
        <v>4.2895442359249331E-2</v>
      </c>
      <c r="Q316" s="11">
        <f t="shared" si="132"/>
        <v>0.99996996207712241</v>
      </c>
      <c r="R316" s="11">
        <f t="shared" si="133"/>
        <v>79806.798927613941</v>
      </c>
      <c r="S316" s="11">
        <f t="shared" si="134"/>
        <v>1860440.1145646379</v>
      </c>
      <c r="T316" s="2">
        <v>64</v>
      </c>
      <c r="U316" s="2">
        <v>1428</v>
      </c>
      <c r="V316" s="2">
        <f t="shared" si="115"/>
        <v>4.2895442359249331E-2</v>
      </c>
      <c r="W316" s="2">
        <f t="shared" si="116"/>
        <v>0.95710455764075064</v>
      </c>
      <c r="X316" s="2">
        <v>0</v>
      </c>
      <c r="Y316" s="2">
        <v>481</v>
      </c>
      <c r="Z316" s="5">
        <v>0</v>
      </c>
      <c r="AA316" s="5">
        <v>8</v>
      </c>
      <c r="AB316" s="5">
        <v>491</v>
      </c>
      <c r="AC316" s="5">
        <v>508</v>
      </c>
      <c r="AD316" s="5">
        <v>8</v>
      </c>
      <c r="AE316" s="5">
        <v>6</v>
      </c>
      <c r="AF316" s="5">
        <f t="shared" si="117"/>
        <v>0</v>
      </c>
      <c r="AG316" s="5">
        <f t="shared" si="118"/>
        <v>7.9443892750744784E-3</v>
      </c>
      <c r="AH316" s="5">
        <f t="shared" si="119"/>
        <v>0.48758689175769615</v>
      </c>
      <c r="AI316" s="5">
        <f t="shared" si="120"/>
        <v>0.50446871896722945</v>
      </c>
      <c r="AJ316" s="5">
        <v>0</v>
      </c>
      <c r="AK316" s="3">
        <v>6</v>
      </c>
      <c r="AL316" s="3">
        <v>395</v>
      </c>
      <c r="AM316" s="3">
        <v>612</v>
      </c>
      <c r="AN316" s="3">
        <v>4</v>
      </c>
      <c r="AO316" s="3">
        <v>4</v>
      </c>
      <c r="AP316" s="1">
        <f t="shared" si="121"/>
        <v>0</v>
      </c>
      <c r="AQ316" s="1">
        <f t="shared" si="122"/>
        <v>5.9230009871668312E-3</v>
      </c>
      <c r="AR316" s="1">
        <f t="shared" si="123"/>
        <v>0.38993089832181638</v>
      </c>
      <c r="AS316" s="1">
        <f t="shared" si="124"/>
        <v>0.60414610069101682</v>
      </c>
      <c r="AT316" s="5">
        <f t="shared" si="125"/>
        <v>1007</v>
      </c>
      <c r="AU316" s="3">
        <f t="shared" si="135"/>
        <v>1013</v>
      </c>
      <c r="AV316" s="2">
        <f t="shared" si="126"/>
        <v>1492</v>
      </c>
      <c r="AW316" s="1">
        <f t="shared" si="136"/>
        <v>0.29632571996027807</v>
      </c>
      <c r="AX316" s="1">
        <f t="shared" si="137"/>
        <v>0.29457058242843043</v>
      </c>
      <c r="AY316" s="1">
        <f t="shared" si="138"/>
        <v>0</v>
      </c>
      <c r="AZ316" s="1">
        <f t="shared" si="138"/>
        <v>1.7674234945705827</v>
      </c>
      <c r="BA316" s="1">
        <f t="shared" si="138"/>
        <v>116.35538005923001</v>
      </c>
      <c r="BB316" s="1">
        <f t="shared" si="127"/>
        <v>180.27719644619941</v>
      </c>
      <c r="BC316" s="1">
        <f t="shared" si="139"/>
        <v>0</v>
      </c>
      <c r="BD316" s="1">
        <f t="shared" si="139"/>
        <v>2.3706057596822245</v>
      </c>
      <c r="BE316" s="1">
        <f t="shared" si="139"/>
        <v>145.49592850049652</v>
      </c>
      <c r="BF316" s="1">
        <f t="shared" si="128"/>
        <v>150.53346573982125</v>
      </c>
      <c r="BG316" s="1">
        <f t="shared" si="140"/>
        <v>0</v>
      </c>
      <c r="BH316" s="1">
        <f t="shared" si="140"/>
        <v>5.9230009871668321E-3</v>
      </c>
      <c r="BI316" s="1">
        <f t="shared" si="140"/>
        <v>0.38993089832181643</v>
      </c>
      <c r="BJ316" s="1">
        <f t="shared" si="129"/>
        <v>0.60414610069101682</v>
      </c>
      <c r="BK316" s="1">
        <f t="shared" si="141"/>
        <v>0</v>
      </c>
      <c r="BL316" s="1">
        <f t="shared" si="141"/>
        <v>7.9443892750744802E-3</v>
      </c>
      <c r="BM316" s="1">
        <f t="shared" si="141"/>
        <v>0.48758689175769615</v>
      </c>
      <c r="BN316" s="1">
        <f t="shared" si="130"/>
        <v>0.50446871896722945</v>
      </c>
    </row>
    <row r="317" spans="1:66" hidden="1">
      <c r="A317" s="2" t="s">
        <v>1049</v>
      </c>
      <c r="B317" s="2" t="s">
        <v>105</v>
      </c>
      <c r="C317" s="2" t="s">
        <v>164</v>
      </c>
      <c r="E317" s="6" t="s">
        <v>151</v>
      </c>
      <c r="F317" s="2" t="s">
        <v>1141</v>
      </c>
      <c r="G317" s="2" t="s">
        <v>1433</v>
      </c>
      <c r="H317" s="2" t="s">
        <v>1141</v>
      </c>
      <c r="I317" s="2">
        <v>275</v>
      </c>
      <c r="J317" s="2">
        <v>35</v>
      </c>
      <c r="K317" s="2" t="str">
        <f t="shared" si="112"/>
        <v>MINERIO</v>
      </c>
      <c r="L317" s="2">
        <f t="shared" si="113"/>
        <v>3.325E-4</v>
      </c>
      <c r="M317" s="2">
        <f t="shared" si="114"/>
        <v>37.1</v>
      </c>
      <c r="N317" s="8">
        <v>0.95</v>
      </c>
      <c r="O317" s="11">
        <v>1.06</v>
      </c>
      <c r="P317" s="11">
        <f t="shared" si="131"/>
        <v>0</v>
      </c>
      <c r="Q317" s="11">
        <f t="shared" si="132"/>
        <v>1</v>
      </c>
      <c r="R317" s="11">
        <f t="shared" si="133"/>
        <v>0</v>
      </c>
      <c r="S317" s="11">
        <f t="shared" si="134"/>
        <v>2975625</v>
      </c>
      <c r="T317" s="2">
        <v>0</v>
      </c>
      <c r="U317" s="2">
        <v>1725</v>
      </c>
      <c r="V317" s="2">
        <f t="shared" si="115"/>
        <v>0</v>
      </c>
      <c r="W317" s="2">
        <f t="shared" si="116"/>
        <v>1</v>
      </c>
      <c r="X317" s="2">
        <v>0</v>
      </c>
      <c r="Y317" s="2">
        <v>420</v>
      </c>
      <c r="Z317" s="5">
        <v>0</v>
      </c>
      <c r="AA317" s="5">
        <v>21</v>
      </c>
      <c r="AB317" s="5">
        <v>703</v>
      </c>
      <c r="AC317" s="5">
        <v>391</v>
      </c>
      <c r="AD317" s="5">
        <v>21</v>
      </c>
      <c r="AE317" s="5">
        <v>15</v>
      </c>
      <c r="AF317" s="5">
        <f t="shared" si="117"/>
        <v>0</v>
      </c>
      <c r="AG317" s="5">
        <f t="shared" si="118"/>
        <v>1.883408071748879E-2</v>
      </c>
      <c r="AH317" s="5">
        <f t="shared" si="119"/>
        <v>0.63049327354260087</v>
      </c>
      <c r="AI317" s="5">
        <f t="shared" si="120"/>
        <v>0.3506726457399103</v>
      </c>
      <c r="AJ317" s="5">
        <v>0</v>
      </c>
      <c r="AK317" s="3">
        <v>14</v>
      </c>
      <c r="AL317" s="3">
        <v>588</v>
      </c>
      <c r="AM317" s="3">
        <v>525</v>
      </c>
      <c r="AN317" s="3">
        <v>11</v>
      </c>
      <c r="AO317" s="3">
        <v>13</v>
      </c>
      <c r="AP317" s="1">
        <f t="shared" si="121"/>
        <v>0</v>
      </c>
      <c r="AQ317" s="1">
        <f t="shared" si="122"/>
        <v>1.2422360248447204E-2</v>
      </c>
      <c r="AR317" s="1">
        <f t="shared" si="123"/>
        <v>0.52173913043478259</v>
      </c>
      <c r="AS317" s="1">
        <f t="shared" si="124"/>
        <v>0.46583850931677018</v>
      </c>
      <c r="AT317" s="5">
        <f t="shared" si="125"/>
        <v>1115</v>
      </c>
      <c r="AU317" s="3">
        <f t="shared" si="135"/>
        <v>1127</v>
      </c>
      <c r="AV317" s="2">
        <f t="shared" si="126"/>
        <v>1725</v>
      </c>
      <c r="AW317" s="1">
        <f t="shared" si="136"/>
        <v>0.3094170403587444</v>
      </c>
      <c r="AX317" s="1">
        <f t="shared" si="137"/>
        <v>0.30612244897959184</v>
      </c>
      <c r="AY317" s="1">
        <f t="shared" si="138"/>
        <v>0</v>
      </c>
      <c r="AZ317" s="1">
        <f t="shared" si="138"/>
        <v>4.2857142857142856</v>
      </c>
      <c r="BA317" s="1">
        <f t="shared" si="138"/>
        <v>180</v>
      </c>
      <c r="BB317" s="1">
        <f t="shared" si="127"/>
        <v>160.71428571428572</v>
      </c>
      <c r="BC317" s="1">
        <f t="shared" si="139"/>
        <v>0</v>
      </c>
      <c r="BD317" s="1">
        <f t="shared" si="139"/>
        <v>6.4977578475336326</v>
      </c>
      <c r="BE317" s="1">
        <f t="shared" si="139"/>
        <v>217.5201793721973</v>
      </c>
      <c r="BF317" s="1">
        <f t="shared" si="128"/>
        <v>120.98206278026906</v>
      </c>
      <c r="BG317" s="1">
        <f t="shared" si="140"/>
        <v>0</v>
      </c>
      <c r="BH317" s="1">
        <f t="shared" si="140"/>
        <v>1.2422360248447204E-2</v>
      </c>
      <c r="BI317" s="1">
        <f t="shared" si="140"/>
        <v>0.52173913043478259</v>
      </c>
      <c r="BJ317" s="1">
        <f t="shared" si="129"/>
        <v>0.46583850931677023</v>
      </c>
      <c r="BK317" s="1">
        <f t="shared" si="141"/>
        <v>0</v>
      </c>
      <c r="BL317" s="1">
        <f t="shared" si="141"/>
        <v>1.883408071748879E-2</v>
      </c>
      <c r="BM317" s="1">
        <f t="shared" si="141"/>
        <v>0.63049327354260087</v>
      </c>
      <c r="BN317" s="1">
        <f t="shared" si="130"/>
        <v>0.3506726457399103</v>
      </c>
    </row>
    <row r="318" spans="1:66" hidden="1">
      <c r="A318" s="2" t="s">
        <v>616</v>
      </c>
      <c r="B318" s="2" t="s">
        <v>105</v>
      </c>
      <c r="C318" s="2" t="s">
        <v>162</v>
      </c>
      <c r="D318" s="2" t="s">
        <v>629</v>
      </c>
      <c r="E318" s="6" t="s">
        <v>3</v>
      </c>
      <c r="F318" s="2" t="s">
        <v>1436</v>
      </c>
      <c r="G318" s="2" t="s">
        <v>6</v>
      </c>
      <c r="H318" s="2" t="s">
        <v>1434</v>
      </c>
      <c r="I318" s="2">
        <v>13</v>
      </c>
      <c r="K318" s="2" t="str">
        <f t="shared" si="112"/>
        <v>MINERIO</v>
      </c>
      <c r="L318" s="2">
        <f t="shared" si="113"/>
        <v>0</v>
      </c>
      <c r="M318" s="2">
        <f t="shared" si="114"/>
        <v>0</v>
      </c>
      <c r="N318" s="8">
        <v>0.94406666666666661</v>
      </c>
      <c r="O318" s="11">
        <v>0.7</v>
      </c>
      <c r="P318" s="11">
        <f t="shared" si="131"/>
        <v>0</v>
      </c>
      <c r="Q318" s="11">
        <f t="shared" si="132"/>
        <v>1</v>
      </c>
      <c r="R318" s="11">
        <f t="shared" si="133"/>
        <v>0</v>
      </c>
      <c r="S318" s="11">
        <f t="shared" si="134"/>
        <v>7551504</v>
      </c>
      <c r="T318" s="2">
        <v>0</v>
      </c>
      <c r="U318" s="2">
        <v>2748</v>
      </c>
      <c r="V318" s="2">
        <f t="shared" si="115"/>
        <v>0</v>
      </c>
      <c r="W318" s="2">
        <f t="shared" si="116"/>
        <v>1</v>
      </c>
      <c r="X318" s="2">
        <v>0</v>
      </c>
      <c r="Y318" s="2">
        <v>589</v>
      </c>
      <c r="Z318" s="2">
        <v>0</v>
      </c>
      <c r="AA318" s="2">
        <v>0</v>
      </c>
      <c r="AB318" s="2">
        <v>1068</v>
      </c>
      <c r="AC318" s="2">
        <v>713</v>
      </c>
      <c r="AD318" s="2">
        <v>0</v>
      </c>
      <c r="AE318" s="2">
        <v>24</v>
      </c>
      <c r="AF318" s="5">
        <f t="shared" si="117"/>
        <v>0</v>
      </c>
      <c r="AG318" s="5">
        <f t="shared" si="118"/>
        <v>0</v>
      </c>
      <c r="AH318" s="5">
        <f t="shared" si="119"/>
        <v>0.59966311061201572</v>
      </c>
      <c r="AI318" s="5">
        <f t="shared" si="120"/>
        <v>0.40033688938798428</v>
      </c>
      <c r="AJ318" s="2">
        <v>0</v>
      </c>
      <c r="AK318" s="3">
        <v>0</v>
      </c>
      <c r="AL318" s="3">
        <v>844</v>
      </c>
      <c r="AM318" s="3">
        <v>947</v>
      </c>
      <c r="AN318" s="3">
        <v>0</v>
      </c>
      <c r="AO318" s="3">
        <v>14</v>
      </c>
      <c r="AP318" s="1">
        <f t="shared" si="121"/>
        <v>0</v>
      </c>
      <c r="AQ318" s="1">
        <f t="shared" si="122"/>
        <v>0</v>
      </c>
      <c r="AR318" s="1">
        <f t="shared" si="123"/>
        <v>0.47124511446119488</v>
      </c>
      <c r="AS318" s="1">
        <f t="shared" si="124"/>
        <v>0.52875488553880512</v>
      </c>
      <c r="AT318" s="5">
        <f t="shared" si="125"/>
        <v>1781</v>
      </c>
      <c r="AU318" s="3">
        <f t="shared" si="135"/>
        <v>1791</v>
      </c>
      <c r="AV318" s="2">
        <f t="shared" si="126"/>
        <v>2748</v>
      </c>
      <c r="AW318" s="1">
        <f t="shared" si="136"/>
        <v>0.30859067939359908</v>
      </c>
      <c r="AX318" s="1">
        <f t="shared" si="137"/>
        <v>0.3068676716917923</v>
      </c>
      <c r="AY318" s="1">
        <f t="shared" si="138"/>
        <v>0</v>
      </c>
      <c r="AZ318" s="1">
        <f t="shared" si="138"/>
        <v>0</v>
      </c>
      <c r="BA318" s="1">
        <f t="shared" si="138"/>
        <v>258.99631490787272</v>
      </c>
      <c r="BB318" s="1">
        <f t="shared" si="127"/>
        <v>290.60368509212731</v>
      </c>
      <c r="BC318" s="1">
        <f t="shared" si="139"/>
        <v>0</v>
      </c>
      <c r="BD318" s="1">
        <f t="shared" si="139"/>
        <v>0</v>
      </c>
      <c r="BE318" s="1">
        <f t="shared" si="139"/>
        <v>329.57484559236383</v>
      </c>
      <c r="BF318" s="1">
        <f t="shared" si="128"/>
        <v>220.02515440763614</v>
      </c>
      <c r="BG318" s="1">
        <f t="shared" si="140"/>
        <v>0</v>
      </c>
      <c r="BH318" s="1">
        <f t="shared" si="140"/>
        <v>0</v>
      </c>
      <c r="BI318" s="1">
        <f t="shared" si="140"/>
        <v>0.47124511446119488</v>
      </c>
      <c r="BJ318" s="1">
        <f t="shared" si="129"/>
        <v>0.52875488553880512</v>
      </c>
      <c r="BK318" s="1">
        <f t="shared" si="141"/>
        <v>0</v>
      </c>
      <c r="BL318" s="1">
        <f t="shared" si="141"/>
        <v>0</v>
      </c>
      <c r="BM318" s="1">
        <f t="shared" si="141"/>
        <v>0.59966311061201583</v>
      </c>
      <c r="BN318" s="1">
        <f t="shared" si="130"/>
        <v>0.40033688938798428</v>
      </c>
    </row>
    <row r="319" spans="1:66" hidden="1">
      <c r="A319" s="2" t="s">
        <v>161</v>
      </c>
      <c r="B319" s="2" t="s">
        <v>105</v>
      </c>
      <c r="C319" s="2" t="s">
        <v>164</v>
      </c>
      <c r="D319" s="2" t="s">
        <v>417</v>
      </c>
      <c r="E319" s="6" t="s">
        <v>92</v>
      </c>
      <c r="F319" s="2" t="s">
        <v>1436</v>
      </c>
      <c r="G319" s="2" t="s">
        <v>1433</v>
      </c>
      <c r="H319" s="2" t="s">
        <v>1434</v>
      </c>
      <c r="I319" s="2">
        <v>254</v>
      </c>
      <c r="J319" s="2">
        <v>50</v>
      </c>
      <c r="K319" s="2" t="str">
        <f t="shared" si="112"/>
        <v>ESTERIL</v>
      </c>
      <c r="L319" s="2">
        <f t="shared" si="113"/>
        <v>4.6500000000000003E-4</v>
      </c>
      <c r="M319" s="2">
        <f t="shared" si="114"/>
        <v>1.5</v>
      </c>
      <c r="N319" s="8">
        <v>0.93</v>
      </c>
      <c r="O319" s="11">
        <v>0.03</v>
      </c>
      <c r="P319" s="11">
        <f t="shared" si="131"/>
        <v>0</v>
      </c>
      <c r="Q319" s="11">
        <f t="shared" si="132"/>
        <v>1</v>
      </c>
      <c r="R319" s="11">
        <f t="shared" si="133"/>
        <v>0</v>
      </c>
      <c r="S319" s="11">
        <f t="shared" si="134"/>
        <v>4990756</v>
      </c>
      <c r="T319" s="2">
        <v>0</v>
      </c>
      <c r="U319" s="2">
        <v>2234</v>
      </c>
      <c r="V319" s="2">
        <f t="shared" si="115"/>
        <v>0</v>
      </c>
      <c r="W319" s="2">
        <f t="shared" si="116"/>
        <v>1</v>
      </c>
      <c r="X319" s="2">
        <v>0</v>
      </c>
      <c r="Y319" s="2">
        <v>562</v>
      </c>
      <c r="Z319" s="5">
        <v>0</v>
      </c>
      <c r="AA319" s="5">
        <v>9</v>
      </c>
      <c r="AB319" s="5">
        <v>1192</v>
      </c>
      <c r="AC319" s="5">
        <v>232</v>
      </c>
      <c r="AD319" s="5">
        <v>17</v>
      </c>
      <c r="AE319" s="5">
        <v>52</v>
      </c>
      <c r="AF319" s="5">
        <f t="shared" si="117"/>
        <v>0</v>
      </c>
      <c r="AG319" s="5">
        <f t="shared" si="118"/>
        <v>6.2805303558967204E-3</v>
      </c>
      <c r="AH319" s="5">
        <f t="shared" si="119"/>
        <v>0.8318213538032101</v>
      </c>
      <c r="AI319" s="5">
        <f t="shared" si="120"/>
        <v>0.16189811584089323</v>
      </c>
      <c r="AJ319" s="5">
        <v>0</v>
      </c>
      <c r="AK319" s="3">
        <v>4</v>
      </c>
      <c r="AL319" s="3">
        <v>1084</v>
      </c>
      <c r="AM319" s="3">
        <v>373</v>
      </c>
      <c r="AN319" s="3">
        <v>6</v>
      </c>
      <c r="AO319" s="3">
        <v>35</v>
      </c>
      <c r="AP319" s="1">
        <f t="shared" si="121"/>
        <v>0</v>
      </c>
      <c r="AQ319" s="1">
        <f t="shared" si="122"/>
        <v>2.7378507871321013E-3</v>
      </c>
      <c r="AR319" s="1">
        <f t="shared" si="123"/>
        <v>0.7419575633127995</v>
      </c>
      <c r="AS319" s="1">
        <f t="shared" si="124"/>
        <v>0.25530458590006844</v>
      </c>
      <c r="AT319" s="5">
        <f t="shared" si="125"/>
        <v>1433</v>
      </c>
      <c r="AU319" s="3">
        <f t="shared" si="135"/>
        <v>1461</v>
      </c>
      <c r="AV319" s="2">
        <f t="shared" si="126"/>
        <v>2234</v>
      </c>
      <c r="AW319" s="1">
        <f t="shared" si="136"/>
        <v>0.31179344033496159</v>
      </c>
      <c r="AX319" s="1">
        <f t="shared" si="137"/>
        <v>0.30581793292265569</v>
      </c>
      <c r="AY319" s="1">
        <f t="shared" si="138"/>
        <v>0</v>
      </c>
      <c r="AZ319" s="1">
        <f t="shared" si="138"/>
        <v>1.2232717316906228</v>
      </c>
      <c r="BA319" s="1">
        <f t="shared" si="138"/>
        <v>331.50663928815879</v>
      </c>
      <c r="BB319" s="1">
        <f t="shared" si="127"/>
        <v>114.07008898015057</v>
      </c>
      <c r="BC319" s="1">
        <f t="shared" si="139"/>
        <v>0</v>
      </c>
      <c r="BD319" s="1">
        <f t="shared" si="139"/>
        <v>2.8061409630146543</v>
      </c>
      <c r="BE319" s="1">
        <f t="shared" si="139"/>
        <v>371.65778087927424</v>
      </c>
      <c r="BF319" s="1">
        <f t="shared" si="128"/>
        <v>72.336078157711086</v>
      </c>
      <c r="BG319" s="1">
        <f t="shared" si="140"/>
        <v>0</v>
      </c>
      <c r="BH319" s="1">
        <f t="shared" si="140"/>
        <v>2.7378507871321013E-3</v>
      </c>
      <c r="BI319" s="1">
        <f t="shared" si="140"/>
        <v>0.7419575633127995</v>
      </c>
      <c r="BJ319" s="1">
        <f t="shared" si="129"/>
        <v>0.25530458590006844</v>
      </c>
      <c r="BK319" s="1">
        <f t="shared" si="141"/>
        <v>0</v>
      </c>
      <c r="BL319" s="1">
        <f t="shared" si="141"/>
        <v>6.2805303558967204E-3</v>
      </c>
      <c r="BM319" s="1">
        <f t="shared" si="141"/>
        <v>0.8318213538032101</v>
      </c>
      <c r="BN319" s="1">
        <f t="shared" si="130"/>
        <v>0.16189811584089323</v>
      </c>
    </row>
    <row r="320" spans="1:66" hidden="1">
      <c r="A320" s="2" t="s">
        <v>1049</v>
      </c>
      <c r="B320" s="2" t="s">
        <v>105</v>
      </c>
      <c r="C320" s="2" t="s">
        <v>164</v>
      </c>
      <c r="E320" s="6" t="s">
        <v>13</v>
      </c>
      <c r="F320" s="2" t="s">
        <v>1436</v>
      </c>
      <c r="G320" s="2" t="s">
        <v>1433</v>
      </c>
      <c r="H320" s="2" t="s">
        <v>1434</v>
      </c>
      <c r="I320" s="2">
        <v>22</v>
      </c>
      <c r="J320" s="2">
        <v>45</v>
      </c>
      <c r="K320" s="2" t="str">
        <f t="shared" si="112"/>
        <v>MINERIO</v>
      </c>
      <c r="L320" s="2">
        <f t="shared" si="113"/>
        <v>4.1399999999999998E-4</v>
      </c>
      <c r="M320" s="2">
        <f t="shared" si="114"/>
        <v>21.599999999999998</v>
      </c>
      <c r="N320" s="8">
        <v>0.92</v>
      </c>
      <c r="O320" s="11">
        <v>0.48</v>
      </c>
      <c r="P320" s="11">
        <f t="shared" si="131"/>
        <v>0</v>
      </c>
      <c r="Q320" s="11">
        <f t="shared" si="132"/>
        <v>1</v>
      </c>
      <c r="R320" s="11">
        <f t="shared" si="133"/>
        <v>0</v>
      </c>
      <c r="S320" s="11">
        <f t="shared" si="134"/>
        <v>4748041</v>
      </c>
      <c r="T320" s="2">
        <v>0</v>
      </c>
      <c r="U320" s="2">
        <v>2179</v>
      </c>
      <c r="V320" s="2">
        <f t="shared" si="115"/>
        <v>0</v>
      </c>
      <c r="W320" s="2">
        <f t="shared" si="116"/>
        <v>1</v>
      </c>
      <c r="X320" s="2">
        <v>0</v>
      </c>
      <c r="Y320" s="2">
        <v>480</v>
      </c>
      <c r="Z320" s="5">
        <v>0</v>
      </c>
      <c r="AA320" s="5">
        <v>4</v>
      </c>
      <c r="AB320" s="5">
        <v>1052</v>
      </c>
      <c r="AC320" s="5">
        <v>346</v>
      </c>
      <c r="AD320" s="5">
        <v>5</v>
      </c>
      <c r="AE320" s="5">
        <v>40</v>
      </c>
      <c r="AF320" s="5">
        <f t="shared" si="117"/>
        <v>0</v>
      </c>
      <c r="AG320" s="5">
        <f t="shared" si="118"/>
        <v>2.8530670470756064E-3</v>
      </c>
      <c r="AH320" s="5">
        <f t="shared" si="119"/>
        <v>0.75035663338088443</v>
      </c>
      <c r="AI320" s="5">
        <f t="shared" si="120"/>
        <v>0.24679029957203993</v>
      </c>
      <c r="AJ320" s="5">
        <v>0</v>
      </c>
      <c r="AK320" s="3">
        <v>0</v>
      </c>
      <c r="AL320" s="3">
        <v>916</v>
      </c>
      <c r="AM320" s="3">
        <v>502</v>
      </c>
      <c r="AN320" s="3">
        <v>1</v>
      </c>
      <c r="AO320" s="3">
        <v>28</v>
      </c>
      <c r="AP320" s="1">
        <f t="shared" si="121"/>
        <v>0</v>
      </c>
      <c r="AQ320" s="1">
        <f t="shared" si="122"/>
        <v>0</v>
      </c>
      <c r="AR320" s="1">
        <f t="shared" si="123"/>
        <v>0.64598025387870239</v>
      </c>
      <c r="AS320" s="1">
        <f t="shared" si="124"/>
        <v>0.35401974612129761</v>
      </c>
      <c r="AT320" s="5">
        <f t="shared" si="125"/>
        <v>1402</v>
      </c>
      <c r="AU320" s="3">
        <f t="shared" si="135"/>
        <v>1418</v>
      </c>
      <c r="AV320" s="2">
        <f t="shared" si="126"/>
        <v>2179</v>
      </c>
      <c r="AW320" s="1">
        <f t="shared" si="136"/>
        <v>0.31084165477888731</v>
      </c>
      <c r="AX320" s="1">
        <f t="shared" si="137"/>
        <v>0.30733427362482368</v>
      </c>
      <c r="AY320" s="1">
        <f t="shared" si="138"/>
        <v>0</v>
      </c>
      <c r="AZ320" s="1">
        <f t="shared" si="138"/>
        <v>0</v>
      </c>
      <c r="BA320" s="1">
        <f t="shared" si="138"/>
        <v>281.51819464033849</v>
      </c>
      <c r="BB320" s="1">
        <f t="shared" si="127"/>
        <v>154.28180535966149</v>
      </c>
      <c r="BC320" s="1">
        <f t="shared" si="139"/>
        <v>0</v>
      </c>
      <c r="BD320" s="1">
        <f t="shared" si="139"/>
        <v>1.2433666191155492</v>
      </c>
      <c r="BE320" s="1">
        <f t="shared" si="139"/>
        <v>327.00542082738946</v>
      </c>
      <c r="BF320" s="1">
        <f t="shared" si="128"/>
        <v>107.55121255349501</v>
      </c>
      <c r="BG320" s="1">
        <f t="shared" si="140"/>
        <v>0</v>
      </c>
      <c r="BH320" s="1">
        <f t="shared" si="140"/>
        <v>0</v>
      </c>
      <c r="BI320" s="1">
        <f t="shared" si="140"/>
        <v>0.64598025387870239</v>
      </c>
      <c r="BJ320" s="1">
        <f t="shared" si="129"/>
        <v>0.35401974612129761</v>
      </c>
      <c r="BK320" s="1">
        <f t="shared" si="141"/>
        <v>0</v>
      </c>
      <c r="BL320" s="1">
        <f t="shared" si="141"/>
        <v>2.8530670470756064E-3</v>
      </c>
      <c r="BM320" s="1">
        <f t="shared" si="141"/>
        <v>0.75035663338088443</v>
      </c>
      <c r="BN320" s="1">
        <f t="shared" si="130"/>
        <v>0.24679029957203993</v>
      </c>
    </row>
    <row r="321" spans="1:66" hidden="1">
      <c r="A321" s="2" t="s">
        <v>1049</v>
      </c>
      <c r="B321" s="2" t="s">
        <v>105</v>
      </c>
      <c r="C321" s="2" t="s">
        <v>164</v>
      </c>
      <c r="E321" s="6" t="s">
        <v>133</v>
      </c>
      <c r="F321" s="2" t="s">
        <v>1436</v>
      </c>
      <c r="G321" s="2" t="s">
        <v>6</v>
      </c>
      <c r="H321" s="2" t="s">
        <v>1434</v>
      </c>
      <c r="I321" s="2">
        <v>94</v>
      </c>
      <c r="J321" s="2">
        <v>55</v>
      </c>
      <c r="K321" s="2" t="str">
        <f t="shared" si="112"/>
        <v>ESTERIL</v>
      </c>
      <c r="L321" s="2">
        <f t="shared" si="113"/>
        <v>4.9683333333333339E-4</v>
      </c>
      <c r="M321" s="2">
        <f t="shared" si="114"/>
        <v>8.8000000000000007</v>
      </c>
      <c r="N321" s="9">
        <v>0.90333333333333343</v>
      </c>
      <c r="O321" s="10">
        <v>0.16</v>
      </c>
      <c r="P321" s="11">
        <f t="shared" si="131"/>
        <v>0</v>
      </c>
      <c r="Q321" s="11">
        <f t="shared" si="132"/>
        <v>1</v>
      </c>
      <c r="R321" s="11">
        <f t="shared" si="133"/>
        <v>0</v>
      </c>
      <c r="S321" s="11">
        <f t="shared" si="134"/>
        <v>6723649</v>
      </c>
      <c r="T321" s="2">
        <v>0</v>
      </c>
      <c r="U321" s="2">
        <v>2593</v>
      </c>
      <c r="V321" s="2">
        <f t="shared" si="115"/>
        <v>0</v>
      </c>
      <c r="W321" s="2">
        <f t="shared" si="116"/>
        <v>1</v>
      </c>
      <c r="X321" s="2">
        <v>0</v>
      </c>
      <c r="Y321" s="2">
        <v>549</v>
      </c>
      <c r="Z321" s="5">
        <v>0</v>
      </c>
      <c r="AA321" s="5">
        <v>2</v>
      </c>
      <c r="AB321" s="5">
        <v>1219</v>
      </c>
      <c r="AC321" s="5">
        <v>467</v>
      </c>
      <c r="AD321" s="5">
        <v>4</v>
      </c>
      <c r="AE321" s="5">
        <v>30</v>
      </c>
      <c r="AF321" s="5">
        <f t="shared" si="117"/>
        <v>0</v>
      </c>
      <c r="AG321" s="5">
        <f t="shared" si="118"/>
        <v>1.1848341232227489E-3</v>
      </c>
      <c r="AH321" s="5">
        <f t="shared" si="119"/>
        <v>0.72215639810426535</v>
      </c>
      <c r="AI321" s="5">
        <f t="shared" si="120"/>
        <v>0.27665876777251186</v>
      </c>
      <c r="AJ321" s="2">
        <v>0</v>
      </c>
      <c r="AK321" s="3">
        <v>0</v>
      </c>
      <c r="AL321" s="3">
        <v>1041</v>
      </c>
      <c r="AM321" s="3">
        <v>662</v>
      </c>
      <c r="AN321" s="3">
        <v>0</v>
      </c>
      <c r="AO321" s="3">
        <v>19</v>
      </c>
      <c r="AP321" s="1">
        <f t="shared" si="121"/>
        <v>0</v>
      </c>
      <c r="AQ321" s="1">
        <f t="shared" si="122"/>
        <v>0</v>
      </c>
      <c r="AR321" s="1">
        <f t="shared" si="123"/>
        <v>0.61127422196124481</v>
      </c>
      <c r="AS321" s="1">
        <f t="shared" si="124"/>
        <v>0.38872577803875513</v>
      </c>
      <c r="AT321" s="5">
        <f t="shared" si="125"/>
        <v>1688</v>
      </c>
      <c r="AU321" s="3">
        <f t="shared" si="135"/>
        <v>1703</v>
      </c>
      <c r="AV321" s="2">
        <f t="shared" si="126"/>
        <v>2593</v>
      </c>
      <c r="AW321" s="1">
        <f t="shared" si="136"/>
        <v>0.30722748815165879</v>
      </c>
      <c r="AX321" s="1">
        <f t="shared" si="137"/>
        <v>0.30452143276570759</v>
      </c>
      <c r="AY321" s="1">
        <f t="shared" si="138"/>
        <v>0</v>
      </c>
      <c r="AZ321" s="1">
        <f t="shared" si="138"/>
        <v>0</v>
      </c>
      <c r="BA321" s="1">
        <f t="shared" si="138"/>
        <v>317.00681150910162</v>
      </c>
      <c r="BB321" s="1">
        <f t="shared" si="127"/>
        <v>201.59318849089843</v>
      </c>
      <c r="BC321" s="1">
        <f t="shared" si="139"/>
        <v>0</v>
      </c>
      <c r="BD321" s="1">
        <f t="shared" si="139"/>
        <v>0.61445497630331758</v>
      </c>
      <c r="BE321" s="1">
        <f t="shared" si="139"/>
        <v>374.51030805687208</v>
      </c>
      <c r="BF321" s="1">
        <f t="shared" si="128"/>
        <v>143.47523696682467</v>
      </c>
      <c r="BG321" s="1">
        <f t="shared" si="140"/>
        <v>0</v>
      </c>
      <c r="BH321" s="1">
        <f t="shared" si="140"/>
        <v>0</v>
      </c>
      <c r="BI321" s="1">
        <f t="shared" si="140"/>
        <v>0.61127422196124492</v>
      </c>
      <c r="BJ321" s="1">
        <f t="shared" si="129"/>
        <v>0.38872577803875513</v>
      </c>
      <c r="BK321" s="1">
        <f t="shared" si="141"/>
        <v>0</v>
      </c>
      <c r="BL321" s="1">
        <f t="shared" si="141"/>
        <v>1.1848341232227489E-3</v>
      </c>
      <c r="BM321" s="1">
        <f t="shared" si="141"/>
        <v>0.72215639810426546</v>
      </c>
      <c r="BN321" s="1">
        <f t="shared" si="130"/>
        <v>0.27665876777251186</v>
      </c>
    </row>
    <row r="322" spans="1:66" hidden="1">
      <c r="A322" s="2" t="s">
        <v>1049</v>
      </c>
      <c r="B322" s="2" t="s">
        <v>105</v>
      </c>
      <c r="C322" s="2" t="s">
        <v>164</v>
      </c>
      <c r="E322" s="6" t="s">
        <v>148</v>
      </c>
      <c r="F322" s="2" t="s">
        <v>1436</v>
      </c>
      <c r="G322" s="2" t="s">
        <v>6</v>
      </c>
      <c r="H322" s="2" t="s">
        <v>1141</v>
      </c>
      <c r="I322" s="2">
        <v>260</v>
      </c>
      <c r="J322" s="2">
        <v>15</v>
      </c>
      <c r="K322" s="2" t="str">
        <f t="shared" ref="K322:K385" si="142">IF(AND(N322&gt;0.08,O322&gt;0.2),"MINERIO","ESTERIL")</f>
        <v>MINERIO</v>
      </c>
      <c r="L322" s="2">
        <f t="shared" ref="L322:L385" si="143">N322*J322/100000</f>
        <v>1.35E-4</v>
      </c>
      <c r="M322" s="2">
        <f t="shared" ref="M322:M385" si="144">O322*J322</f>
        <v>51</v>
      </c>
      <c r="N322" s="8">
        <v>0.9</v>
      </c>
      <c r="O322" s="11">
        <v>3.4</v>
      </c>
      <c r="P322" s="11">
        <f t="shared" si="131"/>
        <v>6.2568605927552146E-2</v>
      </c>
      <c r="Q322" s="11">
        <f t="shared" si="132"/>
        <v>0.99992674002089832</v>
      </c>
      <c r="R322" s="11">
        <f t="shared" si="133"/>
        <v>39744.141602634474</v>
      </c>
      <c r="S322" s="11">
        <f t="shared" si="134"/>
        <v>635162.46460193477</v>
      </c>
      <c r="T322" s="2">
        <v>57</v>
      </c>
      <c r="U322" s="2">
        <v>854</v>
      </c>
      <c r="V322" s="2">
        <f t="shared" ref="V322:V385" si="145">(T322/(T322+U322))</f>
        <v>6.2568605927552146E-2</v>
      </c>
      <c r="W322" s="2">
        <f t="shared" ref="W322:W385" si="146">(U322/(T322+U322))</f>
        <v>0.93743139407244791</v>
      </c>
      <c r="X322" s="2">
        <v>0</v>
      </c>
      <c r="Y322" s="2">
        <v>301</v>
      </c>
      <c r="Z322" s="5">
        <v>0</v>
      </c>
      <c r="AA322" s="5">
        <v>39</v>
      </c>
      <c r="AB322" s="5">
        <v>387</v>
      </c>
      <c r="AC322" s="5">
        <v>148</v>
      </c>
      <c r="AD322" s="5">
        <v>29</v>
      </c>
      <c r="AE322" s="5">
        <v>26</v>
      </c>
      <c r="AF322" s="5">
        <f t="shared" ref="AF322:AF385" si="147">Z322/($Z322+$AA322+$AB322+$AC322)</f>
        <v>0</v>
      </c>
      <c r="AG322" s="5">
        <f t="shared" ref="AG322:AG385" si="148">AA322/($Z322+$AA322+$AB322+$AC322)</f>
        <v>6.7944250871080136E-2</v>
      </c>
      <c r="AH322" s="5">
        <f t="shared" ref="AH322:AH385" si="149">AB322/($Z322+$AA322+$AB322+$AC322)</f>
        <v>0.67421602787456447</v>
      </c>
      <c r="AI322" s="5">
        <f t="shared" ref="AI322:AI385" si="150">AC322/($Z322+$AA322+$AB322+$AC322)</f>
        <v>0.25783972125435539</v>
      </c>
      <c r="AJ322" s="5">
        <v>0</v>
      </c>
      <c r="AK322" s="3">
        <v>33</v>
      </c>
      <c r="AL322" s="3">
        <v>359</v>
      </c>
      <c r="AM322" s="3">
        <v>201</v>
      </c>
      <c r="AN322" s="3">
        <v>18</v>
      </c>
      <c r="AO322" s="3">
        <v>18</v>
      </c>
      <c r="AP322" s="1">
        <f t="shared" ref="AP322:AP385" si="151">AJ322/($AJ322+$AK322+$AL322+$AM322)</f>
        <v>0</v>
      </c>
      <c r="AQ322" s="1">
        <f t="shared" ref="AQ322:AQ385" si="152">AK322/($AJ322+$AK322+$AL322+$AM322)</f>
        <v>5.5649241146711638E-2</v>
      </c>
      <c r="AR322" s="1">
        <f t="shared" ref="AR322:AR385" si="153">AL322/($AJ322+$AK322+$AL322+$AM322)</f>
        <v>0.60539629005059026</v>
      </c>
      <c r="AS322" s="1">
        <f t="shared" ref="AS322:AS385" si="154">AM322/($AJ322+$AK322+$AL322+$AM322)</f>
        <v>0.33895446880269814</v>
      </c>
      <c r="AT322" s="5">
        <f t="shared" ref="AT322:AT385" si="155">Z322+AA322+AB322+AC322</f>
        <v>574</v>
      </c>
      <c r="AU322" s="3">
        <f t="shared" si="135"/>
        <v>593</v>
      </c>
      <c r="AV322" s="2">
        <f t="shared" ref="AV322:AV385" si="156">T322+U322</f>
        <v>911</v>
      </c>
      <c r="AW322" s="1">
        <f t="shared" si="136"/>
        <v>0.31742160278745646</v>
      </c>
      <c r="AX322" s="1">
        <f t="shared" si="137"/>
        <v>0.30725126475548059</v>
      </c>
      <c r="AY322" s="1">
        <f t="shared" si="138"/>
        <v>0</v>
      </c>
      <c r="AZ322" s="1">
        <f t="shared" si="138"/>
        <v>10.139291736930859</v>
      </c>
      <c r="BA322" s="1">
        <f t="shared" si="138"/>
        <v>110.30320404721753</v>
      </c>
      <c r="BB322" s="1">
        <f t="shared" si="138"/>
        <v>61.757504215851597</v>
      </c>
      <c r="BC322" s="1">
        <f t="shared" si="139"/>
        <v>0</v>
      </c>
      <c r="BD322" s="1">
        <f t="shared" si="139"/>
        <v>12.379442508710802</v>
      </c>
      <c r="BE322" s="1">
        <f t="shared" si="139"/>
        <v>122.84216027874565</v>
      </c>
      <c r="BF322" s="1">
        <f t="shared" si="139"/>
        <v>46.978397212543555</v>
      </c>
      <c r="BG322" s="1">
        <f t="shared" si="140"/>
        <v>0</v>
      </c>
      <c r="BH322" s="1">
        <f t="shared" si="140"/>
        <v>5.5649241146711638E-2</v>
      </c>
      <c r="BI322" s="1">
        <f t="shared" si="140"/>
        <v>0.60539629005059026</v>
      </c>
      <c r="BJ322" s="1">
        <f t="shared" si="140"/>
        <v>0.33895446880269814</v>
      </c>
      <c r="BK322" s="1">
        <f t="shared" si="141"/>
        <v>0</v>
      </c>
      <c r="BL322" s="1">
        <f t="shared" si="141"/>
        <v>6.794425087108015E-2</v>
      </c>
      <c r="BM322" s="1">
        <f t="shared" si="141"/>
        <v>0.67421602787456458</v>
      </c>
      <c r="BN322" s="1">
        <f t="shared" si="141"/>
        <v>0.25783972125435545</v>
      </c>
    </row>
    <row r="323" spans="1:66" hidden="1">
      <c r="A323" s="2" t="s">
        <v>1049</v>
      </c>
      <c r="B323" s="2" t="s">
        <v>105</v>
      </c>
      <c r="C323" s="2" t="s">
        <v>164</v>
      </c>
      <c r="E323" s="6" t="s">
        <v>149</v>
      </c>
      <c r="F323" s="2" t="s">
        <v>1436</v>
      </c>
      <c r="G323" s="2" t="s">
        <v>6</v>
      </c>
      <c r="H323" s="2" t="s">
        <v>1141</v>
      </c>
      <c r="I323" s="2">
        <v>265</v>
      </c>
      <c r="J323" s="2">
        <v>75</v>
      </c>
      <c r="K323" s="2" t="str">
        <f t="shared" si="142"/>
        <v>MINERIO</v>
      </c>
      <c r="L323" s="2">
        <f t="shared" si="143"/>
        <v>6.6750000000000002E-4</v>
      </c>
      <c r="M323" s="2">
        <f t="shared" si="144"/>
        <v>338.99999999999994</v>
      </c>
      <c r="N323" s="8">
        <v>0.89</v>
      </c>
      <c r="O323" s="11">
        <v>4.5199999999999996</v>
      </c>
      <c r="P323" s="11">
        <f t="shared" ref="P323:P347" si="157">T323/(T323+U323)</f>
        <v>0.43280266567937803</v>
      </c>
      <c r="Q323" s="11">
        <f t="shared" ref="Q323:Q347" si="158">U323/(U323+V323)</f>
        <v>0.99971757152096552</v>
      </c>
      <c r="R323" s="11">
        <f t="shared" ref="R323:R347" si="159">(T323-U323)^2*P323</f>
        <v>57029.974453905961</v>
      </c>
      <c r="S323" s="11">
        <f t="shared" ref="S323:S347" si="160">(T323-U323)^2*Q323</f>
        <v>131731.7846817461</v>
      </c>
      <c r="T323" s="2">
        <v>1169</v>
      </c>
      <c r="U323" s="2">
        <v>1532</v>
      </c>
      <c r="V323" s="2">
        <f t="shared" si="145"/>
        <v>0.43280266567937803</v>
      </c>
      <c r="W323" s="2">
        <f t="shared" si="146"/>
        <v>0.56719733432062203</v>
      </c>
      <c r="X323" s="2">
        <v>0</v>
      </c>
      <c r="Y323" s="2">
        <v>509</v>
      </c>
      <c r="Z323" s="5">
        <v>55</v>
      </c>
      <c r="AA323" s="5">
        <v>403</v>
      </c>
      <c r="AB323" s="5">
        <v>677</v>
      </c>
      <c r="AC323" s="5">
        <v>145</v>
      </c>
      <c r="AD323" s="5">
        <v>439</v>
      </c>
      <c r="AE323" s="5">
        <v>84</v>
      </c>
      <c r="AF323" s="5">
        <f t="shared" si="147"/>
        <v>4.296875E-2</v>
      </c>
      <c r="AG323" s="5">
        <f t="shared" si="148"/>
        <v>0.31484374999999998</v>
      </c>
      <c r="AH323" s="5">
        <f t="shared" si="149"/>
        <v>0.52890625000000002</v>
      </c>
      <c r="AI323" s="5">
        <f t="shared" si="150"/>
        <v>0.11328125</v>
      </c>
      <c r="AJ323" s="5">
        <v>55</v>
      </c>
      <c r="AK323" s="3">
        <v>279</v>
      </c>
      <c r="AL323" s="3">
        <v>819</v>
      </c>
      <c r="AM323" s="3">
        <v>184</v>
      </c>
      <c r="AN323" s="3">
        <v>368</v>
      </c>
      <c r="AO323" s="3">
        <v>98</v>
      </c>
      <c r="AP323" s="1">
        <f t="shared" si="151"/>
        <v>4.113687359760658E-2</v>
      </c>
      <c r="AQ323" s="1">
        <f t="shared" si="152"/>
        <v>0.20867614061331338</v>
      </c>
      <c r="AR323" s="1">
        <f t="shared" si="153"/>
        <v>0.61256544502617805</v>
      </c>
      <c r="AS323" s="1">
        <f t="shared" si="154"/>
        <v>0.13762154076290201</v>
      </c>
      <c r="AT323" s="5">
        <f t="shared" si="155"/>
        <v>1280</v>
      </c>
      <c r="AU323" s="3">
        <f t="shared" ref="AU323:AU386" si="161">AJ323+AK323+AL323+AM323</f>
        <v>1337</v>
      </c>
      <c r="AV323" s="2">
        <f t="shared" si="156"/>
        <v>2701</v>
      </c>
      <c r="AW323" s="1">
        <f t="shared" ref="AW323:AW386" si="162">AV323/(AT323*5)</f>
        <v>0.42203125000000002</v>
      </c>
      <c r="AX323" s="1">
        <f t="shared" ref="AX323:AX386" si="163">AV323/(5*AU323)</f>
        <v>0.40403889304412866</v>
      </c>
      <c r="AY323" s="1">
        <f t="shared" ref="AY323:BB386" si="164">$AX323*AJ323</f>
        <v>22.222139117427076</v>
      </c>
      <c r="AZ323" s="1">
        <f t="shared" si="164"/>
        <v>112.72685115931189</v>
      </c>
      <c r="BA323" s="1">
        <f t="shared" si="164"/>
        <v>330.90785340314136</v>
      </c>
      <c r="BB323" s="1">
        <f t="shared" si="164"/>
        <v>74.343156320119675</v>
      </c>
      <c r="BC323" s="1">
        <f t="shared" ref="BC323:BF386" si="165">$AW323*Z323</f>
        <v>23.211718750000003</v>
      </c>
      <c r="BD323" s="1">
        <f t="shared" si="165"/>
        <v>170.07859375000001</v>
      </c>
      <c r="BE323" s="1">
        <f t="shared" si="165"/>
        <v>285.71515625000001</v>
      </c>
      <c r="BF323" s="1">
        <f t="shared" si="165"/>
        <v>61.194531250000004</v>
      </c>
      <c r="BG323" s="1">
        <f t="shared" ref="BG323:BJ386" si="166">AY323/($AY323+$AZ323+$BA323+$BB323)</f>
        <v>4.113687359760658E-2</v>
      </c>
      <c r="BH323" s="1">
        <f t="shared" si="166"/>
        <v>0.20867614061331338</v>
      </c>
      <c r="BI323" s="1">
        <f t="shared" si="166"/>
        <v>0.61256544502617793</v>
      </c>
      <c r="BJ323" s="1">
        <f t="shared" si="166"/>
        <v>0.13762154076290201</v>
      </c>
      <c r="BK323" s="1">
        <f t="shared" ref="BK323:BN386" si="167">BC323/($BC323+$BD323+$BE323+$BF323)</f>
        <v>4.296875E-2</v>
      </c>
      <c r="BL323" s="1">
        <f t="shared" si="167"/>
        <v>0.31484374999999998</v>
      </c>
      <c r="BM323" s="1">
        <f t="shared" si="167"/>
        <v>0.52890625000000002</v>
      </c>
      <c r="BN323" s="1">
        <f t="shared" si="167"/>
        <v>0.11328125</v>
      </c>
    </row>
    <row r="324" spans="1:66" hidden="1">
      <c r="A324" s="2" t="s">
        <v>161</v>
      </c>
      <c r="B324" s="2" t="s">
        <v>105</v>
      </c>
      <c r="C324" s="2" t="s">
        <v>164</v>
      </c>
      <c r="D324" s="2" t="s">
        <v>231</v>
      </c>
      <c r="E324" s="6" t="s">
        <v>74</v>
      </c>
      <c r="F324" s="2" t="s">
        <v>1141</v>
      </c>
      <c r="G324" s="2" t="s">
        <v>1433</v>
      </c>
      <c r="H324" s="2" t="s">
        <v>1141</v>
      </c>
      <c r="I324" s="2">
        <v>68</v>
      </c>
      <c r="J324" s="2">
        <v>15</v>
      </c>
      <c r="K324" s="2" t="str">
        <f t="shared" si="142"/>
        <v>MINERIO</v>
      </c>
      <c r="L324" s="2">
        <f t="shared" si="143"/>
        <v>1.305E-4</v>
      </c>
      <c r="M324" s="2">
        <f t="shared" si="144"/>
        <v>4.95</v>
      </c>
      <c r="N324" s="9">
        <v>0.87</v>
      </c>
      <c r="O324" s="10">
        <v>0.33</v>
      </c>
      <c r="P324" s="11">
        <f t="shared" si="157"/>
        <v>7.1240105540897103E-2</v>
      </c>
      <c r="Q324" s="11">
        <f t="shared" si="158"/>
        <v>0.99989881690731996</v>
      </c>
      <c r="R324" s="11">
        <f t="shared" si="159"/>
        <v>30098.944591029027</v>
      </c>
      <c r="S324" s="11">
        <f t="shared" si="160"/>
        <v>422457.25014334271</v>
      </c>
      <c r="T324" s="2">
        <v>54</v>
      </c>
      <c r="U324" s="2">
        <v>704</v>
      </c>
      <c r="V324" s="2">
        <f t="shared" si="145"/>
        <v>7.1240105540897103E-2</v>
      </c>
      <c r="W324" s="2">
        <f t="shared" si="146"/>
        <v>0.9287598944591029</v>
      </c>
      <c r="X324" s="2">
        <v>0</v>
      </c>
      <c r="Y324" s="2">
        <v>311</v>
      </c>
      <c r="Z324" s="5">
        <v>0</v>
      </c>
      <c r="AA324" s="5">
        <v>0</v>
      </c>
      <c r="AB324" s="5">
        <v>185</v>
      </c>
      <c r="AC324" s="5">
        <v>337</v>
      </c>
      <c r="AD324" s="5">
        <v>0</v>
      </c>
      <c r="AE324" s="5">
        <v>13</v>
      </c>
      <c r="AF324" s="5">
        <f t="shared" si="147"/>
        <v>0</v>
      </c>
      <c r="AG324" s="5">
        <f t="shared" si="148"/>
        <v>0</v>
      </c>
      <c r="AH324" s="5">
        <f t="shared" si="149"/>
        <v>0.35440613026819923</v>
      </c>
      <c r="AI324" s="5">
        <f t="shared" si="150"/>
        <v>0.64559386973180077</v>
      </c>
      <c r="AJ324" s="5">
        <v>0</v>
      </c>
      <c r="AK324" s="3">
        <v>0</v>
      </c>
      <c r="AL324" s="3">
        <v>138</v>
      </c>
      <c r="AM324" s="3">
        <v>388</v>
      </c>
      <c r="AN324" s="3">
        <v>0</v>
      </c>
      <c r="AO324" s="3">
        <v>9</v>
      </c>
      <c r="AP324" s="1">
        <f t="shared" si="151"/>
        <v>0</v>
      </c>
      <c r="AQ324" s="1">
        <f t="shared" si="152"/>
        <v>0</v>
      </c>
      <c r="AR324" s="1">
        <f t="shared" si="153"/>
        <v>0.26235741444866922</v>
      </c>
      <c r="AS324" s="1">
        <f t="shared" si="154"/>
        <v>0.73764258555133078</v>
      </c>
      <c r="AT324" s="5">
        <f t="shared" si="155"/>
        <v>522</v>
      </c>
      <c r="AU324" s="3">
        <f t="shared" si="161"/>
        <v>526</v>
      </c>
      <c r="AV324" s="2">
        <f t="shared" si="156"/>
        <v>758</v>
      </c>
      <c r="AW324" s="1">
        <f t="shared" si="162"/>
        <v>0.29042145593869734</v>
      </c>
      <c r="AX324" s="1">
        <f t="shared" si="163"/>
        <v>0.28821292775665397</v>
      </c>
      <c r="AY324" s="1">
        <f t="shared" si="164"/>
        <v>0</v>
      </c>
      <c r="AZ324" s="1">
        <f t="shared" si="164"/>
        <v>0</v>
      </c>
      <c r="BA324" s="1">
        <f t="shared" si="164"/>
        <v>39.773384030418249</v>
      </c>
      <c r="BB324" s="1">
        <f t="shared" si="164"/>
        <v>111.82661596958174</v>
      </c>
      <c r="BC324" s="1">
        <f t="shared" si="165"/>
        <v>0</v>
      </c>
      <c r="BD324" s="1">
        <f t="shared" si="165"/>
        <v>0</v>
      </c>
      <c r="BE324" s="1">
        <f t="shared" si="165"/>
        <v>53.727969348659009</v>
      </c>
      <c r="BF324" s="1">
        <f t="shared" si="165"/>
        <v>97.872030651341007</v>
      </c>
      <c r="BG324" s="1">
        <f t="shared" si="166"/>
        <v>0</v>
      </c>
      <c r="BH324" s="1">
        <f t="shared" si="166"/>
        <v>0</v>
      </c>
      <c r="BI324" s="1">
        <f t="shared" si="166"/>
        <v>0.26235741444866922</v>
      </c>
      <c r="BJ324" s="1">
        <f t="shared" si="166"/>
        <v>0.73764258555133078</v>
      </c>
      <c r="BK324" s="1">
        <f t="shared" si="167"/>
        <v>0</v>
      </c>
      <c r="BL324" s="1">
        <f t="shared" si="167"/>
        <v>0</v>
      </c>
      <c r="BM324" s="1">
        <f t="shared" si="167"/>
        <v>0.35440613026819923</v>
      </c>
      <c r="BN324" s="1">
        <f t="shared" si="167"/>
        <v>0.64559386973180077</v>
      </c>
    </row>
    <row r="325" spans="1:66" hidden="1">
      <c r="A325" s="2" t="s">
        <v>1049</v>
      </c>
      <c r="B325" s="2" t="s">
        <v>105</v>
      </c>
      <c r="C325" s="2" t="s">
        <v>164</v>
      </c>
      <c r="E325" s="6" t="s">
        <v>131</v>
      </c>
      <c r="F325" s="2" t="s">
        <v>1436</v>
      </c>
      <c r="G325" s="2" t="s">
        <v>6</v>
      </c>
      <c r="H325" s="2" t="s">
        <v>1141</v>
      </c>
      <c r="I325" s="2">
        <v>42</v>
      </c>
      <c r="J325" s="2">
        <v>40</v>
      </c>
      <c r="K325" s="2" t="str">
        <f t="shared" si="142"/>
        <v>MINERIO</v>
      </c>
      <c r="L325" s="2">
        <f t="shared" si="143"/>
        <v>3.4399999999999996E-4</v>
      </c>
      <c r="M325" s="2">
        <f t="shared" si="144"/>
        <v>30</v>
      </c>
      <c r="N325" s="8">
        <v>0.86</v>
      </c>
      <c r="O325" s="11">
        <v>0.75</v>
      </c>
      <c r="P325" s="11">
        <f t="shared" si="157"/>
        <v>1.098901098901099E-2</v>
      </c>
      <c r="Q325" s="11">
        <f t="shared" si="158"/>
        <v>0.99999618438574345</v>
      </c>
      <c r="R325" s="11">
        <f t="shared" si="159"/>
        <v>89133.010989010989</v>
      </c>
      <c r="S325" s="11">
        <f t="shared" si="160"/>
        <v>8111073.0511559416</v>
      </c>
      <c r="T325" s="2">
        <v>32</v>
      </c>
      <c r="U325" s="2">
        <v>2880</v>
      </c>
      <c r="V325" s="2">
        <f t="shared" si="145"/>
        <v>1.098901098901099E-2</v>
      </c>
      <c r="W325" s="2">
        <f t="shared" si="146"/>
        <v>0.98901098901098905</v>
      </c>
      <c r="X325" s="2">
        <v>0</v>
      </c>
      <c r="Y325" s="2">
        <v>541</v>
      </c>
      <c r="Z325" s="2">
        <v>0</v>
      </c>
      <c r="AA325" s="2">
        <v>19</v>
      </c>
      <c r="AB325" s="2">
        <v>1322</v>
      </c>
      <c r="AC325" s="2">
        <v>475</v>
      </c>
      <c r="AD325" s="2">
        <v>24</v>
      </c>
      <c r="AE325" s="2">
        <v>66</v>
      </c>
      <c r="AF325" s="5">
        <f t="shared" si="147"/>
        <v>0</v>
      </c>
      <c r="AG325" s="5">
        <f t="shared" si="148"/>
        <v>1.0462555066079295E-2</v>
      </c>
      <c r="AH325" s="5">
        <f t="shared" si="149"/>
        <v>0.72797356828193838</v>
      </c>
      <c r="AI325" s="5">
        <f t="shared" si="150"/>
        <v>0.26156387665198239</v>
      </c>
      <c r="AJ325" s="2">
        <v>0</v>
      </c>
      <c r="AK325" s="3">
        <v>8</v>
      </c>
      <c r="AL325" s="3">
        <v>1174</v>
      </c>
      <c r="AM325" s="3">
        <v>670</v>
      </c>
      <c r="AN325" s="3">
        <v>10</v>
      </c>
      <c r="AO325" s="3">
        <v>44</v>
      </c>
      <c r="AP325" s="1">
        <f t="shared" si="151"/>
        <v>0</v>
      </c>
      <c r="AQ325" s="1">
        <f t="shared" si="152"/>
        <v>4.3196544276457886E-3</v>
      </c>
      <c r="AR325" s="1">
        <f t="shared" si="153"/>
        <v>0.63390928725701945</v>
      </c>
      <c r="AS325" s="1">
        <f t="shared" si="154"/>
        <v>0.36177105831533479</v>
      </c>
      <c r="AT325" s="5">
        <f t="shared" si="155"/>
        <v>1816</v>
      </c>
      <c r="AU325" s="3">
        <f t="shared" si="161"/>
        <v>1852</v>
      </c>
      <c r="AV325" s="2">
        <f t="shared" si="156"/>
        <v>2912</v>
      </c>
      <c r="AW325" s="1">
        <f t="shared" si="162"/>
        <v>0.32070484581497799</v>
      </c>
      <c r="AX325" s="1">
        <f t="shared" si="163"/>
        <v>0.31447084233261341</v>
      </c>
      <c r="AY325" s="1">
        <f t="shared" si="164"/>
        <v>0</v>
      </c>
      <c r="AZ325" s="1">
        <f t="shared" si="164"/>
        <v>2.5157667386609073</v>
      </c>
      <c r="BA325" s="1">
        <f t="shared" si="164"/>
        <v>369.18876889848815</v>
      </c>
      <c r="BB325" s="1">
        <f t="shared" si="164"/>
        <v>210.695464362851</v>
      </c>
      <c r="BC325" s="1">
        <f t="shared" si="165"/>
        <v>0</v>
      </c>
      <c r="BD325" s="1">
        <f t="shared" si="165"/>
        <v>6.0933920704845814</v>
      </c>
      <c r="BE325" s="1">
        <f t="shared" si="165"/>
        <v>423.97180616740093</v>
      </c>
      <c r="BF325" s="1">
        <f t="shared" si="165"/>
        <v>152.33480176211455</v>
      </c>
      <c r="BG325" s="1">
        <f t="shared" si="166"/>
        <v>0</v>
      </c>
      <c r="BH325" s="1">
        <f t="shared" si="166"/>
        <v>4.3196544276457877E-3</v>
      </c>
      <c r="BI325" s="1">
        <f t="shared" si="166"/>
        <v>0.63390928725701934</v>
      </c>
      <c r="BJ325" s="1">
        <f t="shared" si="166"/>
        <v>0.36177105831533474</v>
      </c>
      <c r="BK325" s="1">
        <f t="shared" si="167"/>
        <v>0</v>
      </c>
      <c r="BL325" s="1">
        <f t="shared" si="167"/>
        <v>1.0462555066079293E-2</v>
      </c>
      <c r="BM325" s="1">
        <f t="shared" si="167"/>
        <v>0.72797356828193827</v>
      </c>
      <c r="BN325" s="1">
        <f t="shared" si="167"/>
        <v>0.26156387665198239</v>
      </c>
    </row>
    <row r="326" spans="1:66" hidden="1">
      <c r="A326" s="2" t="s">
        <v>616</v>
      </c>
      <c r="B326" s="2" t="s">
        <v>105</v>
      </c>
      <c r="C326" s="2" t="s">
        <v>163</v>
      </c>
      <c r="D326" s="2" t="s">
        <v>680</v>
      </c>
      <c r="E326" s="6" t="s">
        <v>3</v>
      </c>
      <c r="F326" s="2" t="s">
        <v>1436</v>
      </c>
      <c r="G326" s="2" t="s">
        <v>6</v>
      </c>
      <c r="H326" s="2" t="s">
        <v>1434</v>
      </c>
      <c r="I326" s="2">
        <v>18</v>
      </c>
      <c r="K326" s="2" t="str">
        <f t="shared" si="142"/>
        <v>ESTERIL</v>
      </c>
      <c r="L326" s="2">
        <f t="shared" si="143"/>
        <v>0</v>
      </c>
      <c r="M326" s="2">
        <f t="shared" si="144"/>
        <v>0</v>
      </c>
      <c r="N326" s="8">
        <v>0.84000000000000008</v>
      </c>
      <c r="O326" s="11">
        <v>0.19</v>
      </c>
      <c r="P326" s="11">
        <f t="shared" si="157"/>
        <v>8.0971659919028341E-3</v>
      </c>
      <c r="Q326" s="11">
        <f t="shared" si="158"/>
        <v>0.99999173765398952</v>
      </c>
      <c r="R326" s="11">
        <f t="shared" si="159"/>
        <v>7650.072874493927</v>
      </c>
      <c r="S326" s="11">
        <f t="shared" si="160"/>
        <v>944776.19386768679</v>
      </c>
      <c r="T326" s="2">
        <v>8</v>
      </c>
      <c r="U326" s="2">
        <v>980</v>
      </c>
      <c r="V326" s="2">
        <f t="shared" si="145"/>
        <v>8.0971659919028341E-3</v>
      </c>
      <c r="W326" s="2">
        <f t="shared" si="146"/>
        <v>0.9919028340080972</v>
      </c>
      <c r="X326" s="2">
        <v>0</v>
      </c>
      <c r="Y326" s="2">
        <v>326</v>
      </c>
      <c r="Z326" s="2">
        <v>0</v>
      </c>
      <c r="AA326" s="2">
        <v>0</v>
      </c>
      <c r="AB326" s="2">
        <v>359</v>
      </c>
      <c r="AC326" s="2">
        <v>330</v>
      </c>
      <c r="AD326" s="2">
        <v>0</v>
      </c>
      <c r="AE326" s="2">
        <v>6</v>
      </c>
      <c r="AF326" s="5">
        <f t="shared" si="147"/>
        <v>0</v>
      </c>
      <c r="AG326" s="5">
        <f t="shared" si="148"/>
        <v>0</v>
      </c>
      <c r="AH326" s="5">
        <f t="shared" si="149"/>
        <v>0.52104499274310601</v>
      </c>
      <c r="AI326" s="5">
        <f t="shared" si="150"/>
        <v>0.47895500725689405</v>
      </c>
      <c r="AJ326" s="2">
        <v>0</v>
      </c>
      <c r="AK326" s="3">
        <v>0</v>
      </c>
      <c r="AL326" s="3">
        <v>359</v>
      </c>
      <c r="AM326" s="3">
        <v>330</v>
      </c>
      <c r="AN326" s="3">
        <v>0</v>
      </c>
      <c r="AO326" s="3">
        <v>6</v>
      </c>
      <c r="AP326" s="1">
        <f t="shared" si="151"/>
        <v>0</v>
      </c>
      <c r="AQ326" s="1">
        <f t="shared" si="152"/>
        <v>0</v>
      </c>
      <c r="AR326" s="1">
        <f t="shared" si="153"/>
        <v>0.52104499274310601</v>
      </c>
      <c r="AS326" s="1">
        <f t="shared" si="154"/>
        <v>0.47895500725689405</v>
      </c>
      <c r="AT326" s="5">
        <f t="shared" si="155"/>
        <v>689</v>
      </c>
      <c r="AU326" s="3">
        <f t="shared" si="161"/>
        <v>689</v>
      </c>
      <c r="AV326" s="2">
        <f t="shared" si="156"/>
        <v>988</v>
      </c>
      <c r="AW326" s="1">
        <f t="shared" si="162"/>
        <v>0.28679245283018867</v>
      </c>
      <c r="AX326" s="1">
        <f t="shared" si="163"/>
        <v>0.28679245283018867</v>
      </c>
      <c r="AY326" s="1">
        <f t="shared" si="164"/>
        <v>0</v>
      </c>
      <c r="AZ326" s="1">
        <f t="shared" si="164"/>
        <v>0</v>
      </c>
      <c r="BA326" s="1">
        <f t="shared" si="164"/>
        <v>102.95849056603774</v>
      </c>
      <c r="BB326" s="1">
        <f t="shared" si="164"/>
        <v>94.641509433962256</v>
      </c>
      <c r="BC326" s="1">
        <f t="shared" si="165"/>
        <v>0</v>
      </c>
      <c r="BD326" s="1">
        <f t="shared" si="165"/>
        <v>0</v>
      </c>
      <c r="BE326" s="1">
        <f t="shared" si="165"/>
        <v>102.95849056603774</v>
      </c>
      <c r="BF326" s="1">
        <f t="shared" si="165"/>
        <v>94.641509433962256</v>
      </c>
      <c r="BG326" s="1">
        <f t="shared" si="166"/>
        <v>0</v>
      </c>
      <c r="BH326" s="1">
        <f t="shared" si="166"/>
        <v>0</v>
      </c>
      <c r="BI326" s="1">
        <f t="shared" si="166"/>
        <v>0.52104499274310601</v>
      </c>
      <c r="BJ326" s="1">
        <f t="shared" si="166"/>
        <v>0.47895500725689399</v>
      </c>
      <c r="BK326" s="1">
        <f t="shared" si="167"/>
        <v>0</v>
      </c>
      <c r="BL326" s="1">
        <f t="shared" si="167"/>
        <v>0</v>
      </c>
      <c r="BM326" s="1">
        <f t="shared" si="167"/>
        <v>0.52104499274310601</v>
      </c>
      <c r="BN326" s="1">
        <f t="shared" si="167"/>
        <v>0.47895500725689399</v>
      </c>
    </row>
    <row r="327" spans="1:66" hidden="1">
      <c r="A327" s="2" t="s">
        <v>616</v>
      </c>
      <c r="B327" s="2" t="s">
        <v>105</v>
      </c>
      <c r="C327" s="2" t="s">
        <v>162</v>
      </c>
      <c r="D327" s="2" t="s">
        <v>734</v>
      </c>
      <c r="E327" s="6" t="s">
        <v>3</v>
      </c>
      <c r="F327" s="2" t="s">
        <v>1436</v>
      </c>
      <c r="G327" s="2" t="s">
        <v>6</v>
      </c>
      <c r="H327" s="2" t="s">
        <v>1434</v>
      </c>
      <c r="I327" s="2">
        <v>17</v>
      </c>
      <c r="J327" s="2">
        <v>25</v>
      </c>
      <c r="K327" s="2" t="str">
        <f t="shared" si="142"/>
        <v>MINERIO</v>
      </c>
      <c r="L327" s="2">
        <f t="shared" si="143"/>
        <v>2.075E-4</v>
      </c>
      <c r="M327" s="2">
        <f t="shared" si="144"/>
        <v>23.75</v>
      </c>
      <c r="N327" s="9">
        <v>0.83</v>
      </c>
      <c r="O327" s="10">
        <v>0.95</v>
      </c>
      <c r="P327" s="11">
        <f t="shared" si="157"/>
        <v>0.15086782376502003</v>
      </c>
      <c r="Q327" s="11">
        <f t="shared" si="158"/>
        <v>0.99988140728621033</v>
      </c>
      <c r="R327" s="11">
        <f t="shared" si="159"/>
        <v>165066.89986648865</v>
      </c>
      <c r="S327" s="11">
        <f t="shared" si="160"/>
        <v>1093986.2458143593</v>
      </c>
      <c r="T327" s="2">
        <v>226</v>
      </c>
      <c r="U327" s="2">
        <v>1272</v>
      </c>
      <c r="V327" s="2">
        <f t="shared" si="145"/>
        <v>0.15086782376502003</v>
      </c>
      <c r="W327" s="2">
        <f t="shared" si="146"/>
        <v>0.84913217623497994</v>
      </c>
      <c r="X327" s="2">
        <v>0</v>
      </c>
      <c r="Y327" s="2">
        <v>391</v>
      </c>
      <c r="Z327" s="2">
        <v>0</v>
      </c>
      <c r="AA327" s="2">
        <v>83</v>
      </c>
      <c r="AB327" s="2">
        <v>509</v>
      </c>
      <c r="AC327" s="2">
        <v>290</v>
      </c>
      <c r="AD327" s="2">
        <v>92</v>
      </c>
      <c r="AE327" s="2">
        <v>44</v>
      </c>
      <c r="AF327" s="5">
        <f t="shared" si="147"/>
        <v>0</v>
      </c>
      <c r="AG327" s="5">
        <f t="shared" si="148"/>
        <v>9.4104308390022678E-2</v>
      </c>
      <c r="AH327" s="5">
        <f t="shared" si="149"/>
        <v>0.57709750566893425</v>
      </c>
      <c r="AI327" s="5">
        <f t="shared" si="150"/>
        <v>0.3287981859410431</v>
      </c>
      <c r="AJ327" s="2">
        <v>0</v>
      </c>
      <c r="AK327" s="3">
        <v>60</v>
      </c>
      <c r="AL327" s="3">
        <v>448</v>
      </c>
      <c r="AM327" s="3">
        <v>382</v>
      </c>
      <c r="AN327" s="3">
        <v>83</v>
      </c>
      <c r="AO327" s="3">
        <v>45</v>
      </c>
      <c r="AP327" s="1">
        <f t="shared" si="151"/>
        <v>0</v>
      </c>
      <c r="AQ327" s="1">
        <f t="shared" si="152"/>
        <v>6.741573033707865E-2</v>
      </c>
      <c r="AR327" s="1">
        <f t="shared" si="153"/>
        <v>0.50337078651685396</v>
      </c>
      <c r="AS327" s="1">
        <f t="shared" si="154"/>
        <v>0.42921348314606744</v>
      </c>
      <c r="AT327" s="5">
        <f t="shared" si="155"/>
        <v>882</v>
      </c>
      <c r="AU327" s="3">
        <f t="shared" si="161"/>
        <v>890</v>
      </c>
      <c r="AV327" s="2">
        <f t="shared" si="156"/>
        <v>1498</v>
      </c>
      <c r="AW327" s="1">
        <f t="shared" si="162"/>
        <v>0.3396825396825397</v>
      </c>
      <c r="AX327" s="1">
        <f t="shared" si="163"/>
        <v>0.33662921348314606</v>
      </c>
      <c r="AY327" s="1">
        <f t="shared" si="164"/>
        <v>0</v>
      </c>
      <c r="AZ327" s="1">
        <f t="shared" si="164"/>
        <v>20.197752808988763</v>
      </c>
      <c r="BA327" s="1">
        <f t="shared" si="164"/>
        <v>150.80988764044943</v>
      </c>
      <c r="BB327" s="1">
        <f t="shared" si="164"/>
        <v>128.59235955056181</v>
      </c>
      <c r="BC327" s="1">
        <f t="shared" si="165"/>
        <v>0</v>
      </c>
      <c r="BD327" s="1">
        <f t="shared" si="165"/>
        <v>28.193650793650797</v>
      </c>
      <c r="BE327" s="1">
        <f t="shared" si="165"/>
        <v>172.8984126984127</v>
      </c>
      <c r="BF327" s="1">
        <f t="shared" si="165"/>
        <v>98.507936507936506</v>
      </c>
      <c r="BG327" s="1">
        <f t="shared" si="166"/>
        <v>0</v>
      </c>
      <c r="BH327" s="1">
        <f t="shared" si="166"/>
        <v>6.741573033707865E-2</v>
      </c>
      <c r="BI327" s="1">
        <f t="shared" si="166"/>
        <v>0.50337078651685385</v>
      </c>
      <c r="BJ327" s="1">
        <f t="shared" si="166"/>
        <v>0.42921348314606744</v>
      </c>
      <c r="BK327" s="1">
        <f t="shared" si="167"/>
        <v>0</v>
      </c>
      <c r="BL327" s="1">
        <f t="shared" si="167"/>
        <v>9.4104308390022678E-2</v>
      </c>
      <c r="BM327" s="1">
        <f t="shared" si="167"/>
        <v>0.57709750566893425</v>
      </c>
      <c r="BN327" s="1">
        <f t="shared" si="167"/>
        <v>0.32879818594104304</v>
      </c>
    </row>
    <row r="328" spans="1:66" hidden="1">
      <c r="A328" s="2" t="s">
        <v>1049</v>
      </c>
      <c r="B328" s="2" t="s">
        <v>105</v>
      </c>
      <c r="C328" s="2" t="s">
        <v>164</v>
      </c>
      <c r="E328" s="6" t="s">
        <v>6</v>
      </c>
      <c r="F328" s="2" t="s">
        <v>6</v>
      </c>
      <c r="G328" s="2" t="s">
        <v>6</v>
      </c>
      <c r="H328" s="2" t="s">
        <v>1434</v>
      </c>
      <c r="I328" s="2">
        <v>214</v>
      </c>
      <c r="J328" s="2">
        <v>5</v>
      </c>
      <c r="K328" s="2" t="str">
        <f t="shared" si="142"/>
        <v>ESTERIL</v>
      </c>
      <c r="L328" s="2">
        <f t="shared" si="143"/>
        <v>4.1499999999999992E-5</v>
      </c>
      <c r="M328" s="2">
        <f t="shared" si="144"/>
        <v>0.05</v>
      </c>
      <c r="N328" s="8">
        <v>0.83</v>
      </c>
      <c r="O328" s="11">
        <v>0.01</v>
      </c>
      <c r="P328" s="11">
        <f t="shared" si="157"/>
        <v>0</v>
      </c>
      <c r="Q328" s="11">
        <f t="shared" si="158"/>
        <v>1</v>
      </c>
      <c r="R328" s="11">
        <f t="shared" si="159"/>
        <v>0</v>
      </c>
      <c r="S328" s="11">
        <f t="shared" si="160"/>
        <v>187489</v>
      </c>
      <c r="T328" s="2">
        <v>0</v>
      </c>
      <c r="U328" s="2">
        <v>433</v>
      </c>
      <c r="V328" s="2">
        <f t="shared" si="145"/>
        <v>0</v>
      </c>
      <c r="W328" s="2">
        <f t="shared" si="146"/>
        <v>1</v>
      </c>
      <c r="X328" s="2">
        <v>0</v>
      </c>
      <c r="Y328" s="2">
        <v>222</v>
      </c>
      <c r="Z328" s="5">
        <v>0</v>
      </c>
      <c r="AA328" s="5">
        <v>0</v>
      </c>
      <c r="AB328" s="5">
        <v>76</v>
      </c>
      <c r="AC328" s="5">
        <v>239</v>
      </c>
      <c r="AD328" s="5">
        <v>0</v>
      </c>
      <c r="AE328" s="5">
        <v>0</v>
      </c>
      <c r="AF328" s="5">
        <f t="shared" si="147"/>
        <v>0</v>
      </c>
      <c r="AG328" s="5">
        <f t="shared" si="148"/>
        <v>0</v>
      </c>
      <c r="AH328" s="5">
        <f t="shared" si="149"/>
        <v>0.24126984126984127</v>
      </c>
      <c r="AI328" s="5">
        <f t="shared" si="150"/>
        <v>0.7587301587301587</v>
      </c>
      <c r="AJ328" s="5">
        <v>0</v>
      </c>
      <c r="AK328" s="3">
        <v>0</v>
      </c>
      <c r="AL328" s="3">
        <v>50</v>
      </c>
      <c r="AM328" s="3">
        <v>265</v>
      </c>
      <c r="AN328" s="3">
        <v>0</v>
      </c>
      <c r="AO328" s="3">
        <v>0</v>
      </c>
      <c r="AP328" s="1">
        <f t="shared" si="151"/>
        <v>0</v>
      </c>
      <c r="AQ328" s="1">
        <f t="shared" si="152"/>
        <v>0</v>
      </c>
      <c r="AR328" s="1">
        <f t="shared" si="153"/>
        <v>0.15873015873015872</v>
      </c>
      <c r="AS328" s="1">
        <f t="shared" si="154"/>
        <v>0.84126984126984128</v>
      </c>
      <c r="AT328" s="5">
        <f t="shared" si="155"/>
        <v>315</v>
      </c>
      <c r="AU328" s="3">
        <f t="shared" si="161"/>
        <v>315</v>
      </c>
      <c r="AV328" s="2">
        <f t="shared" si="156"/>
        <v>433</v>
      </c>
      <c r="AW328" s="1">
        <f t="shared" si="162"/>
        <v>0.2749206349206349</v>
      </c>
      <c r="AX328" s="1">
        <f t="shared" si="163"/>
        <v>0.2749206349206349</v>
      </c>
      <c r="AY328" s="1">
        <f t="shared" si="164"/>
        <v>0</v>
      </c>
      <c r="AZ328" s="1">
        <f t="shared" si="164"/>
        <v>0</v>
      </c>
      <c r="BA328" s="1">
        <f t="shared" si="164"/>
        <v>13.746031746031745</v>
      </c>
      <c r="BB328" s="1">
        <f t="shared" si="164"/>
        <v>72.853968253968247</v>
      </c>
      <c r="BC328" s="1">
        <f t="shared" si="165"/>
        <v>0</v>
      </c>
      <c r="BD328" s="1">
        <f t="shared" si="165"/>
        <v>0</v>
      </c>
      <c r="BE328" s="1">
        <f t="shared" si="165"/>
        <v>20.893968253968254</v>
      </c>
      <c r="BF328" s="1">
        <f t="shared" si="165"/>
        <v>65.706031746031741</v>
      </c>
      <c r="BG328" s="1">
        <f t="shared" si="166"/>
        <v>0</v>
      </c>
      <c r="BH328" s="1">
        <f t="shared" si="166"/>
        <v>0</v>
      </c>
      <c r="BI328" s="1">
        <f t="shared" si="166"/>
        <v>0.15873015873015872</v>
      </c>
      <c r="BJ328" s="1">
        <f t="shared" si="166"/>
        <v>0.84126984126984128</v>
      </c>
      <c r="BK328" s="1">
        <f t="shared" si="167"/>
        <v>0</v>
      </c>
      <c r="BL328" s="1">
        <f t="shared" si="167"/>
        <v>0</v>
      </c>
      <c r="BM328" s="1">
        <f t="shared" si="167"/>
        <v>0.24126984126984127</v>
      </c>
      <c r="BN328" s="1">
        <f t="shared" si="167"/>
        <v>0.7587301587301587</v>
      </c>
    </row>
    <row r="329" spans="1:66" hidden="1">
      <c r="A329" s="2" t="s">
        <v>1049</v>
      </c>
      <c r="B329" s="2" t="s">
        <v>105</v>
      </c>
      <c r="C329" s="2" t="s">
        <v>164</v>
      </c>
      <c r="E329" s="6" t="s">
        <v>139</v>
      </c>
      <c r="F329" s="2" t="s">
        <v>1436</v>
      </c>
      <c r="G329" s="2" t="s">
        <v>6</v>
      </c>
      <c r="H329" s="2" t="s">
        <v>1434</v>
      </c>
      <c r="I329" s="2">
        <v>164</v>
      </c>
      <c r="J329" s="2">
        <v>20</v>
      </c>
      <c r="K329" s="2" t="str">
        <f t="shared" si="142"/>
        <v>MINERIO</v>
      </c>
      <c r="L329" s="2">
        <f t="shared" si="143"/>
        <v>1.6399999999999997E-4</v>
      </c>
      <c r="M329" s="2">
        <f t="shared" si="144"/>
        <v>21.6</v>
      </c>
      <c r="N329" s="9">
        <v>0.82</v>
      </c>
      <c r="O329" s="10">
        <v>1.08</v>
      </c>
      <c r="P329" s="11">
        <f t="shared" si="157"/>
        <v>1.0869565217391304E-2</v>
      </c>
      <c r="Q329" s="11">
        <f t="shared" si="158"/>
        <v>0.99999081194814254</v>
      </c>
      <c r="R329" s="11">
        <f t="shared" si="159"/>
        <v>14879.347826086956</v>
      </c>
      <c r="S329" s="11">
        <f t="shared" si="160"/>
        <v>1368887.4224758123</v>
      </c>
      <c r="T329" s="2">
        <v>13</v>
      </c>
      <c r="U329" s="2">
        <v>1183</v>
      </c>
      <c r="V329" s="2">
        <f t="shared" si="145"/>
        <v>1.0869565217391304E-2</v>
      </c>
      <c r="W329" s="2">
        <f t="shared" si="146"/>
        <v>0.98913043478260865</v>
      </c>
      <c r="X329" s="2">
        <v>0</v>
      </c>
      <c r="Y329" s="2">
        <v>371</v>
      </c>
      <c r="Z329" s="5">
        <v>0</v>
      </c>
      <c r="AA329" s="5">
        <v>40</v>
      </c>
      <c r="AB329" s="5">
        <v>441</v>
      </c>
      <c r="AC329" s="5">
        <v>299</v>
      </c>
      <c r="AD329" s="5">
        <v>27</v>
      </c>
      <c r="AE329" s="5">
        <v>13</v>
      </c>
      <c r="AF329" s="5">
        <f t="shared" si="147"/>
        <v>0</v>
      </c>
      <c r="AG329" s="5">
        <f t="shared" si="148"/>
        <v>5.128205128205128E-2</v>
      </c>
      <c r="AH329" s="5">
        <f t="shared" si="149"/>
        <v>0.56538461538461537</v>
      </c>
      <c r="AI329" s="5">
        <f t="shared" si="150"/>
        <v>0.38333333333333336</v>
      </c>
      <c r="AJ329" s="5">
        <v>0</v>
      </c>
      <c r="AK329" s="3">
        <v>27</v>
      </c>
      <c r="AL329" s="3">
        <v>373</v>
      </c>
      <c r="AM329" s="3">
        <v>390</v>
      </c>
      <c r="AN329" s="3">
        <v>18</v>
      </c>
      <c r="AO329" s="3">
        <v>12</v>
      </c>
      <c r="AP329" s="1">
        <f t="shared" si="151"/>
        <v>0</v>
      </c>
      <c r="AQ329" s="1">
        <f t="shared" si="152"/>
        <v>3.4177215189873419E-2</v>
      </c>
      <c r="AR329" s="1">
        <f t="shared" si="153"/>
        <v>0.47215189873417723</v>
      </c>
      <c r="AS329" s="1">
        <f t="shared" si="154"/>
        <v>0.49367088607594939</v>
      </c>
      <c r="AT329" s="5">
        <f t="shared" si="155"/>
        <v>780</v>
      </c>
      <c r="AU329" s="3">
        <f t="shared" si="161"/>
        <v>790</v>
      </c>
      <c r="AV329" s="2">
        <f t="shared" si="156"/>
        <v>1196</v>
      </c>
      <c r="AW329" s="1">
        <f t="shared" si="162"/>
        <v>0.30666666666666664</v>
      </c>
      <c r="AX329" s="1">
        <f t="shared" si="163"/>
        <v>0.30278481012658226</v>
      </c>
      <c r="AY329" s="1">
        <f t="shared" si="164"/>
        <v>0</v>
      </c>
      <c r="AZ329" s="1">
        <f t="shared" si="164"/>
        <v>8.1751898734177217</v>
      </c>
      <c r="BA329" s="1">
        <f t="shared" si="164"/>
        <v>112.93873417721518</v>
      </c>
      <c r="BB329" s="1">
        <f t="shared" si="164"/>
        <v>118.08607594936709</v>
      </c>
      <c r="BC329" s="1">
        <f t="shared" si="165"/>
        <v>0</v>
      </c>
      <c r="BD329" s="1">
        <f t="shared" si="165"/>
        <v>12.266666666666666</v>
      </c>
      <c r="BE329" s="1">
        <f t="shared" si="165"/>
        <v>135.23999999999998</v>
      </c>
      <c r="BF329" s="1">
        <f t="shared" si="165"/>
        <v>91.693333333333328</v>
      </c>
      <c r="BG329" s="1">
        <f t="shared" si="166"/>
        <v>0</v>
      </c>
      <c r="BH329" s="1">
        <f t="shared" si="166"/>
        <v>3.4177215189873419E-2</v>
      </c>
      <c r="BI329" s="1">
        <f t="shared" si="166"/>
        <v>0.47215189873417718</v>
      </c>
      <c r="BJ329" s="1">
        <f t="shared" si="166"/>
        <v>0.49367088607594939</v>
      </c>
      <c r="BK329" s="1">
        <f t="shared" si="167"/>
        <v>0</v>
      </c>
      <c r="BL329" s="1">
        <f t="shared" si="167"/>
        <v>5.128205128205128E-2</v>
      </c>
      <c r="BM329" s="1">
        <f t="shared" si="167"/>
        <v>0.56538461538461537</v>
      </c>
      <c r="BN329" s="1">
        <f t="shared" si="167"/>
        <v>0.3833333333333333</v>
      </c>
    </row>
    <row r="330" spans="1:66" hidden="1">
      <c r="A330" s="2" t="s">
        <v>616</v>
      </c>
      <c r="B330" s="2" t="s">
        <v>105</v>
      </c>
      <c r="C330" s="2" t="s">
        <v>164</v>
      </c>
      <c r="D330" s="2" t="s">
        <v>836</v>
      </c>
      <c r="E330" s="6" t="s">
        <v>18</v>
      </c>
      <c r="F330" s="2" t="s">
        <v>1436</v>
      </c>
      <c r="G330" s="2" t="s">
        <v>6</v>
      </c>
      <c r="H330" s="2" t="s">
        <v>1141</v>
      </c>
      <c r="I330" s="2">
        <v>75</v>
      </c>
      <c r="J330" s="2">
        <v>20</v>
      </c>
      <c r="K330" s="2" t="str">
        <f t="shared" si="142"/>
        <v>MINERIO</v>
      </c>
      <c r="L330" s="2">
        <f t="shared" si="143"/>
        <v>1.6200000000000003E-4</v>
      </c>
      <c r="M330" s="2">
        <f t="shared" si="144"/>
        <v>7.4</v>
      </c>
      <c r="N330" s="8">
        <v>0.81</v>
      </c>
      <c r="O330" s="11">
        <v>0.37</v>
      </c>
      <c r="P330" s="11">
        <f t="shared" si="157"/>
        <v>0.14423076923076922</v>
      </c>
      <c r="Q330" s="11">
        <f t="shared" si="158"/>
        <v>0.99976854352153322</v>
      </c>
      <c r="R330" s="11">
        <f t="shared" si="159"/>
        <v>38700.576923076922</v>
      </c>
      <c r="S330" s="11">
        <f t="shared" si="160"/>
        <v>268261.89467187185</v>
      </c>
      <c r="T330" s="2">
        <v>105</v>
      </c>
      <c r="U330" s="2">
        <v>623</v>
      </c>
      <c r="V330" s="2">
        <f t="shared" si="145"/>
        <v>0.14423076923076922</v>
      </c>
      <c r="W330" s="2">
        <f t="shared" si="146"/>
        <v>0.85576923076923073</v>
      </c>
      <c r="X330" s="2">
        <v>0</v>
      </c>
      <c r="Y330" s="2">
        <v>356</v>
      </c>
      <c r="Z330" s="5">
        <v>0</v>
      </c>
      <c r="AA330" s="5">
        <v>29</v>
      </c>
      <c r="AB330" s="5">
        <v>259</v>
      </c>
      <c r="AC330" s="5">
        <v>171</v>
      </c>
      <c r="AD330" s="5">
        <v>40</v>
      </c>
      <c r="AE330" s="5">
        <v>31</v>
      </c>
      <c r="AF330" s="5">
        <f t="shared" si="147"/>
        <v>0</v>
      </c>
      <c r="AG330" s="5">
        <f t="shared" si="148"/>
        <v>6.3180827886710242E-2</v>
      </c>
      <c r="AH330" s="5">
        <f t="shared" si="149"/>
        <v>0.56427015250544665</v>
      </c>
      <c r="AI330" s="5">
        <f t="shared" si="150"/>
        <v>0.37254901960784315</v>
      </c>
      <c r="AJ330" s="5">
        <v>0</v>
      </c>
      <c r="AK330" s="3">
        <v>15</v>
      </c>
      <c r="AL330" s="3">
        <v>267</v>
      </c>
      <c r="AM330" s="3">
        <v>197</v>
      </c>
      <c r="AN330" s="3">
        <v>23</v>
      </c>
      <c r="AO330" s="3">
        <v>27</v>
      </c>
      <c r="AP330" s="1">
        <f t="shared" si="151"/>
        <v>0</v>
      </c>
      <c r="AQ330" s="1">
        <f t="shared" si="152"/>
        <v>3.1315240083507306E-2</v>
      </c>
      <c r="AR330" s="1">
        <f t="shared" si="153"/>
        <v>0.55741127348643005</v>
      </c>
      <c r="AS330" s="1">
        <f t="shared" si="154"/>
        <v>0.41127348643006262</v>
      </c>
      <c r="AT330" s="5">
        <f t="shared" si="155"/>
        <v>459</v>
      </c>
      <c r="AU330" s="3">
        <f t="shared" si="161"/>
        <v>479</v>
      </c>
      <c r="AV330" s="2">
        <f t="shared" si="156"/>
        <v>728</v>
      </c>
      <c r="AW330" s="1">
        <f t="shared" si="162"/>
        <v>0.31721132897603488</v>
      </c>
      <c r="AX330" s="1">
        <f t="shared" si="163"/>
        <v>0.30396659707724427</v>
      </c>
      <c r="AY330" s="1">
        <f t="shared" si="164"/>
        <v>0</v>
      </c>
      <c r="AZ330" s="1">
        <f t="shared" si="164"/>
        <v>4.5594989561586639</v>
      </c>
      <c r="BA330" s="1">
        <f t="shared" si="164"/>
        <v>81.159081419624215</v>
      </c>
      <c r="BB330" s="1">
        <f t="shared" si="164"/>
        <v>59.881419624217123</v>
      </c>
      <c r="BC330" s="1">
        <f t="shared" si="165"/>
        <v>0</v>
      </c>
      <c r="BD330" s="1">
        <f t="shared" si="165"/>
        <v>9.1991285403050114</v>
      </c>
      <c r="BE330" s="1">
        <f t="shared" si="165"/>
        <v>82.15773420479303</v>
      </c>
      <c r="BF330" s="1">
        <f t="shared" si="165"/>
        <v>54.243137254901967</v>
      </c>
      <c r="BG330" s="1">
        <f t="shared" si="166"/>
        <v>0</v>
      </c>
      <c r="BH330" s="1">
        <f t="shared" si="166"/>
        <v>3.1315240083507306E-2</v>
      </c>
      <c r="BI330" s="1">
        <f t="shared" si="166"/>
        <v>0.55741127348643005</v>
      </c>
      <c r="BJ330" s="1">
        <f t="shared" si="166"/>
        <v>0.41127348643006267</v>
      </c>
      <c r="BK330" s="1">
        <f t="shared" si="167"/>
        <v>0</v>
      </c>
      <c r="BL330" s="1">
        <f t="shared" si="167"/>
        <v>6.3180827886710228E-2</v>
      </c>
      <c r="BM330" s="1">
        <f t="shared" si="167"/>
        <v>0.56427015250544654</v>
      </c>
      <c r="BN330" s="1">
        <f t="shared" si="167"/>
        <v>0.37254901960784315</v>
      </c>
    </row>
    <row r="331" spans="1:66" hidden="1">
      <c r="A331" s="2" t="s">
        <v>1049</v>
      </c>
      <c r="B331" s="2" t="s">
        <v>105</v>
      </c>
      <c r="C331" s="2" t="s">
        <v>164</v>
      </c>
      <c r="E331" s="6" t="s">
        <v>142</v>
      </c>
      <c r="F331" s="2" t="s">
        <v>1436</v>
      </c>
      <c r="G331" s="2" t="s">
        <v>6</v>
      </c>
      <c r="H331" s="2" t="s">
        <v>1141</v>
      </c>
      <c r="I331" s="2">
        <v>181</v>
      </c>
      <c r="J331" s="2">
        <v>35</v>
      </c>
      <c r="K331" s="2" t="str">
        <f t="shared" si="142"/>
        <v>MINERIO</v>
      </c>
      <c r="L331" s="2">
        <f t="shared" si="143"/>
        <v>2.7999999999999998E-4</v>
      </c>
      <c r="M331" s="2">
        <f t="shared" si="144"/>
        <v>13.65</v>
      </c>
      <c r="N331" s="8">
        <v>0.8</v>
      </c>
      <c r="O331" s="11">
        <v>0.39</v>
      </c>
      <c r="P331" s="11">
        <f t="shared" si="157"/>
        <v>3.0042918454935622E-2</v>
      </c>
      <c r="Q331" s="11">
        <f t="shared" si="158"/>
        <v>0.99997784494627406</v>
      </c>
      <c r="R331" s="11">
        <f t="shared" si="159"/>
        <v>51871.982832618029</v>
      </c>
      <c r="S331" s="11">
        <f t="shared" si="160"/>
        <v>1726557.7471728569</v>
      </c>
      <c r="T331" s="2">
        <v>42</v>
      </c>
      <c r="U331" s="2">
        <v>1356</v>
      </c>
      <c r="V331" s="2">
        <f t="shared" si="145"/>
        <v>3.0042918454935622E-2</v>
      </c>
      <c r="W331" s="2">
        <f t="shared" si="146"/>
        <v>0.96995708154506433</v>
      </c>
      <c r="X331" s="2">
        <v>0</v>
      </c>
      <c r="Y331" s="2">
        <v>376</v>
      </c>
      <c r="Z331" s="5">
        <v>0</v>
      </c>
      <c r="AA331" s="5">
        <v>5</v>
      </c>
      <c r="AB331" s="5">
        <v>485</v>
      </c>
      <c r="AC331" s="5">
        <v>466</v>
      </c>
      <c r="AD331" s="5">
        <v>5</v>
      </c>
      <c r="AE331" s="5">
        <v>8</v>
      </c>
      <c r="AF331" s="5">
        <f t="shared" si="147"/>
        <v>0</v>
      </c>
      <c r="AG331" s="5">
        <f t="shared" si="148"/>
        <v>5.2301255230125521E-3</v>
      </c>
      <c r="AH331" s="5">
        <f t="shared" si="149"/>
        <v>0.50732217573221761</v>
      </c>
      <c r="AI331" s="5">
        <f t="shared" si="150"/>
        <v>0.4874476987447699</v>
      </c>
      <c r="AJ331" s="5">
        <v>0</v>
      </c>
      <c r="AK331" s="3">
        <v>0</v>
      </c>
      <c r="AL331" s="3">
        <v>1</v>
      </c>
      <c r="AM331" s="3">
        <v>381</v>
      </c>
      <c r="AN331" s="3">
        <v>578</v>
      </c>
      <c r="AO331" s="3">
        <v>3</v>
      </c>
      <c r="AP331" s="1">
        <f t="shared" si="151"/>
        <v>0</v>
      </c>
      <c r="AQ331" s="1">
        <f t="shared" si="152"/>
        <v>0</v>
      </c>
      <c r="AR331" s="1">
        <f t="shared" si="153"/>
        <v>2.617801047120419E-3</v>
      </c>
      <c r="AS331" s="1">
        <f t="shared" si="154"/>
        <v>0.99738219895287961</v>
      </c>
      <c r="AT331" s="5">
        <f t="shared" si="155"/>
        <v>956</v>
      </c>
      <c r="AU331" s="3">
        <f t="shared" si="161"/>
        <v>382</v>
      </c>
      <c r="AV331" s="2">
        <f t="shared" si="156"/>
        <v>1398</v>
      </c>
      <c r="AW331" s="1">
        <f t="shared" si="162"/>
        <v>0.29246861924686191</v>
      </c>
      <c r="AX331" s="1">
        <f t="shared" si="163"/>
        <v>0.73193717277486914</v>
      </c>
      <c r="AY331" s="1">
        <f t="shared" si="164"/>
        <v>0</v>
      </c>
      <c r="AZ331" s="1">
        <f t="shared" si="164"/>
        <v>0</v>
      </c>
      <c r="BA331" s="1">
        <f t="shared" si="164"/>
        <v>0.73193717277486914</v>
      </c>
      <c r="BB331" s="1">
        <f t="shared" si="164"/>
        <v>278.86806282722512</v>
      </c>
      <c r="BC331" s="1">
        <f t="shared" si="165"/>
        <v>0</v>
      </c>
      <c r="BD331" s="1">
        <f t="shared" si="165"/>
        <v>1.4623430962343096</v>
      </c>
      <c r="BE331" s="1">
        <f t="shared" si="165"/>
        <v>141.84728033472803</v>
      </c>
      <c r="BF331" s="1">
        <f t="shared" si="165"/>
        <v>136.29037656903765</v>
      </c>
      <c r="BG331" s="1">
        <f t="shared" si="166"/>
        <v>0</v>
      </c>
      <c r="BH331" s="1">
        <f t="shared" si="166"/>
        <v>0</v>
      </c>
      <c r="BI331" s="1">
        <f t="shared" si="166"/>
        <v>2.6178010471204194E-3</v>
      </c>
      <c r="BJ331" s="1">
        <f t="shared" si="166"/>
        <v>0.99738219895287961</v>
      </c>
      <c r="BK331" s="1">
        <f t="shared" si="167"/>
        <v>0</v>
      </c>
      <c r="BL331" s="1">
        <f t="shared" si="167"/>
        <v>5.2301255230125521E-3</v>
      </c>
      <c r="BM331" s="1">
        <f t="shared" si="167"/>
        <v>0.5073221757322175</v>
      </c>
      <c r="BN331" s="1">
        <f t="shared" si="167"/>
        <v>0.48744769874476979</v>
      </c>
    </row>
    <row r="332" spans="1:66" hidden="1">
      <c r="A332" s="2" t="s">
        <v>1049</v>
      </c>
      <c r="B332" s="2" t="s">
        <v>105</v>
      </c>
      <c r="C332" s="2" t="s">
        <v>164</v>
      </c>
      <c r="E332" s="6" t="s">
        <v>134</v>
      </c>
      <c r="F332" s="2" t="s">
        <v>1436</v>
      </c>
      <c r="G332" s="2" t="s">
        <v>6</v>
      </c>
      <c r="H332" s="2" t="s">
        <v>1434</v>
      </c>
      <c r="I332" s="2">
        <v>113</v>
      </c>
      <c r="J332" s="2">
        <v>15</v>
      </c>
      <c r="K332" s="2" t="str">
        <f t="shared" si="142"/>
        <v>MINERIO</v>
      </c>
      <c r="L332" s="2">
        <f t="shared" si="143"/>
        <v>1.2E-4</v>
      </c>
      <c r="M332" s="2">
        <f t="shared" si="144"/>
        <v>5.55</v>
      </c>
      <c r="N332" s="9">
        <v>0.8</v>
      </c>
      <c r="O332" s="10">
        <v>0.37</v>
      </c>
      <c r="P332" s="11">
        <f t="shared" si="157"/>
        <v>0.16052631578947368</v>
      </c>
      <c r="Q332" s="11">
        <f t="shared" si="158"/>
        <v>0.99974845464554773</v>
      </c>
      <c r="R332" s="11">
        <f t="shared" si="159"/>
        <v>42741.094736842104</v>
      </c>
      <c r="S332" s="11">
        <f t="shared" si="160"/>
        <v>266189.02454010496</v>
      </c>
      <c r="T332" s="2">
        <v>122</v>
      </c>
      <c r="U332" s="2">
        <v>638</v>
      </c>
      <c r="V332" s="2">
        <f t="shared" si="145"/>
        <v>0.16052631578947368</v>
      </c>
      <c r="W332" s="2">
        <f t="shared" si="146"/>
        <v>0.83947368421052626</v>
      </c>
      <c r="X332" s="2">
        <v>0</v>
      </c>
      <c r="Y332" s="2">
        <v>287</v>
      </c>
      <c r="Z332" s="5">
        <v>0</v>
      </c>
      <c r="AA332" s="5">
        <v>131</v>
      </c>
      <c r="AB332" s="5">
        <v>244</v>
      </c>
      <c r="AC332" s="5">
        <v>30</v>
      </c>
      <c r="AD332" s="5">
        <v>117</v>
      </c>
      <c r="AE332" s="5">
        <v>23</v>
      </c>
      <c r="AF332" s="5">
        <f t="shared" si="147"/>
        <v>0</v>
      </c>
      <c r="AG332" s="5">
        <f t="shared" si="148"/>
        <v>0.32345679012345679</v>
      </c>
      <c r="AH332" s="5">
        <f t="shared" si="149"/>
        <v>0.60246913580246919</v>
      </c>
      <c r="AI332" s="5">
        <f t="shared" si="150"/>
        <v>7.407407407407407E-2</v>
      </c>
      <c r="AJ332" s="2">
        <v>0</v>
      </c>
      <c r="AK332" s="3">
        <v>100</v>
      </c>
      <c r="AL332" s="3">
        <v>289</v>
      </c>
      <c r="AM332" s="3">
        <v>43</v>
      </c>
      <c r="AN332" s="3">
        <v>90</v>
      </c>
      <c r="AO332" s="3">
        <v>20</v>
      </c>
      <c r="AP332" s="1">
        <f t="shared" si="151"/>
        <v>0</v>
      </c>
      <c r="AQ332" s="1">
        <f t="shared" si="152"/>
        <v>0.23148148148148148</v>
      </c>
      <c r="AR332" s="1">
        <f t="shared" si="153"/>
        <v>0.66898148148148151</v>
      </c>
      <c r="AS332" s="1">
        <f t="shared" si="154"/>
        <v>9.9537037037037035E-2</v>
      </c>
      <c r="AT332" s="5">
        <f t="shared" si="155"/>
        <v>405</v>
      </c>
      <c r="AU332" s="3">
        <f t="shared" si="161"/>
        <v>432</v>
      </c>
      <c r="AV332" s="2">
        <f t="shared" si="156"/>
        <v>760</v>
      </c>
      <c r="AW332" s="1">
        <f t="shared" si="162"/>
        <v>0.37530864197530867</v>
      </c>
      <c r="AX332" s="1">
        <f t="shared" si="163"/>
        <v>0.35185185185185186</v>
      </c>
      <c r="AY332" s="1">
        <f t="shared" si="164"/>
        <v>0</v>
      </c>
      <c r="AZ332" s="1">
        <f t="shared" si="164"/>
        <v>35.185185185185183</v>
      </c>
      <c r="BA332" s="1">
        <f t="shared" si="164"/>
        <v>101.68518518518519</v>
      </c>
      <c r="BB332" s="1">
        <f t="shared" si="164"/>
        <v>15.12962962962963</v>
      </c>
      <c r="BC332" s="1">
        <f t="shared" si="165"/>
        <v>0</v>
      </c>
      <c r="BD332" s="1">
        <f t="shared" si="165"/>
        <v>49.165432098765436</v>
      </c>
      <c r="BE332" s="1">
        <f t="shared" si="165"/>
        <v>91.575308641975312</v>
      </c>
      <c r="BF332" s="1">
        <f t="shared" si="165"/>
        <v>11.25925925925926</v>
      </c>
      <c r="BG332" s="1">
        <f t="shared" si="166"/>
        <v>0</v>
      </c>
      <c r="BH332" s="1">
        <f t="shared" si="166"/>
        <v>0.23148148148148148</v>
      </c>
      <c r="BI332" s="1">
        <f t="shared" si="166"/>
        <v>0.66898148148148151</v>
      </c>
      <c r="BJ332" s="1">
        <f t="shared" si="166"/>
        <v>9.9537037037037035E-2</v>
      </c>
      <c r="BK332" s="1">
        <f t="shared" si="167"/>
        <v>0</v>
      </c>
      <c r="BL332" s="1">
        <f t="shared" si="167"/>
        <v>0.32345679012345674</v>
      </c>
      <c r="BM332" s="1">
        <f t="shared" si="167"/>
        <v>0.60246913580246908</v>
      </c>
      <c r="BN332" s="1">
        <f t="shared" si="167"/>
        <v>7.4074074074074056E-2</v>
      </c>
    </row>
    <row r="333" spans="1:66" hidden="1">
      <c r="A333" s="2" t="s">
        <v>616</v>
      </c>
      <c r="B333" s="2" t="s">
        <v>105</v>
      </c>
      <c r="C333" s="2" t="s">
        <v>163</v>
      </c>
      <c r="D333" s="2" t="s">
        <v>687</v>
      </c>
      <c r="E333" s="6" t="s">
        <v>3</v>
      </c>
      <c r="F333" s="2" t="s">
        <v>1436</v>
      </c>
      <c r="G333" s="2" t="s">
        <v>6</v>
      </c>
      <c r="H333" s="2" t="s">
        <v>1434</v>
      </c>
      <c r="I333" s="2">
        <v>25</v>
      </c>
      <c r="K333" s="2" t="str">
        <f t="shared" si="142"/>
        <v>MINERIO</v>
      </c>
      <c r="L333" s="2">
        <f t="shared" si="143"/>
        <v>0</v>
      </c>
      <c r="M333" s="2">
        <f t="shared" si="144"/>
        <v>0</v>
      </c>
      <c r="N333" s="8">
        <v>0.8</v>
      </c>
      <c r="O333" s="11">
        <v>0.87</v>
      </c>
      <c r="P333" s="11">
        <f t="shared" si="157"/>
        <v>3.2078103207810321E-2</v>
      </c>
      <c r="Q333" s="11">
        <f t="shared" si="158"/>
        <v>0.9999537800856475</v>
      </c>
      <c r="R333" s="11">
        <f t="shared" si="159"/>
        <v>14442.877266387726</v>
      </c>
      <c r="S333" s="11">
        <f t="shared" si="160"/>
        <v>450220.18989954202</v>
      </c>
      <c r="T333" s="2">
        <v>23</v>
      </c>
      <c r="U333" s="2">
        <v>694</v>
      </c>
      <c r="V333" s="2">
        <f t="shared" si="145"/>
        <v>3.2078103207810321E-2</v>
      </c>
      <c r="W333" s="2">
        <f t="shared" si="146"/>
        <v>0.96792189679218965</v>
      </c>
      <c r="X333" s="2">
        <v>0</v>
      </c>
      <c r="Y333" s="2">
        <v>301</v>
      </c>
      <c r="Z333" s="2">
        <v>0</v>
      </c>
      <c r="AA333" s="2">
        <v>5</v>
      </c>
      <c r="AB333" s="2">
        <v>231</v>
      </c>
      <c r="AC333" s="2">
        <v>281</v>
      </c>
      <c r="AD333" s="2">
        <v>2</v>
      </c>
      <c r="AE333" s="2">
        <v>7</v>
      </c>
      <c r="AF333" s="5">
        <f t="shared" si="147"/>
        <v>0</v>
      </c>
      <c r="AG333" s="5">
        <f t="shared" si="148"/>
        <v>9.6711798839458421E-3</v>
      </c>
      <c r="AH333" s="5">
        <f t="shared" si="149"/>
        <v>0.44680851063829785</v>
      </c>
      <c r="AI333" s="5">
        <f t="shared" si="150"/>
        <v>0.54352030947775631</v>
      </c>
      <c r="AJ333" s="2">
        <v>0</v>
      </c>
      <c r="AK333" s="3">
        <v>5</v>
      </c>
      <c r="AL333" s="3">
        <v>231</v>
      </c>
      <c r="AM333" s="3">
        <v>281</v>
      </c>
      <c r="AN333" s="3">
        <v>2</v>
      </c>
      <c r="AO333" s="3">
        <v>7</v>
      </c>
      <c r="AP333" s="1">
        <f t="shared" si="151"/>
        <v>0</v>
      </c>
      <c r="AQ333" s="1">
        <f t="shared" si="152"/>
        <v>9.6711798839458421E-3</v>
      </c>
      <c r="AR333" s="1">
        <f t="shared" si="153"/>
        <v>0.44680851063829785</v>
      </c>
      <c r="AS333" s="1">
        <f t="shared" si="154"/>
        <v>0.54352030947775631</v>
      </c>
      <c r="AT333" s="5">
        <f t="shared" si="155"/>
        <v>517</v>
      </c>
      <c r="AU333" s="3">
        <f t="shared" si="161"/>
        <v>517</v>
      </c>
      <c r="AV333" s="2">
        <f t="shared" si="156"/>
        <v>717</v>
      </c>
      <c r="AW333" s="1">
        <f t="shared" si="162"/>
        <v>0.27736943907156675</v>
      </c>
      <c r="AX333" s="1">
        <f t="shared" si="163"/>
        <v>0.27736943907156675</v>
      </c>
      <c r="AY333" s="1">
        <f t="shared" si="164"/>
        <v>0</v>
      </c>
      <c r="AZ333" s="1">
        <f t="shared" si="164"/>
        <v>1.3868471953578339</v>
      </c>
      <c r="BA333" s="1">
        <f t="shared" si="164"/>
        <v>64.07234042553192</v>
      </c>
      <c r="BB333" s="1">
        <f t="shared" si="164"/>
        <v>77.940812379110255</v>
      </c>
      <c r="BC333" s="1">
        <f t="shared" si="165"/>
        <v>0</v>
      </c>
      <c r="BD333" s="1">
        <f t="shared" si="165"/>
        <v>1.3868471953578339</v>
      </c>
      <c r="BE333" s="1">
        <f t="shared" si="165"/>
        <v>64.07234042553192</v>
      </c>
      <c r="BF333" s="1">
        <f t="shared" si="165"/>
        <v>77.940812379110255</v>
      </c>
      <c r="BG333" s="1">
        <f t="shared" si="166"/>
        <v>0</v>
      </c>
      <c r="BH333" s="1">
        <f t="shared" si="166"/>
        <v>9.6711798839458421E-3</v>
      </c>
      <c r="BI333" s="1">
        <f t="shared" si="166"/>
        <v>0.44680851063829791</v>
      </c>
      <c r="BJ333" s="1">
        <f t="shared" si="166"/>
        <v>0.54352030947775631</v>
      </c>
      <c r="BK333" s="1">
        <f t="shared" si="167"/>
        <v>0</v>
      </c>
      <c r="BL333" s="1">
        <f t="shared" si="167"/>
        <v>9.6711798839458421E-3</v>
      </c>
      <c r="BM333" s="1">
        <f t="shared" si="167"/>
        <v>0.44680851063829791</v>
      </c>
      <c r="BN333" s="1">
        <f t="shared" si="167"/>
        <v>0.54352030947775631</v>
      </c>
    </row>
    <row r="334" spans="1:66" hidden="1">
      <c r="A334" s="2" t="s">
        <v>1049</v>
      </c>
      <c r="B334" s="2" t="s">
        <v>105</v>
      </c>
      <c r="C334" s="2" t="s">
        <v>164</v>
      </c>
      <c r="E334" s="6" t="s">
        <v>139</v>
      </c>
      <c r="F334" s="2" t="s">
        <v>1436</v>
      </c>
      <c r="G334" s="2" t="s">
        <v>6</v>
      </c>
      <c r="H334" s="2" t="s">
        <v>1434</v>
      </c>
      <c r="I334" s="2">
        <v>162</v>
      </c>
      <c r="J334" s="2">
        <v>60</v>
      </c>
      <c r="K334" s="2" t="str">
        <f t="shared" si="142"/>
        <v>MINERIO</v>
      </c>
      <c r="L334" s="2">
        <f t="shared" si="143"/>
        <v>4.6800000000000005E-4</v>
      </c>
      <c r="M334" s="2">
        <f t="shared" si="144"/>
        <v>16.200000000000003</v>
      </c>
      <c r="N334" s="9">
        <v>0.78</v>
      </c>
      <c r="O334" s="10">
        <v>0.27</v>
      </c>
      <c r="P334" s="11">
        <f t="shared" si="157"/>
        <v>5.9305689488910317E-2</v>
      </c>
      <c r="Q334" s="11">
        <f t="shared" si="158"/>
        <v>0.99996960333839369</v>
      </c>
      <c r="R334" s="11">
        <f t="shared" si="159"/>
        <v>198174.9431051109</v>
      </c>
      <c r="S334" s="11">
        <f t="shared" si="160"/>
        <v>3341482.4270019229</v>
      </c>
      <c r="T334" s="2">
        <v>123</v>
      </c>
      <c r="U334" s="2">
        <v>1951</v>
      </c>
      <c r="V334" s="2">
        <f t="shared" si="145"/>
        <v>5.9305689488910317E-2</v>
      </c>
      <c r="W334" s="2">
        <f t="shared" si="146"/>
        <v>0.94069431051108965</v>
      </c>
      <c r="X334" s="2">
        <v>0</v>
      </c>
      <c r="Y334" s="2">
        <v>574</v>
      </c>
      <c r="Z334" s="5">
        <v>0</v>
      </c>
      <c r="AA334" s="5">
        <v>2</v>
      </c>
      <c r="AB334" s="5">
        <v>704</v>
      </c>
      <c r="AC334" s="5">
        <v>653</v>
      </c>
      <c r="AD334" s="5">
        <v>3</v>
      </c>
      <c r="AE334" s="5">
        <v>18</v>
      </c>
      <c r="AF334" s="5">
        <f t="shared" si="147"/>
        <v>0</v>
      </c>
      <c r="AG334" s="5">
        <f t="shared" si="148"/>
        <v>1.4716703458425313E-3</v>
      </c>
      <c r="AH334" s="5">
        <f t="shared" si="149"/>
        <v>0.51802796173657106</v>
      </c>
      <c r="AI334" s="5">
        <f t="shared" si="150"/>
        <v>0.48050036791758644</v>
      </c>
      <c r="AJ334" s="5">
        <v>0</v>
      </c>
      <c r="AK334" s="3">
        <v>0</v>
      </c>
      <c r="AL334" s="3">
        <v>561</v>
      </c>
      <c r="AM334" s="3">
        <v>807</v>
      </c>
      <c r="AN334" s="3">
        <v>0</v>
      </c>
      <c r="AO334" s="3">
        <v>11</v>
      </c>
      <c r="AP334" s="1">
        <f t="shared" si="151"/>
        <v>0</v>
      </c>
      <c r="AQ334" s="1">
        <f t="shared" si="152"/>
        <v>0</v>
      </c>
      <c r="AR334" s="1">
        <f t="shared" si="153"/>
        <v>0.41008771929824561</v>
      </c>
      <c r="AS334" s="1">
        <f t="shared" si="154"/>
        <v>0.58991228070175439</v>
      </c>
      <c r="AT334" s="5">
        <f t="shared" si="155"/>
        <v>1359</v>
      </c>
      <c r="AU334" s="3">
        <f t="shared" si="161"/>
        <v>1368</v>
      </c>
      <c r="AV334" s="2">
        <f t="shared" si="156"/>
        <v>2074</v>
      </c>
      <c r="AW334" s="1">
        <f t="shared" si="162"/>
        <v>0.305224429727741</v>
      </c>
      <c r="AX334" s="1">
        <f t="shared" si="163"/>
        <v>0.30321637426900583</v>
      </c>
      <c r="AY334" s="1">
        <f t="shared" si="164"/>
        <v>0</v>
      </c>
      <c r="AZ334" s="1">
        <f t="shared" si="164"/>
        <v>0</v>
      </c>
      <c r="BA334" s="1">
        <f t="shared" si="164"/>
        <v>170.10438596491227</v>
      </c>
      <c r="BB334" s="1">
        <f t="shared" si="164"/>
        <v>244.69561403508771</v>
      </c>
      <c r="BC334" s="1">
        <f t="shared" si="165"/>
        <v>0</v>
      </c>
      <c r="BD334" s="1">
        <f t="shared" si="165"/>
        <v>0.610448859455482</v>
      </c>
      <c r="BE334" s="1">
        <f t="shared" si="165"/>
        <v>214.87799852832967</v>
      </c>
      <c r="BF334" s="1">
        <f t="shared" si="165"/>
        <v>199.31155261221488</v>
      </c>
      <c r="BG334" s="1">
        <f t="shared" si="166"/>
        <v>0</v>
      </c>
      <c r="BH334" s="1">
        <f t="shared" si="166"/>
        <v>0</v>
      </c>
      <c r="BI334" s="1">
        <f t="shared" si="166"/>
        <v>0.41008771929824561</v>
      </c>
      <c r="BJ334" s="1">
        <f t="shared" si="166"/>
        <v>0.58991228070175439</v>
      </c>
      <c r="BK334" s="1">
        <f t="shared" si="167"/>
        <v>0</v>
      </c>
      <c r="BL334" s="1">
        <f t="shared" si="167"/>
        <v>1.4716703458425311E-3</v>
      </c>
      <c r="BM334" s="1">
        <f t="shared" si="167"/>
        <v>0.51802796173657095</v>
      </c>
      <c r="BN334" s="1">
        <f t="shared" si="167"/>
        <v>0.48050036791758644</v>
      </c>
    </row>
    <row r="335" spans="1:66" hidden="1">
      <c r="A335" s="2" t="s">
        <v>1047</v>
      </c>
      <c r="B335" s="2" t="s">
        <v>105</v>
      </c>
      <c r="C335" s="2" t="s">
        <v>1048</v>
      </c>
      <c r="D335" s="2">
        <v>16174</v>
      </c>
      <c r="E335" s="6" t="s">
        <v>57</v>
      </c>
      <c r="F335" s="2" t="s">
        <v>1436</v>
      </c>
      <c r="G335" s="2" t="s">
        <v>6</v>
      </c>
      <c r="H335" s="2" t="s">
        <v>1434</v>
      </c>
      <c r="I335" s="2">
        <v>30</v>
      </c>
      <c r="J335" s="2">
        <v>15</v>
      </c>
      <c r="K335" s="2" t="str">
        <f t="shared" si="142"/>
        <v>MINERIO</v>
      </c>
      <c r="L335" s="2">
        <f t="shared" si="143"/>
        <v>1.1700000000000001E-4</v>
      </c>
      <c r="M335" s="2">
        <f t="shared" si="144"/>
        <v>15.75</v>
      </c>
      <c r="N335" s="8">
        <v>0.78</v>
      </c>
      <c r="O335" s="11">
        <v>1.05</v>
      </c>
      <c r="P335" s="11">
        <f t="shared" si="157"/>
        <v>0</v>
      </c>
      <c r="Q335" s="11">
        <f t="shared" si="158"/>
        <v>1</v>
      </c>
      <c r="R335" s="11">
        <f t="shared" si="159"/>
        <v>0</v>
      </c>
      <c r="S335" s="11">
        <f t="shared" si="160"/>
        <v>648025</v>
      </c>
      <c r="T335" s="2">
        <v>0</v>
      </c>
      <c r="U335" s="2">
        <v>805</v>
      </c>
      <c r="V335" s="2">
        <f t="shared" si="145"/>
        <v>0</v>
      </c>
      <c r="W335" s="2">
        <f t="shared" si="146"/>
        <v>1</v>
      </c>
      <c r="X335" s="2">
        <v>0</v>
      </c>
      <c r="Y335" s="2">
        <v>287</v>
      </c>
      <c r="Z335" s="5">
        <v>0</v>
      </c>
      <c r="AA335" s="5">
        <v>8</v>
      </c>
      <c r="AB335" s="5">
        <v>233</v>
      </c>
      <c r="AC335" s="5">
        <v>330</v>
      </c>
      <c r="AD335" s="5">
        <v>8</v>
      </c>
      <c r="AE335" s="5">
        <v>12</v>
      </c>
      <c r="AF335" s="5">
        <f t="shared" si="147"/>
        <v>0</v>
      </c>
      <c r="AG335" s="5">
        <f t="shared" si="148"/>
        <v>1.4010507880910683E-2</v>
      </c>
      <c r="AH335" s="5">
        <f t="shared" si="149"/>
        <v>0.40805604203152362</v>
      </c>
      <c r="AI335" s="5">
        <f t="shared" si="150"/>
        <v>0.57793345008756569</v>
      </c>
      <c r="AJ335" s="5">
        <v>0</v>
      </c>
      <c r="AK335" s="3">
        <v>7</v>
      </c>
      <c r="AL335" s="3">
        <v>185</v>
      </c>
      <c r="AM335" s="3">
        <v>383</v>
      </c>
      <c r="AN335" s="3">
        <v>7</v>
      </c>
      <c r="AO335" s="3">
        <v>9</v>
      </c>
      <c r="AP335" s="1">
        <f t="shared" si="151"/>
        <v>0</v>
      </c>
      <c r="AQ335" s="1">
        <f t="shared" si="152"/>
        <v>1.2173913043478261E-2</v>
      </c>
      <c r="AR335" s="1">
        <f t="shared" si="153"/>
        <v>0.32173913043478258</v>
      </c>
      <c r="AS335" s="1">
        <f t="shared" si="154"/>
        <v>0.6660869565217391</v>
      </c>
      <c r="AT335" s="5">
        <f t="shared" si="155"/>
        <v>571</v>
      </c>
      <c r="AU335" s="3">
        <f t="shared" si="161"/>
        <v>575</v>
      </c>
      <c r="AV335" s="2">
        <f t="shared" si="156"/>
        <v>805</v>
      </c>
      <c r="AW335" s="1">
        <f t="shared" si="162"/>
        <v>0.28196147110332748</v>
      </c>
      <c r="AX335" s="1">
        <f t="shared" si="163"/>
        <v>0.28000000000000003</v>
      </c>
      <c r="AY335" s="1">
        <f t="shared" si="164"/>
        <v>0</v>
      </c>
      <c r="AZ335" s="1">
        <f t="shared" si="164"/>
        <v>1.9600000000000002</v>
      </c>
      <c r="BA335" s="1">
        <f t="shared" si="164"/>
        <v>51.800000000000004</v>
      </c>
      <c r="BB335" s="1">
        <f t="shared" si="164"/>
        <v>107.24000000000001</v>
      </c>
      <c r="BC335" s="1">
        <f t="shared" si="165"/>
        <v>0</v>
      </c>
      <c r="BD335" s="1">
        <f t="shared" si="165"/>
        <v>2.2556917688266198</v>
      </c>
      <c r="BE335" s="1">
        <f t="shared" si="165"/>
        <v>65.697022767075296</v>
      </c>
      <c r="BF335" s="1">
        <f t="shared" si="165"/>
        <v>93.047285464098067</v>
      </c>
      <c r="BG335" s="1">
        <f t="shared" si="166"/>
        <v>0</v>
      </c>
      <c r="BH335" s="1">
        <f t="shared" si="166"/>
        <v>1.2173913043478262E-2</v>
      </c>
      <c r="BI335" s="1">
        <f t="shared" si="166"/>
        <v>0.32173913043478264</v>
      </c>
      <c r="BJ335" s="1">
        <f t="shared" si="166"/>
        <v>0.66608695652173922</v>
      </c>
      <c r="BK335" s="1">
        <f t="shared" si="167"/>
        <v>0</v>
      </c>
      <c r="BL335" s="1">
        <f t="shared" si="167"/>
        <v>1.4010507880910681E-2</v>
      </c>
      <c r="BM335" s="1">
        <f t="shared" si="167"/>
        <v>0.40805604203152357</v>
      </c>
      <c r="BN335" s="1">
        <f t="shared" si="167"/>
        <v>0.57793345008756558</v>
      </c>
    </row>
    <row r="336" spans="1:66" hidden="1">
      <c r="A336" s="2" t="s">
        <v>616</v>
      </c>
      <c r="B336" s="2" t="s">
        <v>105</v>
      </c>
      <c r="C336" s="2" t="s">
        <v>163</v>
      </c>
      <c r="D336" s="2" t="s">
        <v>671</v>
      </c>
      <c r="E336" s="6" t="s">
        <v>107</v>
      </c>
      <c r="F336" s="2" t="s">
        <v>1436</v>
      </c>
      <c r="G336" s="2" t="s">
        <v>1433</v>
      </c>
      <c r="H336" s="2" t="s">
        <v>1434</v>
      </c>
      <c r="I336" s="2">
        <v>9</v>
      </c>
      <c r="K336" s="2" t="str">
        <f t="shared" si="142"/>
        <v>MINERIO</v>
      </c>
      <c r="L336" s="2">
        <f t="shared" si="143"/>
        <v>0</v>
      </c>
      <c r="M336" s="2">
        <f t="shared" si="144"/>
        <v>0</v>
      </c>
      <c r="N336" s="8">
        <v>0.77999999999999992</v>
      </c>
      <c r="O336" s="11">
        <v>0.46</v>
      </c>
      <c r="P336" s="11">
        <f t="shared" si="157"/>
        <v>0</v>
      </c>
      <c r="Q336" s="11">
        <f t="shared" si="158"/>
        <v>1</v>
      </c>
      <c r="R336" s="11">
        <f t="shared" si="159"/>
        <v>0</v>
      </c>
      <c r="S336" s="11">
        <f t="shared" si="160"/>
        <v>8031556</v>
      </c>
      <c r="T336" s="2">
        <v>0</v>
      </c>
      <c r="U336" s="2">
        <v>2834</v>
      </c>
      <c r="V336" s="2">
        <f t="shared" si="145"/>
        <v>0</v>
      </c>
      <c r="W336" s="2">
        <f t="shared" si="146"/>
        <v>1</v>
      </c>
      <c r="X336" s="2">
        <v>0</v>
      </c>
      <c r="Y336" s="2">
        <v>524</v>
      </c>
      <c r="Z336" s="2">
        <v>0</v>
      </c>
      <c r="AA336" s="2">
        <v>11</v>
      </c>
      <c r="AB336" s="2">
        <v>1132</v>
      </c>
      <c r="AC336" s="2">
        <v>672</v>
      </c>
      <c r="AD336" s="2">
        <v>12</v>
      </c>
      <c r="AE336" s="2">
        <v>29</v>
      </c>
      <c r="AF336" s="5">
        <f t="shared" si="147"/>
        <v>0</v>
      </c>
      <c r="AG336" s="5">
        <f t="shared" si="148"/>
        <v>6.0606060606060606E-3</v>
      </c>
      <c r="AH336" s="5">
        <f t="shared" si="149"/>
        <v>0.62369146005509646</v>
      </c>
      <c r="AI336" s="5">
        <f t="shared" si="150"/>
        <v>0.3702479338842975</v>
      </c>
      <c r="AJ336" s="2">
        <v>0</v>
      </c>
      <c r="AK336" s="3">
        <v>11</v>
      </c>
      <c r="AL336" s="3">
        <v>1132</v>
      </c>
      <c r="AM336" s="3">
        <v>672</v>
      </c>
      <c r="AN336" s="3">
        <v>12</v>
      </c>
      <c r="AO336" s="3">
        <v>29</v>
      </c>
      <c r="AP336" s="1">
        <f t="shared" si="151"/>
        <v>0</v>
      </c>
      <c r="AQ336" s="1">
        <f t="shared" si="152"/>
        <v>6.0606060606060606E-3</v>
      </c>
      <c r="AR336" s="1">
        <f t="shared" si="153"/>
        <v>0.62369146005509646</v>
      </c>
      <c r="AS336" s="1">
        <f t="shared" si="154"/>
        <v>0.3702479338842975</v>
      </c>
      <c r="AT336" s="5">
        <f t="shared" si="155"/>
        <v>1815</v>
      </c>
      <c r="AU336" s="3">
        <f t="shared" si="161"/>
        <v>1815</v>
      </c>
      <c r="AV336" s="2">
        <f t="shared" si="156"/>
        <v>2834</v>
      </c>
      <c r="AW336" s="1">
        <f t="shared" si="162"/>
        <v>0.31228650137741049</v>
      </c>
      <c r="AX336" s="1">
        <f t="shared" si="163"/>
        <v>0.31228650137741049</v>
      </c>
      <c r="AY336" s="1">
        <f t="shared" si="164"/>
        <v>0</v>
      </c>
      <c r="AZ336" s="1">
        <f t="shared" si="164"/>
        <v>3.4351515151515155</v>
      </c>
      <c r="BA336" s="1">
        <f t="shared" si="164"/>
        <v>353.50831955922865</v>
      </c>
      <c r="BB336" s="1">
        <f t="shared" si="164"/>
        <v>209.85652892561984</v>
      </c>
      <c r="BC336" s="1">
        <f t="shared" si="165"/>
        <v>0</v>
      </c>
      <c r="BD336" s="1">
        <f t="shared" si="165"/>
        <v>3.4351515151515155</v>
      </c>
      <c r="BE336" s="1">
        <f t="shared" si="165"/>
        <v>353.50831955922865</v>
      </c>
      <c r="BF336" s="1">
        <f t="shared" si="165"/>
        <v>209.85652892561984</v>
      </c>
      <c r="BG336" s="1">
        <f t="shared" si="166"/>
        <v>0</v>
      </c>
      <c r="BH336" s="1">
        <f t="shared" si="166"/>
        <v>6.0606060606060615E-3</v>
      </c>
      <c r="BI336" s="1">
        <f t="shared" si="166"/>
        <v>0.62369146005509646</v>
      </c>
      <c r="BJ336" s="1">
        <f t="shared" si="166"/>
        <v>0.37024793388429755</v>
      </c>
      <c r="BK336" s="1">
        <f t="shared" si="167"/>
        <v>0</v>
      </c>
      <c r="BL336" s="1">
        <f t="shared" si="167"/>
        <v>6.0606060606060615E-3</v>
      </c>
      <c r="BM336" s="1">
        <f t="shared" si="167"/>
        <v>0.62369146005509646</v>
      </c>
      <c r="BN336" s="1">
        <f t="shared" si="167"/>
        <v>0.37024793388429755</v>
      </c>
    </row>
    <row r="337" spans="1:66" hidden="1">
      <c r="A337" s="2" t="s">
        <v>161</v>
      </c>
      <c r="B337" s="2" t="s">
        <v>105</v>
      </c>
      <c r="C337" s="2" t="s">
        <v>164</v>
      </c>
      <c r="D337" s="2" t="s">
        <v>357</v>
      </c>
      <c r="E337" s="6" t="s">
        <v>88</v>
      </c>
      <c r="F337" s="2" t="s">
        <v>1436</v>
      </c>
      <c r="G337" s="2" t="s">
        <v>6</v>
      </c>
      <c r="H337" s="2" t="s">
        <v>1141</v>
      </c>
      <c r="I337" s="2">
        <v>194</v>
      </c>
      <c r="J337" s="2">
        <v>70</v>
      </c>
      <c r="K337" s="2" t="str">
        <f t="shared" si="142"/>
        <v>MINERIO</v>
      </c>
      <c r="L337" s="2">
        <f t="shared" si="143"/>
        <v>5.3899999999999998E-4</v>
      </c>
      <c r="M337" s="2">
        <f t="shared" si="144"/>
        <v>45.5</v>
      </c>
      <c r="N337" s="8">
        <v>0.77</v>
      </c>
      <c r="O337" s="11">
        <v>0.65</v>
      </c>
      <c r="P337" s="11">
        <f t="shared" si="157"/>
        <v>0</v>
      </c>
      <c r="Q337" s="11">
        <f t="shared" si="158"/>
        <v>1</v>
      </c>
      <c r="R337" s="11">
        <f t="shared" si="159"/>
        <v>0</v>
      </c>
      <c r="S337" s="11">
        <f t="shared" si="160"/>
        <v>6195121</v>
      </c>
      <c r="T337" s="2">
        <v>0</v>
      </c>
      <c r="U337" s="2">
        <v>2489</v>
      </c>
      <c r="V337" s="2">
        <f t="shared" si="145"/>
        <v>0</v>
      </c>
      <c r="W337" s="2">
        <f t="shared" si="146"/>
        <v>1</v>
      </c>
      <c r="X337" s="2">
        <v>0</v>
      </c>
      <c r="Y337" s="2">
        <v>475</v>
      </c>
      <c r="Z337" s="5">
        <v>0</v>
      </c>
      <c r="AA337" s="5">
        <v>19</v>
      </c>
      <c r="AB337" s="5">
        <v>1253</v>
      </c>
      <c r="AC337" s="5">
        <v>348</v>
      </c>
      <c r="AD337" s="5">
        <v>17</v>
      </c>
      <c r="AE337" s="5">
        <v>46</v>
      </c>
      <c r="AF337" s="5">
        <f t="shared" si="147"/>
        <v>0</v>
      </c>
      <c r="AG337" s="5">
        <f t="shared" si="148"/>
        <v>1.1728395061728396E-2</v>
      </c>
      <c r="AH337" s="5">
        <f t="shared" si="149"/>
        <v>0.77345679012345681</v>
      </c>
      <c r="AI337" s="5">
        <f t="shared" si="150"/>
        <v>0.21481481481481482</v>
      </c>
      <c r="AJ337" s="5">
        <v>0</v>
      </c>
      <c r="AK337" s="3">
        <v>11</v>
      </c>
      <c r="AL337" s="3">
        <v>1136</v>
      </c>
      <c r="AM337" s="3">
        <v>501</v>
      </c>
      <c r="AN337" s="3">
        <v>7</v>
      </c>
      <c r="AO337" s="3">
        <v>28</v>
      </c>
      <c r="AP337" s="1">
        <f t="shared" si="151"/>
        <v>0</v>
      </c>
      <c r="AQ337" s="1">
        <f t="shared" si="152"/>
        <v>6.6747572815533977E-3</v>
      </c>
      <c r="AR337" s="1">
        <f t="shared" si="153"/>
        <v>0.68932038834951459</v>
      </c>
      <c r="AS337" s="1">
        <f t="shared" si="154"/>
        <v>0.30400485436893204</v>
      </c>
      <c r="AT337" s="5">
        <f t="shared" si="155"/>
        <v>1620</v>
      </c>
      <c r="AU337" s="3">
        <f t="shared" si="161"/>
        <v>1648</v>
      </c>
      <c r="AV337" s="2">
        <f t="shared" si="156"/>
        <v>2489</v>
      </c>
      <c r="AW337" s="1">
        <f t="shared" si="162"/>
        <v>0.30728395061728397</v>
      </c>
      <c r="AX337" s="1">
        <f t="shared" si="163"/>
        <v>0.30206310679611653</v>
      </c>
      <c r="AY337" s="1">
        <f t="shared" si="164"/>
        <v>0</v>
      </c>
      <c r="AZ337" s="1">
        <f t="shared" si="164"/>
        <v>3.3226941747572818</v>
      </c>
      <c r="BA337" s="1">
        <f t="shared" si="164"/>
        <v>343.14368932038838</v>
      </c>
      <c r="BB337" s="1">
        <f t="shared" si="164"/>
        <v>151.33361650485438</v>
      </c>
      <c r="BC337" s="1">
        <f t="shared" si="165"/>
        <v>0</v>
      </c>
      <c r="BD337" s="1">
        <f t="shared" si="165"/>
        <v>5.8383950617283951</v>
      </c>
      <c r="BE337" s="1">
        <f t="shared" si="165"/>
        <v>385.02679012345681</v>
      </c>
      <c r="BF337" s="1">
        <f t="shared" si="165"/>
        <v>106.93481481481483</v>
      </c>
      <c r="BG337" s="1">
        <f t="shared" si="166"/>
        <v>0</v>
      </c>
      <c r="BH337" s="1">
        <f t="shared" si="166"/>
        <v>6.6747572815533986E-3</v>
      </c>
      <c r="BI337" s="1">
        <f t="shared" si="166"/>
        <v>0.68932038834951459</v>
      </c>
      <c r="BJ337" s="1">
        <f t="shared" si="166"/>
        <v>0.30400485436893204</v>
      </c>
      <c r="BK337" s="1">
        <f t="shared" si="167"/>
        <v>0</v>
      </c>
      <c r="BL337" s="1">
        <f t="shared" si="167"/>
        <v>1.1728395061728394E-2</v>
      </c>
      <c r="BM337" s="1">
        <f t="shared" si="167"/>
        <v>0.77345679012345669</v>
      </c>
      <c r="BN337" s="1">
        <f t="shared" si="167"/>
        <v>0.21481481481481482</v>
      </c>
    </row>
    <row r="338" spans="1:66" hidden="1">
      <c r="A338" s="2" t="s">
        <v>1049</v>
      </c>
      <c r="B338" s="2" t="s">
        <v>105</v>
      </c>
      <c r="C338" s="2" t="s">
        <v>164</v>
      </c>
      <c r="E338" s="6" t="s">
        <v>142</v>
      </c>
      <c r="F338" s="2" t="s">
        <v>1436</v>
      </c>
      <c r="G338" s="2" t="s">
        <v>6</v>
      </c>
      <c r="H338" s="2" t="s">
        <v>1141</v>
      </c>
      <c r="I338" s="2">
        <v>179</v>
      </c>
      <c r="J338" s="2">
        <v>35</v>
      </c>
      <c r="K338" s="2" t="str">
        <f t="shared" si="142"/>
        <v>MINERIO</v>
      </c>
      <c r="L338" s="2">
        <f t="shared" si="143"/>
        <v>2.6949999999999999E-4</v>
      </c>
      <c r="M338" s="2">
        <f t="shared" si="144"/>
        <v>12.25</v>
      </c>
      <c r="N338" s="8">
        <v>0.77</v>
      </c>
      <c r="O338" s="11">
        <v>0.35</v>
      </c>
      <c r="P338" s="11">
        <f t="shared" si="157"/>
        <v>2.1406727828746176E-2</v>
      </c>
      <c r="Q338" s="11">
        <f t="shared" si="158"/>
        <v>0.99998327627357153</v>
      </c>
      <c r="R338" s="11">
        <f t="shared" si="159"/>
        <v>33555.131498470946</v>
      </c>
      <c r="S338" s="11">
        <f t="shared" si="160"/>
        <v>1567477.7854919285</v>
      </c>
      <c r="T338" s="2">
        <v>28</v>
      </c>
      <c r="U338" s="2">
        <v>1280</v>
      </c>
      <c r="V338" s="2">
        <f t="shared" si="145"/>
        <v>2.1406727828746176E-2</v>
      </c>
      <c r="W338" s="2">
        <f t="shared" si="146"/>
        <v>0.9785932721712538</v>
      </c>
      <c r="X338" s="2">
        <v>0</v>
      </c>
      <c r="Y338" s="2">
        <v>395</v>
      </c>
      <c r="Z338" s="5">
        <v>0</v>
      </c>
      <c r="AA338" s="5">
        <v>5</v>
      </c>
      <c r="AB338" s="5">
        <v>334</v>
      </c>
      <c r="AC338" s="5">
        <v>546</v>
      </c>
      <c r="AD338" s="5">
        <v>8</v>
      </c>
      <c r="AE338" s="5">
        <v>11</v>
      </c>
      <c r="AF338" s="5">
        <f t="shared" si="147"/>
        <v>0</v>
      </c>
      <c r="AG338" s="5">
        <f t="shared" si="148"/>
        <v>5.6497175141242938E-3</v>
      </c>
      <c r="AH338" s="5">
        <f t="shared" si="149"/>
        <v>0.37740112994350283</v>
      </c>
      <c r="AI338" s="5">
        <f t="shared" si="150"/>
        <v>0.61694915254237293</v>
      </c>
      <c r="AJ338" s="5">
        <v>0</v>
      </c>
      <c r="AK338" s="3">
        <v>0</v>
      </c>
      <c r="AL338" s="3">
        <v>4</v>
      </c>
      <c r="AM338" s="3">
        <v>251</v>
      </c>
      <c r="AN338" s="3">
        <v>637</v>
      </c>
      <c r="AO338" s="3">
        <v>4</v>
      </c>
      <c r="AP338" s="1">
        <f t="shared" si="151"/>
        <v>0</v>
      </c>
      <c r="AQ338" s="1">
        <f t="shared" si="152"/>
        <v>0</v>
      </c>
      <c r="AR338" s="1">
        <f t="shared" si="153"/>
        <v>1.5686274509803921E-2</v>
      </c>
      <c r="AS338" s="1">
        <f t="shared" si="154"/>
        <v>0.98431372549019602</v>
      </c>
      <c r="AT338" s="5">
        <f t="shared" si="155"/>
        <v>885</v>
      </c>
      <c r="AU338" s="3">
        <f t="shared" si="161"/>
        <v>255</v>
      </c>
      <c r="AV338" s="2">
        <f t="shared" si="156"/>
        <v>1308</v>
      </c>
      <c r="AW338" s="1">
        <f t="shared" si="162"/>
        <v>0.29559322033898305</v>
      </c>
      <c r="AX338" s="1">
        <f t="shared" si="163"/>
        <v>1.0258823529411765</v>
      </c>
      <c r="AY338" s="1">
        <f t="shared" si="164"/>
        <v>0</v>
      </c>
      <c r="AZ338" s="1">
        <f t="shared" si="164"/>
        <v>0</v>
      </c>
      <c r="BA338" s="1">
        <f t="shared" si="164"/>
        <v>4.1035294117647059</v>
      </c>
      <c r="BB338" s="1">
        <f t="shared" si="164"/>
        <v>257.4964705882353</v>
      </c>
      <c r="BC338" s="1">
        <f t="shared" si="165"/>
        <v>0</v>
      </c>
      <c r="BD338" s="1">
        <f t="shared" si="165"/>
        <v>1.4779661016949153</v>
      </c>
      <c r="BE338" s="1">
        <f t="shared" si="165"/>
        <v>98.728135593220344</v>
      </c>
      <c r="BF338" s="1">
        <f t="shared" si="165"/>
        <v>161.39389830508475</v>
      </c>
      <c r="BG338" s="1">
        <f t="shared" si="166"/>
        <v>0</v>
      </c>
      <c r="BH338" s="1">
        <f t="shared" si="166"/>
        <v>0</v>
      </c>
      <c r="BI338" s="1">
        <f t="shared" si="166"/>
        <v>1.5686274509803921E-2</v>
      </c>
      <c r="BJ338" s="1">
        <f t="shared" si="166"/>
        <v>0.98431372549019602</v>
      </c>
      <c r="BK338" s="1">
        <f t="shared" si="167"/>
        <v>0</v>
      </c>
      <c r="BL338" s="1">
        <f t="shared" si="167"/>
        <v>5.6497175141242938E-3</v>
      </c>
      <c r="BM338" s="1">
        <f t="shared" si="167"/>
        <v>0.37740112994350283</v>
      </c>
      <c r="BN338" s="1">
        <f t="shared" si="167"/>
        <v>0.61694915254237281</v>
      </c>
    </row>
    <row r="339" spans="1:66" hidden="1">
      <c r="A339" s="2" t="s">
        <v>1049</v>
      </c>
      <c r="B339" s="2" t="s">
        <v>105</v>
      </c>
      <c r="C339" s="2" t="s">
        <v>164</v>
      </c>
      <c r="E339" s="6" t="s">
        <v>137</v>
      </c>
      <c r="F339" s="2" t="s">
        <v>1436</v>
      </c>
      <c r="G339" s="2" t="s">
        <v>6</v>
      </c>
      <c r="H339" s="2" t="s">
        <v>1434</v>
      </c>
      <c r="I339" s="2">
        <v>148</v>
      </c>
      <c r="J339" s="2">
        <v>20</v>
      </c>
      <c r="K339" s="2" t="str">
        <f t="shared" si="142"/>
        <v>MINERIO</v>
      </c>
      <c r="L339" s="2">
        <f t="shared" si="143"/>
        <v>1.54E-4</v>
      </c>
      <c r="M339" s="2">
        <f t="shared" si="144"/>
        <v>5.2</v>
      </c>
      <c r="N339" s="9">
        <v>0.77</v>
      </c>
      <c r="O339" s="10">
        <v>0.26</v>
      </c>
      <c r="P339" s="11">
        <f t="shared" si="157"/>
        <v>1.0920436817472699E-2</v>
      </c>
      <c r="Q339" s="11">
        <f t="shared" si="158"/>
        <v>0.99999138774229657</v>
      </c>
      <c r="R339" s="11">
        <f t="shared" si="159"/>
        <v>17172.561622464898</v>
      </c>
      <c r="S339" s="11">
        <f t="shared" si="160"/>
        <v>1572502.4570869652</v>
      </c>
      <c r="T339" s="2">
        <v>14</v>
      </c>
      <c r="U339" s="2">
        <v>1268</v>
      </c>
      <c r="V339" s="2">
        <f t="shared" si="145"/>
        <v>1.0920436817472699E-2</v>
      </c>
      <c r="W339" s="2">
        <f t="shared" si="146"/>
        <v>0.98907956318252732</v>
      </c>
      <c r="X339" s="2">
        <v>0</v>
      </c>
      <c r="Y339" s="2">
        <v>445</v>
      </c>
      <c r="Z339" s="5">
        <v>0</v>
      </c>
      <c r="AA339" s="5">
        <v>0</v>
      </c>
      <c r="AB339" s="5">
        <v>346</v>
      </c>
      <c r="AC339" s="5">
        <v>515</v>
      </c>
      <c r="AD339" s="5">
        <v>0</v>
      </c>
      <c r="AE339" s="5">
        <v>6</v>
      </c>
      <c r="AF339" s="5">
        <f t="shared" si="147"/>
        <v>0</v>
      </c>
      <c r="AG339" s="5">
        <f t="shared" si="148"/>
        <v>0</v>
      </c>
      <c r="AH339" s="5">
        <f t="shared" si="149"/>
        <v>0.40185830429732866</v>
      </c>
      <c r="AI339" s="5">
        <f t="shared" si="150"/>
        <v>0.59814169570267128</v>
      </c>
      <c r="AJ339" s="5">
        <v>0</v>
      </c>
      <c r="AK339" s="3">
        <v>0</v>
      </c>
      <c r="AL339" s="3">
        <v>257</v>
      </c>
      <c r="AM339" s="3">
        <v>609</v>
      </c>
      <c r="AN339" s="3">
        <v>0</v>
      </c>
      <c r="AO339" s="3">
        <v>1</v>
      </c>
      <c r="AP339" s="1">
        <f t="shared" si="151"/>
        <v>0</v>
      </c>
      <c r="AQ339" s="1">
        <f t="shared" si="152"/>
        <v>0</v>
      </c>
      <c r="AR339" s="1">
        <f t="shared" si="153"/>
        <v>0.29676674364896072</v>
      </c>
      <c r="AS339" s="1">
        <f t="shared" si="154"/>
        <v>0.70323325635103928</v>
      </c>
      <c r="AT339" s="5">
        <f t="shared" si="155"/>
        <v>861</v>
      </c>
      <c r="AU339" s="3">
        <f t="shared" si="161"/>
        <v>866</v>
      </c>
      <c r="AV339" s="2">
        <f t="shared" si="156"/>
        <v>1282</v>
      </c>
      <c r="AW339" s="1">
        <f t="shared" si="162"/>
        <v>0.29779326364692216</v>
      </c>
      <c r="AX339" s="1">
        <f t="shared" si="163"/>
        <v>0.29607390300230946</v>
      </c>
      <c r="AY339" s="1">
        <f t="shared" si="164"/>
        <v>0</v>
      </c>
      <c r="AZ339" s="1">
        <f t="shared" si="164"/>
        <v>0</v>
      </c>
      <c r="BA339" s="1">
        <f t="shared" si="164"/>
        <v>76.09099307159353</v>
      </c>
      <c r="BB339" s="1">
        <f t="shared" si="164"/>
        <v>180.30900692840646</v>
      </c>
      <c r="BC339" s="1">
        <f t="shared" si="165"/>
        <v>0</v>
      </c>
      <c r="BD339" s="1">
        <f t="shared" si="165"/>
        <v>0</v>
      </c>
      <c r="BE339" s="1">
        <f t="shared" si="165"/>
        <v>103.03646922183506</v>
      </c>
      <c r="BF339" s="1">
        <f t="shared" si="165"/>
        <v>153.36353077816491</v>
      </c>
      <c r="BG339" s="1">
        <f t="shared" si="166"/>
        <v>0</v>
      </c>
      <c r="BH339" s="1">
        <f t="shared" si="166"/>
        <v>0</v>
      </c>
      <c r="BI339" s="1">
        <f t="shared" si="166"/>
        <v>0.29676674364896077</v>
      </c>
      <c r="BJ339" s="1">
        <f t="shared" si="166"/>
        <v>0.70323325635103928</v>
      </c>
      <c r="BK339" s="1">
        <f t="shared" si="167"/>
        <v>0</v>
      </c>
      <c r="BL339" s="1">
        <f t="shared" si="167"/>
        <v>0</v>
      </c>
      <c r="BM339" s="1">
        <f t="shared" si="167"/>
        <v>0.40185830429732866</v>
      </c>
      <c r="BN339" s="1">
        <f t="shared" si="167"/>
        <v>0.59814169570267128</v>
      </c>
    </row>
    <row r="340" spans="1:66" hidden="1">
      <c r="A340" s="2" t="s">
        <v>161</v>
      </c>
      <c r="B340" s="2" t="s">
        <v>105</v>
      </c>
      <c r="C340" s="2" t="s">
        <v>164</v>
      </c>
      <c r="D340" s="2" t="s">
        <v>297</v>
      </c>
      <c r="E340" s="6" t="s">
        <v>81</v>
      </c>
      <c r="F340" s="2" t="s">
        <v>1436</v>
      </c>
      <c r="G340" s="2" t="s">
        <v>1433</v>
      </c>
      <c r="H340" s="2" t="s">
        <v>1434</v>
      </c>
      <c r="I340" s="2">
        <v>134</v>
      </c>
      <c r="J340" s="2">
        <v>35</v>
      </c>
      <c r="K340" s="2" t="str">
        <f t="shared" si="142"/>
        <v>ESTERIL</v>
      </c>
      <c r="L340" s="2">
        <f t="shared" si="143"/>
        <v>2.6600000000000001E-4</v>
      </c>
      <c r="M340" s="2">
        <f t="shared" si="144"/>
        <v>4.9000000000000004</v>
      </c>
      <c r="N340" s="8">
        <v>0.76</v>
      </c>
      <c r="O340" s="11">
        <v>0.14000000000000001</v>
      </c>
      <c r="P340" s="11">
        <f t="shared" si="157"/>
        <v>0</v>
      </c>
      <c r="Q340" s="11">
        <f t="shared" si="158"/>
        <v>1</v>
      </c>
      <c r="R340" s="11">
        <f t="shared" si="159"/>
        <v>0</v>
      </c>
      <c r="S340" s="11">
        <f t="shared" si="160"/>
        <v>3976036</v>
      </c>
      <c r="T340" s="2">
        <v>0</v>
      </c>
      <c r="U340" s="2">
        <v>1994</v>
      </c>
      <c r="V340" s="2">
        <f t="shared" si="145"/>
        <v>0</v>
      </c>
      <c r="W340" s="2">
        <f t="shared" si="146"/>
        <v>1</v>
      </c>
      <c r="X340" s="2">
        <v>0</v>
      </c>
      <c r="Y340" s="2">
        <v>534</v>
      </c>
      <c r="Z340" s="5">
        <v>0</v>
      </c>
      <c r="AA340" s="5">
        <v>99</v>
      </c>
      <c r="AB340" s="5">
        <v>904</v>
      </c>
      <c r="AC340" s="5">
        <v>191</v>
      </c>
      <c r="AD340" s="5">
        <v>107</v>
      </c>
      <c r="AE340" s="5">
        <v>66</v>
      </c>
      <c r="AF340" s="5">
        <f t="shared" si="147"/>
        <v>0</v>
      </c>
      <c r="AG340" s="5">
        <f t="shared" si="148"/>
        <v>8.2914572864321606E-2</v>
      </c>
      <c r="AH340" s="5">
        <f t="shared" si="149"/>
        <v>0.75711892797319935</v>
      </c>
      <c r="AI340" s="5">
        <f t="shared" si="150"/>
        <v>0.15996649916247907</v>
      </c>
      <c r="AJ340" s="5">
        <v>0</v>
      </c>
      <c r="AK340" s="3">
        <v>41</v>
      </c>
      <c r="AL340" s="3">
        <v>947</v>
      </c>
      <c r="AM340" s="3">
        <v>292</v>
      </c>
      <c r="AN340" s="3">
        <v>35</v>
      </c>
      <c r="AO340" s="3">
        <v>52</v>
      </c>
      <c r="AP340" s="1">
        <f t="shared" si="151"/>
        <v>0</v>
      </c>
      <c r="AQ340" s="1">
        <f t="shared" si="152"/>
        <v>3.2031249999999997E-2</v>
      </c>
      <c r="AR340" s="1">
        <f t="shared" si="153"/>
        <v>0.73984375000000002</v>
      </c>
      <c r="AS340" s="1">
        <f t="shared" si="154"/>
        <v>0.22812499999999999</v>
      </c>
      <c r="AT340" s="5">
        <f t="shared" si="155"/>
        <v>1194</v>
      </c>
      <c r="AU340" s="3">
        <f t="shared" si="161"/>
        <v>1280</v>
      </c>
      <c r="AV340" s="2">
        <f t="shared" si="156"/>
        <v>1994</v>
      </c>
      <c r="AW340" s="1">
        <f t="shared" si="162"/>
        <v>0.33400335008375209</v>
      </c>
      <c r="AX340" s="1">
        <f t="shared" si="163"/>
        <v>0.31156250000000002</v>
      </c>
      <c r="AY340" s="1">
        <f t="shared" si="164"/>
        <v>0</v>
      </c>
      <c r="AZ340" s="1">
        <f t="shared" si="164"/>
        <v>12.774062500000001</v>
      </c>
      <c r="BA340" s="1">
        <f t="shared" si="164"/>
        <v>295.0496875</v>
      </c>
      <c r="BB340" s="1">
        <f t="shared" si="164"/>
        <v>90.976250000000007</v>
      </c>
      <c r="BC340" s="1">
        <f t="shared" si="165"/>
        <v>0</v>
      </c>
      <c r="BD340" s="1">
        <f t="shared" si="165"/>
        <v>33.06633165829146</v>
      </c>
      <c r="BE340" s="1">
        <f t="shared" si="165"/>
        <v>301.93902847571189</v>
      </c>
      <c r="BF340" s="1">
        <f t="shared" si="165"/>
        <v>63.79463986599665</v>
      </c>
      <c r="BG340" s="1">
        <f t="shared" si="166"/>
        <v>0</v>
      </c>
      <c r="BH340" s="1">
        <f t="shared" si="166"/>
        <v>3.2031250000000004E-2</v>
      </c>
      <c r="BI340" s="1">
        <f t="shared" si="166"/>
        <v>0.73984375000000002</v>
      </c>
      <c r="BJ340" s="1">
        <f t="shared" si="166"/>
        <v>0.22812500000000002</v>
      </c>
      <c r="BK340" s="1">
        <f t="shared" si="167"/>
        <v>0</v>
      </c>
      <c r="BL340" s="1">
        <f t="shared" si="167"/>
        <v>8.291457286432162E-2</v>
      </c>
      <c r="BM340" s="1">
        <f t="shared" si="167"/>
        <v>0.75711892797319935</v>
      </c>
      <c r="BN340" s="1">
        <f t="shared" si="167"/>
        <v>0.15996649916247907</v>
      </c>
    </row>
    <row r="341" spans="1:66" hidden="1">
      <c r="A341" s="2" t="s">
        <v>616</v>
      </c>
      <c r="B341" s="2" t="s">
        <v>105</v>
      </c>
      <c r="C341" s="2" t="s">
        <v>164</v>
      </c>
      <c r="D341" s="2" t="s">
        <v>826</v>
      </c>
      <c r="E341" s="6" t="s">
        <v>17</v>
      </c>
      <c r="F341" s="2" t="s">
        <v>1436</v>
      </c>
      <c r="G341" s="2" t="s">
        <v>6</v>
      </c>
      <c r="H341" s="2" t="s">
        <v>1434</v>
      </c>
      <c r="I341" s="2">
        <v>65</v>
      </c>
      <c r="J341" s="2">
        <v>25</v>
      </c>
      <c r="K341" s="2" t="str">
        <f t="shared" si="142"/>
        <v>MINERIO</v>
      </c>
      <c r="L341" s="2">
        <f t="shared" si="143"/>
        <v>1.9000000000000001E-4</v>
      </c>
      <c r="M341" s="2">
        <f t="shared" si="144"/>
        <v>7.75</v>
      </c>
      <c r="N341" s="8">
        <v>0.76</v>
      </c>
      <c r="O341" s="11">
        <v>0.31</v>
      </c>
      <c r="P341" s="11">
        <f t="shared" si="157"/>
        <v>2.4529844644317253E-3</v>
      </c>
      <c r="Q341" s="11">
        <f t="shared" si="158"/>
        <v>0.99999899467950881</v>
      </c>
      <c r="R341" s="11">
        <f t="shared" si="159"/>
        <v>14532.353229762879</v>
      </c>
      <c r="S341" s="11">
        <f t="shared" si="160"/>
        <v>5924350.0441235164</v>
      </c>
      <c r="T341" s="2">
        <v>6</v>
      </c>
      <c r="U341" s="2">
        <v>2440</v>
      </c>
      <c r="V341" s="2">
        <f t="shared" si="145"/>
        <v>2.4529844644317253E-3</v>
      </c>
      <c r="W341" s="2">
        <f t="shared" si="146"/>
        <v>0.99754701553556824</v>
      </c>
      <c r="X341" s="2">
        <v>0</v>
      </c>
      <c r="Y341" s="2">
        <v>514</v>
      </c>
      <c r="Z341" s="5">
        <v>0</v>
      </c>
      <c r="AA341" s="5">
        <v>30</v>
      </c>
      <c r="AB341" s="5">
        <v>1189</v>
      </c>
      <c r="AC341" s="5">
        <v>271</v>
      </c>
      <c r="AD341" s="5">
        <v>33</v>
      </c>
      <c r="AE341" s="5">
        <v>84</v>
      </c>
      <c r="AF341" s="5">
        <f t="shared" si="147"/>
        <v>0</v>
      </c>
      <c r="AG341" s="5">
        <f t="shared" si="148"/>
        <v>2.0134228187919462E-2</v>
      </c>
      <c r="AH341" s="5">
        <f t="shared" si="149"/>
        <v>0.79798657718120802</v>
      </c>
      <c r="AI341" s="5">
        <f t="shared" si="150"/>
        <v>0.18187919463087249</v>
      </c>
      <c r="AJ341" s="5">
        <v>0</v>
      </c>
      <c r="AK341" s="3">
        <v>7</v>
      </c>
      <c r="AL341" s="3">
        <v>1119</v>
      </c>
      <c r="AM341" s="3">
        <v>414</v>
      </c>
      <c r="AN341" s="3">
        <v>8</v>
      </c>
      <c r="AO341" s="3">
        <v>59</v>
      </c>
      <c r="AP341" s="1">
        <f t="shared" si="151"/>
        <v>0</v>
      </c>
      <c r="AQ341" s="1">
        <f t="shared" si="152"/>
        <v>4.5454545454545452E-3</v>
      </c>
      <c r="AR341" s="1">
        <f t="shared" si="153"/>
        <v>0.72662337662337662</v>
      </c>
      <c r="AS341" s="1">
        <f t="shared" si="154"/>
        <v>0.26883116883116881</v>
      </c>
      <c r="AT341" s="5">
        <f t="shared" si="155"/>
        <v>1490</v>
      </c>
      <c r="AU341" s="3">
        <f t="shared" si="161"/>
        <v>1540</v>
      </c>
      <c r="AV341" s="2">
        <f t="shared" si="156"/>
        <v>2446</v>
      </c>
      <c r="AW341" s="1">
        <f t="shared" si="162"/>
        <v>0.3283221476510067</v>
      </c>
      <c r="AX341" s="1">
        <f t="shared" si="163"/>
        <v>0.31766233766233765</v>
      </c>
      <c r="AY341" s="1">
        <f t="shared" si="164"/>
        <v>0</v>
      </c>
      <c r="AZ341" s="1">
        <f t="shared" si="164"/>
        <v>2.2236363636363636</v>
      </c>
      <c r="BA341" s="1">
        <f t="shared" si="164"/>
        <v>355.46415584415581</v>
      </c>
      <c r="BB341" s="1">
        <f t="shared" si="164"/>
        <v>131.51220779220779</v>
      </c>
      <c r="BC341" s="1">
        <f t="shared" si="165"/>
        <v>0</v>
      </c>
      <c r="BD341" s="1">
        <f t="shared" si="165"/>
        <v>9.8496644295302005</v>
      </c>
      <c r="BE341" s="1">
        <f t="shared" si="165"/>
        <v>390.37503355704695</v>
      </c>
      <c r="BF341" s="1">
        <f t="shared" si="165"/>
        <v>88.975302013422819</v>
      </c>
      <c r="BG341" s="1">
        <f t="shared" si="166"/>
        <v>0</v>
      </c>
      <c r="BH341" s="1">
        <f t="shared" si="166"/>
        <v>4.5454545454545452E-3</v>
      </c>
      <c r="BI341" s="1">
        <f t="shared" si="166"/>
        <v>0.72662337662337662</v>
      </c>
      <c r="BJ341" s="1">
        <f t="shared" si="166"/>
        <v>0.26883116883116881</v>
      </c>
      <c r="BK341" s="1">
        <f t="shared" si="167"/>
        <v>0</v>
      </c>
      <c r="BL341" s="1">
        <f t="shared" si="167"/>
        <v>2.0134228187919462E-2</v>
      </c>
      <c r="BM341" s="1">
        <f t="shared" si="167"/>
        <v>0.79798657718120802</v>
      </c>
      <c r="BN341" s="1">
        <f t="shared" si="167"/>
        <v>0.18187919463087249</v>
      </c>
    </row>
    <row r="342" spans="1:66" hidden="1">
      <c r="A342" s="2" t="s">
        <v>1049</v>
      </c>
      <c r="B342" s="2" t="s">
        <v>105</v>
      </c>
      <c r="C342" s="2" t="s">
        <v>164</v>
      </c>
      <c r="E342" s="6" t="s">
        <v>135</v>
      </c>
      <c r="F342" s="2" t="s">
        <v>1436</v>
      </c>
      <c r="G342" s="2" t="s">
        <v>1433</v>
      </c>
      <c r="H342" s="2" t="s">
        <v>1434</v>
      </c>
      <c r="I342" s="2">
        <v>129</v>
      </c>
      <c r="J342" s="2">
        <v>40</v>
      </c>
      <c r="K342" s="2" t="str">
        <f t="shared" si="142"/>
        <v>ESTERIL</v>
      </c>
      <c r="L342" s="2">
        <f t="shared" si="143"/>
        <v>2.9999999999999997E-4</v>
      </c>
      <c r="M342" s="2">
        <f t="shared" si="144"/>
        <v>8</v>
      </c>
      <c r="N342" s="9">
        <v>0.75</v>
      </c>
      <c r="O342" s="10">
        <v>0.2</v>
      </c>
      <c r="P342" s="11">
        <f t="shared" si="157"/>
        <v>5.5780933062880324E-3</v>
      </c>
      <c r="Q342" s="11">
        <f t="shared" si="158"/>
        <v>0.99999715549340173</v>
      </c>
      <c r="R342" s="11">
        <f t="shared" si="159"/>
        <v>21210.699797160243</v>
      </c>
      <c r="S342" s="11">
        <f t="shared" si="160"/>
        <v>3802489.18376366</v>
      </c>
      <c r="T342" s="2">
        <v>11</v>
      </c>
      <c r="U342" s="2">
        <v>1961</v>
      </c>
      <c r="V342" s="2">
        <f t="shared" si="145"/>
        <v>5.5780933062880324E-3</v>
      </c>
      <c r="W342" s="2">
        <f t="shared" si="146"/>
        <v>0.994421906693712</v>
      </c>
      <c r="X342" s="2">
        <v>0</v>
      </c>
      <c r="Y342" s="2">
        <v>526</v>
      </c>
      <c r="Z342" s="5">
        <v>0</v>
      </c>
      <c r="AA342" s="5">
        <v>80</v>
      </c>
      <c r="AB342" s="5">
        <v>954</v>
      </c>
      <c r="AC342" s="5">
        <v>108</v>
      </c>
      <c r="AD342" s="5">
        <v>94</v>
      </c>
      <c r="AE342" s="5">
        <v>78</v>
      </c>
      <c r="AF342" s="5">
        <f t="shared" si="147"/>
        <v>0</v>
      </c>
      <c r="AG342" s="5">
        <f t="shared" si="148"/>
        <v>7.0052539404553416E-2</v>
      </c>
      <c r="AH342" s="5">
        <f t="shared" si="149"/>
        <v>0.83537653239929943</v>
      </c>
      <c r="AI342" s="5">
        <f t="shared" si="150"/>
        <v>9.4570928196147111E-2</v>
      </c>
      <c r="AJ342" s="2">
        <v>0</v>
      </c>
      <c r="AK342" s="3">
        <v>33</v>
      </c>
      <c r="AL342" s="3">
        <v>970</v>
      </c>
      <c r="AM342" s="3">
        <v>184</v>
      </c>
      <c r="AN342" s="3">
        <v>48</v>
      </c>
      <c r="AO342" s="3">
        <v>78</v>
      </c>
      <c r="AP342" s="1">
        <f t="shared" si="151"/>
        <v>0</v>
      </c>
      <c r="AQ342" s="1">
        <f t="shared" si="152"/>
        <v>2.780117944397641E-2</v>
      </c>
      <c r="AR342" s="1">
        <f t="shared" si="153"/>
        <v>0.81718618365627638</v>
      </c>
      <c r="AS342" s="1">
        <f t="shared" si="154"/>
        <v>0.15501263689974726</v>
      </c>
      <c r="AT342" s="5">
        <f t="shared" si="155"/>
        <v>1142</v>
      </c>
      <c r="AU342" s="3">
        <f t="shared" si="161"/>
        <v>1187</v>
      </c>
      <c r="AV342" s="2">
        <f t="shared" si="156"/>
        <v>1972</v>
      </c>
      <c r="AW342" s="1">
        <f t="shared" si="162"/>
        <v>0.34535901926444834</v>
      </c>
      <c r="AX342" s="1">
        <f t="shared" si="163"/>
        <v>0.33226621735467565</v>
      </c>
      <c r="AY342" s="1">
        <f t="shared" si="164"/>
        <v>0</v>
      </c>
      <c r="AZ342" s="1">
        <f t="shared" si="164"/>
        <v>10.964785172704296</v>
      </c>
      <c r="BA342" s="1">
        <f t="shared" si="164"/>
        <v>322.29823083403539</v>
      </c>
      <c r="BB342" s="1">
        <f t="shared" si="164"/>
        <v>61.136983993260323</v>
      </c>
      <c r="BC342" s="1">
        <f t="shared" si="165"/>
        <v>0</v>
      </c>
      <c r="BD342" s="1">
        <f t="shared" si="165"/>
        <v>27.628721541155869</v>
      </c>
      <c r="BE342" s="1">
        <f t="shared" si="165"/>
        <v>329.4725043782837</v>
      </c>
      <c r="BF342" s="1">
        <f t="shared" si="165"/>
        <v>37.29877408056042</v>
      </c>
      <c r="BG342" s="1">
        <f t="shared" si="166"/>
        <v>0</v>
      </c>
      <c r="BH342" s="1">
        <f t="shared" si="166"/>
        <v>2.7801179443976407E-2</v>
      </c>
      <c r="BI342" s="1">
        <f t="shared" si="166"/>
        <v>0.81718618365627627</v>
      </c>
      <c r="BJ342" s="1">
        <f t="shared" si="166"/>
        <v>0.15501263689974726</v>
      </c>
      <c r="BK342" s="1">
        <f t="shared" si="167"/>
        <v>0</v>
      </c>
      <c r="BL342" s="1">
        <f t="shared" si="167"/>
        <v>7.0052539404553429E-2</v>
      </c>
      <c r="BM342" s="1">
        <f t="shared" si="167"/>
        <v>0.83537653239929954</v>
      </c>
      <c r="BN342" s="1">
        <f t="shared" si="167"/>
        <v>9.4570928196147111E-2</v>
      </c>
    </row>
    <row r="343" spans="1:66" hidden="1">
      <c r="A343" s="2" t="s">
        <v>161</v>
      </c>
      <c r="B343" s="2" t="s">
        <v>105</v>
      </c>
      <c r="C343" s="2" t="s">
        <v>164</v>
      </c>
      <c r="D343" s="2" t="s">
        <v>236</v>
      </c>
      <c r="E343" s="6" t="s">
        <v>75</v>
      </c>
      <c r="F343" s="2" t="s">
        <v>1141</v>
      </c>
      <c r="G343" s="2" t="s">
        <v>1433</v>
      </c>
      <c r="H343" s="2" t="s">
        <v>1141</v>
      </c>
      <c r="I343" s="2">
        <v>73</v>
      </c>
      <c r="J343" s="2">
        <v>65</v>
      </c>
      <c r="K343" s="2" t="str">
        <f t="shared" si="142"/>
        <v>MINERIO</v>
      </c>
      <c r="L343" s="2">
        <f t="shared" si="143"/>
        <v>4.8100000000000004E-4</v>
      </c>
      <c r="M343" s="2">
        <f t="shared" si="144"/>
        <v>60.45</v>
      </c>
      <c r="N343" s="9">
        <v>0.74</v>
      </c>
      <c r="O343" s="10">
        <v>0.93</v>
      </c>
      <c r="P343" s="11">
        <f t="shared" si="157"/>
        <v>0</v>
      </c>
      <c r="Q343" s="11">
        <f t="shared" si="158"/>
        <v>1</v>
      </c>
      <c r="R343" s="11">
        <f t="shared" si="159"/>
        <v>0</v>
      </c>
      <c r="S343" s="11">
        <f t="shared" si="160"/>
        <v>8479744</v>
      </c>
      <c r="T343" s="2">
        <v>0</v>
      </c>
      <c r="U343" s="2">
        <v>2912</v>
      </c>
      <c r="V343" s="2">
        <f t="shared" si="145"/>
        <v>0</v>
      </c>
      <c r="W343" s="2">
        <f t="shared" si="146"/>
        <v>1</v>
      </c>
      <c r="X343" s="2">
        <v>0</v>
      </c>
      <c r="Y343" s="2">
        <v>579</v>
      </c>
      <c r="Z343" s="5">
        <v>0</v>
      </c>
      <c r="AA343" s="5">
        <v>9</v>
      </c>
      <c r="AB343" s="5">
        <v>1092</v>
      </c>
      <c r="AC343" s="5">
        <v>734</v>
      </c>
      <c r="AD343" s="5">
        <v>15</v>
      </c>
      <c r="AE343" s="5">
        <v>52</v>
      </c>
      <c r="AF343" s="5">
        <f t="shared" si="147"/>
        <v>0</v>
      </c>
      <c r="AG343" s="5">
        <f t="shared" si="148"/>
        <v>4.9046321525885563E-3</v>
      </c>
      <c r="AH343" s="5">
        <f t="shared" si="149"/>
        <v>0.59509536784741146</v>
      </c>
      <c r="AI343" s="5">
        <f t="shared" si="150"/>
        <v>0.4</v>
      </c>
      <c r="AJ343" s="5">
        <v>0</v>
      </c>
      <c r="AK343" s="3">
        <v>5</v>
      </c>
      <c r="AL343" s="3">
        <v>913</v>
      </c>
      <c r="AM343" s="3">
        <v>950</v>
      </c>
      <c r="AN343" s="3">
        <v>4</v>
      </c>
      <c r="AO343" s="3">
        <v>30</v>
      </c>
      <c r="AP343" s="1">
        <f t="shared" si="151"/>
        <v>0</v>
      </c>
      <c r="AQ343" s="1">
        <f t="shared" si="152"/>
        <v>2.6766595289079227E-3</v>
      </c>
      <c r="AR343" s="1">
        <f t="shared" si="153"/>
        <v>0.48875802997858675</v>
      </c>
      <c r="AS343" s="1">
        <f t="shared" si="154"/>
        <v>0.50856531049250531</v>
      </c>
      <c r="AT343" s="5">
        <f t="shared" si="155"/>
        <v>1835</v>
      </c>
      <c r="AU343" s="3">
        <f t="shared" si="161"/>
        <v>1868</v>
      </c>
      <c r="AV343" s="2">
        <f t="shared" si="156"/>
        <v>2912</v>
      </c>
      <c r="AW343" s="1">
        <f t="shared" si="162"/>
        <v>0.31738419618528613</v>
      </c>
      <c r="AX343" s="1">
        <f t="shared" si="163"/>
        <v>0.31177730192719488</v>
      </c>
      <c r="AY343" s="1">
        <f t="shared" si="164"/>
        <v>0</v>
      </c>
      <c r="AZ343" s="1">
        <f t="shared" si="164"/>
        <v>1.5588865096359745</v>
      </c>
      <c r="BA343" s="1">
        <f t="shared" si="164"/>
        <v>284.65267665952894</v>
      </c>
      <c r="BB343" s="1">
        <f t="shared" si="164"/>
        <v>296.18843683083514</v>
      </c>
      <c r="BC343" s="1">
        <f t="shared" si="165"/>
        <v>0</v>
      </c>
      <c r="BD343" s="1">
        <f t="shared" si="165"/>
        <v>2.8564577656675754</v>
      </c>
      <c r="BE343" s="1">
        <f t="shared" si="165"/>
        <v>346.58354223433247</v>
      </c>
      <c r="BF343" s="1">
        <f t="shared" si="165"/>
        <v>232.96</v>
      </c>
      <c r="BG343" s="1">
        <f t="shared" si="166"/>
        <v>0</v>
      </c>
      <c r="BH343" s="1">
        <f t="shared" si="166"/>
        <v>2.6766595289079227E-3</v>
      </c>
      <c r="BI343" s="1">
        <f t="shared" si="166"/>
        <v>0.48875802997858669</v>
      </c>
      <c r="BJ343" s="1">
        <f t="shared" si="166"/>
        <v>0.50856531049250531</v>
      </c>
      <c r="BK343" s="1">
        <f t="shared" si="167"/>
        <v>0</v>
      </c>
      <c r="BL343" s="1">
        <f t="shared" si="167"/>
        <v>4.9046321525885554E-3</v>
      </c>
      <c r="BM343" s="1">
        <f t="shared" si="167"/>
        <v>0.59509536784741146</v>
      </c>
      <c r="BN343" s="1">
        <f t="shared" si="167"/>
        <v>0.39999999999999997</v>
      </c>
    </row>
    <row r="344" spans="1:66" hidden="1">
      <c r="A344" s="2" t="s">
        <v>616</v>
      </c>
      <c r="B344" s="2" t="s">
        <v>105</v>
      </c>
      <c r="C344" s="2" t="s">
        <v>163</v>
      </c>
      <c r="D344" s="2" t="s">
        <v>682</v>
      </c>
      <c r="E344" s="6" t="s">
        <v>3</v>
      </c>
      <c r="F344" s="2" t="s">
        <v>1436</v>
      </c>
      <c r="G344" s="2" t="s">
        <v>6</v>
      </c>
      <c r="H344" s="2" t="s">
        <v>1434</v>
      </c>
      <c r="I344" s="2">
        <v>20</v>
      </c>
      <c r="K344" s="2" t="str">
        <f t="shared" si="142"/>
        <v>MINERIO</v>
      </c>
      <c r="L344" s="2">
        <f t="shared" si="143"/>
        <v>0</v>
      </c>
      <c r="M344" s="2">
        <f t="shared" si="144"/>
        <v>0</v>
      </c>
      <c r="N344" s="8">
        <v>0.73333333333333328</v>
      </c>
      <c r="O344" s="11">
        <v>0.57999999999999996</v>
      </c>
      <c r="P344" s="11">
        <f t="shared" si="157"/>
        <v>0.11838235294117647</v>
      </c>
      <c r="Q344" s="11">
        <f t="shared" si="158"/>
        <v>0.99990127550817054</v>
      </c>
      <c r="R344" s="11">
        <f t="shared" si="159"/>
        <v>127550.35588235293</v>
      </c>
      <c r="S344" s="11">
        <f t="shared" si="160"/>
        <v>1077337.6298886253</v>
      </c>
      <c r="T344" s="2">
        <v>161</v>
      </c>
      <c r="U344" s="2">
        <v>1199</v>
      </c>
      <c r="V344" s="2">
        <f t="shared" si="145"/>
        <v>0.11838235294117647</v>
      </c>
      <c r="W344" s="2">
        <f t="shared" si="146"/>
        <v>0.88161764705882351</v>
      </c>
      <c r="X344" s="2">
        <v>0</v>
      </c>
      <c r="Y344" s="2">
        <v>447</v>
      </c>
      <c r="Z344" s="2">
        <v>0</v>
      </c>
      <c r="AA344" s="2">
        <v>6</v>
      </c>
      <c r="AB344" s="2">
        <v>581</v>
      </c>
      <c r="AC344" s="2">
        <v>334</v>
      </c>
      <c r="AD344" s="2">
        <v>12</v>
      </c>
      <c r="AE344" s="2">
        <v>23</v>
      </c>
      <c r="AF344" s="5">
        <f t="shared" si="147"/>
        <v>0</v>
      </c>
      <c r="AG344" s="5">
        <f t="shared" si="148"/>
        <v>6.5146579804560263E-3</v>
      </c>
      <c r="AH344" s="5">
        <f t="shared" si="149"/>
        <v>0.63083604777415847</v>
      </c>
      <c r="AI344" s="5">
        <f t="shared" si="150"/>
        <v>0.36264929424538545</v>
      </c>
      <c r="AJ344" s="2">
        <v>0</v>
      </c>
      <c r="AK344" s="3">
        <v>6</v>
      </c>
      <c r="AL344" s="3">
        <v>581</v>
      </c>
      <c r="AM344" s="3">
        <v>334</v>
      </c>
      <c r="AN344" s="3">
        <v>12</v>
      </c>
      <c r="AO344" s="3">
        <v>23</v>
      </c>
      <c r="AP344" s="1">
        <f t="shared" si="151"/>
        <v>0</v>
      </c>
      <c r="AQ344" s="1">
        <f t="shared" si="152"/>
        <v>6.5146579804560263E-3</v>
      </c>
      <c r="AR344" s="1">
        <f t="shared" si="153"/>
        <v>0.63083604777415847</v>
      </c>
      <c r="AS344" s="1">
        <f t="shared" si="154"/>
        <v>0.36264929424538545</v>
      </c>
      <c r="AT344" s="5">
        <f t="shared" si="155"/>
        <v>921</v>
      </c>
      <c r="AU344" s="3">
        <f t="shared" si="161"/>
        <v>921</v>
      </c>
      <c r="AV344" s="2">
        <f t="shared" si="156"/>
        <v>1360</v>
      </c>
      <c r="AW344" s="1">
        <f t="shared" si="162"/>
        <v>0.2953311617806732</v>
      </c>
      <c r="AX344" s="1">
        <f t="shared" si="163"/>
        <v>0.2953311617806732</v>
      </c>
      <c r="AY344" s="1">
        <f t="shared" si="164"/>
        <v>0</v>
      </c>
      <c r="AZ344" s="1">
        <f t="shared" si="164"/>
        <v>1.7719869706840392</v>
      </c>
      <c r="BA344" s="1">
        <f t="shared" si="164"/>
        <v>171.58740499457113</v>
      </c>
      <c r="BB344" s="1">
        <f t="shared" si="164"/>
        <v>98.640608034744844</v>
      </c>
      <c r="BC344" s="1">
        <f t="shared" si="165"/>
        <v>0</v>
      </c>
      <c r="BD344" s="1">
        <f t="shared" si="165"/>
        <v>1.7719869706840392</v>
      </c>
      <c r="BE344" s="1">
        <f t="shared" si="165"/>
        <v>171.58740499457113</v>
      </c>
      <c r="BF344" s="1">
        <f t="shared" si="165"/>
        <v>98.640608034744844</v>
      </c>
      <c r="BG344" s="1">
        <f t="shared" si="166"/>
        <v>0</v>
      </c>
      <c r="BH344" s="1">
        <f t="shared" si="166"/>
        <v>6.5146579804560263E-3</v>
      </c>
      <c r="BI344" s="1">
        <f t="shared" si="166"/>
        <v>0.63083604777415858</v>
      </c>
      <c r="BJ344" s="1">
        <f t="shared" si="166"/>
        <v>0.36264929424538545</v>
      </c>
      <c r="BK344" s="1">
        <f t="shared" si="167"/>
        <v>0</v>
      </c>
      <c r="BL344" s="1">
        <f t="shared" si="167"/>
        <v>6.5146579804560263E-3</v>
      </c>
      <c r="BM344" s="1">
        <f t="shared" si="167"/>
        <v>0.63083604777415858</v>
      </c>
      <c r="BN344" s="1">
        <f t="shared" si="167"/>
        <v>0.36264929424538545</v>
      </c>
    </row>
    <row r="345" spans="1:66" hidden="1">
      <c r="A345" s="2" t="s">
        <v>1049</v>
      </c>
      <c r="B345" s="2" t="s">
        <v>105</v>
      </c>
      <c r="C345" s="2" t="s">
        <v>164</v>
      </c>
      <c r="E345" s="6" t="s">
        <v>151</v>
      </c>
      <c r="F345" s="2" t="s">
        <v>1141</v>
      </c>
      <c r="G345" s="2" t="s">
        <v>1433</v>
      </c>
      <c r="H345" s="2" t="s">
        <v>1141</v>
      </c>
      <c r="I345" s="2">
        <v>278</v>
      </c>
      <c r="J345" s="2">
        <v>60</v>
      </c>
      <c r="K345" s="2" t="str">
        <f t="shared" si="142"/>
        <v>MINERIO</v>
      </c>
      <c r="L345" s="2">
        <f t="shared" si="143"/>
        <v>4.3799999999999997E-4</v>
      </c>
      <c r="M345" s="2">
        <f t="shared" si="144"/>
        <v>21.599999999999998</v>
      </c>
      <c r="N345" s="8">
        <v>0.73</v>
      </c>
      <c r="O345" s="11">
        <v>0.36</v>
      </c>
      <c r="P345" s="11">
        <f t="shared" si="157"/>
        <v>0</v>
      </c>
      <c r="Q345" s="11">
        <f t="shared" si="158"/>
        <v>1</v>
      </c>
      <c r="R345" s="11">
        <f t="shared" si="159"/>
        <v>0</v>
      </c>
      <c r="S345" s="11">
        <f t="shared" si="160"/>
        <v>5929225</v>
      </c>
      <c r="T345" s="2">
        <v>0</v>
      </c>
      <c r="U345" s="2">
        <v>2435</v>
      </c>
      <c r="V345" s="2">
        <f t="shared" si="145"/>
        <v>0</v>
      </c>
      <c r="W345" s="2">
        <f t="shared" si="146"/>
        <v>1</v>
      </c>
      <c r="X345" s="2">
        <v>0</v>
      </c>
      <c r="Y345" s="2">
        <v>603</v>
      </c>
      <c r="Z345" s="5">
        <v>0</v>
      </c>
      <c r="AA345" s="5">
        <v>9</v>
      </c>
      <c r="AB345" s="5">
        <v>1230</v>
      </c>
      <c r="AC345" s="5">
        <v>336</v>
      </c>
      <c r="AD345" s="5">
        <v>12</v>
      </c>
      <c r="AE345" s="5">
        <v>49</v>
      </c>
      <c r="AF345" s="5">
        <f t="shared" si="147"/>
        <v>0</v>
      </c>
      <c r="AG345" s="5">
        <f t="shared" si="148"/>
        <v>5.7142857142857143E-3</v>
      </c>
      <c r="AH345" s="5">
        <f t="shared" si="149"/>
        <v>0.78095238095238095</v>
      </c>
      <c r="AI345" s="5">
        <f t="shared" si="150"/>
        <v>0.21333333333333335</v>
      </c>
      <c r="AJ345" s="5">
        <v>0</v>
      </c>
      <c r="AK345" s="3">
        <v>2</v>
      </c>
      <c r="AL345" s="3">
        <v>1071</v>
      </c>
      <c r="AM345" s="3">
        <v>530</v>
      </c>
      <c r="AN345" s="3">
        <v>3</v>
      </c>
      <c r="AO345" s="3">
        <v>30</v>
      </c>
      <c r="AP345" s="1">
        <f t="shared" si="151"/>
        <v>0</v>
      </c>
      <c r="AQ345" s="1">
        <f t="shared" si="152"/>
        <v>1.2476606363069245E-3</v>
      </c>
      <c r="AR345" s="1">
        <f t="shared" si="153"/>
        <v>0.66812227074235808</v>
      </c>
      <c r="AS345" s="1">
        <f t="shared" si="154"/>
        <v>0.33063006862133498</v>
      </c>
      <c r="AT345" s="5">
        <f t="shared" si="155"/>
        <v>1575</v>
      </c>
      <c r="AU345" s="3">
        <f t="shared" si="161"/>
        <v>1603</v>
      </c>
      <c r="AV345" s="2">
        <f t="shared" si="156"/>
        <v>2435</v>
      </c>
      <c r="AW345" s="1">
        <f t="shared" si="162"/>
        <v>0.30920634920634921</v>
      </c>
      <c r="AX345" s="1">
        <f t="shared" si="163"/>
        <v>0.30380536494073612</v>
      </c>
      <c r="AY345" s="1">
        <f t="shared" si="164"/>
        <v>0</v>
      </c>
      <c r="AZ345" s="1">
        <f t="shared" si="164"/>
        <v>0.60761072988147224</v>
      </c>
      <c r="BA345" s="1">
        <f t="shared" si="164"/>
        <v>325.37554585152839</v>
      </c>
      <c r="BB345" s="1">
        <f t="shared" si="164"/>
        <v>161.01684341859016</v>
      </c>
      <c r="BC345" s="1">
        <f t="shared" si="165"/>
        <v>0</v>
      </c>
      <c r="BD345" s="1">
        <f t="shared" si="165"/>
        <v>2.7828571428571429</v>
      </c>
      <c r="BE345" s="1">
        <f t="shared" si="165"/>
        <v>380.32380952380953</v>
      </c>
      <c r="BF345" s="1">
        <f t="shared" si="165"/>
        <v>103.89333333333333</v>
      </c>
      <c r="BG345" s="1">
        <f t="shared" si="166"/>
        <v>0</v>
      </c>
      <c r="BH345" s="1">
        <f t="shared" si="166"/>
        <v>1.2476606363069245E-3</v>
      </c>
      <c r="BI345" s="1">
        <f t="shared" si="166"/>
        <v>0.66812227074235808</v>
      </c>
      <c r="BJ345" s="1">
        <f t="shared" si="166"/>
        <v>0.33063006862133504</v>
      </c>
      <c r="BK345" s="1">
        <f t="shared" si="167"/>
        <v>0</v>
      </c>
      <c r="BL345" s="1">
        <f t="shared" si="167"/>
        <v>5.7142857142857143E-3</v>
      </c>
      <c r="BM345" s="1">
        <f t="shared" si="167"/>
        <v>0.78095238095238095</v>
      </c>
      <c r="BN345" s="1">
        <f t="shared" si="167"/>
        <v>0.21333333333333332</v>
      </c>
    </row>
    <row r="346" spans="1:66" hidden="1">
      <c r="A346" s="2" t="s">
        <v>1049</v>
      </c>
      <c r="B346" s="2" t="s">
        <v>105</v>
      </c>
      <c r="C346" s="2" t="s">
        <v>164</v>
      </c>
      <c r="E346" s="6" t="s">
        <v>154</v>
      </c>
      <c r="F346" s="2" t="s">
        <v>1436</v>
      </c>
      <c r="G346" s="2" t="s">
        <v>6</v>
      </c>
      <c r="H346" s="2" t="s">
        <v>1434</v>
      </c>
      <c r="I346" s="2">
        <v>302</v>
      </c>
      <c r="J346" s="2">
        <v>55</v>
      </c>
      <c r="K346" s="2" t="str">
        <f t="shared" si="142"/>
        <v>MINERIO</v>
      </c>
      <c r="L346" s="2">
        <f t="shared" si="143"/>
        <v>4.015E-4</v>
      </c>
      <c r="M346" s="2">
        <f t="shared" si="144"/>
        <v>58.85</v>
      </c>
      <c r="N346" s="8">
        <v>0.73</v>
      </c>
      <c r="O346" s="11">
        <v>1.07</v>
      </c>
      <c r="P346" s="11">
        <f t="shared" si="157"/>
        <v>1.4598540145985401E-2</v>
      </c>
      <c r="Q346" s="11">
        <f t="shared" si="158"/>
        <v>0.99999168181269937</v>
      </c>
      <c r="R346" s="11">
        <f t="shared" si="159"/>
        <v>43641.474452554743</v>
      </c>
      <c r="S346" s="11">
        <f t="shared" si="160"/>
        <v>2989416.1332698381</v>
      </c>
      <c r="T346" s="2">
        <v>26</v>
      </c>
      <c r="U346" s="2">
        <v>1755</v>
      </c>
      <c r="V346" s="2">
        <f t="shared" si="145"/>
        <v>1.4598540145985401E-2</v>
      </c>
      <c r="W346" s="2">
        <f t="shared" si="146"/>
        <v>0.98540145985401462</v>
      </c>
      <c r="X346" s="2">
        <v>0</v>
      </c>
      <c r="Y346" s="2">
        <v>410</v>
      </c>
      <c r="Z346" s="5">
        <v>0</v>
      </c>
      <c r="AA346" s="5">
        <v>3</v>
      </c>
      <c r="AB346" s="5">
        <v>868</v>
      </c>
      <c r="AC346" s="5">
        <v>294</v>
      </c>
      <c r="AD346" s="5">
        <v>5</v>
      </c>
      <c r="AE346" s="5">
        <v>20</v>
      </c>
      <c r="AF346" s="5">
        <f t="shared" si="147"/>
        <v>0</v>
      </c>
      <c r="AG346" s="5">
        <f t="shared" si="148"/>
        <v>2.5751072961373391E-3</v>
      </c>
      <c r="AH346" s="5">
        <f t="shared" si="149"/>
        <v>0.74506437768240341</v>
      </c>
      <c r="AI346" s="5">
        <f t="shared" si="150"/>
        <v>0.25236051502145923</v>
      </c>
      <c r="AJ346" s="5">
        <v>0</v>
      </c>
      <c r="AK346" s="3">
        <v>0</v>
      </c>
      <c r="AL346" s="3">
        <v>769</v>
      </c>
      <c r="AM346" s="3">
        <v>406</v>
      </c>
      <c r="AN346" s="3">
        <v>1</v>
      </c>
      <c r="AO346" s="3">
        <v>14</v>
      </c>
      <c r="AP346" s="1">
        <f t="shared" si="151"/>
        <v>0</v>
      </c>
      <c r="AQ346" s="1">
        <f t="shared" si="152"/>
        <v>0</v>
      </c>
      <c r="AR346" s="1">
        <f t="shared" si="153"/>
        <v>0.65446808510638299</v>
      </c>
      <c r="AS346" s="1">
        <f t="shared" si="154"/>
        <v>0.34553191489361701</v>
      </c>
      <c r="AT346" s="5">
        <f t="shared" si="155"/>
        <v>1165</v>
      </c>
      <c r="AU346" s="3">
        <f t="shared" si="161"/>
        <v>1175</v>
      </c>
      <c r="AV346" s="2">
        <f t="shared" si="156"/>
        <v>1781</v>
      </c>
      <c r="AW346" s="1">
        <f t="shared" si="162"/>
        <v>0.30575107296137338</v>
      </c>
      <c r="AX346" s="1">
        <f t="shared" si="163"/>
        <v>0.30314893617021277</v>
      </c>
      <c r="AY346" s="1">
        <f t="shared" si="164"/>
        <v>0</v>
      </c>
      <c r="AZ346" s="1">
        <f t="shared" si="164"/>
        <v>0</v>
      </c>
      <c r="BA346" s="1">
        <f t="shared" si="164"/>
        <v>233.12153191489361</v>
      </c>
      <c r="BB346" s="1">
        <f t="shared" si="164"/>
        <v>123.07846808510638</v>
      </c>
      <c r="BC346" s="1">
        <f t="shared" si="165"/>
        <v>0</v>
      </c>
      <c r="BD346" s="1">
        <f t="shared" si="165"/>
        <v>0.91725321888412015</v>
      </c>
      <c r="BE346" s="1">
        <f t="shared" si="165"/>
        <v>265.39193133047212</v>
      </c>
      <c r="BF346" s="1">
        <f t="shared" si="165"/>
        <v>89.890815450643771</v>
      </c>
      <c r="BG346" s="1">
        <f t="shared" si="166"/>
        <v>0</v>
      </c>
      <c r="BH346" s="1">
        <f t="shared" si="166"/>
        <v>0</v>
      </c>
      <c r="BI346" s="1">
        <f t="shared" si="166"/>
        <v>0.65446808510638299</v>
      </c>
      <c r="BJ346" s="1">
        <f t="shared" si="166"/>
        <v>0.34553191489361701</v>
      </c>
      <c r="BK346" s="1">
        <f t="shared" si="167"/>
        <v>0</v>
      </c>
      <c r="BL346" s="1">
        <f t="shared" si="167"/>
        <v>2.5751072961373387E-3</v>
      </c>
      <c r="BM346" s="1">
        <f t="shared" si="167"/>
        <v>0.74506437768240341</v>
      </c>
      <c r="BN346" s="1">
        <f t="shared" si="167"/>
        <v>0.25236051502145918</v>
      </c>
    </row>
    <row r="347" spans="1:66" hidden="1">
      <c r="A347" s="2" t="s">
        <v>1049</v>
      </c>
      <c r="B347" s="2" t="s">
        <v>105</v>
      </c>
      <c r="C347" s="2" t="s">
        <v>164</v>
      </c>
      <c r="E347" s="6" t="s">
        <v>131</v>
      </c>
      <c r="F347" s="2" t="s">
        <v>1436</v>
      </c>
      <c r="G347" s="2" t="s">
        <v>6</v>
      </c>
      <c r="H347" s="2" t="s">
        <v>1141</v>
      </c>
      <c r="I347" s="2">
        <v>50</v>
      </c>
      <c r="J347" s="2">
        <v>30</v>
      </c>
      <c r="K347" s="2" t="str">
        <f t="shared" si="142"/>
        <v>MINERIO</v>
      </c>
      <c r="L347" s="2">
        <f t="shared" si="143"/>
        <v>2.1899999999999998E-4</v>
      </c>
      <c r="M347" s="2">
        <f t="shared" si="144"/>
        <v>37.5</v>
      </c>
      <c r="N347" s="8">
        <v>0.73</v>
      </c>
      <c r="O347" s="11">
        <v>1.25</v>
      </c>
      <c r="P347" s="11">
        <f t="shared" si="157"/>
        <v>1.1656952539550375E-2</v>
      </c>
      <c r="Q347" s="11">
        <f t="shared" si="158"/>
        <v>0.99999017958040148</v>
      </c>
      <c r="R347" s="11">
        <f t="shared" si="159"/>
        <v>16039.139050791007</v>
      </c>
      <c r="S347" s="11">
        <f t="shared" si="160"/>
        <v>1375915.4877998822</v>
      </c>
      <c r="T347" s="2">
        <v>14</v>
      </c>
      <c r="U347" s="2">
        <v>1187</v>
      </c>
      <c r="V347" s="2">
        <f t="shared" si="145"/>
        <v>1.1656952539550375E-2</v>
      </c>
      <c r="W347" s="2">
        <f t="shared" si="146"/>
        <v>0.98834304746044965</v>
      </c>
      <c r="X347" s="2">
        <v>0</v>
      </c>
      <c r="Y347" s="2">
        <v>409</v>
      </c>
      <c r="Z347" s="2">
        <v>0</v>
      </c>
      <c r="AA347" s="2">
        <v>29</v>
      </c>
      <c r="AB347" s="2">
        <v>498</v>
      </c>
      <c r="AC347" s="2">
        <v>264</v>
      </c>
      <c r="AD347" s="2">
        <v>29</v>
      </c>
      <c r="AE347" s="2">
        <v>19</v>
      </c>
      <c r="AF347" s="5">
        <f t="shared" si="147"/>
        <v>0</v>
      </c>
      <c r="AG347" s="5">
        <f t="shared" si="148"/>
        <v>3.6662452591656132E-2</v>
      </c>
      <c r="AH347" s="5">
        <f t="shared" si="149"/>
        <v>0.62958280657395704</v>
      </c>
      <c r="AI347" s="5">
        <f t="shared" si="150"/>
        <v>0.33375474083438683</v>
      </c>
      <c r="AJ347" s="2">
        <v>0</v>
      </c>
      <c r="AK347" s="3">
        <v>23</v>
      </c>
      <c r="AL347" s="3">
        <v>446</v>
      </c>
      <c r="AM347" s="3">
        <v>328</v>
      </c>
      <c r="AN347" s="3">
        <v>27</v>
      </c>
      <c r="AO347" s="3">
        <v>15</v>
      </c>
      <c r="AP347" s="1">
        <f t="shared" si="151"/>
        <v>0</v>
      </c>
      <c r="AQ347" s="1">
        <f t="shared" si="152"/>
        <v>2.8858218318695106E-2</v>
      </c>
      <c r="AR347" s="1">
        <f t="shared" si="153"/>
        <v>0.5595984943538268</v>
      </c>
      <c r="AS347" s="1">
        <f t="shared" si="154"/>
        <v>0.41154328732747802</v>
      </c>
      <c r="AT347" s="5">
        <f t="shared" si="155"/>
        <v>791</v>
      </c>
      <c r="AU347" s="3">
        <f t="shared" si="161"/>
        <v>797</v>
      </c>
      <c r="AV347" s="2">
        <f t="shared" si="156"/>
        <v>1201</v>
      </c>
      <c r="AW347" s="1">
        <f t="shared" si="162"/>
        <v>0.30366624525916563</v>
      </c>
      <c r="AX347" s="1">
        <f t="shared" si="163"/>
        <v>0.30138017565872022</v>
      </c>
      <c r="AY347" s="1">
        <f t="shared" si="164"/>
        <v>0</v>
      </c>
      <c r="AZ347" s="1">
        <f t="shared" si="164"/>
        <v>6.9317440401505648</v>
      </c>
      <c r="BA347" s="1">
        <f t="shared" si="164"/>
        <v>134.41555834378923</v>
      </c>
      <c r="BB347" s="1">
        <f t="shared" si="164"/>
        <v>98.852697616060226</v>
      </c>
      <c r="BC347" s="1">
        <f t="shared" si="165"/>
        <v>0</v>
      </c>
      <c r="BD347" s="1">
        <f t="shared" si="165"/>
        <v>8.8063211125158034</v>
      </c>
      <c r="BE347" s="1">
        <f t="shared" si="165"/>
        <v>151.22579013906449</v>
      </c>
      <c r="BF347" s="1">
        <f t="shared" si="165"/>
        <v>80.167888748419728</v>
      </c>
      <c r="BG347" s="1">
        <f t="shared" si="166"/>
        <v>0</v>
      </c>
      <c r="BH347" s="1">
        <f t="shared" si="166"/>
        <v>2.8858218318695106E-2</v>
      </c>
      <c r="BI347" s="1">
        <f t="shared" si="166"/>
        <v>0.55959849435382691</v>
      </c>
      <c r="BJ347" s="1">
        <f t="shared" si="166"/>
        <v>0.41154328732747802</v>
      </c>
      <c r="BK347" s="1">
        <f t="shared" si="167"/>
        <v>0</v>
      </c>
      <c r="BL347" s="1">
        <f t="shared" si="167"/>
        <v>3.6662452591656132E-2</v>
      </c>
      <c r="BM347" s="1">
        <f t="shared" si="167"/>
        <v>0.62958280657395704</v>
      </c>
      <c r="BN347" s="1">
        <f t="shared" si="167"/>
        <v>0.33375474083438683</v>
      </c>
    </row>
    <row r="348" spans="1:66" hidden="1">
      <c r="A348" s="2" t="s">
        <v>1047</v>
      </c>
      <c r="B348" s="2" t="s">
        <v>105</v>
      </c>
      <c r="C348" s="2" t="s">
        <v>1048</v>
      </c>
      <c r="D348" s="2">
        <v>16123</v>
      </c>
      <c r="E348" s="6" t="s">
        <v>114</v>
      </c>
      <c r="F348" s="2" t="s">
        <v>1436</v>
      </c>
      <c r="G348" s="2" t="s">
        <v>1433</v>
      </c>
      <c r="H348" s="2" t="s">
        <v>1434</v>
      </c>
      <c r="I348" s="2">
        <v>3</v>
      </c>
      <c r="J348" s="2">
        <v>100</v>
      </c>
      <c r="K348" s="2" t="str">
        <f t="shared" si="142"/>
        <v>ESTERIL</v>
      </c>
      <c r="L348" s="2">
        <f t="shared" si="143"/>
        <v>7.1000000000000002E-4</v>
      </c>
      <c r="M348" s="2">
        <f t="shared" si="144"/>
        <v>0</v>
      </c>
      <c r="N348" s="8">
        <v>0.71</v>
      </c>
      <c r="P348" s="11">
        <f t="shared" ref="P348:P411" si="168">T348/(T348+U348)</f>
        <v>0</v>
      </c>
      <c r="Q348" s="11">
        <f t="shared" ref="Q348:Q411" si="169">U348/(U348+V348)</f>
        <v>1</v>
      </c>
      <c r="R348" s="11">
        <f t="shared" ref="R348:R411" si="170">(T348-U348)^2*P348</f>
        <v>0</v>
      </c>
      <c r="S348" s="11">
        <f t="shared" ref="S348:S411" si="171">(T348-U348)^2*Q348</f>
        <v>10125124</v>
      </c>
      <c r="T348" s="2">
        <v>0</v>
      </c>
      <c r="U348" s="2">
        <v>3182</v>
      </c>
      <c r="V348" s="2">
        <f t="shared" si="145"/>
        <v>0</v>
      </c>
      <c r="W348" s="2">
        <f t="shared" si="146"/>
        <v>1</v>
      </c>
      <c r="X348" s="2">
        <v>0</v>
      </c>
      <c r="Y348" s="2">
        <v>732</v>
      </c>
      <c r="Z348" s="5">
        <v>0</v>
      </c>
      <c r="AA348" s="5">
        <v>15</v>
      </c>
      <c r="AB348" s="5">
        <v>1813</v>
      </c>
      <c r="AC348" s="5">
        <v>307</v>
      </c>
      <c r="AD348" s="5">
        <v>20</v>
      </c>
      <c r="AE348" s="5">
        <v>45</v>
      </c>
      <c r="AF348" s="5">
        <f t="shared" si="147"/>
        <v>0</v>
      </c>
      <c r="AG348" s="5">
        <f t="shared" si="148"/>
        <v>7.0257611241217799E-3</v>
      </c>
      <c r="AH348" s="5">
        <f t="shared" si="149"/>
        <v>0.84918032786885245</v>
      </c>
      <c r="AI348" s="5">
        <f t="shared" si="150"/>
        <v>0.14379391100702577</v>
      </c>
      <c r="AJ348" s="5">
        <v>0</v>
      </c>
      <c r="AK348" s="3">
        <v>6</v>
      </c>
      <c r="AL348" s="3">
        <v>1690</v>
      </c>
      <c r="AM348" s="3">
        <v>459</v>
      </c>
      <c r="AN348" s="3">
        <v>7</v>
      </c>
      <c r="AO348" s="3">
        <v>38</v>
      </c>
      <c r="AP348" s="1">
        <f t="shared" si="151"/>
        <v>0</v>
      </c>
      <c r="AQ348" s="1">
        <f t="shared" si="152"/>
        <v>2.7842227378190253E-3</v>
      </c>
      <c r="AR348" s="1">
        <f t="shared" si="153"/>
        <v>0.78422273781902552</v>
      </c>
      <c r="AS348" s="1">
        <f t="shared" si="154"/>
        <v>0.21299303944315545</v>
      </c>
      <c r="AT348" s="5">
        <f t="shared" si="155"/>
        <v>2135</v>
      </c>
      <c r="AU348" s="3">
        <f t="shared" si="161"/>
        <v>2155</v>
      </c>
      <c r="AV348" s="2">
        <f t="shared" si="156"/>
        <v>3182</v>
      </c>
      <c r="AW348" s="1">
        <f t="shared" si="162"/>
        <v>0.29807962529274007</v>
      </c>
      <c r="AX348" s="1">
        <f t="shared" si="163"/>
        <v>0.29531322505800461</v>
      </c>
      <c r="AY348" s="1">
        <f t="shared" si="164"/>
        <v>0</v>
      </c>
      <c r="AZ348" s="1">
        <f t="shared" si="164"/>
        <v>1.7718793503480277</v>
      </c>
      <c r="BA348" s="1">
        <f t="shared" si="164"/>
        <v>499.07935034802779</v>
      </c>
      <c r="BB348" s="1">
        <f t="shared" si="164"/>
        <v>135.54877030162413</v>
      </c>
      <c r="BC348" s="1">
        <f t="shared" si="165"/>
        <v>0</v>
      </c>
      <c r="BD348" s="1">
        <f t="shared" si="165"/>
        <v>4.4711943793911013</v>
      </c>
      <c r="BE348" s="1">
        <f t="shared" si="165"/>
        <v>540.41836065573773</v>
      </c>
      <c r="BF348" s="1">
        <f t="shared" si="165"/>
        <v>91.510444964871198</v>
      </c>
      <c r="BG348" s="1">
        <f t="shared" si="166"/>
        <v>0</v>
      </c>
      <c r="BH348" s="1">
        <f t="shared" si="166"/>
        <v>2.7842227378190258E-3</v>
      </c>
      <c r="BI348" s="1">
        <f t="shared" si="166"/>
        <v>0.78422273781902563</v>
      </c>
      <c r="BJ348" s="1">
        <f t="shared" si="166"/>
        <v>0.21299303944315551</v>
      </c>
      <c r="BK348" s="1">
        <f t="shared" si="167"/>
        <v>0</v>
      </c>
      <c r="BL348" s="1">
        <f t="shared" si="167"/>
        <v>7.0257611241217799E-3</v>
      </c>
      <c r="BM348" s="1">
        <f t="shared" si="167"/>
        <v>0.84918032786885234</v>
      </c>
      <c r="BN348" s="1">
        <f t="shared" si="167"/>
        <v>0.14379391100702574</v>
      </c>
    </row>
    <row r="349" spans="1:66" hidden="1">
      <c r="A349" s="2" t="s">
        <v>616</v>
      </c>
      <c r="B349" s="2" t="s">
        <v>105</v>
      </c>
      <c r="C349" s="2" t="s">
        <v>164</v>
      </c>
      <c r="D349" s="2" t="s">
        <v>828</v>
      </c>
      <c r="E349" s="6" t="s">
        <v>17</v>
      </c>
      <c r="F349" s="2" t="s">
        <v>1436</v>
      </c>
      <c r="G349" s="2" t="s">
        <v>6</v>
      </c>
      <c r="H349" s="2" t="s">
        <v>1434</v>
      </c>
      <c r="I349" s="2">
        <v>67</v>
      </c>
      <c r="J349" s="2">
        <v>35</v>
      </c>
      <c r="K349" s="2" t="str">
        <f t="shared" si="142"/>
        <v>ESTERIL</v>
      </c>
      <c r="L349" s="2">
        <f t="shared" si="143"/>
        <v>2.4849999999999997E-4</v>
      </c>
      <c r="M349" s="2">
        <f t="shared" si="144"/>
        <v>5.6000000000000005</v>
      </c>
      <c r="N349" s="8">
        <v>0.71</v>
      </c>
      <c r="O349" s="11">
        <v>0.16</v>
      </c>
      <c r="P349" s="11">
        <f t="shared" si="168"/>
        <v>0</v>
      </c>
      <c r="Q349" s="11">
        <f t="shared" si="169"/>
        <v>1</v>
      </c>
      <c r="R349" s="11">
        <f t="shared" si="170"/>
        <v>0</v>
      </c>
      <c r="S349" s="11">
        <f t="shared" si="171"/>
        <v>4198401</v>
      </c>
      <c r="T349" s="2">
        <v>0</v>
      </c>
      <c r="U349" s="2">
        <v>2049</v>
      </c>
      <c r="V349" s="2">
        <f t="shared" si="145"/>
        <v>0</v>
      </c>
      <c r="W349" s="2">
        <f t="shared" si="146"/>
        <v>1</v>
      </c>
      <c r="X349" s="2">
        <v>0</v>
      </c>
      <c r="Y349" s="2">
        <v>529</v>
      </c>
      <c r="Z349" s="5">
        <v>0</v>
      </c>
      <c r="AA349" s="5">
        <v>6</v>
      </c>
      <c r="AB349" s="5">
        <v>889</v>
      </c>
      <c r="AC349" s="5">
        <v>453</v>
      </c>
      <c r="AD349" s="5">
        <v>7</v>
      </c>
      <c r="AE349" s="5">
        <v>19</v>
      </c>
      <c r="AF349" s="5">
        <f t="shared" si="147"/>
        <v>0</v>
      </c>
      <c r="AG349" s="5">
        <f t="shared" si="148"/>
        <v>4.4510385756676559E-3</v>
      </c>
      <c r="AH349" s="5">
        <f t="shared" si="149"/>
        <v>0.65949554896142437</v>
      </c>
      <c r="AI349" s="5">
        <f t="shared" si="150"/>
        <v>0.33605341246290799</v>
      </c>
      <c r="AJ349" s="5">
        <v>0</v>
      </c>
      <c r="AK349" s="3">
        <v>1</v>
      </c>
      <c r="AL349" s="3">
        <v>742</v>
      </c>
      <c r="AM349" s="3">
        <v>614</v>
      </c>
      <c r="AN349" s="3">
        <v>3</v>
      </c>
      <c r="AO349" s="3">
        <v>14</v>
      </c>
      <c r="AP349" s="1">
        <f t="shared" si="151"/>
        <v>0</v>
      </c>
      <c r="AQ349" s="1">
        <f t="shared" si="152"/>
        <v>7.3691967575534268E-4</v>
      </c>
      <c r="AR349" s="1">
        <f t="shared" si="153"/>
        <v>0.54679439941046426</v>
      </c>
      <c r="AS349" s="1">
        <f t="shared" si="154"/>
        <v>0.4524686809137804</v>
      </c>
      <c r="AT349" s="5">
        <f t="shared" si="155"/>
        <v>1348</v>
      </c>
      <c r="AU349" s="3">
        <f t="shared" si="161"/>
        <v>1357</v>
      </c>
      <c r="AV349" s="2">
        <f t="shared" si="156"/>
        <v>2049</v>
      </c>
      <c r="AW349" s="1">
        <f t="shared" si="162"/>
        <v>0.30400593471810089</v>
      </c>
      <c r="AX349" s="1">
        <f t="shared" si="163"/>
        <v>0.30198968312453944</v>
      </c>
      <c r="AY349" s="1">
        <f t="shared" si="164"/>
        <v>0</v>
      </c>
      <c r="AZ349" s="1">
        <f t="shared" si="164"/>
        <v>0.30198968312453944</v>
      </c>
      <c r="BA349" s="1">
        <f t="shared" si="164"/>
        <v>224.07634487840826</v>
      </c>
      <c r="BB349" s="1">
        <f t="shared" si="164"/>
        <v>185.42166543846722</v>
      </c>
      <c r="BC349" s="1">
        <f t="shared" si="165"/>
        <v>0</v>
      </c>
      <c r="BD349" s="1">
        <f t="shared" si="165"/>
        <v>1.8240356083086053</v>
      </c>
      <c r="BE349" s="1">
        <f t="shared" si="165"/>
        <v>270.2612759643917</v>
      </c>
      <c r="BF349" s="1">
        <f t="shared" si="165"/>
        <v>137.71468842729971</v>
      </c>
      <c r="BG349" s="1">
        <f t="shared" si="166"/>
        <v>0</v>
      </c>
      <c r="BH349" s="1">
        <f t="shared" si="166"/>
        <v>7.3691967575534268E-4</v>
      </c>
      <c r="BI349" s="1">
        <f t="shared" si="166"/>
        <v>0.54679439941046426</v>
      </c>
      <c r="BJ349" s="1">
        <f t="shared" si="166"/>
        <v>0.4524686809137804</v>
      </c>
      <c r="BK349" s="1">
        <f t="shared" si="167"/>
        <v>0</v>
      </c>
      <c r="BL349" s="1">
        <f t="shared" si="167"/>
        <v>4.4510385756676559E-3</v>
      </c>
      <c r="BM349" s="1">
        <f t="shared" si="167"/>
        <v>0.65949554896142437</v>
      </c>
      <c r="BN349" s="1">
        <f t="shared" si="167"/>
        <v>0.33605341246290804</v>
      </c>
    </row>
    <row r="350" spans="1:66" hidden="1">
      <c r="A350" s="2" t="s">
        <v>161</v>
      </c>
      <c r="B350" s="2" t="s">
        <v>105</v>
      </c>
      <c r="C350" s="2" t="s">
        <v>164</v>
      </c>
      <c r="D350" s="2" t="s">
        <v>330</v>
      </c>
      <c r="E350" s="6" t="s">
        <v>22</v>
      </c>
      <c r="F350" s="2" t="s">
        <v>6</v>
      </c>
      <c r="G350" s="2" t="s">
        <v>6</v>
      </c>
      <c r="H350" s="2" t="s">
        <v>1434</v>
      </c>
      <c r="I350" s="2">
        <v>167</v>
      </c>
      <c r="J350" s="2">
        <v>25</v>
      </c>
      <c r="K350" s="2" t="str">
        <f t="shared" si="142"/>
        <v>ESTERIL</v>
      </c>
      <c r="L350" s="2">
        <f t="shared" si="143"/>
        <v>1.75E-4</v>
      </c>
      <c r="M350" s="2">
        <f t="shared" si="144"/>
        <v>0.5</v>
      </c>
      <c r="N350" s="8">
        <v>0.7</v>
      </c>
      <c r="O350" s="11">
        <v>0.02</v>
      </c>
      <c r="P350" s="11">
        <f t="shared" si="168"/>
        <v>0</v>
      </c>
      <c r="Q350" s="11">
        <f t="shared" si="169"/>
        <v>1</v>
      </c>
      <c r="R350" s="11">
        <f t="shared" si="170"/>
        <v>0</v>
      </c>
      <c r="S350" s="11">
        <f t="shared" si="171"/>
        <v>1299600</v>
      </c>
      <c r="T350" s="2">
        <v>0</v>
      </c>
      <c r="U350" s="2">
        <v>1140</v>
      </c>
      <c r="V350" s="2">
        <f t="shared" si="145"/>
        <v>0</v>
      </c>
      <c r="W350" s="2">
        <f t="shared" si="146"/>
        <v>1</v>
      </c>
      <c r="X350" s="2">
        <v>0</v>
      </c>
      <c r="Y350" s="2">
        <v>339</v>
      </c>
      <c r="Z350" s="5">
        <v>12</v>
      </c>
      <c r="AA350" s="5">
        <v>502</v>
      </c>
      <c r="AB350" s="5">
        <v>251</v>
      </c>
      <c r="AC350" s="5">
        <v>14</v>
      </c>
      <c r="AD350" s="5">
        <v>26</v>
      </c>
      <c r="AE350" s="5"/>
      <c r="AF350" s="5">
        <f t="shared" si="147"/>
        <v>1.540436456996149E-2</v>
      </c>
      <c r="AG350" s="5">
        <f t="shared" si="148"/>
        <v>0.64441591784338892</v>
      </c>
      <c r="AH350" s="5">
        <f t="shared" si="149"/>
        <v>0.32220795892169446</v>
      </c>
      <c r="AI350" s="5">
        <f t="shared" si="150"/>
        <v>1.7971758664955071E-2</v>
      </c>
      <c r="AJ350" s="5">
        <v>0</v>
      </c>
      <c r="AK350" s="3">
        <v>6</v>
      </c>
      <c r="AL350" s="3">
        <v>428</v>
      </c>
      <c r="AM350" s="3">
        <v>344</v>
      </c>
      <c r="AN350" s="3">
        <v>8</v>
      </c>
      <c r="AO350" s="3">
        <v>19</v>
      </c>
      <c r="AP350" s="1">
        <f t="shared" si="151"/>
        <v>0</v>
      </c>
      <c r="AQ350" s="1">
        <f t="shared" si="152"/>
        <v>7.7120822622107968E-3</v>
      </c>
      <c r="AR350" s="1">
        <f t="shared" si="153"/>
        <v>0.55012853470437018</v>
      </c>
      <c r="AS350" s="1">
        <f t="shared" si="154"/>
        <v>0.44215938303341901</v>
      </c>
      <c r="AT350" s="5">
        <f t="shared" si="155"/>
        <v>779</v>
      </c>
      <c r="AU350" s="3">
        <f t="shared" si="161"/>
        <v>778</v>
      </c>
      <c r="AV350" s="2">
        <f t="shared" si="156"/>
        <v>1140</v>
      </c>
      <c r="AW350" s="1">
        <f t="shared" si="162"/>
        <v>0.29268292682926828</v>
      </c>
      <c r="AX350" s="1">
        <f t="shared" si="163"/>
        <v>0.29305912596401029</v>
      </c>
      <c r="AY350" s="1">
        <f t="shared" si="164"/>
        <v>0</v>
      </c>
      <c r="AZ350" s="1">
        <f t="shared" si="164"/>
        <v>1.7583547557840618</v>
      </c>
      <c r="BA350" s="1">
        <f t="shared" si="164"/>
        <v>125.4293059125964</v>
      </c>
      <c r="BB350" s="1">
        <f t="shared" si="164"/>
        <v>100.81233933161954</v>
      </c>
      <c r="BC350" s="1">
        <f t="shared" si="165"/>
        <v>3.5121951219512191</v>
      </c>
      <c r="BD350" s="1">
        <f t="shared" si="165"/>
        <v>146.92682926829266</v>
      </c>
      <c r="BE350" s="1">
        <f t="shared" si="165"/>
        <v>73.463414634146332</v>
      </c>
      <c r="BF350" s="1">
        <f t="shared" si="165"/>
        <v>4.0975609756097562</v>
      </c>
      <c r="BG350" s="1">
        <f t="shared" si="166"/>
        <v>0</v>
      </c>
      <c r="BH350" s="1">
        <f t="shared" si="166"/>
        <v>7.7120822622107968E-3</v>
      </c>
      <c r="BI350" s="1">
        <f t="shared" si="166"/>
        <v>0.55012853470437018</v>
      </c>
      <c r="BJ350" s="1">
        <f t="shared" si="166"/>
        <v>0.44215938303341906</v>
      </c>
      <c r="BK350" s="1">
        <f t="shared" si="167"/>
        <v>1.540436456996149E-2</v>
      </c>
      <c r="BL350" s="1">
        <f t="shared" si="167"/>
        <v>0.64441591784338892</v>
      </c>
      <c r="BM350" s="1">
        <f t="shared" si="167"/>
        <v>0.32220795892169446</v>
      </c>
      <c r="BN350" s="1">
        <f t="shared" si="167"/>
        <v>1.7971758664955075E-2</v>
      </c>
    </row>
    <row r="351" spans="1:66" hidden="1">
      <c r="A351" s="2" t="s">
        <v>616</v>
      </c>
      <c r="B351" s="2" t="s">
        <v>105</v>
      </c>
      <c r="C351" s="2" t="s">
        <v>164</v>
      </c>
      <c r="D351" s="2" t="s">
        <v>831</v>
      </c>
      <c r="E351" s="6" t="s">
        <v>17</v>
      </c>
      <c r="F351" s="2" t="s">
        <v>1436</v>
      </c>
      <c r="G351" s="2" t="s">
        <v>6</v>
      </c>
      <c r="H351" s="2" t="s">
        <v>1434</v>
      </c>
      <c r="I351" s="2">
        <v>70</v>
      </c>
      <c r="J351" s="2">
        <v>20</v>
      </c>
      <c r="K351" s="2" t="str">
        <f t="shared" si="142"/>
        <v>MINERIO</v>
      </c>
      <c r="L351" s="2">
        <f t="shared" si="143"/>
        <v>1.3999999999999999E-4</v>
      </c>
      <c r="M351" s="2">
        <f t="shared" si="144"/>
        <v>25</v>
      </c>
      <c r="N351" s="8">
        <v>0.7</v>
      </c>
      <c r="O351" s="11">
        <v>1.25</v>
      </c>
      <c r="P351" s="11">
        <f t="shared" si="168"/>
        <v>3.1189083820662766E-2</v>
      </c>
      <c r="Q351" s="11">
        <f t="shared" si="169"/>
        <v>0.999968623636599</v>
      </c>
      <c r="R351" s="11">
        <f t="shared" si="170"/>
        <v>28863.750487329435</v>
      </c>
      <c r="S351" s="11">
        <f t="shared" si="171"/>
        <v>925414.96293274872</v>
      </c>
      <c r="T351" s="2">
        <v>32</v>
      </c>
      <c r="U351" s="2">
        <v>994</v>
      </c>
      <c r="V351" s="2">
        <f t="shared" si="145"/>
        <v>3.1189083820662766E-2</v>
      </c>
      <c r="W351" s="2">
        <f t="shared" si="146"/>
        <v>0.96881091617933723</v>
      </c>
      <c r="X351" s="2">
        <v>0</v>
      </c>
      <c r="Y351" s="2">
        <v>366</v>
      </c>
      <c r="Z351" s="5">
        <v>0</v>
      </c>
      <c r="AA351" s="5">
        <v>17</v>
      </c>
      <c r="AB351" s="5">
        <v>479</v>
      </c>
      <c r="AC351" s="5">
        <v>184</v>
      </c>
      <c r="AD351" s="5">
        <v>18</v>
      </c>
      <c r="AE351" s="5">
        <v>31</v>
      </c>
      <c r="AF351" s="5">
        <f t="shared" si="147"/>
        <v>0</v>
      </c>
      <c r="AG351" s="5">
        <f t="shared" si="148"/>
        <v>2.5000000000000001E-2</v>
      </c>
      <c r="AH351" s="5">
        <f t="shared" si="149"/>
        <v>0.7044117647058824</v>
      </c>
      <c r="AI351" s="5">
        <f t="shared" si="150"/>
        <v>0.27058823529411763</v>
      </c>
      <c r="AJ351" s="5">
        <v>0</v>
      </c>
      <c r="AK351" s="3">
        <v>10</v>
      </c>
      <c r="AL351" s="3">
        <v>449</v>
      </c>
      <c r="AM351" s="3">
        <v>239</v>
      </c>
      <c r="AN351" s="3">
        <v>8</v>
      </c>
      <c r="AO351" s="3">
        <v>23</v>
      </c>
      <c r="AP351" s="1">
        <f t="shared" si="151"/>
        <v>0</v>
      </c>
      <c r="AQ351" s="1">
        <f t="shared" si="152"/>
        <v>1.4326647564469915E-2</v>
      </c>
      <c r="AR351" s="1">
        <f t="shared" si="153"/>
        <v>0.64326647564469919</v>
      </c>
      <c r="AS351" s="1">
        <f t="shared" si="154"/>
        <v>0.34240687679083093</v>
      </c>
      <c r="AT351" s="5">
        <f t="shared" si="155"/>
        <v>680</v>
      </c>
      <c r="AU351" s="3">
        <f t="shared" si="161"/>
        <v>698</v>
      </c>
      <c r="AV351" s="2">
        <f t="shared" si="156"/>
        <v>1026</v>
      </c>
      <c r="AW351" s="1">
        <f t="shared" si="162"/>
        <v>0.30176470588235293</v>
      </c>
      <c r="AX351" s="1">
        <f t="shared" si="163"/>
        <v>0.29398280802292265</v>
      </c>
      <c r="AY351" s="1">
        <f t="shared" si="164"/>
        <v>0</v>
      </c>
      <c r="AZ351" s="1">
        <f t="shared" si="164"/>
        <v>2.9398280802292263</v>
      </c>
      <c r="BA351" s="1">
        <f t="shared" si="164"/>
        <v>131.99828080229227</v>
      </c>
      <c r="BB351" s="1">
        <f t="shared" si="164"/>
        <v>70.261891117478513</v>
      </c>
      <c r="BC351" s="1">
        <f t="shared" si="165"/>
        <v>0</v>
      </c>
      <c r="BD351" s="1">
        <f t="shared" si="165"/>
        <v>5.13</v>
      </c>
      <c r="BE351" s="1">
        <f t="shared" si="165"/>
        <v>144.54529411764705</v>
      </c>
      <c r="BF351" s="1">
        <f t="shared" si="165"/>
        <v>55.52470588235294</v>
      </c>
      <c r="BG351" s="1">
        <f t="shared" si="166"/>
        <v>0</v>
      </c>
      <c r="BH351" s="1">
        <f t="shared" si="166"/>
        <v>1.4326647564469913E-2</v>
      </c>
      <c r="BI351" s="1">
        <f t="shared" si="166"/>
        <v>0.64326647564469908</v>
      </c>
      <c r="BJ351" s="1">
        <f t="shared" si="166"/>
        <v>0.34240687679083093</v>
      </c>
      <c r="BK351" s="1">
        <f t="shared" si="167"/>
        <v>0</v>
      </c>
      <c r="BL351" s="1">
        <f t="shared" si="167"/>
        <v>2.5000000000000001E-2</v>
      </c>
      <c r="BM351" s="1">
        <f t="shared" si="167"/>
        <v>0.70441176470588229</v>
      </c>
      <c r="BN351" s="1">
        <f t="shared" si="167"/>
        <v>0.27058823529411763</v>
      </c>
    </row>
    <row r="352" spans="1:66" hidden="1">
      <c r="A352" s="2" t="s">
        <v>1049</v>
      </c>
      <c r="B352" s="2" t="s">
        <v>105</v>
      </c>
      <c r="C352" s="2" t="s">
        <v>164</v>
      </c>
      <c r="E352" s="6" t="s">
        <v>133</v>
      </c>
      <c r="F352" s="2" t="s">
        <v>1436</v>
      </c>
      <c r="G352" s="2" t="s">
        <v>6</v>
      </c>
      <c r="H352" s="2" t="s">
        <v>1434</v>
      </c>
      <c r="I352" s="2">
        <v>99</v>
      </c>
      <c r="J352" s="2">
        <v>40</v>
      </c>
      <c r="K352" s="2" t="str">
        <f t="shared" si="142"/>
        <v>MINERIO</v>
      </c>
      <c r="L352" s="2">
        <f t="shared" si="143"/>
        <v>2.7599999999999999E-4</v>
      </c>
      <c r="M352" s="2">
        <f t="shared" si="144"/>
        <v>14.399999999999999</v>
      </c>
      <c r="N352" s="9">
        <v>0.69</v>
      </c>
      <c r="O352" s="10">
        <v>0.36</v>
      </c>
      <c r="P352" s="11">
        <f t="shared" si="168"/>
        <v>1.8672199170124481E-2</v>
      </c>
      <c r="Q352" s="11">
        <f t="shared" si="169"/>
        <v>0.99999013107035117</v>
      </c>
      <c r="R352" s="11">
        <f t="shared" si="170"/>
        <v>64320.796680497922</v>
      </c>
      <c r="S352" s="11">
        <f t="shared" si="171"/>
        <v>3444702.004142757</v>
      </c>
      <c r="T352" s="2">
        <v>36</v>
      </c>
      <c r="U352" s="2">
        <v>1892</v>
      </c>
      <c r="V352" s="2">
        <f t="shared" si="145"/>
        <v>1.8672199170124481E-2</v>
      </c>
      <c r="W352" s="2">
        <f t="shared" si="146"/>
        <v>0.98132780082987547</v>
      </c>
      <c r="X352" s="2">
        <v>0</v>
      </c>
      <c r="Y352" s="2">
        <v>455</v>
      </c>
      <c r="Z352" s="5">
        <v>0</v>
      </c>
      <c r="AA352" s="5">
        <v>0</v>
      </c>
      <c r="AB352" s="5">
        <v>886</v>
      </c>
      <c r="AC352" s="5">
        <v>379</v>
      </c>
      <c r="AD352" s="5">
        <v>2</v>
      </c>
      <c r="AE352" s="5">
        <v>27</v>
      </c>
      <c r="AF352" s="5">
        <f t="shared" si="147"/>
        <v>0</v>
      </c>
      <c r="AG352" s="5">
        <f t="shared" si="148"/>
        <v>0</v>
      </c>
      <c r="AH352" s="5">
        <f t="shared" si="149"/>
        <v>0.700395256916996</v>
      </c>
      <c r="AI352" s="5">
        <f t="shared" si="150"/>
        <v>0.29960474308300394</v>
      </c>
      <c r="AJ352" s="2">
        <v>0</v>
      </c>
      <c r="AK352" s="3">
        <v>0</v>
      </c>
      <c r="AL352" s="3">
        <v>769</v>
      </c>
      <c r="AM352" s="3">
        <v>513</v>
      </c>
      <c r="AN352" s="3">
        <v>0</v>
      </c>
      <c r="AO352" s="3">
        <v>12</v>
      </c>
      <c r="AP352" s="1">
        <f t="shared" si="151"/>
        <v>0</v>
      </c>
      <c r="AQ352" s="1">
        <f t="shared" si="152"/>
        <v>0</v>
      </c>
      <c r="AR352" s="1">
        <f t="shared" si="153"/>
        <v>0.59984399375975039</v>
      </c>
      <c r="AS352" s="1">
        <f t="shared" si="154"/>
        <v>0.40015600624024961</v>
      </c>
      <c r="AT352" s="5">
        <f t="shared" si="155"/>
        <v>1265</v>
      </c>
      <c r="AU352" s="3">
        <f t="shared" si="161"/>
        <v>1282</v>
      </c>
      <c r="AV352" s="2">
        <f t="shared" si="156"/>
        <v>1928</v>
      </c>
      <c r="AW352" s="1">
        <f t="shared" si="162"/>
        <v>0.30482213438735178</v>
      </c>
      <c r="AX352" s="1">
        <f t="shared" si="163"/>
        <v>0.30078003120124808</v>
      </c>
      <c r="AY352" s="1">
        <f t="shared" si="164"/>
        <v>0</v>
      </c>
      <c r="AZ352" s="1">
        <f t="shared" si="164"/>
        <v>0</v>
      </c>
      <c r="BA352" s="1">
        <f t="shared" si="164"/>
        <v>231.29984399375977</v>
      </c>
      <c r="BB352" s="1">
        <f t="shared" si="164"/>
        <v>154.30015600624026</v>
      </c>
      <c r="BC352" s="1">
        <f t="shared" si="165"/>
        <v>0</v>
      </c>
      <c r="BD352" s="1">
        <f t="shared" si="165"/>
        <v>0</v>
      </c>
      <c r="BE352" s="1">
        <f t="shared" si="165"/>
        <v>270.07241106719368</v>
      </c>
      <c r="BF352" s="1">
        <f t="shared" si="165"/>
        <v>115.52758893280632</v>
      </c>
      <c r="BG352" s="1">
        <f t="shared" si="166"/>
        <v>0</v>
      </c>
      <c r="BH352" s="1">
        <f t="shared" si="166"/>
        <v>0</v>
      </c>
      <c r="BI352" s="1">
        <f t="shared" si="166"/>
        <v>0.59984399375975039</v>
      </c>
      <c r="BJ352" s="1">
        <f t="shared" si="166"/>
        <v>0.40015600624024961</v>
      </c>
      <c r="BK352" s="1">
        <f t="shared" si="167"/>
        <v>0</v>
      </c>
      <c r="BL352" s="1">
        <f t="shared" si="167"/>
        <v>0</v>
      </c>
      <c r="BM352" s="1">
        <f t="shared" si="167"/>
        <v>0.700395256916996</v>
      </c>
      <c r="BN352" s="1">
        <f t="shared" si="167"/>
        <v>0.29960474308300394</v>
      </c>
    </row>
    <row r="353" spans="1:66" hidden="1">
      <c r="A353" s="2" t="s">
        <v>1049</v>
      </c>
      <c r="B353" s="2" t="s">
        <v>105</v>
      </c>
      <c r="C353" s="2" t="s">
        <v>164</v>
      </c>
      <c r="E353" s="6" t="s">
        <v>13</v>
      </c>
      <c r="F353" s="2" t="s">
        <v>1436</v>
      </c>
      <c r="G353" s="2" t="s">
        <v>1433</v>
      </c>
      <c r="H353" s="2" t="s">
        <v>1434</v>
      </c>
      <c r="I353" s="2">
        <v>25</v>
      </c>
      <c r="J353" s="2">
        <v>110</v>
      </c>
      <c r="K353" s="2" t="str">
        <f t="shared" si="142"/>
        <v>MINERIO</v>
      </c>
      <c r="L353" s="2">
        <f t="shared" si="143"/>
        <v>7.4800000000000008E-4</v>
      </c>
      <c r="M353" s="2">
        <f t="shared" si="144"/>
        <v>111.1</v>
      </c>
      <c r="N353" s="8">
        <v>0.68</v>
      </c>
      <c r="O353" s="11">
        <v>1.01</v>
      </c>
      <c r="P353" s="11">
        <f t="shared" si="168"/>
        <v>1.1649457241196717E-2</v>
      </c>
      <c r="Q353" s="11">
        <f t="shared" si="169"/>
        <v>0.99999687934077497</v>
      </c>
      <c r="R353" s="11">
        <f t="shared" si="170"/>
        <v>158534.21339687583</v>
      </c>
      <c r="S353" s="11">
        <f t="shared" si="171"/>
        <v>13608678.531819271</v>
      </c>
      <c r="T353" s="2">
        <v>44</v>
      </c>
      <c r="U353" s="2">
        <v>3733</v>
      </c>
      <c r="V353" s="2">
        <f t="shared" si="145"/>
        <v>1.1649457241196717E-2</v>
      </c>
      <c r="W353" s="2">
        <f t="shared" si="146"/>
        <v>0.9883505427588033</v>
      </c>
      <c r="X353" s="2">
        <v>0</v>
      </c>
      <c r="Y353" s="2">
        <v>762</v>
      </c>
      <c r="Z353" s="5">
        <v>0</v>
      </c>
      <c r="AA353" s="5">
        <v>5</v>
      </c>
      <c r="AB353" s="5">
        <v>2022</v>
      </c>
      <c r="AC353" s="5">
        <v>393</v>
      </c>
      <c r="AD353" s="5">
        <v>11</v>
      </c>
      <c r="AE353" s="5">
        <v>59</v>
      </c>
      <c r="AF353" s="5">
        <f t="shared" si="147"/>
        <v>0</v>
      </c>
      <c r="AG353" s="5">
        <f t="shared" si="148"/>
        <v>2.0661157024793389E-3</v>
      </c>
      <c r="AH353" s="5">
        <f t="shared" si="149"/>
        <v>0.8355371900826446</v>
      </c>
      <c r="AI353" s="5">
        <f t="shared" si="150"/>
        <v>0.16239669421487604</v>
      </c>
      <c r="AJ353" s="5">
        <v>0</v>
      </c>
      <c r="AK353" s="3">
        <v>0</v>
      </c>
      <c r="AL353" s="3">
        <v>1864</v>
      </c>
      <c r="AM353" s="3">
        <v>589</v>
      </c>
      <c r="AN353" s="3">
        <v>0</v>
      </c>
      <c r="AO353" s="3">
        <v>37</v>
      </c>
      <c r="AP353" s="1">
        <f t="shared" si="151"/>
        <v>0</v>
      </c>
      <c r="AQ353" s="1">
        <f t="shared" si="152"/>
        <v>0</v>
      </c>
      <c r="AR353" s="1">
        <f t="shared" si="153"/>
        <v>0.75988585405625764</v>
      </c>
      <c r="AS353" s="1">
        <f t="shared" si="154"/>
        <v>0.24011414594374236</v>
      </c>
      <c r="AT353" s="5">
        <f t="shared" si="155"/>
        <v>2420</v>
      </c>
      <c r="AU353" s="3">
        <f t="shared" si="161"/>
        <v>2453</v>
      </c>
      <c r="AV353" s="2">
        <f t="shared" si="156"/>
        <v>3777</v>
      </c>
      <c r="AW353" s="1">
        <f t="shared" si="162"/>
        <v>0.31214876033057853</v>
      </c>
      <c r="AX353" s="1">
        <f t="shared" si="163"/>
        <v>0.30794944965348553</v>
      </c>
      <c r="AY353" s="1">
        <f t="shared" si="164"/>
        <v>0</v>
      </c>
      <c r="AZ353" s="1">
        <f t="shared" si="164"/>
        <v>0</v>
      </c>
      <c r="BA353" s="1">
        <f t="shared" si="164"/>
        <v>574.01777415409708</v>
      </c>
      <c r="BB353" s="1">
        <f t="shared" si="164"/>
        <v>181.38222584590298</v>
      </c>
      <c r="BC353" s="1">
        <f t="shared" si="165"/>
        <v>0</v>
      </c>
      <c r="BD353" s="1">
        <f t="shared" si="165"/>
        <v>1.5607438016528927</v>
      </c>
      <c r="BE353" s="1">
        <f t="shared" si="165"/>
        <v>631.16479338842976</v>
      </c>
      <c r="BF353" s="1">
        <f t="shared" si="165"/>
        <v>122.67446280991736</v>
      </c>
      <c r="BG353" s="1">
        <f t="shared" si="166"/>
        <v>0</v>
      </c>
      <c r="BH353" s="1">
        <f t="shared" si="166"/>
        <v>0</v>
      </c>
      <c r="BI353" s="1">
        <f t="shared" si="166"/>
        <v>0.75988585405625764</v>
      </c>
      <c r="BJ353" s="1">
        <f t="shared" si="166"/>
        <v>0.24011414594374234</v>
      </c>
      <c r="BK353" s="1">
        <f t="shared" si="167"/>
        <v>0</v>
      </c>
      <c r="BL353" s="1">
        <f t="shared" si="167"/>
        <v>2.0661157024793393E-3</v>
      </c>
      <c r="BM353" s="1">
        <f t="shared" si="167"/>
        <v>0.83553719008264471</v>
      </c>
      <c r="BN353" s="1">
        <f t="shared" si="167"/>
        <v>0.16239669421487604</v>
      </c>
    </row>
    <row r="354" spans="1:66" hidden="1">
      <c r="A354" s="2" t="s">
        <v>1049</v>
      </c>
      <c r="B354" s="2" t="s">
        <v>105</v>
      </c>
      <c r="C354" s="2" t="s">
        <v>164</v>
      </c>
      <c r="E354" s="6" t="s">
        <v>139</v>
      </c>
      <c r="F354" s="2" t="s">
        <v>6</v>
      </c>
      <c r="G354" s="2" t="s">
        <v>6</v>
      </c>
      <c r="H354" s="2" t="s">
        <v>1434</v>
      </c>
      <c r="I354" s="2">
        <v>166</v>
      </c>
      <c r="J354" s="2">
        <v>15</v>
      </c>
      <c r="K354" s="2" t="str">
        <f t="shared" si="142"/>
        <v>ESTERIL</v>
      </c>
      <c r="L354" s="2">
        <f t="shared" si="143"/>
        <v>1.005E-4</v>
      </c>
      <c r="M354" s="2">
        <f t="shared" si="144"/>
        <v>1.3499999999999999</v>
      </c>
      <c r="N354" s="8">
        <v>0.67</v>
      </c>
      <c r="O354" s="11">
        <v>0.09</v>
      </c>
      <c r="P354" s="11">
        <f t="shared" si="168"/>
        <v>0</v>
      </c>
      <c r="Q354" s="11">
        <f t="shared" si="169"/>
        <v>1</v>
      </c>
      <c r="R354" s="11">
        <f t="shared" si="170"/>
        <v>0</v>
      </c>
      <c r="S354" s="11">
        <f t="shared" si="171"/>
        <v>664225</v>
      </c>
      <c r="T354" s="2">
        <v>0</v>
      </c>
      <c r="U354" s="2">
        <v>815</v>
      </c>
      <c r="V354" s="2">
        <f t="shared" si="145"/>
        <v>0</v>
      </c>
      <c r="W354" s="2">
        <f t="shared" si="146"/>
        <v>1</v>
      </c>
      <c r="X354" s="2">
        <v>0</v>
      </c>
      <c r="Y354" s="2">
        <v>321</v>
      </c>
      <c r="Z354" s="5">
        <v>0</v>
      </c>
      <c r="AA354" s="5">
        <v>0</v>
      </c>
      <c r="AB354" s="5">
        <v>182</v>
      </c>
      <c r="AC354" s="5">
        <v>394</v>
      </c>
      <c r="AD354" s="5">
        <v>0</v>
      </c>
      <c r="AE354" s="5">
        <v>5</v>
      </c>
      <c r="AF354" s="5">
        <f t="shared" si="147"/>
        <v>0</v>
      </c>
      <c r="AG354" s="5">
        <f t="shared" si="148"/>
        <v>0</v>
      </c>
      <c r="AH354" s="5">
        <f t="shared" si="149"/>
        <v>0.31597222222222221</v>
      </c>
      <c r="AI354" s="5">
        <f t="shared" si="150"/>
        <v>0.68402777777777779</v>
      </c>
      <c r="AJ354" s="5">
        <v>0</v>
      </c>
      <c r="AK354" s="3">
        <v>0</v>
      </c>
      <c r="AL354" s="3">
        <v>134</v>
      </c>
      <c r="AM354" s="3">
        <v>443</v>
      </c>
      <c r="AN354" s="3">
        <v>0</v>
      </c>
      <c r="AO354" s="3">
        <v>4</v>
      </c>
      <c r="AP354" s="1">
        <f t="shared" si="151"/>
        <v>0</v>
      </c>
      <c r="AQ354" s="1">
        <f t="shared" si="152"/>
        <v>0</v>
      </c>
      <c r="AR354" s="1">
        <f t="shared" si="153"/>
        <v>0.23223570190641249</v>
      </c>
      <c r="AS354" s="1">
        <f t="shared" si="154"/>
        <v>0.76776429809358748</v>
      </c>
      <c r="AT354" s="5">
        <f t="shared" si="155"/>
        <v>576</v>
      </c>
      <c r="AU354" s="3">
        <f t="shared" si="161"/>
        <v>577</v>
      </c>
      <c r="AV354" s="2">
        <f t="shared" si="156"/>
        <v>815</v>
      </c>
      <c r="AW354" s="1">
        <f t="shared" si="162"/>
        <v>0.2829861111111111</v>
      </c>
      <c r="AX354" s="1">
        <f t="shared" si="163"/>
        <v>0.28249566724436742</v>
      </c>
      <c r="AY354" s="1">
        <f t="shared" si="164"/>
        <v>0</v>
      </c>
      <c r="AZ354" s="1">
        <f t="shared" si="164"/>
        <v>0</v>
      </c>
      <c r="BA354" s="1">
        <f t="shared" si="164"/>
        <v>37.854419410745237</v>
      </c>
      <c r="BB354" s="1">
        <f t="shared" si="164"/>
        <v>125.14558058925476</v>
      </c>
      <c r="BC354" s="1">
        <f t="shared" si="165"/>
        <v>0</v>
      </c>
      <c r="BD354" s="1">
        <f t="shared" si="165"/>
        <v>0</v>
      </c>
      <c r="BE354" s="1">
        <f t="shared" si="165"/>
        <v>51.503472222222221</v>
      </c>
      <c r="BF354" s="1">
        <f t="shared" si="165"/>
        <v>111.49652777777777</v>
      </c>
      <c r="BG354" s="1">
        <f t="shared" si="166"/>
        <v>0</v>
      </c>
      <c r="BH354" s="1">
        <f t="shared" si="166"/>
        <v>0</v>
      </c>
      <c r="BI354" s="1">
        <f t="shared" si="166"/>
        <v>0.23223570190641249</v>
      </c>
      <c r="BJ354" s="1">
        <f t="shared" si="166"/>
        <v>0.76776429809358748</v>
      </c>
      <c r="BK354" s="1">
        <f t="shared" si="167"/>
        <v>0</v>
      </c>
      <c r="BL354" s="1">
        <f t="shared" si="167"/>
        <v>0</v>
      </c>
      <c r="BM354" s="1">
        <f t="shared" si="167"/>
        <v>0.31597222222222221</v>
      </c>
      <c r="BN354" s="1">
        <f t="shared" si="167"/>
        <v>0.68402777777777779</v>
      </c>
    </row>
    <row r="355" spans="1:66" hidden="1">
      <c r="A355" s="2" t="s">
        <v>1049</v>
      </c>
      <c r="B355" s="2" t="s">
        <v>105</v>
      </c>
      <c r="C355" s="2" t="s">
        <v>164</v>
      </c>
      <c r="E355" s="6" t="s">
        <v>148</v>
      </c>
      <c r="F355" s="2" t="s">
        <v>1436</v>
      </c>
      <c r="G355" s="2" t="s">
        <v>6</v>
      </c>
      <c r="H355" s="2" t="s">
        <v>1141</v>
      </c>
      <c r="I355" s="2">
        <v>245</v>
      </c>
      <c r="J355" s="2">
        <v>90</v>
      </c>
      <c r="K355" s="2" t="str">
        <f t="shared" si="142"/>
        <v>MINERIO</v>
      </c>
      <c r="L355" s="2">
        <f t="shared" si="143"/>
        <v>5.9400000000000002E-4</v>
      </c>
      <c r="M355" s="2">
        <f t="shared" si="144"/>
        <v>157.5</v>
      </c>
      <c r="N355" s="8">
        <v>0.66</v>
      </c>
      <c r="O355" s="11">
        <v>1.75</v>
      </c>
      <c r="P355" s="11">
        <f t="shared" si="168"/>
        <v>4.4492093272581079E-2</v>
      </c>
      <c r="Q355" s="11">
        <f t="shared" si="169"/>
        <v>0.99998751990518731</v>
      </c>
      <c r="R355" s="11">
        <f t="shared" si="170"/>
        <v>514026.09648887702</v>
      </c>
      <c r="S355" s="11">
        <f t="shared" si="171"/>
        <v>11553056.81495613</v>
      </c>
      <c r="T355" s="2">
        <v>166</v>
      </c>
      <c r="U355" s="2">
        <v>3565</v>
      </c>
      <c r="V355" s="2">
        <f t="shared" si="145"/>
        <v>4.4492093272581079E-2</v>
      </c>
      <c r="W355" s="2">
        <f t="shared" si="146"/>
        <v>0.95550790672741892</v>
      </c>
      <c r="X355" s="2">
        <v>0</v>
      </c>
      <c r="Y355" s="2">
        <v>628</v>
      </c>
      <c r="Z355" s="5">
        <v>0</v>
      </c>
      <c r="AA355" s="5">
        <v>125</v>
      </c>
      <c r="AB355" s="5">
        <v>1810</v>
      </c>
      <c r="AC355" s="5">
        <v>263</v>
      </c>
      <c r="AD355" s="5">
        <v>126</v>
      </c>
      <c r="AE355" s="5">
        <v>121</v>
      </c>
      <c r="AF355" s="5">
        <f t="shared" si="147"/>
        <v>0</v>
      </c>
      <c r="AG355" s="5">
        <f t="shared" si="148"/>
        <v>5.6869881710646039E-2</v>
      </c>
      <c r="AH355" s="5">
        <f t="shared" si="149"/>
        <v>0.82347588717015474</v>
      </c>
      <c r="AI355" s="5">
        <f t="shared" si="150"/>
        <v>0.11965423111919928</v>
      </c>
      <c r="AJ355" s="5">
        <v>0</v>
      </c>
      <c r="AK355" s="3">
        <v>55</v>
      </c>
      <c r="AL355" s="3">
        <v>1779</v>
      </c>
      <c r="AM355" s="3">
        <v>454</v>
      </c>
      <c r="AN355" s="3">
        <v>62</v>
      </c>
      <c r="AO355" s="3">
        <v>94</v>
      </c>
      <c r="AP355" s="1">
        <f t="shared" si="151"/>
        <v>0</v>
      </c>
      <c r="AQ355" s="1">
        <f t="shared" si="152"/>
        <v>2.403846153846154E-2</v>
      </c>
      <c r="AR355" s="1">
        <f t="shared" si="153"/>
        <v>0.777534965034965</v>
      </c>
      <c r="AS355" s="1">
        <f t="shared" si="154"/>
        <v>0.19842657342657344</v>
      </c>
      <c r="AT355" s="5">
        <f t="shared" si="155"/>
        <v>2198</v>
      </c>
      <c r="AU355" s="3">
        <f t="shared" si="161"/>
        <v>2288</v>
      </c>
      <c r="AV355" s="2">
        <f t="shared" si="156"/>
        <v>3731</v>
      </c>
      <c r="AW355" s="1">
        <f t="shared" si="162"/>
        <v>0.33949044585987259</v>
      </c>
      <c r="AX355" s="1">
        <f t="shared" si="163"/>
        <v>0.32613636363636361</v>
      </c>
      <c r="AY355" s="1">
        <f t="shared" si="164"/>
        <v>0</v>
      </c>
      <c r="AZ355" s="1">
        <f t="shared" si="164"/>
        <v>17.9375</v>
      </c>
      <c r="BA355" s="1">
        <f t="shared" si="164"/>
        <v>580.1965909090909</v>
      </c>
      <c r="BB355" s="1">
        <f t="shared" si="164"/>
        <v>148.06590909090909</v>
      </c>
      <c r="BC355" s="1">
        <f t="shared" si="165"/>
        <v>0</v>
      </c>
      <c r="BD355" s="1">
        <f t="shared" si="165"/>
        <v>42.436305732484072</v>
      </c>
      <c r="BE355" s="1">
        <f t="shared" si="165"/>
        <v>614.47770700636943</v>
      </c>
      <c r="BF355" s="1">
        <f t="shared" si="165"/>
        <v>89.285987261146488</v>
      </c>
      <c r="BG355" s="1">
        <f t="shared" si="166"/>
        <v>0</v>
      </c>
      <c r="BH355" s="1">
        <f t="shared" si="166"/>
        <v>2.4038461538461536E-2</v>
      </c>
      <c r="BI355" s="1">
        <f t="shared" si="166"/>
        <v>0.777534965034965</v>
      </c>
      <c r="BJ355" s="1">
        <f t="shared" si="166"/>
        <v>0.19842657342657341</v>
      </c>
      <c r="BK355" s="1">
        <f t="shared" si="167"/>
        <v>0</v>
      </c>
      <c r="BL355" s="1">
        <f t="shared" si="167"/>
        <v>5.6869881710646039E-2</v>
      </c>
      <c r="BM355" s="1">
        <f t="shared" si="167"/>
        <v>0.82347588717015474</v>
      </c>
      <c r="BN355" s="1">
        <f t="shared" si="167"/>
        <v>0.11965423111919928</v>
      </c>
    </row>
    <row r="356" spans="1:66" hidden="1">
      <c r="A356" s="2" t="s">
        <v>1049</v>
      </c>
      <c r="B356" s="2" t="s">
        <v>105</v>
      </c>
      <c r="C356" s="2" t="s">
        <v>164</v>
      </c>
      <c r="E356" s="6" t="s">
        <v>144</v>
      </c>
      <c r="F356" s="2" t="s">
        <v>1436</v>
      </c>
      <c r="G356" s="2" t="s">
        <v>6</v>
      </c>
      <c r="H356" s="2" t="s">
        <v>1141</v>
      </c>
      <c r="I356" s="2">
        <v>203</v>
      </c>
      <c r="J356" s="2">
        <v>5</v>
      </c>
      <c r="K356" s="2" t="str">
        <f t="shared" si="142"/>
        <v>MINERIO</v>
      </c>
      <c r="L356" s="2">
        <f t="shared" si="143"/>
        <v>3.3000000000000003E-5</v>
      </c>
      <c r="M356" s="2">
        <f t="shared" si="144"/>
        <v>2.6500000000000004</v>
      </c>
      <c r="N356" s="8">
        <v>0.66</v>
      </c>
      <c r="O356" s="11">
        <v>0.53</v>
      </c>
      <c r="P356" s="11">
        <f t="shared" si="168"/>
        <v>1.607142857142857E-2</v>
      </c>
      <c r="Q356" s="11">
        <f t="shared" si="169"/>
        <v>0.9999708331037791</v>
      </c>
      <c r="R356" s="11">
        <f t="shared" si="170"/>
        <v>4721.2071428571426</v>
      </c>
      <c r="S356" s="11">
        <f t="shared" si="171"/>
        <v>293755.43181589857</v>
      </c>
      <c r="T356" s="2">
        <v>9</v>
      </c>
      <c r="U356" s="2">
        <v>551</v>
      </c>
      <c r="V356" s="2">
        <f t="shared" si="145"/>
        <v>1.607142857142857E-2</v>
      </c>
      <c r="W356" s="2">
        <f t="shared" si="146"/>
        <v>0.98392857142857137</v>
      </c>
      <c r="X356" s="2">
        <v>0</v>
      </c>
      <c r="Y356" s="2">
        <v>267</v>
      </c>
      <c r="Z356" s="5">
        <v>0</v>
      </c>
      <c r="AA356" s="5">
        <v>8</v>
      </c>
      <c r="AB356" s="5">
        <v>173</v>
      </c>
      <c r="AC356" s="5">
        <v>222</v>
      </c>
      <c r="AD356" s="5">
        <v>7</v>
      </c>
      <c r="AE356" s="5">
        <v>9</v>
      </c>
      <c r="AF356" s="5">
        <f t="shared" si="147"/>
        <v>0</v>
      </c>
      <c r="AG356" s="5">
        <f t="shared" si="148"/>
        <v>1.9851116625310174E-2</v>
      </c>
      <c r="AH356" s="5">
        <f t="shared" si="149"/>
        <v>0.4292803970223325</v>
      </c>
      <c r="AI356" s="5">
        <f t="shared" si="150"/>
        <v>0.5508684863523573</v>
      </c>
      <c r="AJ356" s="5">
        <v>0</v>
      </c>
      <c r="AK356" s="3">
        <v>0</v>
      </c>
      <c r="AL356" s="3">
        <v>8</v>
      </c>
      <c r="AM356" s="3">
        <v>131</v>
      </c>
      <c r="AN356" s="3">
        <v>266</v>
      </c>
      <c r="AO356" s="3">
        <v>7</v>
      </c>
      <c r="AP356" s="1">
        <f t="shared" si="151"/>
        <v>0</v>
      </c>
      <c r="AQ356" s="1">
        <f t="shared" si="152"/>
        <v>0</v>
      </c>
      <c r="AR356" s="1">
        <f t="shared" si="153"/>
        <v>5.7553956834532377E-2</v>
      </c>
      <c r="AS356" s="1">
        <f t="shared" si="154"/>
        <v>0.94244604316546765</v>
      </c>
      <c r="AT356" s="5">
        <f t="shared" si="155"/>
        <v>403</v>
      </c>
      <c r="AU356" s="3">
        <f t="shared" si="161"/>
        <v>139</v>
      </c>
      <c r="AV356" s="2">
        <f t="shared" si="156"/>
        <v>560</v>
      </c>
      <c r="AW356" s="1">
        <f t="shared" si="162"/>
        <v>0.27791563275434245</v>
      </c>
      <c r="AX356" s="1">
        <f t="shared" si="163"/>
        <v>0.80575539568345322</v>
      </c>
      <c r="AY356" s="1">
        <f t="shared" si="164"/>
        <v>0</v>
      </c>
      <c r="AZ356" s="1">
        <f t="shared" si="164"/>
        <v>0</v>
      </c>
      <c r="BA356" s="1">
        <f t="shared" si="164"/>
        <v>6.4460431654676258</v>
      </c>
      <c r="BB356" s="1">
        <f t="shared" si="164"/>
        <v>105.55395683453237</v>
      </c>
      <c r="BC356" s="1">
        <f t="shared" si="165"/>
        <v>0</v>
      </c>
      <c r="BD356" s="1">
        <f t="shared" si="165"/>
        <v>2.2233250620347396</v>
      </c>
      <c r="BE356" s="1">
        <f t="shared" si="165"/>
        <v>48.079404466501245</v>
      </c>
      <c r="BF356" s="1">
        <f t="shared" si="165"/>
        <v>61.697270471464023</v>
      </c>
      <c r="BG356" s="1">
        <f t="shared" si="166"/>
        <v>0</v>
      </c>
      <c r="BH356" s="1">
        <f t="shared" si="166"/>
        <v>0</v>
      </c>
      <c r="BI356" s="1">
        <f t="shared" si="166"/>
        <v>5.755395683453237E-2</v>
      </c>
      <c r="BJ356" s="1">
        <f t="shared" si="166"/>
        <v>0.94244604316546765</v>
      </c>
      <c r="BK356" s="1">
        <f t="shared" si="167"/>
        <v>0</v>
      </c>
      <c r="BL356" s="1">
        <f t="shared" si="167"/>
        <v>1.9851116625310174E-2</v>
      </c>
      <c r="BM356" s="1">
        <f t="shared" si="167"/>
        <v>0.42928039702233256</v>
      </c>
      <c r="BN356" s="1">
        <f t="shared" si="167"/>
        <v>0.5508684863523573</v>
      </c>
    </row>
    <row r="357" spans="1:66" hidden="1">
      <c r="A357" s="2" t="s">
        <v>616</v>
      </c>
      <c r="B357" s="2" t="s">
        <v>105</v>
      </c>
      <c r="C357" s="2" t="s">
        <v>163</v>
      </c>
      <c r="D357" s="2" t="s">
        <v>695</v>
      </c>
      <c r="E357" s="6" t="s">
        <v>4</v>
      </c>
      <c r="F357" s="2" t="s">
        <v>1436</v>
      </c>
      <c r="G357" s="2" t="s">
        <v>1433</v>
      </c>
      <c r="H357" s="2" t="s">
        <v>1434</v>
      </c>
      <c r="I357" s="2">
        <v>33</v>
      </c>
      <c r="K357" s="2" t="str">
        <f t="shared" si="142"/>
        <v>MINERIO</v>
      </c>
      <c r="L357" s="2">
        <f t="shared" si="143"/>
        <v>0</v>
      </c>
      <c r="M357" s="2">
        <f t="shared" si="144"/>
        <v>0</v>
      </c>
      <c r="N357" s="8">
        <v>0.65333333333333343</v>
      </c>
      <c r="O357" s="11">
        <v>0.67</v>
      </c>
      <c r="P357" s="11">
        <f t="shared" si="168"/>
        <v>1.5400151476899772E-2</v>
      </c>
      <c r="Q357" s="11">
        <f t="shared" si="169"/>
        <v>0.99999605125880364</v>
      </c>
      <c r="R357" s="11">
        <f t="shared" si="170"/>
        <v>226966.21585458217</v>
      </c>
      <c r="S357" s="11">
        <f t="shared" si="171"/>
        <v>14737862.803764198</v>
      </c>
      <c r="T357" s="2">
        <v>61</v>
      </c>
      <c r="U357" s="2">
        <v>3900</v>
      </c>
      <c r="V357" s="2">
        <f t="shared" si="145"/>
        <v>1.5400151476899772E-2</v>
      </c>
      <c r="W357" s="2">
        <f t="shared" si="146"/>
        <v>0.98459984852310023</v>
      </c>
      <c r="X357" s="2">
        <v>0</v>
      </c>
      <c r="Y357" s="2">
        <v>673</v>
      </c>
      <c r="Z357" s="2">
        <v>0</v>
      </c>
      <c r="AA357" s="2">
        <v>77</v>
      </c>
      <c r="AB357" s="2">
        <v>1919</v>
      </c>
      <c r="AC357" s="2">
        <v>491</v>
      </c>
      <c r="AD357" s="2">
        <v>45</v>
      </c>
      <c r="AE357" s="2">
        <v>48</v>
      </c>
      <c r="AF357" s="5">
        <f t="shared" si="147"/>
        <v>0</v>
      </c>
      <c r="AG357" s="5">
        <f t="shared" si="148"/>
        <v>3.0960997185363891E-2</v>
      </c>
      <c r="AH357" s="5">
        <f t="shared" si="149"/>
        <v>0.77161238439887414</v>
      </c>
      <c r="AI357" s="5">
        <f t="shared" si="150"/>
        <v>0.19742661841576195</v>
      </c>
      <c r="AJ357" s="2">
        <v>0</v>
      </c>
      <c r="AK357" s="3">
        <v>77</v>
      </c>
      <c r="AL357" s="3">
        <v>1919</v>
      </c>
      <c r="AM357" s="3">
        <v>491</v>
      </c>
      <c r="AN357" s="3">
        <v>45</v>
      </c>
      <c r="AO357" s="3">
        <v>48</v>
      </c>
      <c r="AP357" s="1">
        <f t="shared" si="151"/>
        <v>0</v>
      </c>
      <c r="AQ357" s="1">
        <f t="shared" si="152"/>
        <v>3.0960997185363891E-2</v>
      </c>
      <c r="AR357" s="1">
        <f t="shared" si="153"/>
        <v>0.77161238439887414</v>
      </c>
      <c r="AS357" s="1">
        <f t="shared" si="154"/>
        <v>0.19742661841576195</v>
      </c>
      <c r="AT357" s="5">
        <f t="shared" si="155"/>
        <v>2487</v>
      </c>
      <c r="AU357" s="3">
        <f t="shared" si="161"/>
        <v>2487</v>
      </c>
      <c r="AV357" s="2">
        <f t="shared" si="156"/>
        <v>3961</v>
      </c>
      <c r="AW357" s="1">
        <f t="shared" si="162"/>
        <v>0.3185363892239646</v>
      </c>
      <c r="AX357" s="1">
        <f t="shared" si="163"/>
        <v>0.3185363892239646</v>
      </c>
      <c r="AY357" s="1">
        <f t="shared" si="164"/>
        <v>0</v>
      </c>
      <c r="AZ357" s="1">
        <f t="shared" si="164"/>
        <v>24.527301970245276</v>
      </c>
      <c r="BA357" s="1">
        <f t="shared" si="164"/>
        <v>611.27133092078805</v>
      </c>
      <c r="BB357" s="1">
        <f t="shared" si="164"/>
        <v>156.40136710896661</v>
      </c>
      <c r="BC357" s="1">
        <f t="shared" si="165"/>
        <v>0</v>
      </c>
      <c r="BD357" s="1">
        <f t="shared" si="165"/>
        <v>24.527301970245276</v>
      </c>
      <c r="BE357" s="1">
        <f t="shared" si="165"/>
        <v>611.27133092078805</v>
      </c>
      <c r="BF357" s="1">
        <f t="shared" si="165"/>
        <v>156.40136710896661</v>
      </c>
      <c r="BG357" s="1">
        <f t="shared" si="166"/>
        <v>0</v>
      </c>
      <c r="BH357" s="1">
        <f t="shared" si="166"/>
        <v>3.0960997185363895E-2</v>
      </c>
      <c r="BI357" s="1">
        <f t="shared" si="166"/>
        <v>0.77161238439887414</v>
      </c>
      <c r="BJ357" s="1">
        <f t="shared" si="166"/>
        <v>0.19742661841576195</v>
      </c>
      <c r="BK357" s="1">
        <f t="shared" si="167"/>
        <v>0</v>
      </c>
      <c r="BL357" s="1">
        <f t="shared" si="167"/>
        <v>3.0960997185363895E-2</v>
      </c>
      <c r="BM357" s="1">
        <f t="shared" si="167"/>
        <v>0.77161238439887414</v>
      </c>
      <c r="BN357" s="1">
        <f t="shared" si="167"/>
        <v>0.19742661841576195</v>
      </c>
    </row>
    <row r="358" spans="1:66" hidden="1">
      <c r="A358" s="2" t="s">
        <v>161</v>
      </c>
      <c r="B358" s="2" t="s">
        <v>105</v>
      </c>
      <c r="C358" s="2" t="s">
        <v>164</v>
      </c>
      <c r="D358" s="2" t="s">
        <v>242</v>
      </c>
      <c r="E358" s="6" t="s">
        <v>75</v>
      </c>
      <c r="F358" s="2" t="s">
        <v>1141</v>
      </c>
      <c r="G358" s="2" t="s">
        <v>1433</v>
      </c>
      <c r="H358" s="2" t="s">
        <v>1141</v>
      </c>
      <c r="I358" s="2">
        <v>79</v>
      </c>
      <c r="J358" s="2">
        <v>50</v>
      </c>
      <c r="K358" s="2" t="str">
        <f t="shared" si="142"/>
        <v>MINERIO</v>
      </c>
      <c r="L358" s="2">
        <f t="shared" si="143"/>
        <v>3.2499999999999999E-4</v>
      </c>
      <c r="M358" s="2">
        <f t="shared" si="144"/>
        <v>42.5</v>
      </c>
      <c r="N358" s="9">
        <v>0.65</v>
      </c>
      <c r="O358" s="10">
        <v>0.85</v>
      </c>
      <c r="P358" s="11">
        <f t="shared" si="168"/>
        <v>3.2894736842105261E-3</v>
      </c>
      <c r="Q358" s="11">
        <f t="shared" si="169"/>
        <v>0.99999879374047806</v>
      </c>
      <c r="R358" s="11">
        <f t="shared" si="170"/>
        <v>24301.065789473683</v>
      </c>
      <c r="S358" s="11">
        <f t="shared" si="171"/>
        <v>7387515.0887288311</v>
      </c>
      <c r="T358" s="2">
        <v>9</v>
      </c>
      <c r="U358" s="2">
        <v>2727</v>
      </c>
      <c r="V358" s="2">
        <f t="shared" si="145"/>
        <v>3.2894736842105261E-3</v>
      </c>
      <c r="W358" s="2">
        <f t="shared" si="146"/>
        <v>0.99671052631578949</v>
      </c>
      <c r="X358" s="2">
        <v>0</v>
      </c>
      <c r="Y358" s="2">
        <v>598</v>
      </c>
      <c r="Z358" s="5">
        <v>0</v>
      </c>
      <c r="AA358" s="5">
        <v>16</v>
      </c>
      <c r="AB358" s="5">
        <v>1117</v>
      </c>
      <c r="AC358" s="5">
        <v>561</v>
      </c>
      <c r="AD358" s="5">
        <v>31</v>
      </c>
      <c r="AE358" s="5">
        <v>67</v>
      </c>
      <c r="AF358" s="5">
        <f t="shared" si="147"/>
        <v>0</v>
      </c>
      <c r="AG358" s="5">
        <f t="shared" si="148"/>
        <v>9.4451003541912628E-3</v>
      </c>
      <c r="AH358" s="5">
        <f t="shared" si="149"/>
        <v>0.65938606847697756</v>
      </c>
      <c r="AI358" s="5">
        <f t="shared" si="150"/>
        <v>0.33116883116883117</v>
      </c>
      <c r="AJ358" s="5">
        <v>0</v>
      </c>
      <c r="AK358" s="3">
        <v>5</v>
      </c>
      <c r="AL358" s="3">
        <v>990</v>
      </c>
      <c r="AM358" s="3">
        <v>746</v>
      </c>
      <c r="AN358" s="3">
        <v>6</v>
      </c>
      <c r="AO358" s="3">
        <v>45</v>
      </c>
      <c r="AP358" s="1">
        <f t="shared" si="151"/>
        <v>0</v>
      </c>
      <c r="AQ358" s="1">
        <f t="shared" si="152"/>
        <v>2.8719126938541069E-3</v>
      </c>
      <c r="AR358" s="1">
        <f t="shared" si="153"/>
        <v>0.56863871338311311</v>
      </c>
      <c r="AS358" s="1">
        <f t="shared" si="154"/>
        <v>0.42848937392303271</v>
      </c>
      <c r="AT358" s="5">
        <f t="shared" si="155"/>
        <v>1694</v>
      </c>
      <c r="AU358" s="3">
        <f t="shared" si="161"/>
        <v>1741</v>
      </c>
      <c r="AV358" s="2">
        <f t="shared" si="156"/>
        <v>2736</v>
      </c>
      <c r="AW358" s="1">
        <f t="shared" si="162"/>
        <v>0.3230224321133412</v>
      </c>
      <c r="AX358" s="1">
        <f t="shared" si="163"/>
        <v>0.31430212521539347</v>
      </c>
      <c r="AY358" s="1">
        <f t="shared" si="164"/>
        <v>0</v>
      </c>
      <c r="AZ358" s="1">
        <f t="shared" si="164"/>
        <v>1.5715106260769673</v>
      </c>
      <c r="BA358" s="1">
        <f t="shared" si="164"/>
        <v>311.15910396323955</v>
      </c>
      <c r="BB358" s="1">
        <f t="shared" si="164"/>
        <v>234.46938541068351</v>
      </c>
      <c r="BC358" s="1">
        <f t="shared" si="165"/>
        <v>0</v>
      </c>
      <c r="BD358" s="1">
        <f t="shared" si="165"/>
        <v>5.1683589138134591</v>
      </c>
      <c r="BE358" s="1">
        <f t="shared" si="165"/>
        <v>360.81605667060211</v>
      </c>
      <c r="BF358" s="1">
        <f t="shared" si="165"/>
        <v>181.2155844155844</v>
      </c>
      <c r="BG358" s="1">
        <f t="shared" si="166"/>
        <v>0</v>
      </c>
      <c r="BH358" s="1">
        <f t="shared" si="166"/>
        <v>2.8719126938541069E-3</v>
      </c>
      <c r="BI358" s="1">
        <f t="shared" si="166"/>
        <v>0.56863871338311311</v>
      </c>
      <c r="BJ358" s="1">
        <f t="shared" si="166"/>
        <v>0.42848937392303271</v>
      </c>
      <c r="BK358" s="1">
        <f t="shared" si="167"/>
        <v>0</v>
      </c>
      <c r="BL358" s="1">
        <f t="shared" si="167"/>
        <v>9.4451003541912645E-3</v>
      </c>
      <c r="BM358" s="1">
        <f t="shared" si="167"/>
        <v>0.65938606847697767</v>
      </c>
      <c r="BN358" s="1">
        <f t="shared" si="167"/>
        <v>0.33116883116883117</v>
      </c>
    </row>
    <row r="359" spans="1:66" hidden="1">
      <c r="A359" s="2" t="s">
        <v>616</v>
      </c>
      <c r="B359" s="2" t="s">
        <v>105</v>
      </c>
      <c r="C359" s="2" t="s">
        <v>163</v>
      </c>
      <c r="D359" s="2" t="s">
        <v>689</v>
      </c>
      <c r="E359" s="6" t="s">
        <v>3</v>
      </c>
      <c r="F359" s="2" t="s">
        <v>1436</v>
      </c>
      <c r="G359" s="2" t="s">
        <v>6</v>
      </c>
      <c r="H359" s="2" t="s">
        <v>1434</v>
      </c>
      <c r="I359" s="2">
        <v>27</v>
      </c>
      <c r="K359" s="2" t="str">
        <f t="shared" si="142"/>
        <v>ESTERIL</v>
      </c>
      <c r="L359" s="2">
        <f t="shared" si="143"/>
        <v>0</v>
      </c>
      <c r="M359" s="2">
        <f t="shared" si="144"/>
        <v>0</v>
      </c>
      <c r="N359" s="8">
        <v>0.64935064935064934</v>
      </c>
      <c r="P359" s="11">
        <f t="shared" si="168"/>
        <v>0</v>
      </c>
      <c r="Q359" s="11">
        <f t="shared" si="169"/>
        <v>1</v>
      </c>
      <c r="R359" s="11">
        <f t="shared" si="170"/>
        <v>0</v>
      </c>
      <c r="S359" s="11">
        <f t="shared" si="171"/>
        <v>29929</v>
      </c>
      <c r="T359" s="2">
        <v>0</v>
      </c>
      <c r="U359" s="2">
        <v>173</v>
      </c>
      <c r="V359" s="2">
        <f t="shared" si="145"/>
        <v>0</v>
      </c>
      <c r="W359" s="2">
        <f t="shared" si="146"/>
        <v>1</v>
      </c>
      <c r="X359" s="2">
        <v>0</v>
      </c>
      <c r="Y359" s="2">
        <v>153</v>
      </c>
      <c r="Z359" s="2">
        <v>0</v>
      </c>
      <c r="AA359" s="2">
        <v>0</v>
      </c>
      <c r="AB359" s="2">
        <v>62</v>
      </c>
      <c r="AC359" s="2">
        <v>73</v>
      </c>
      <c r="AD359" s="2">
        <v>0</v>
      </c>
      <c r="AE359" s="2">
        <v>2</v>
      </c>
      <c r="AF359" s="5">
        <f t="shared" si="147"/>
        <v>0</v>
      </c>
      <c r="AG359" s="5">
        <f t="shared" si="148"/>
        <v>0</v>
      </c>
      <c r="AH359" s="5">
        <f t="shared" si="149"/>
        <v>0.45925925925925926</v>
      </c>
      <c r="AI359" s="5">
        <f t="shared" si="150"/>
        <v>0.54074074074074074</v>
      </c>
      <c r="AJ359" s="2">
        <v>0</v>
      </c>
      <c r="AK359" s="3">
        <v>0</v>
      </c>
      <c r="AL359" s="3">
        <v>62</v>
      </c>
      <c r="AM359" s="3">
        <v>73</v>
      </c>
      <c r="AN359" s="3">
        <v>0</v>
      </c>
      <c r="AO359" s="3">
        <v>2</v>
      </c>
      <c r="AP359" s="1">
        <f t="shared" si="151"/>
        <v>0</v>
      </c>
      <c r="AQ359" s="1">
        <f t="shared" si="152"/>
        <v>0</v>
      </c>
      <c r="AR359" s="1">
        <f t="shared" si="153"/>
        <v>0.45925925925925926</v>
      </c>
      <c r="AS359" s="1">
        <f t="shared" si="154"/>
        <v>0.54074074074074074</v>
      </c>
      <c r="AT359" s="5">
        <f t="shared" si="155"/>
        <v>135</v>
      </c>
      <c r="AU359" s="3">
        <f t="shared" si="161"/>
        <v>135</v>
      </c>
      <c r="AV359" s="2">
        <f t="shared" si="156"/>
        <v>173</v>
      </c>
      <c r="AW359" s="1">
        <f t="shared" si="162"/>
        <v>0.2562962962962963</v>
      </c>
      <c r="AX359" s="1">
        <f t="shared" si="163"/>
        <v>0.2562962962962963</v>
      </c>
      <c r="AY359" s="1">
        <f t="shared" si="164"/>
        <v>0</v>
      </c>
      <c r="AZ359" s="1">
        <f t="shared" si="164"/>
        <v>0</v>
      </c>
      <c r="BA359" s="1">
        <f t="shared" si="164"/>
        <v>15.89037037037037</v>
      </c>
      <c r="BB359" s="1">
        <f t="shared" si="164"/>
        <v>18.709629629629632</v>
      </c>
      <c r="BC359" s="1">
        <f t="shared" si="165"/>
        <v>0</v>
      </c>
      <c r="BD359" s="1">
        <f t="shared" si="165"/>
        <v>0</v>
      </c>
      <c r="BE359" s="1">
        <f t="shared" si="165"/>
        <v>15.89037037037037</v>
      </c>
      <c r="BF359" s="1">
        <f t="shared" si="165"/>
        <v>18.709629629629632</v>
      </c>
      <c r="BG359" s="1">
        <f t="shared" si="166"/>
        <v>0</v>
      </c>
      <c r="BH359" s="1">
        <f t="shared" si="166"/>
        <v>0</v>
      </c>
      <c r="BI359" s="1">
        <f t="shared" si="166"/>
        <v>0.4592592592592592</v>
      </c>
      <c r="BJ359" s="1">
        <f t="shared" si="166"/>
        <v>0.54074074074074074</v>
      </c>
      <c r="BK359" s="1">
        <f t="shared" si="167"/>
        <v>0</v>
      </c>
      <c r="BL359" s="1">
        <f t="shared" si="167"/>
        <v>0</v>
      </c>
      <c r="BM359" s="1">
        <f t="shared" si="167"/>
        <v>0.4592592592592592</v>
      </c>
      <c r="BN359" s="1">
        <f t="shared" si="167"/>
        <v>0.54074074074074074</v>
      </c>
    </row>
    <row r="360" spans="1:66" hidden="1">
      <c r="A360" s="2" t="s">
        <v>161</v>
      </c>
      <c r="B360" s="2" t="s">
        <v>105</v>
      </c>
      <c r="C360" s="2" t="s">
        <v>164</v>
      </c>
      <c r="D360" s="2" t="s">
        <v>219</v>
      </c>
      <c r="E360" s="6" t="s">
        <v>72</v>
      </c>
      <c r="F360" s="2" t="s">
        <v>1436</v>
      </c>
      <c r="G360" s="2" t="s">
        <v>6</v>
      </c>
      <c r="H360" s="2" t="s">
        <v>1141</v>
      </c>
      <c r="I360" s="2">
        <v>55</v>
      </c>
      <c r="J360" s="2">
        <v>35</v>
      </c>
      <c r="K360" s="2" t="str">
        <f t="shared" si="142"/>
        <v>MINERIO</v>
      </c>
      <c r="L360" s="2">
        <f t="shared" si="143"/>
        <v>2.2400000000000002E-4</v>
      </c>
      <c r="M360" s="2">
        <f t="shared" si="144"/>
        <v>69.3</v>
      </c>
      <c r="N360" s="9">
        <v>0.64</v>
      </c>
      <c r="O360" s="10">
        <v>1.98</v>
      </c>
      <c r="P360" s="11">
        <f t="shared" si="168"/>
        <v>5.6818181818181816E-2</v>
      </c>
      <c r="Q360" s="11">
        <f t="shared" si="169"/>
        <v>0.99994734458755008</v>
      </c>
      <c r="R360" s="11">
        <f t="shared" si="170"/>
        <v>58420.227272727272</v>
      </c>
      <c r="S360" s="11">
        <f t="shared" si="171"/>
        <v>1028141.8599155407</v>
      </c>
      <c r="T360" s="2">
        <v>65</v>
      </c>
      <c r="U360" s="2">
        <v>1079</v>
      </c>
      <c r="V360" s="2">
        <f t="shared" si="145"/>
        <v>5.6818181818181816E-2</v>
      </c>
      <c r="W360" s="2">
        <f t="shared" si="146"/>
        <v>0.94318181818181823</v>
      </c>
      <c r="X360" s="2">
        <v>0</v>
      </c>
      <c r="Y360" s="2">
        <v>341</v>
      </c>
      <c r="Z360" s="5">
        <v>0</v>
      </c>
      <c r="AA360" s="5">
        <v>20</v>
      </c>
      <c r="AB360" s="5">
        <v>512</v>
      </c>
      <c r="AC360" s="5">
        <v>205</v>
      </c>
      <c r="AD360" s="5">
        <v>23</v>
      </c>
      <c r="AE360" s="5">
        <v>15</v>
      </c>
      <c r="AF360" s="5">
        <f t="shared" si="147"/>
        <v>0</v>
      </c>
      <c r="AG360" s="5">
        <f t="shared" si="148"/>
        <v>2.7137042062415198E-2</v>
      </c>
      <c r="AH360" s="5">
        <f t="shared" si="149"/>
        <v>0.69470827679782898</v>
      </c>
      <c r="AI360" s="5">
        <f t="shared" si="150"/>
        <v>0.27815468113975578</v>
      </c>
      <c r="AJ360" s="2">
        <v>0</v>
      </c>
      <c r="AK360" s="3">
        <v>12</v>
      </c>
      <c r="AL360" s="3">
        <v>454</v>
      </c>
      <c r="AM360" s="3">
        <v>282</v>
      </c>
      <c r="AN360" s="3">
        <v>11</v>
      </c>
      <c r="AO360" s="3">
        <v>13</v>
      </c>
      <c r="AP360" s="1">
        <f t="shared" si="151"/>
        <v>0</v>
      </c>
      <c r="AQ360" s="1">
        <f t="shared" si="152"/>
        <v>1.6042780748663103E-2</v>
      </c>
      <c r="AR360" s="1">
        <f t="shared" si="153"/>
        <v>0.60695187165775399</v>
      </c>
      <c r="AS360" s="1">
        <f t="shared" si="154"/>
        <v>0.3770053475935829</v>
      </c>
      <c r="AT360" s="5">
        <f t="shared" si="155"/>
        <v>737</v>
      </c>
      <c r="AU360" s="3">
        <f t="shared" si="161"/>
        <v>748</v>
      </c>
      <c r="AV360" s="2">
        <f t="shared" si="156"/>
        <v>1144</v>
      </c>
      <c r="AW360" s="1">
        <f t="shared" si="162"/>
        <v>0.31044776119402984</v>
      </c>
      <c r="AX360" s="1">
        <f t="shared" si="163"/>
        <v>0.30588235294117649</v>
      </c>
      <c r="AY360" s="1">
        <f t="shared" si="164"/>
        <v>0</v>
      </c>
      <c r="AZ360" s="1">
        <f t="shared" si="164"/>
        <v>3.6705882352941179</v>
      </c>
      <c r="BA360" s="1">
        <f t="shared" si="164"/>
        <v>138.87058823529412</v>
      </c>
      <c r="BB360" s="1">
        <f t="shared" si="164"/>
        <v>86.258823529411771</v>
      </c>
      <c r="BC360" s="1">
        <f t="shared" si="165"/>
        <v>0</v>
      </c>
      <c r="BD360" s="1">
        <f t="shared" si="165"/>
        <v>6.2089552238805972</v>
      </c>
      <c r="BE360" s="1">
        <f t="shared" si="165"/>
        <v>158.94925373134328</v>
      </c>
      <c r="BF360" s="1">
        <f t="shared" si="165"/>
        <v>63.641791044776113</v>
      </c>
      <c r="BG360" s="1">
        <f t="shared" si="166"/>
        <v>0</v>
      </c>
      <c r="BH360" s="1">
        <f t="shared" si="166"/>
        <v>1.6042780748663103E-2</v>
      </c>
      <c r="BI360" s="1">
        <f t="shared" si="166"/>
        <v>0.60695187165775399</v>
      </c>
      <c r="BJ360" s="1">
        <f t="shared" si="166"/>
        <v>0.3770053475935829</v>
      </c>
      <c r="BK360" s="1">
        <f t="shared" si="167"/>
        <v>0</v>
      </c>
      <c r="BL360" s="1">
        <f t="shared" si="167"/>
        <v>2.7137042062415198E-2</v>
      </c>
      <c r="BM360" s="1">
        <f t="shared" si="167"/>
        <v>0.69470827679782909</v>
      </c>
      <c r="BN360" s="1">
        <f t="shared" si="167"/>
        <v>0.27815468113975578</v>
      </c>
    </row>
    <row r="361" spans="1:66" hidden="1">
      <c r="A361" s="2" t="s">
        <v>161</v>
      </c>
      <c r="B361" s="2" t="s">
        <v>105</v>
      </c>
      <c r="C361" s="2" t="s">
        <v>164</v>
      </c>
      <c r="D361" s="2" t="s">
        <v>418</v>
      </c>
      <c r="E361" s="6" t="s">
        <v>92</v>
      </c>
      <c r="F361" s="2" t="s">
        <v>1436</v>
      </c>
      <c r="G361" s="2" t="s">
        <v>1433</v>
      </c>
      <c r="H361" s="2" t="s">
        <v>1434</v>
      </c>
      <c r="I361" s="2">
        <v>255</v>
      </c>
      <c r="J361" s="2">
        <v>10</v>
      </c>
      <c r="K361" s="2" t="str">
        <f t="shared" si="142"/>
        <v>ESTERIL</v>
      </c>
      <c r="L361" s="2">
        <f t="shared" si="143"/>
        <v>6.3999999999999997E-5</v>
      </c>
      <c r="M361" s="2">
        <f t="shared" si="144"/>
        <v>1.1000000000000001</v>
      </c>
      <c r="N361" s="8">
        <v>0.64</v>
      </c>
      <c r="O361" s="11">
        <v>0.11</v>
      </c>
      <c r="P361" s="11">
        <f t="shared" si="168"/>
        <v>0</v>
      </c>
      <c r="Q361" s="11">
        <f t="shared" si="169"/>
        <v>1</v>
      </c>
      <c r="R361" s="11">
        <f t="shared" si="170"/>
        <v>0</v>
      </c>
      <c r="S361" s="11">
        <f t="shared" si="171"/>
        <v>799236</v>
      </c>
      <c r="T361" s="2">
        <v>0</v>
      </c>
      <c r="U361" s="2">
        <v>894</v>
      </c>
      <c r="V361" s="2">
        <f t="shared" si="145"/>
        <v>0</v>
      </c>
      <c r="W361" s="2">
        <f t="shared" si="146"/>
        <v>1</v>
      </c>
      <c r="X361" s="2">
        <v>0</v>
      </c>
      <c r="Y361" s="2">
        <v>356</v>
      </c>
      <c r="Z361" s="5">
        <v>0</v>
      </c>
      <c r="AA361" s="5">
        <v>29</v>
      </c>
      <c r="AB361" s="5">
        <v>420</v>
      </c>
      <c r="AC361" s="5">
        <v>127</v>
      </c>
      <c r="AD361" s="5">
        <v>28</v>
      </c>
      <c r="AE361" s="5">
        <v>26</v>
      </c>
      <c r="AF361" s="5">
        <f t="shared" si="147"/>
        <v>0</v>
      </c>
      <c r="AG361" s="5">
        <f t="shared" si="148"/>
        <v>5.0347222222222224E-2</v>
      </c>
      <c r="AH361" s="5">
        <f t="shared" si="149"/>
        <v>0.72916666666666663</v>
      </c>
      <c r="AI361" s="5">
        <f t="shared" si="150"/>
        <v>0.2204861111111111</v>
      </c>
      <c r="AJ361" s="5">
        <v>0</v>
      </c>
      <c r="AK361" s="3">
        <v>7</v>
      </c>
      <c r="AL361" s="3">
        <v>415</v>
      </c>
      <c r="AM361" s="3">
        <v>177</v>
      </c>
      <c r="AN361" s="3">
        <v>8</v>
      </c>
      <c r="AO361" s="3">
        <v>23</v>
      </c>
      <c r="AP361" s="1">
        <f t="shared" si="151"/>
        <v>0</v>
      </c>
      <c r="AQ361" s="1">
        <f t="shared" si="152"/>
        <v>1.1686143572621035E-2</v>
      </c>
      <c r="AR361" s="1">
        <f t="shared" si="153"/>
        <v>0.69282136894824708</v>
      </c>
      <c r="AS361" s="1">
        <f t="shared" si="154"/>
        <v>0.29549248747913187</v>
      </c>
      <c r="AT361" s="5">
        <f t="shared" si="155"/>
        <v>576</v>
      </c>
      <c r="AU361" s="3">
        <f t="shared" si="161"/>
        <v>599</v>
      </c>
      <c r="AV361" s="2">
        <f t="shared" si="156"/>
        <v>894</v>
      </c>
      <c r="AW361" s="1">
        <f t="shared" si="162"/>
        <v>0.31041666666666667</v>
      </c>
      <c r="AX361" s="1">
        <f t="shared" si="163"/>
        <v>0.2984974958263773</v>
      </c>
      <c r="AY361" s="1">
        <f t="shared" si="164"/>
        <v>0</v>
      </c>
      <c r="AZ361" s="1">
        <f t="shared" si="164"/>
        <v>2.0894824707846409</v>
      </c>
      <c r="BA361" s="1">
        <f t="shared" si="164"/>
        <v>123.87646076794658</v>
      </c>
      <c r="BB361" s="1">
        <f t="shared" si="164"/>
        <v>52.834056761268783</v>
      </c>
      <c r="BC361" s="1">
        <f t="shared" si="165"/>
        <v>0</v>
      </c>
      <c r="BD361" s="1">
        <f t="shared" si="165"/>
        <v>9.0020833333333332</v>
      </c>
      <c r="BE361" s="1">
        <f t="shared" si="165"/>
        <v>130.375</v>
      </c>
      <c r="BF361" s="1">
        <f t="shared" si="165"/>
        <v>39.422916666666666</v>
      </c>
      <c r="BG361" s="1">
        <f t="shared" si="166"/>
        <v>0</v>
      </c>
      <c r="BH361" s="1">
        <f t="shared" si="166"/>
        <v>1.1686143572621033E-2</v>
      </c>
      <c r="BI361" s="1">
        <f t="shared" si="166"/>
        <v>0.69282136894824708</v>
      </c>
      <c r="BJ361" s="1">
        <f t="shared" si="166"/>
        <v>0.29549248747913187</v>
      </c>
      <c r="BK361" s="1">
        <f t="shared" si="167"/>
        <v>0</v>
      </c>
      <c r="BL361" s="1">
        <f t="shared" si="167"/>
        <v>5.0347222222222217E-2</v>
      </c>
      <c r="BM361" s="1">
        <f t="shared" si="167"/>
        <v>0.72916666666666663</v>
      </c>
      <c r="BN361" s="1">
        <f t="shared" si="167"/>
        <v>0.2204861111111111</v>
      </c>
    </row>
    <row r="362" spans="1:66" hidden="1">
      <c r="A362" s="2" t="s">
        <v>1047</v>
      </c>
      <c r="B362" s="2" t="s">
        <v>105</v>
      </c>
      <c r="C362" s="2" t="s">
        <v>1048</v>
      </c>
      <c r="D362" s="2">
        <v>16185</v>
      </c>
      <c r="E362" s="6" t="s">
        <v>60</v>
      </c>
      <c r="F362" s="2" t="s">
        <v>6</v>
      </c>
      <c r="G362" s="2" t="s">
        <v>6</v>
      </c>
      <c r="H362" s="2" t="s">
        <v>1434</v>
      </c>
      <c r="I362" s="2">
        <v>41</v>
      </c>
      <c r="J362" s="2">
        <v>5</v>
      </c>
      <c r="K362" s="2" t="str">
        <f t="shared" si="142"/>
        <v>ESTERIL</v>
      </c>
      <c r="L362" s="2">
        <f t="shared" si="143"/>
        <v>3.1999999999999999E-5</v>
      </c>
      <c r="M362" s="2">
        <f t="shared" si="144"/>
        <v>0.44999999999999996</v>
      </c>
      <c r="N362" s="8">
        <v>0.64</v>
      </c>
      <c r="O362" s="11">
        <v>0.09</v>
      </c>
      <c r="P362" s="11">
        <f t="shared" si="168"/>
        <v>0</v>
      </c>
      <c r="Q362" s="11">
        <f t="shared" si="169"/>
        <v>1</v>
      </c>
      <c r="R362" s="11">
        <f t="shared" si="170"/>
        <v>0</v>
      </c>
      <c r="S362" s="11">
        <f t="shared" si="171"/>
        <v>118336</v>
      </c>
      <c r="T362" s="2">
        <v>0</v>
      </c>
      <c r="U362" s="2">
        <v>344</v>
      </c>
      <c r="V362" s="2">
        <f t="shared" si="145"/>
        <v>0</v>
      </c>
      <c r="W362" s="2">
        <f t="shared" si="146"/>
        <v>1</v>
      </c>
      <c r="X362" s="2">
        <v>0</v>
      </c>
      <c r="Y362" s="2">
        <v>227</v>
      </c>
      <c r="Z362" s="5">
        <v>0</v>
      </c>
      <c r="AA362" s="5">
        <v>0</v>
      </c>
      <c r="AB362" s="5">
        <v>111</v>
      </c>
      <c r="AC362" s="5">
        <v>151</v>
      </c>
      <c r="AD362" s="5">
        <v>0</v>
      </c>
      <c r="AE362" s="5">
        <v>1</v>
      </c>
      <c r="AF362" s="5">
        <f t="shared" si="147"/>
        <v>0</v>
      </c>
      <c r="AG362" s="5">
        <f t="shared" si="148"/>
        <v>0</v>
      </c>
      <c r="AH362" s="5">
        <f t="shared" si="149"/>
        <v>0.42366412213740456</v>
      </c>
      <c r="AI362" s="5">
        <f t="shared" si="150"/>
        <v>0.57633587786259544</v>
      </c>
      <c r="AJ362" s="5">
        <v>0</v>
      </c>
      <c r="AK362" s="3">
        <v>0</v>
      </c>
      <c r="AL362" s="3">
        <v>73</v>
      </c>
      <c r="AM362" s="3">
        <v>189</v>
      </c>
      <c r="AN362" s="3">
        <v>0</v>
      </c>
      <c r="AO362" s="3">
        <v>1</v>
      </c>
      <c r="AP362" s="1">
        <f t="shared" si="151"/>
        <v>0</v>
      </c>
      <c r="AQ362" s="1">
        <f t="shared" si="152"/>
        <v>0</v>
      </c>
      <c r="AR362" s="1">
        <f t="shared" si="153"/>
        <v>0.2786259541984733</v>
      </c>
      <c r="AS362" s="1">
        <f t="shared" si="154"/>
        <v>0.72137404580152675</v>
      </c>
      <c r="AT362" s="5">
        <f t="shared" si="155"/>
        <v>262</v>
      </c>
      <c r="AU362" s="3">
        <f t="shared" si="161"/>
        <v>262</v>
      </c>
      <c r="AV362" s="2">
        <f t="shared" si="156"/>
        <v>344</v>
      </c>
      <c r="AW362" s="1">
        <f t="shared" si="162"/>
        <v>0.26259541984732826</v>
      </c>
      <c r="AX362" s="1">
        <f t="shared" si="163"/>
        <v>0.26259541984732826</v>
      </c>
      <c r="AY362" s="1">
        <f t="shared" si="164"/>
        <v>0</v>
      </c>
      <c r="AZ362" s="1">
        <f t="shared" si="164"/>
        <v>0</v>
      </c>
      <c r="BA362" s="1">
        <f t="shared" si="164"/>
        <v>19.169465648854963</v>
      </c>
      <c r="BB362" s="1">
        <f t="shared" si="164"/>
        <v>49.630534351145045</v>
      </c>
      <c r="BC362" s="1">
        <f t="shared" si="165"/>
        <v>0</v>
      </c>
      <c r="BD362" s="1">
        <f t="shared" si="165"/>
        <v>0</v>
      </c>
      <c r="BE362" s="1">
        <f t="shared" si="165"/>
        <v>29.148091603053437</v>
      </c>
      <c r="BF362" s="1">
        <f t="shared" si="165"/>
        <v>39.651908396946567</v>
      </c>
      <c r="BG362" s="1">
        <f t="shared" si="166"/>
        <v>0</v>
      </c>
      <c r="BH362" s="1">
        <f t="shared" si="166"/>
        <v>0</v>
      </c>
      <c r="BI362" s="1">
        <f t="shared" si="166"/>
        <v>0.27862595419847325</v>
      </c>
      <c r="BJ362" s="1">
        <f t="shared" si="166"/>
        <v>0.72137404580152664</v>
      </c>
      <c r="BK362" s="1">
        <f t="shared" si="167"/>
        <v>0</v>
      </c>
      <c r="BL362" s="1">
        <f t="shared" si="167"/>
        <v>0</v>
      </c>
      <c r="BM362" s="1">
        <f t="shared" si="167"/>
        <v>0.42366412213740456</v>
      </c>
      <c r="BN362" s="1">
        <f t="shared" si="167"/>
        <v>0.57633587786259532</v>
      </c>
    </row>
    <row r="363" spans="1:66" hidden="1">
      <c r="A363" s="2" t="s">
        <v>616</v>
      </c>
      <c r="B363" s="2" t="s">
        <v>105</v>
      </c>
      <c r="C363" s="2" t="s">
        <v>164</v>
      </c>
      <c r="D363" s="2" t="s">
        <v>838</v>
      </c>
      <c r="E363" s="6" t="s">
        <v>18</v>
      </c>
      <c r="F363" s="2" t="s">
        <v>1436</v>
      </c>
      <c r="G363" s="2" t="s">
        <v>6</v>
      </c>
      <c r="H363" s="2" t="s">
        <v>1141</v>
      </c>
      <c r="I363" s="2">
        <v>77</v>
      </c>
      <c r="J363" s="2">
        <v>20</v>
      </c>
      <c r="K363" s="2" t="str">
        <f t="shared" si="142"/>
        <v>ESTERIL</v>
      </c>
      <c r="L363" s="2">
        <f t="shared" si="143"/>
        <v>1.22E-4</v>
      </c>
      <c r="M363" s="2">
        <f t="shared" si="144"/>
        <v>2.2000000000000002</v>
      </c>
      <c r="N363" s="8">
        <v>0.61</v>
      </c>
      <c r="O363" s="11">
        <v>0.11</v>
      </c>
      <c r="P363" s="11">
        <f t="shared" si="168"/>
        <v>0</v>
      </c>
      <c r="Q363" s="11">
        <f t="shared" si="169"/>
        <v>1</v>
      </c>
      <c r="R363" s="11">
        <f t="shared" si="170"/>
        <v>0</v>
      </c>
      <c r="S363" s="11">
        <f t="shared" si="171"/>
        <v>1100401</v>
      </c>
      <c r="T363" s="2">
        <v>0</v>
      </c>
      <c r="U363" s="2">
        <v>1049</v>
      </c>
      <c r="V363" s="2">
        <f t="shared" si="145"/>
        <v>0</v>
      </c>
      <c r="W363" s="2">
        <f t="shared" si="146"/>
        <v>1</v>
      </c>
      <c r="X363" s="2">
        <v>0</v>
      </c>
      <c r="Y363" s="2">
        <v>395</v>
      </c>
      <c r="Z363" s="5">
        <v>0</v>
      </c>
      <c r="AA363" s="5">
        <v>0</v>
      </c>
      <c r="AB363" s="5">
        <v>440</v>
      </c>
      <c r="AC363" s="5">
        <v>283</v>
      </c>
      <c r="AD363" s="5">
        <v>0</v>
      </c>
      <c r="AE363" s="5">
        <v>11</v>
      </c>
      <c r="AF363" s="5">
        <f t="shared" si="147"/>
        <v>0</v>
      </c>
      <c r="AG363" s="5">
        <f t="shared" si="148"/>
        <v>0</v>
      </c>
      <c r="AH363" s="5">
        <f t="shared" si="149"/>
        <v>0.60857538035961267</v>
      </c>
      <c r="AI363" s="5">
        <f t="shared" si="150"/>
        <v>0.39142461964038727</v>
      </c>
      <c r="AJ363" s="5">
        <v>0</v>
      </c>
      <c r="AK363" s="3">
        <v>0</v>
      </c>
      <c r="AL363" s="3">
        <v>376</v>
      </c>
      <c r="AM363" s="3">
        <v>353</v>
      </c>
      <c r="AN363" s="3">
        <v>0</v>
      </c>
      <c r="AO363" s="3">
        <v>5</v>
      </c>
      <c r="AP363" s="1">
        <f t="shared" si="151"/>
        <v>0</v>
      </c>
      <c r="AQ363" s="1">
        <f t="shared" si="152"/>
        <v>0</v>
      </c>
      <c r="AR363" s="1">
        <f t="shared" si="153"/>
        <v>0.51577503429355276</v>
      </c>
      <c r="AS363" s="1">
        <f t="shared" si="154"/>
        <v>0.48422496570644719</v>
      </c>
      <c r="AT363" s="5">
        <f t="shared" si="155"/>
        <v>723</v>
      </c>
      <c r="AU363" s="3">
        <f t="shared" si="161"/>
        <v>729</v>
      </c>
      <c r="AV363" s="2">
        <f t="shared" si="156"/>
        <v>1049</v>
      </c>
      <c r="AW363" s="1">
        <f t="shared" si="162"/>
        <v>0.290179806362379</v>
      </c>
      <c r="AX363" s="1">
        <f t="shared" si="163"/>
        <v>0.28779149519890262</v>
      </c>
      <c r="AY363" s="1">
        <f t="shared" si="164"/>
        <v>0</v>
      </c>
      <c r="AZ363" s="1">
        <f t="shared" si="164"/>
        <v>0</v>
      </c>
      <c r="BA363" s="1">
        <f t="shared" si="164"/>
        <v>108.20960219478739</v>
      </c>
      <c r="BB363" s="1">
        <f t="shared" si="164"/>
        <v>101.59039780521263</v>
      </c>
      <c r="BC363" s="1">
        <f t="shared" si="165"/>
        <v>0</v>
      </c>
      <c r="BD363" s="1">
        <f t="shared" si="165"/>
        <v>0</v>
      </c>
      <c r="BE363" s="1">
        <f t="shared" si="165"/>
        <v>127.67911479944677</v>
      </c>
      <c r="BF363" s="1">
        <f t="shared" si="165"/>
        <v>82.120885200553261</v>
      </c>
      <c r="BG363" s="1">
        <f t="shared" si="166"/>
        <v>0</v>
      </c>
      <c r="BH363" s="1">
        <f t="shared" si="166"/>
        <v>0</v>
      </c>
      <c r="BI363" s="1">
        <f t="shared" si="166"/>
        <v>0.51577503429355287</v>
      </c>
      <c r="BJ363" s="1">
        <f t="shared" si="166"/>
        <v>0.48422496570644724</v>
      </c>
      <c r="BK363" s="1">
        <f t="shared" si="167"/>
        <v>0</v>
      </c>
      <c r="BL363" s="1">
        <f t="shared" si="167"/>
        <v>0</v>
      </c>
      <c r="BM363" s="1">
        <f t="shared" si="167"/>
        <v>0.60857538035961278</v>
      </c>
      <c r="BN363" s="1">
        <f t="shared" si="167"/>
        <v>0.39142461964038733</v>
      </c>
    </row>
    <row r="364" spans="1:66" hidden="1">
      <c r="A364" s="2" t="s">
        <v>616</v>
      </c>
      <c r="B364" s="2" t="s">
        <v>105</v>
      </c>
      <c r="C364" s="2" t="s">
        <v>162</v>
      </c>
      <c r="D364" s="2" t="s">
        <v>637</v>
      </c>
      <c r="E364" s="6" t="s">
        <v>4</v>
      </c>
      <c r="F364" s="2" t="s">
        <v>1436</v>
      </c>
      <c r="G364" s="2" t="s">
        <v>1433</v>
      </c>
      <c r="H364" s="2" t="s">
        <v>1434</v>
      </c>
      <c r="I364" s="2">
        <v>21</v>
      </c>
      <c r="K364" s="2" t="str">
        <f t="shared" si="142"/>
        <v>MINERIO</v>
      </c>
      <c r="L364" s="2">
        <f t="shared" si="143"/>
        <v>0</v>
      </c>
      <c r="M364" s="2">
        <f t="shared" si="144"/>
        <v>0</v>
      </c>
      <c r="N364" s="8">
        <v>0.60666666666666669</v>
      </c>
      <c r="O364" s="11">
        <v>0.44</v>
      </c>
      <c r="P364" s="11">
        <f t="shared" si="168"/>
        <v>4.1819132253005748E-3</v>
      </c>
      <c r="Q364" s="11">
        <f t="shared" si="169"/>
        <v>0.99999780477477951</v>
      </c>
      <c r="R364" s="11">
        <f t="shared" si="170"/>
        <v>15049.070569785676</v>
      </c>
      <c r="S364" s="11">
        <f t="shared" si="171"/>
        <v>3598601.1002427647</v>
      </c>
      <c r="T364" s="2">
        <v>8</v>
      </c>
      <c r="U364" s="2">
        <v>1905</v>
      </c>
      <c r="V364" s="2">
        <f t="shared" si="145"/>
        <v>4.1819132253005748E-3</v>
      </c>
      <c r="W364" s="2">
        <f t="shared" si="146"/>
        <v>0.99581808677469941</v>
      </c>
      <c r="X364" s="2">
        <v>0</v>
      </c>
      <c r="Y364" s="2">
        <v>445</v>
      </c>
      <c r="Z364" s="2">
        <v>0</v>
      </c>
      <c r="AA364" s="2">
        <v>66</v>
      </c>
      <c r="AB364" s="2">
        <v>901</v>
      </c>
      <c r="AC364" s="2">
        <v>196</v>
      </c>
      <c r="AD364" s="2">
        <v>62</v>
      </c>
      <c r="AE364" s="2">
        <v>48</v>
      </c>
      <c r="AF364" s="5">
        <f t="shared" si="147"/>
        <v>0</v>
      </c>
      <c r="AG364" s="5">
        <f t="shared" si="148"/>
        <v>5.6749785038693032E-2</v>
      </c>
      <c r="AH364" s="5">
        <f t="shared" si="149"/>
        <v>0.77472055030094578</v>
      </c>
      <c r="AI364" s="5">
        <f t="shared" si="150"/>
        <v>0.16852966466036112</v>
      </c>
      <c r="AJ364" s="2">
        <v>0</v>
      </c>
      <c r="AK364" s="3">
        <v>47</v>
      </c>
      <c r="AL364" s="3">
        <v>858</v>
      </c>
      <c r="AM364" s="3">
        <v>292</v>
      </c>
      <c r="AN364" s="3">
        <v>37</v>
      </c>
      <c r="AO364" s="3">
        <v>38</v>
      </c>
      <c r="AP364" s="1">
        <f t="shared" si="151"/>
        <v>0</v>
      </c>
      <c r="AQ364" s="1">
        <f t="shared" si="152"/>
        <v>3.9264828738512947E-2</v>
      </c>
      <c r="AR364" s="1">
        <f t="shared" si="153"/>
        <v>0.71679197994987465</v>
      </c>
      <c r="AS364" s="1">
        <f t="shared" si="154"/>
        <v>0.24394319131161235</v>
      </c>
      <c r="AT364" s="5">
        <f t="shared" si="155"/>
        <v>1163</v>
      </c>
      <c r="AU364" s="3">
        <f t="shared" si="161"/>
        <v>1197</v>
      </c>
      <c r="AV364" s="2">
        <f t="shared" si="156"/>
        <v>1913</v>
      </c>
      <c r="AW364" s="1">
        <f t="shared" si="162"/>
        <v>0.32897678417884779</v>
      </c>
      <c r="AX364" s="1">
        <f t="shared" si="163"/>
        <v>0.31963241436925649</v>
      </c>
      <c r="AY364" s="1">
        <f t="shared" si="164"/>
        <v>0</v>
      </c>
      <c r="AZ364" s="1">
        <f t="shared" si="164"/>
        <v>15.022723475355056</v>
      </c>
      <c r="BA364" s="1">
        <f t="shared" si="164"/>
        <v>274.24461152882208</v>
      </c>
      <c r="BB364" s="1">
        <f t="shared" si="164"/>
        <v>93.332664995822896</v>
      </c>
      <c r="BC364" s="1">
        <f t="shared" si="165"/>
        <v>0</v>
      </c>
      <c r="BD364" s="1">
        <f t="shared" si="165"/>
        <v>21.712467755803953</v>
      </c>
      <c r="BE364" s="1">
        <f t="shared" si="165"/>
        <v>296.40808254514184</v>
      </c>
      <c r="BF364" s="1">
        <f t="shared" si="165"/>
        <v>64.479449699054172</v>
      </c>
      <c r="BG364" s="1">
        <f t="shared" si="166"/>
        <v>0</v>
      </c>
      <c r="BH364" s="1">
        <f t="shared" si="166"/>
        <v>3.9264828738512954E-2</v>
      </c>
      <c r="BI364" s="1">
        <f t="shared" si="166"/>
        <v>0.71679197994987465</v>
      </c>
      <c r="BJ364" s="1">
        <f t="shared" si="166"/>
        <v>0.24394319131161235</v>
      </c>
      <c r="BK364" s="1">
        <f t="shared" si="167"/>
        <v>0</v>
      </c>
      <c r="BL364" s="1">
        <f t="shared" si="167"/>
        <v>5.6749785038693032E-2</v>
      </c>
      <c r="BM364" s="1">
        <f t="shared" si="167"/>
        <v>0.77472055030094578</v>
      </c>
      <c r="BN364" s="1">
        <f t="shared" si="167"/>
        <v>0.16852966466036115</v>
      </c>
    </row>
    <row r="365" spans="1:66" hidden="1">
      <c r="A365" s="2" t="s">
        <v>161</v>
      </c>
      <c r="B365" s="2" t="s">
        <v>105</v>
      </c>
      <c r="C365" s="2" t="s">
        <v>164</v>
      </c>
      <c r="D365" s="2" t="s">
        <v>221</v>
      </c>
      <c r="E365" s="6" t="s">
        <v>73</v>
      </c>
      <c r="F365" s="2" t="s">
        <v>1141</v>
      </c>
      <c r="G365" s="2" t="s">
        <v>1433</v>
      </c>
      <c r="H365" s="2" t="s">
        <v>1141</v>
      </c>
      <c r="I365" s="2">
        <v>57</v>
      </c>
      <c r="J365" s="2">
        <v>115</v>
      </c>
      <c r="K365" s="2" t="str">
        <f t="shared" si="142"/>
        <v>MINERIO</v>
      </c>
      <c r="L365" s="2">
        <f t="shared" si="143"/>
        <v>6.8999999999999997E-4</v>
      </c>
      <c r="M365" s="2">
        <f t="shared" si="144"/>
        <v>87.4</v>
      </c>
      <c r="N365" s="9">
        <v>0.6</v>
      </c>
      <c r="O365" s="10">
        <v>0.76</v>
      </c>
      <c r="P365" s="11">
        <f t="shared" si="168"/>
        <v>0</v>
      </c>
      <c r="Q365" s="11">
        <f t="shared" si="169"/>
        <v>1</v>
      </c>
      <c r="R365" s="11">
        <f t="shared" si="170"/>
        <v>0</v>
      </c>
      <c r="S365" s="11">
        <f t="shared" si="171"/>
        <v>25341156</v>
      </c>
      <c r="T365" s="2">
        <v>0</v>
      </c>
      <c r="U365" s="2">
        <v>5034</v>
      </c>
      <c r="V365" s="2">
        <f t="shared" si="145"/>
        <v>0</v>
      </c>
      <c r="W365" s="2">
        <f t="shared" si="146"/>
        <v>1</v>
      </c>
      <c r="X365" s="2">
        <v>0</v>
      </c>
      <c r="Y365" s="2">
        <v>683</v>
      </c>
      <c r="Z365" s="5">
        <v>0</v>
      </c>
      <c r="AA365" s="5">
        <v>5</v>
      </c>
      <c r="AB365" s="5">
        <v>1620</v>
      </c>
      <c r="AC365" s="5">
        <v>1523</v>
      </c>
      <c r="AD365" s="5">
        <v>6</v>
      </c>
      <c r="AE365" s="5">
        <v>35</v>
      </c>
      <c r="AF365" s="5">
        <f t="shared" si="147"/>
        <v>0</v>
      </c>
      <c r="AG365" s="5">
        <f t="shared" si="148"/>
        <v>1.5883100381194409E-3</v>
      </c>
      <c r="AH365" s="5">
        <f t="shared" si="149"/>
        <v>0.51461245235069886</v>
      </c>
      <c r="AI365" s="5">
        <f t="shared" si="150"/>
        <v>0.48379923761118171</v>
      </c>
      <c r="AJ365" s="2">
        <v>0</v>
      </c>
      <c r="AK365" s="3">
        <v>1</v>
      </c>
      <c r="AL365" s="3">
        <v>1280</v>
      </c>
      <c r="AM365" s="3">
        <v>1886</v>
      </c>
      <c r="AN365" s="3">
        <v>2</v>
      </c>
      <c r="AO365" s="3">
        <v>20</v>
      </c>
      <c r="AP365" s="1">
        <f t="shared" si="151"/>
        <v>0</v>
      </c>
      <c r="AQ365" s="1">
        <f t="shared" si="152"/>
        <v>3.1575623618566466E-4</v>
      </c>
      <c r="AR365" s="1">
        <f t="shared" si="153"/>
        <v>0.40416798231765078</v>
      </c>
      <c r="AS365" s="1">
        <f t="shared" si="154"/>
        <v>0.59551626144616354</v>
      </c>
      <c r="AT365" s="5">
        <f t="shared" si="155"/>
        <v>3148</v>
      </c>
      <c r="AU365" s="3">
        <f t="shared" si="161"/>
        <v>3167</v>
      </c>
      <c r="AV365" s="2">
        <f t="shared" si="156"/>
        <v>5034</v>
      </c>
      <c r="AW365" s="1">
        <f t="shared" si="162"/>
        <v>0.31982210927573063</v>
      </c>
      <c r="AX365" s="1">
        <f t="shared" si="163"/>
        <v>0.31790337859172718</v>
      </c>
      <c r="AY365" s="1">
        <f t="shared" si="164"/>
        <v>0</v>
      </c>
      <c r="AZ365" s="1">
        <f t="shared" si="164"/>
        <v>0.31790337859172718</v>
      </c>
      <c r="BA365" s="1">
        <f t="shared" si="164"/>
        <v>406.91632459741078</v>
      </c>
      <c r="BB365" s="1">
        <f t="shared" si="164"/>
        <v>599.56577202399751</v>
      </c>
      <c r="BC365" s="1">
        <f t="shared" si="165"/>
        <v>0</v>
      </c>
      <c r="BD365" s="1">
        <f t="shared" si="165"/>
        <v>1.599110546378653</v>
      </c>
      <c r="BE365" s="1">
        <f t="shared" si="165"/>
        <v>518.11181702668364</v>
      </c>
      <c r="BF365" s="1">
        <f t="shared" si="165"/>
        <v>487.08907242693772</v>
      </c>
      <c r="BG365" s="1">
        <f t="shared" si="166"/>
        <v>0</v>
      </c>
      <c r="BH365" s="1">
        <f t="shared" si="166"/>
        <v>3.1575623618566466E-4</v>
      </c>
      <c r="BI365" s="1">
        <f t="shared" si="166"/>
        <v>0.40416798231765078</v>
      </c>
      <c r="BJ365" s="1">
        <f t="shared" si="166"/>
        <v>0.59551626144616365</v>
      </c>
      <c r="BK365" s="1">
        <f t="shared" si="167"/>
        <v>0</v>
      </c>
      <c r="BL365" s="1">
        <f t="shared" si="167"/>
        <v>1.5883100381194409E-3</v>
      </c>
      <c r="BM365" s="1">
        <f t="shared" si="167"/>
        <v>0.51461245235069886</v>
      </c>
      <c r="BN365" s="1">
        <f t="shared" si="167"/>
        <v>0.48379923761118171</v>
      </c>
    </row>
    <row r="366" spans="1:66" hidden="1">
      <c r="A366" s="2" t="s">
        <v>161</v>
      </c>
      <c r="B366" s="2" t="s">
        <v>105</v>
      </c>
      <c r="C366" s="2" t="s">
        <v>164</v>
      </c>
      <c r="D366" s="2" t="s">
        <v>386</v>
      </c>
      <c r="E366" s="6" t="s">
        <v>13</v>
      </c>
      <c r="F366" s="2" t="s">
        <v>1436</v>
      </c>
      <c r="G366" s="2" t="s">
        <v>1433</v>
      </c>
      <c r="H366" s="2" t="s">
        <v>1434</v>
      </c>
      <c r="I366" s="2">
        <v>223</v>
      </c>
      <c r="J366" s="2">
        <v>70</v>
      </c>
      <c r="K366" s="2" t="str">
        <f t="shared" si="142"/>
        <v>MINERIO</v>
      </c>
      <c r="L366" s="2">
        <f t="shared" si="143"/>
        <v>4.2000000000000002E-4</v>
      </c>
      <c r="M366" s="2">
        <f t="shared" si="144"/>
        <v>441.7</v>
      </c>
      <c r="N366" s="8">
        <v>0.6</v>
      </c>
      <c r="O366" s="11">
        <v>6.31</v>
      </c>
      <c r="P366" s="11">
        <f t="shared" si="168"/>
        <v>3.5141329258976318E-2</v>
      </c>
      <c r="Q366" s="11">
        <f t="shared" si="169"/>
        <v>0.99998608834505753</v>
      </c>
      <c r="R366" s="11">
        <f t="shared" si="170"/>
        <v>208189.74484339191</v>
      </c>
      <c r="S366" s="11">
        <f t="shared" si="171"/>
        <v>5924273.5824035713</v>
      </c>
      <c r="T366" s="2">
        <v>92</v>
      </c>
      <c r="U366" s="2">
        <v>2526</v>
      </c>
      <c r="V366" s="2">
        <f t="shared" si="145"/>
        <v>3.5141329258976318E-2</v>
      </c>
      <c r="W366" s="2">
        <f t="shared" si="146"/>
        <v>0.96485867074102372</v>
      </c>
      <c r="X366" s="2">
        <v>0</v>
      </c>
      <c r="Y366" s="2">
        <v>521</v>
      </c>
      <c r="Z366" s="5">
        <v>0</v>
      </c>
      <c r="AA366" s="5">
        <v>94</v>
      </c>
      <c r="AB366" s="5">
        <v>1226</v>
      </c>
      <c r="AC366" s="5">
        <v>234</v>
      </c>
      <c r="AD366" s="5">
        <v>92</v>
      </c>
      <c r="AE366" s="5">
        <v>70</v>
      </c>
      <c r="AF366" s="5">
        <f t="shared" si="147"/>
        <v>0</v>
      </c>
      <c r="AG366" s="5">
        <f t="shared" si="148"/>
        <v>6.0489060489060491E-2</v>
      </c>
      <c r="AH366" s="5">
        <f t="shared" si="149"/>
        <v>0.78893178893178895</v>
      </c>
      <c r="AI366" s="5">
        <f t="shared" si="150"/>
        <v>0.15057915057915058</v>
      </c>
      <c r="AJ366" s="5">
        <v>0</v>
      </c>
      <c r="AK366" s="3">
        <v>70</v>
      </c>
      <c r="AL366" s="3">
        <v>1192</v>
      </c>
      <c r="AM366" s="3">
        <v>330</v>
      </c>
      <c r="AN366" s="3">
        <v>74</v>
      </c>
      <c r="AO366" s="3">
        <v>48</v>
      </c>
      <c r="AP366" s="1">
        <f t="shared" si="151"/>
        <v>0</v>
      </c>
      <c r="AQ366" s="1">
        <f t="shared" si="152"/>
        <v>4.3969849246231159E-2</v>
      </c>
      <c r="AR366" s="1">
        <f t="shared" si="153"/>
        <v>0.74874371859296485</v>
      </c>
      <c r="AS366" s="1">
        <f t="shared" si="154"/>
        <v>0.20728643216080403</v>
      </c>
      <c r="AT366" s="5">
        <f t="shared" si="155"/>
        <v>1554</v>
      </c>
      <c r="AU366" s="3">
        <f t="shared" si="161"/>
        <v>1592</v>
      </c>
      <c r="AV366" s="2">
        <f t="shared" si="156"/>
        <v>2618</v>
      </c>
      <c r="AW366" s="1">
        <f t="shared" si="162"/>
        <v>0.33693693693693694</v>
      </c>
      <c r="AX366" s="1">
        <f t="shared" si="163"/>
        <v>0.32889447236180902</v>
      </c>
      <c r="AY366" s="1">
        <f t="shared" si="164"/>
        <v>0</v>
      </c>
      <c r="AZ366" s="1">
        <f t="shared" si="164"/>
        <v>23.022613065326631</v>
      </c>
      <c r="BA366" s="1">
        <f t="shared" si="164"/>
        <v>392.04221105527637</v>
      </c>
      <c r="BB366" s="1">
        <f t="shared" si="164"/>
        <v>108.53517587939697</v>
      </c>
      <c r="BC366" s="1">
        <f t="shared" si="165"/>
        <v>0</v>
      </c>
      <c r="BD366" s="1">
        <f t="shared" si="165"/>
        <v>31.672072072072073</v>
      </c>
      <c r="BE366" s="1">
        <f t="shared" si="165"/>
        <v>413.0846846846847</v>
      </c>
      <c r="BF366" s="1">
        <f t="shared" si="165"/>
        <v>78.843243243243236</v>
      </c>
      <c r="BG366" s="1">
        <f t="shared" si="166"/>
        <v>0</v>
      </c>
      <c r="BH366" s="1">
        <f t="shared" si="166"/>
        <v>4.3969849246231152E-2</v>
      </c>
      <c r="BI366" s="1">
        <f t="shared" si="166"/>
        <v>0.74874371859296474</v>
      </c>
      <c r="BJ366" s="1">
        <f t="shared" si="166"/>
        <v>0.207286432160804</v>
      </c>
      <c r="BK366" s="1">
        <f t="shared" si="167"/>
        <v>0</v>
      </c>
      <c r="BL366" s="1">
        <f t="shared" si="167"/>
        <v>6.0489060489060491E-2</v>
      </c>
      <c r="BM366" s="1">
        <f t="shared" si="167"/>
        <v>0.78893178893178895</v>
      </c>
      <c r="BN366" s="1">
        <f t="shared" si="167"/>
        <v>0.15057915057915056</v>
      </c>
    </row>
    <row r="367" spans="1:66" hidden="1">
      <c r="A367" s="2" t="s">
        <v>616</v>
      </c>
      <c r="B367" s="2" t="s">
        <v>105</v>
      </c>
      <c r="C367" s="2" t="s">
        <v>162</v>
      </c>
      <c r="D367" s="2" t="s">
        <v>739</v>
      </c>
      <c r="E367" s="6" t="s">
        <v>4</v>
      </c>
      <c r="F367" s="2" t="s">
        <v>1436</v>
      </c>
      <c r="G367" s="2" t="s">
        <v>1433</v>
      </c>
      <c r="H367" s="2" t="s">
        <v>1434</v>
      </c>
      <c r="I367" s="2">
        <v>22</v>
      </c>
      <c r="J367" s="2">
        <v>20</v>
      </c>
      <c r="K367" s="2" t="str">
        <f t="shared" si="142"/>
        <v>MINERIO</v>
      </c>
      <c r="L367" s="2">
        <f t="shared" si="143"/>
        <v>1.2E-4</v>
      </c>
      <c r="M367" s="2">
        <f t="shared" si="144"/>
        <v>104</v>
      </c>
      <c r="N367" s="9">
        <v>0.6</v>
      </c>
      <c r="O367" s="10">
        <v>5.2</v>
      </c>
      <c r="P367" s="11">
        <f t="shared" si="168"/>
        <v>4.5133991537376586E-2</v>
      </c>
      <c r="Q367" s="11">
        <f t="shared" si="169"/>
        <v>0.99996666729165495</v>
      </c>
      <c r="R367" s="11">
        <f t="shared" si="170"/>
        <v>75107.475317348377</v>
      </c>
      <c r="S367" s="11">
        <f t="shared" si="171"/>
        <v>1664044.5310400431</v>
      </c>
      <c r="T367" s="2">
        <v>64</v>
      </c>
      <c r="U367" s="2">
        <v>1354</v>
      </c>
      <c r="V367" s="2">
        <f t="shared" si="145"/>
        <v>4.5133991537376586E-2</v>
      </c>
      <c r="W367" s="2">
        <f t="shared" si="146"/>
        <v>0.95486600846262337</v>
      </c>
      <c r="X367" s="2">
        <v>0</v>
      </c>
      <c r="Y367" s="2">
        <v>395</v>
      </c>
      <c r="Z367" s="2">
        <v>0</v>
      </c>
      <c r="AA367" s="2">
        <v>85</v>
      </c>
      <c r="AB367" s="2">
        <v>667</v>
      </c>
      <c r="AC367" s="2">
        <v>117</v>
      </c>
      <c r="AD367" s="2">
        <v>55</v>
      </c>
      <c r="AE367" s="2">
        <v>43</v>
      </c>
      <c r="AF367" s="5">
        <f t="shared" si="147"/>
        <v>0</v>
      </c>
      <c r="AG367" s="5">
        <f t="shared" si="148"/>
        <v>9.7813578826237049E-2</v>
      </c>
      <c r="AH367" s="5">
        <f t="shared" si="149"/>
        <v>0.76754890678941312</v>
      </c>
      <c r="AI367" s="5">
        <f t="shared" si="150"/>
        <v>0.13463751438434982</v>
      </c>
      <c r="AJ367" s="2">
        <v>0</v>
      </c>
      <c r="AK367" s="3">
        <v>60</v>
      </c>
      <c r="AL367" s="3">
        <v>656</v>
      </c>
      <c r="AM367" s="3">
        <v>176</v>
      </c>
      <c r="AN367" s="3">
        <v>45</v>
      </c>
      <c r="AO367" s="3">
        <v>30</v>
      </c>
      <c r="AP367" s="1">
        <f t="shared" si="151"/>
        <v>0</v>
      </c>
      <c r="AQ367" s="1">
        <f t="shared" si="152"/>
        <v>6.726457399103139E-2</v>
      </c>
      <c r="AR367" s="1">
        <f t="shared" si="153"/>
        <v>0.73542600896860988</v>
      </c>
      <c r="AS367" s="1">
        <f t="shared" si="154"/>
        <v>0.19730941704035873</v>
      </c>
      <c r="AT367" s="5">
        <f t="shared" si="155"/>
        <v>869</v>
      </c>
      <c r="AU367" s="3">
        <f t="shared" si="161"/>
        <v>892</v>
      </c>
      <c r="AV367" s="2">
        <f t="shared" si="156"/>
        <v>1418</v>
      </c>
      <c r="AW367" s="1">
        <f t="shared" si="162"/>
        <v>0.32635212888377446</v>
      </c>
      <c r="AX367" s="1">
        <f t="shared" si="163"/>
        <v>0.31793721973094169</v>
      </c>
      <c r="AY367" s="1">
        <f t="shared" si="164"/>
        <v>0</v>
      </c>
      <c r="AZ367" s="1">
        <f t="shared" si="164"/>
        <v>19.076233183856502</v>
      </c>
      <c r="BA367" s="1">
        <f t="shared" si="164"/>
        <v>208.56681614349776</v>
      </c>
      <c r="BB367" s="1">
        <f t="shared" si="164"/>
        <v>55.956950672645739</v>
      </c>
      <c r="BC367" s="1">
        <f t="shared" si="165"/>
        <v>0</v>
      </c>
      <c r="BD367" s="1">
        <f t="shared" si="165"/>
        <v>27.73993095512083</v>
      </c>
      <c r="BE367" s="1">
        <f t="shared" si="165"/>
        <v>217.67686996547758</v>
      </c>
      <c r="BF367" s="1">
        <f t="shared" si="165"/>
        <v>38.183199079401611</v>
      </c>
      <c r="BG367" s="1">
        <f t="shared" si="166"/>
        <v>0</v>
      </c>
      <c r="BH367" s="1">
        <f t="shared" si="166"/>
        <v>6.726457399103139E-2</v>
      </c>
      <c r="BI367" s="1">
        <f t="shared" si="166"/>
        <v>0.73542600896860977</v>
      </c>
      <c r="BJ367" s="1">
        <f t="shared" si="166"/>
        <v>0.19730941704035873</v>
      </c>
      <c r="BK367" s="1">
        <f t="shared" si="167"/>
        <v>0</v>
      </c>
      <c r="BL367" s="1">
        <f t="shared" si="167"/>
        <v>9.7813578826237049E-2</v>
      </c>
      <c r="BM367" s="1">
        <f t="shared" si="167"/>
        <v>0.76754890678941312</v>
      </c>
      <c r="BN367" s="1">
        <f t="shared" si="167"/>
        <v>0.13463751438434982</v>
      </c>
    </row>
    <row r="368" spans="1:66" hidden="1">
      <c r="A368" s="2" t="s">
        <v>1047</v>
      </c>
      <c r="B368" s="2" t="s">
        <v>105</v>
      </c>
      <c r="C368" s="2" t="s">
        <v>1048</v>
      </c>
      <c r="D368" s="2">
        <v>16124</v>
      </c>
      <c r="E368" s="6" t="s">
        <v>114</v>
      </c>
      <c r="F368" s="2" t="s">
        <v>1436</v>
      </c>
      <c r="G368" s="2" t="s">
        <v>1433</v>
      </c>
      <c r="H368" s="2" t="s">
        <v>1434</v>
      </c>
      <c r="I368" s="2">
        <v>4</v>
      </c>
      <c r="J368" s="2">
        <v>30</v>
      </c>
      <c r="K368" s="2" t="str">
        <f t="shared" si="142"/>
        <v>ESTERIL</v>
      </c>
      <c r="L368" s="2">
        <f t="shared" si="143"/>
        <v>1.7399999999999997E-4</v>
      </c>
      <c r="M368" s="2">
        <f t="shared" si="144"/>
        <v>0</v>
      </c>
      <c r="N368" s="8">
        <v>0.57999999999999996</v>
      </c>
      <c r="P368" s="11">
        <f t="shared" si="168"/>
        <v>0</v>
      </c>
      <c r="Q368" s="11">
        <f t="shared" si="169"/>
        <v>1</v>
      </c>
      <c r="R368" s="11">
        <f t="shared" si="170"/>
        <v>0</v>
      </c>
      <c r="S368" s="11">
        <f t="shared" si="171"/>
        <v>2328676</v>
      </c>
      <c r="T368" s="2">
        <v>0</v>
      </c>
      <c r="U368" s="2">
        <v>1526</v>
      </c>
      <c r="V368" s="2">
        <f t="shared" si="145"/>
        <v>0</v>
      </c>
      <c r="W368" s="2">
        <f t="shared" si="146"/>
        <v>1</v>
      </c>
      <c r="X368" s="2">
        <v>0</v>
      </c>
      <c r="Y368" s="2">
        <v>386</v>
      </c>
      <c r="Z368" s="5">
        <v>0</v>
      </c>
      <c r="AA368" s="5">
        <v>13</v>
      </c>
      <c r="AB368" s="5">
        <v>718</v>
      </c>
      <c r="AC368" s="5">
        <v>296</v>
      </c>
      <c r="AD368" s="5">
        <v>16</v>
      </c>
      <c r="AE368" s="5">
        <v>41</v>
      </c>
      <c r="AF368" s="5">
        <f t="shared" si="147"/>
        <v>0</v>
      </c>
      <c r="AG368" s="5">
        <f t="shared" si="148"/>
        <v>1.2658227848101266E-2</v>
      </c>
      <c r="AH368" s="5">
        <f t="shared" si="149"/>
        <v>0.69912366114897762</v>
      </c>
      <c r="AI368" s="5">
        <f t="shared" si="150"/>
        <v>0.28821811100292111</v>
      </c>
      <c r="AJ368" s="5">
        <v>0</v>
      </c>
      <c r="AK368" s="3">
        <v>5</v>
      </c>
      <c r="AL368" s="3">
        <v>654</v>
      </c>
      <c r="AM368" s="3">
        <v>391</v>
      </c>
      <c r="AN368" s="3">
        <v>7</v>
      </c>
      <c r="AO368" s="3">
        <v>27</v>
      </c>
      <c r="AP368" s="1">
        <f t="shared" si="151"/>
        <v>0</v>
      </c>
      <c r="AQ368" s="1">
        <f t="shared" si="152"/>
        <v>4.7619047619047623E-3</v>
      </c>
      <c r="AR368" s="1">
        <f t="shared" si="153"/>
        <v>0.62285714285714289</v>
      </c>
      <c r="AS368" s="1">
        <f t="shared" si="154"/>
        <v>0.37238095238095237</v>
      </c>
      <c r="AT368" s="5">
        <f t="shared" si="155"/>
        <v>1027</v>
      </c>
      <c r="AU368" s="3">
        <f t="shared" si="161"/>
        <v>1050</v>
      </c>
      <c r="AV368" s="2">
        <f t="shared" si="156"/>
        <v>1526</v>
      </c>
      <c r="AW368" s="1">
        <f t="shared" si="162"/>
        <v>0.29717624148003896</v>
      </c>
      <c r="AX368" s="1">
        <f t="shared" si="163"/>
        <v>0.29066666666666668</v>
      </c>
      <c r="AY368" s="1">
        <f t="shared" si="164"/>
        <v>0</v>
      </c>
      <c r="AZ368" s="1">
        <f t="shared" si="164"/>
        <v>1.4533333333333334</v>
      </c>
      <c r="BA368" s="1">
        <f t="shared" si="164"/>
        <v>190.096</v>
      </c>
      <c r="BB368" s="1">
        <f t="shared" si="164"/>
        <v>113.65066666666668</v>
      </c>
      <c r="BC368" s="1">
        <f t="shared" si="165"/>
        <v>0</v>
      </c>
      <c r="BD368" s="1">
        <f t="shared" si="165"/>
        <v>3.8632911392405065</v>
      </c>
      <c r="BE368" s="1">
        <f t="shared" si="165"/>
        <v>213.37254138266798</v>
      </c>
      <c r="BF368" s="1">
        <f t="shared" si="165"/>
        <v>87.964167478091525</v>
      </c>
      <c r="BG368" s="1">
        <f t="shared" si="166"/>
        <v>0</v>
      </c>
      <c r="BH368" s="1">
        <f t="shared" si="166"/>
        <v>4.7619047619047615E-3</v>
      </c>
      <c r="BI368" s="1">
        <f t="shared" si="166"/>
        <v>0.62285714285714278</v>
      </c>
      <c r="BJ368" s="1">
        <f t="shared" si="166"/>
        <v>0.37238095238095237</v>
      </c>
      <c r="BK368" s="1">
        <f t="shared" si="167"/>
        <v>0</v>
      </c>
      <c r="BL368" s="1">
        <f t="shared" si="167"/>
        <v>1.2658227848101264E-2</v>
      </c>
      <c r="BM368" s="1">
        <f t="shared" si="167"/>
        <v>0.6991236611489775</v>
      </c>
      <c r="BN368" s="1">
        <f t="shared" si="167"/>
        <v>0.28821811100292105</v>
      </c>
    </row>
    <row r="369" spans="1:66" hidden="1">
      <c r="A369" s="2" t="s">
        <v>616</v>
      </c>
      <c r="B369" s="2" t="s">
        <v>105</v>
      </c>
      <c r="C369" s="2" t="s">
        <v>162</v>
      </c>
      <c r="D369" s="2" t="s">
        <v>735</v>
      </c>
      <c r="E369" s="6" t="s">
        <v>4</v>
      </c>
      <c r="F369" s="2" t="s">
        <v>1436</v>
      </c>
      <c r="G369" s="2" t="s">
        <v>1433</v>
      </c>
      <c r="H369" s="2" t="s">
        <v>1434</v>
      </c>
      <c r="I369" s="2">
        <v>18</v>
      </c>
      <c r="J369" s="2">
        <v>100</v>
      </c>
      <c r="K369" s="2" t="str">
        <f t="shared" si="142"/>
        <v>MINERIO</v>
      </c>
      <c r="L369" s="2">
        <f t="shared" si="143"/>
        <v>5.6000000000000006E-4</v>
      </c>
      <c r="M369" s="2">
        <f t="shared" si="144"/>
        <v>65</v>
      </c>
      <c r="N369" s="9">
        <v>0.56000000000000005</v>
      </c>
      <c r="O369" s="10">
        <v>0.65</v>
      </c>
      <c r="P369" s="11">
        <f t="shared" si="168"/>
        <v>5.4827901309777646E-3</v>
      </c>
      <c r="Q369" s="11">
        <f t="shared" si="169"/>
        <v>0.99999832074091155</v>
      </c>
      <c r="R369" s="11">
        <f t="shared" si="170"/>
        <v>57805.105696009748</v>
      </c>
      <c r="S369" s="11">
        <f t="shared" si="171"/>
        <v>10542991.295556318</v>
      </c>
      <c r="T369" s="2">
        <v>18</v>
      </c>
      <c r="U369" s="2">
        <v>3265</v>
      </c>
      <c r="V369" s="2">
        <f t="shared" si="145"/>
        <v>5.4827901309777646E-3</v>
      </c>
      <c r="W369" s="2">
        <f t="shared" si="146"/>
        <v>0.99451720986902226</v>
      </c>
      <c r="X369" s="2">
        <v>0</v>
      </c>
      <c r="Y369" s="2">
        <v>539</v>
      </c>
      <c r="Z369" s="2">
        <v>0</v>
      </c>
      <c r="AA369" s="2">
        <v>19</v>
      </c>
      <c r="AB369" s="2">
        <v>1765</v>
      </c>
      <c r="AC369" s="2">
        <v>277</v>
      </c>
      <c r="AD369" s="2">
        <v>17</v>
      </c>
      <c r="AE369" s="2">
        <v>62</v>
      </c>
      <c r="AF369" s="5">
        <f t="shared" si="147"/>
        <v>0</v>
      </c>
      <c r="AG369" s="5">
        <f t="shared" si="148"/>
        <v>9.2188258127122759E-3</v>
      </c>
      <c r="AH369" s="5">
        <f t="shared" si="149"/>
        <v>0.856380397865114</v>
      </c>
      <c r="AI369" s="5">
        <f t="shared" si="150"/>
        <v>0.1344007763221737</v>
      </c>
      <c r="AJ369" s="2">
        <v>0</v>
      </c>
      <c r="AK369" s="3">
        <v>8</v>
      </c>
      <c r="AL369" s="3">
        <v>1677</v>
      </c>
      <c r="AM369" s="3">
        <v>406</v>
      </c>
      <c r="AN369" s="3">
        <v>10</v>
      </c>
      <c r="AO369" s="3">
        <v>39</v>
      </c>
      <c r="AP369" s="1">
        <f t="shared" si="151"/>
        <v>0</v>
      </c>
      <c r="AQ369" s="1">
        <f t="shared" si="152"/>
        <v>3.8259206121472981E-3</v>
      </c>
      <c r="AR369" s="1">
        <f t="shared" si="153"/>
        <v>0.80200860832137733</v>
      </c>
      <c r="AS369" s="1">
        <f t="shared" si="154"/>
        <v>0.19416547106647536</v>
      </c>
      <c r="AT369" s="5">
        <f t="shared" si="155"/>
        <v>2061</v>
      </c>
      <c r="AU369" s="3">
        <f t="shared" si="161"/>
        <v>2091</v>
      </c>
      <c r="AV369" s="2">
        <f t="shared" si="156"/>
        <v>3283</v>
      </c>
      <c r="AW369" s="1">
        <f t="shared" si="162"/>
        <v>0.31858321203299367</v>
      </c>
      <c r="AX369" s="1">
        <f t="shared" si="163"/>
        <v>0.31401243424198949</v>
      </c>
      <c r="AY369" s="1">
        <f t="shared" si="164"/>
        <v>0</v>
      </c>
      <c r="AZ369" s="1">
        <f t="shared" si="164"/>
        <v>2.5120994739359159</v>
      </c>
      <c r="BA369" s="1">
        <f t="shared" si="164"/>
        <v>526.59885222381638</v>
      </c>
      <c r="BB369" s="1">
        <f t="shared" si="164"/>
        <v>127.48904830224774</v>
      </c>
      <c r="BC369" s="1">
        <f t="shared" si="165"/>
        <v>0</v>
      </c>
      <c r="BD369" s="1">
        <f t="shared" si="165"/>
        <v>6.0530810286268792</v>
      </c>
      <c r="BE369" s="1">
        <f t="shared" si="165"/>
        <v>562.29936923823379</v>
      </c>
      <c r="BF369" s="1">
        <f t="shared" si="165"/>
        <v>88.247549733139252</v>
      </c>
      <c r="BG369" s="1">
        <f t="shared" si="166"/>
        <v>0</v>
      </c>
      <c r="BH369" s="1">
        <f t="shared" si="166"/>
        <v>3.8259206121472981E-3</v>
      </c>
      <c r="BI369" s="1">
        <f t="shared" si="166"/>
        <v>0.80200860832137733</v>
      </c>
      <c r="BJ369" s="1">
        <f t="shared" si="166"/>
        <v>0.19416547106647539</v>
      </c>
      <c r="BK369" s="1">
        <f t="shared" si="167"/>
        <v>0</v>
      </c>
      <c r="BL369" s="1">
        <f t="shared" si="167"/>
        <v>9.2188258127122742E-3</v>
      </c>
      <c r="BM369" s="1">
        <f t="shared" si="167"/>
        <v>0.85638039786511388</v>
      </c>
      <c r="BN369" s="1">
        <f t="shared" si="167"/>
        <v>0.1344007763221737</v>
      </c>
    </row>
    <row r="370" spans="1:66" hidden="1">
      <c r="A370" s="2" t="s">
        <v>161</v>
      </c>
      <c r="B370" s="2" t="s">
        <v>105</v>
      </c>
      <c r="C370" s="2" t="s">
        <v>164</v>
      </c>
      <c r="D370" s="2" t="s">
        <v>233</v>
      </c>
      <c r="E370" s="6" t="s">
        <v>74</v>
      </c>
      <c r="F370" s="2" t="s">
        <v>1141</v>
      </c>
      <c r="G370" s="2" t="s">
        <v>1433</v>
      </c>
      <c r="H370" s="2" t="s">
        <v>1141</v>
      </c>
      <c r="I370" s="2">
        <v>70</v>
      </c>
      <c r="J370" s="2">
        <v>10</v>
      </c>
      <c r="K370" s="2" t="str">
        <f t="shared" si="142"/>
        <v>MINERIO</v>
      </c>
      <c r="L370" s="2">
        <f t="shared" si="143"/>
        <v>5.6000000000000006E-5</v>
      </c>
      <c r="M370" s="2">
        <f t="shared" si="144"/>
        <v>3.9000000000000004</v>
      </c>
      <c r="N370" s="9">
        <v>0.56000000000000005</v>
      </c>
      <c r="O370" s="10">
        <v>0.39</v>
      </c>
      <c r="P370" s="11">
        <f t="shared" si="168"/>
        <v>0</v>
      </c>
      <c r="Q370" s="11">
        <f t="shared" si="169"/>
        <v>1</v>
      </c>
      <c r="R370" s="11">
        <f t="shared" si="170"/>
        <v>0</v>
      </c>
      <c r="S370" s="11">
        <f t="shared" si="171"/>
        <v>499849</v>
      </c>
      <c r="T370" s="2">
        <v>0</v>
      </c>
      <c r="U370" s="2">
        <v>707</v>
      </c>
      <c r="V370" s="2">
        <f t="shared" si="145"/>
        <v>0</v>
      </c>
      <c r="W370" s="2">
        <f t="shared" si="146"/>
        <v>1</v>
      </c>
      <c r="X370" s="2">
        <v>0</v>
      </c>
      <c r="Y370" s="2">
        <v>267</v>
      </c>
      <c r="Z370" s="5">
        <v>0</v>
      </c>
      <c r="AA370" s="5">
        <v>1</v>
      </c>
      <c r="AB370" s="5">
        <v>232</v>
      </c>
      <c r="AC370" s="5">
        <v>244</v>
      </c>
      <c r="AD370" s="5">
        <v>2</v>
      </c>
      <c r="AE370" s="5">
        <v>13</v>
      </c>
      <c r="AF370" s="5">
        <f t="shared" si="147"/>
        <v>0</v>
      </c>
      <c r="AG370" s="5">
        <f t="shared" si="148"/>
        <v>2.0964360587002098E-3</v>
      </c>
      <c r="AH370" s="5">
        <f t="shared" si="149"/>
        <v>0.48637316561844862</v>
      </c>
      <c r="AI370" s="5">
        <f t="shared" si="150"/>
        <v>0.51153039832285119</v>
      </c>
      <c r="AJ370" s="5">
        <v>0</v>
      </c>
      <c r="AK370" s="3">
        <v>0</v>
      </c>
      <c r="AL370" s="3">
        <v>195</v>
      </c>
      <c r="AM370" s="3">
        <v>289</v>
      </c>
      <c r="AN370" s="3">
        <v>0</v>
      </c>
      <c r="AO370" s="3">
        <v>7</v>
      </c>
      <c r="AP370" s="1">
        <f t="shared" si="151"/>
        <v>0</v>
      </c>
      <c r="AQ370" s="1">
        <f t="shared" si="152"/>
        <v>0</v>
      </c>
      <c r="AR370" s="1">
        <f t="shared" si="153"/>
        <v>0.40289256198347106</v>
      </c>
      <c r="AS370" s="1">
        <f t="shared" si="154"/>
        <v>0.59710743801652888</v>
      </c>
      <c r="AT370" s="5">
        <f t="shared" si="155"/>
        <v>477</v>
      </c>
      <c r="AU370" s="3">
        <f t="shared" si="161"/>
        <v>484</v>
      </c>
      <c r="AV370" s="2">
        <f t="shared" si="156"/>
        <v>707</v>
      </c>
      <c r="AW370" s="1">
        <f t="shared" si="162"/>
        <v>0.29643605870020967</v>
      </c>
      <c r="AX370" s="1">
        <f t="shared" si="163"/>
        <v>0.29214876033057852</v>
      </c>
      <c r="AY370" s="1">
        <f t="shared" si="164"/>
        <v>0</v>
      </c>
      <c r="AZ370" s="1">
        <f t="shared" si="164"/>
        <v>0</v>
      </c>
      <c r="BA370" s="1">
        <f t="shared" si="164"/>
        <v>56.969008264462808</v>
      </c>
      <c r="BB370" s="1">
        <f t="shared" si="164"/>
        <v>84.430991735537191</v>
      </c>
      <c r="BC370" s="1">
        <f t="shared" si="165"/>
        <v>0</v>
      </c>
      <c r="BD370" s="1">
        <f t="shared" si="165"/>
        <v>0.29643605870020967</v>
      </c>
      <c r="BE370" s="1">
        <f t="shared" si="165"/>
        <v>68.773165618448644</v>
      </c>
      <c r="BF370" s="1">
        <f t="shared" si="165"/>
        <v>72.330398322851153</v>
      </c>
      <c r="BG370" s="1">
        <f t="shared" si="166"/>
        <v>0</v>
      </c>
      <c r="BH370" s="1">
        <f t="shared" si="166"/>
        <v>0</v>
      </c>
      <c r="BI370" s="1">
        <f t="shared" si="166"/>
        <v>0.40289256198347106</v>
      </c>
      <c r="BJ370" s="1">
        <f t="shared" si="166"/>
        <v>0.59710743801652888</v>
      </c>
      <c r="BK370" s="1">
        <f t="shared" si="167"/>
        <v>0</v>
      </c>
      <c r="BL370" s="1">
        <f t="shared" si="167"/>
        <v>2.0964360587002098E-3</v>
      </c>
      <c r="BM370" s="1">
        <f t="shared" si="167"/>
        <v>0.48637316561844868</v>
      </c>
      <c r="BN370" s="1">
        <f t="shared" si="167"/>
        <v>0.51153039832285108</v>
      </c>
    </row>
    <row r="371" spans="1:66" hidden="1">
      <c r="A371" s="2" t="s">
        <v>1049</v>
      </c>
      <c r="B371" s="2" t="s">
        <v>105</v>
      </c>
      <c r="C371" s="2" t="s">
        <v>164</v>
      </c>
      <c r="E371" s="6" t="s">
        <v>151</v>
      </c>
      <c r="F371" s="2" t="s">
        <v>1141</v>
      </c>
      <c r="G371" s="2" t="s">
        <v>1433</v>
      </c>
      <c r="H371" s="2" t="s">
        <v>1141</v>
      </c>
      <c r="I371" s="2">
        <v>281</v>
      </c>
      <c r="J371" s="2">
        <v>140</v>
      </c>
      <c r="K371" s="2" t="str">
        <f t="shared" si="142"/>
        <v>MINERIO</v>
      </c>
      <c r="L371" s="2">
        <f t="shared" si="143"/>
        <v>7.6999999999999996E-4</v>
      </c>
      <c r="M371" s="2">
        <f t="shared" si="144"/>
        <v>92.4</v>
      </c>
      <c r="N371" s="8">
        <v>0.55000000000000004</v>
      </c>
      <c r="O371" s="11">
        <v>0.66</v>
      </c>
      <c r="P371" s="11">
        <f t="shared" si="168"/>
        <v>4.3729372937293731E-2</v>
      </c>
      <c r="Q371" s="11">
        <f t="shared" si="169"/>
        <v>0.99999056752362792</v>
      </c>
      <c r="R371" s="11">
        <f t="shared" si="170"/>
        <v>855861.49174917501</v>
      </c>
      <c r="S371" s="11">
        <f t="shared" si="171"/>
        <v>19571591.389685322</v>
      </c>
      <c r="T371" s="2">
        <v>212</v>
      </c>
      <c r="U371" s="2">
        <v>4636</v>
      </c>
      <c r="V371" s="2">
        <f t="shared" si="145"/>
        <v>4.3729372937293731E-2</v>
      </c>
      <c r="W371" s="2">
        <f t="shared" si="146"/>
        <v>0.95627062706270627</v>
      </c>
      <c r="X371" s="2">
        <v>0</v>
      </c>
      <c r="Y371" s="2">
        <v>782</v>
      </c>
      <c r="Z371" s="5">
        <v>0</v>
      </c>
      <c r="AA371" s="5">
        <v>20</v>
      </c>
      <c r="AB371" s="5">
        <v>2501</v>
      </c>
      <c r="AC371" s="5">
        <v>499</v>
      </c>
      <c r="AD371" s="5">
        <v>28</v>
      </c>
      <c r="AE371" s="5">
        <v>82</v>
      </c>
      <c r="AF371" s="5">
        <f t="shared" si="147"/>
        <v>0</v>
      </c>
      <c r="AG371" s="5">
        <f t="shared" si="148"/>
        <v>6.6225165562913907E-3</v>
      </c>
      <c r="AH371" s="5">
        <f t="shared" si="149"/>
        <v>0.82814569536423843</v>
      </c>
      <c r="AI371" s="5">
        <f t="shared" si="150"/>
        <v>0.1652317880794702</v>
      </c>
      <c r="AJ371" s="5">
        <v>0</v>
      </c>
      <c r="AK371" s="3">
        <v>7</v>
      </c>
      <c r="AL371" s="3">
        <v>2359</v>
      </c>
      <c r="AM371" s="3">
        <v>707</v>
      </c>
      <c r="AN371" s="3">
        <v>9</v>
      </c>
      <c r="AO371" s="3">
        <v>48</v>
      </c>
      <c r="AP371" s="1">
        <f t="shared" si="151"/>
        <v>0</v>
      </c>
      <c r="AQ371" s="1">
        <f t="shared" si="152"/>
        <v>2.2779043280182231E-3</v>
      </c>
      <c r="AR371" s="1">
        <f t="shared" si="153"/>
        <v>0.76765375854214124</v>
      </c>
      <c r="AS371" s="1">
        <f t="shared" si="154"/>
        <v>0.23006833712984054</v>
      </c>
      <c r="AT371" s="5">
        <f t="shared" si="155"/>
        <v>3020</v>
      </c>
      <c r="AU371" s="3">
        <f t="shared" si="161"/>
        <v>3073</v>
      </c>
      <c r="AV371" s="2">
        <f t="shared" si="156"/>
        <v>4848</v>
      </c>
      <c r="AW371" s="1">
        <f t="shared" si="162"/>
        <v>0.32105960264900663</v>
      </c>
      <c r="AX371" s="1">
        <f t="shared" si="163"/>
        <v>0.31552229092092415</v>
      </c>
      <c r="AY371" s="1">
        <f t="shared" si="164"/>
        <v>0</v>
      </c>
      <c r="AZ371" s="1">
        <f t="shared" si="164"/>
        <v>2.2086560364464689</v>
      </c>
      <c r="BA371" s="1">
        <f t="shared" si="164"/>
        <v>744.31708428246009</v>
      </c>
      <c r="BB371" s="1">
        <f t="shared" si="164"/>
        <v>223.07425968109337</v>
      </c>
      <c r="BC371" s="1">
        <f t="shared" si="165"/>
        <v>0</v>
      </c>
      <c r="BD371" s="1">
        <f t="shared" si="165"/>
        <v>6.4211920529801327</v>
      </c>
      <c r="BE371" s="1">
        <f t="shared" si="165"/>
        <v>802.97006622516562</v>
      </c>
      <c r="BF371" s="1">
        <f t="shared" si="165"/>
        <v>160.2087417218543</v>
      </c>
      <c r="BG371" s="1">
        <f t="shared" si="166"/>
        <v>0</v>
      </c>
      <c r="BH371" s="1">
        <f t="shared" si="166"/>
        <v>2.2779043280182231E-3</v>
      </c>
      <c r="BI371" s="1">
        <f t="shared" si="166"/>
        <v>0.76765375854214124</v>
      </c>
      <c r="BJ371" s="1">
        <f t="shared" si="166"/>
        <v>0.23006833712984054</v>
      </c>
      <c r="BK371" s="1">
        <f t="shared" si="167"/>
        <v>0</v>
      </c>
      <c r="BL371" s="1">
        <f t="shared" si="167"/>
        <v>6.6225165562913907E-3</v>
      </c>
      <c r="BM371" s="1">
        <f t="shared" si="167"/>
        <v>0.82814569536423843</v>
      </c>
      <c r="BN371" s="1">
        <f t="shared" si="167"/>
        <v>0.1652317880794702</v>
      </c>
    </row>
    <row r="372" spans="1:66" hidden="1">
      <c r="A372" s="2" t="s">
        <v>616</v>
      </c>
      <c r="B372" s="2" t="s">
        <v>105</v>
      </c>
      <c r="C372" s="2" t="s">
        <v>164</v>
      </c>
      <c r="D372" s="2" t="s">
        <v>769</v>
      </c>
      <c r="E372" s="6" t="s">
        <v>13</v>
      </c>
      <c r="F372" s="2" t="s">
        <v>1436</v>
      </c>
      <c r="G372" s="2" t="s">
        <v>1433</v>
      </c>
      <c r="H372" s="2" t="s">
        <v>1434</v>
      </c>
      <c r="I372" s="2">
        <v>8</v>
      </c>
      <c r="J372" s="2">
        <v>85</v>
      </c>
      <c r="K372" s="2" t="str">
        <f t="shared" si="142"/>
        <v>MINERIO</v>
      </c>
      <c r="L372" s="2">
        <f t="shared" si="143"/>
        <v>4.6750000000000009E-4</v>
      </c>
      <c r="M372" s="2">
        <f t="shared" si="144"/>
        <v>168.3</v>
      </c>
      <c r="N372" s="8">
        <v>0.55000000000000004</v>
      </c>
      <c r="O372" s="11">
        <v>1.98</v>
      </c>
      <c r="P372" s="11">
        <f t="shared" si="168"/>
        <v>5.2770448548812667E-2</v>
      </c>
      <c r="Q372" s="11">
        <f t="shared" si="169"/>
        <v>0.99998162622599007</v>
      </c>
      <c r="R372" s="11">
        <f t="shared" si="170"/>
        <v>388123.69393139845</v>
      </c>
      <c r="S372" s="11">
        <f t="shared" si="171"/>
        <v>7354808.8619210888</v>
      </c>
      <c r="T372" s="2">
        <v>160</v>
      </c>
      <c r="U372" s="2">
        <v>2872</v>
      </c>
      <c r="V372" s="2">
        <f t="shared" si="145"/>
        <v>5.2770448548812667E-2</v>
      </c>
      <c r="W372" s="2">
        <f t="shared" si="146"/>
        <v>0.94722955145118737</v>
      </c>
      <c r="X372" s="2">
        <v>0</v>
      </c>
      <c r="Y372" s="2">
        <v>650</v>
      </c>
      <c r="Z372" s="5">
        <v>0</v>
      </c>
      <c r="AA372" s="5">
        <v>81</v>
      </c>
      <c r="AB372" s="5">
        <v>1447</v>
      </c>
      <c r="AC372" s="5">
        <v>317</v>
      </c>
      <c r="AD372" s="5">
        <v>77</v>
      </c>
      <c r="AE372" s="5">
        <v>53</v>
      </c>
      <c r="AF372" s="5">
        <f t="shared" si="147"/>
        <v>0</v>
      </c>
      <c r="AG372" s="5">
        <f t="shared" si="148"/>
        <v>4.3902439024390241E-2</v>
      </c>
      <c r="AH372" s="5">
        <f t="shared" si="149"/>
        <v>0.78428184281842817</v>
      </c>
      <c r="AI372" s="5">
        <f t="shared" si="150"/>
        <v>0.17181571815718158</v>
      </c>
      <c r="AJ372" s="5">
        <v>0</v>
      </c>
      <c r="AK372" s="3">
        <v>63</v>
      </c>
      <c r="AL372" s="3">
        <v>1384</v>
      </c>
      <c r="AM372" s="3">
        <v>428</v>
      </c>
      <c r="AN372" s="3">
        <v>65</v>
      </c>
      <c r="AO372" s="3">
        <v>34</v>
      </c>
      <c r="AP372" s="1">
        <f t="shared" si="151"/>
        <v>0</v>
      </c>
      <c r="AQ372" s="1">
        <f t="shared" si="152"/>
        <v>3.3599999999999998E-2</v>
      </c>
      <c r="AR372" s="1">
        <f t="shared" si="153"/>
        <v>0.73813333333333331</v>
      </c>
      <c r="AS372" s="1">
        <f t="shared" si="154"/>
        <v>0.22826666666666667</v>
      </c>
      <c r="AT372" s="5">
        <f t="shared" si="155"/>
        <v>1845</v>
      </c>
      <c r="AU372" s="3">
        <f t="shared" si="161"/>
        <v>1875</v>
      </c>
      <c r="AV372" s="2">
        <f t="shared" si="156"/>
        <v>3032</v>
      </c>
      <c r="AW372" s="1">
        <f t="shared" si="162"/>
        <v>0.32867208672086723</v>
      </c>
      <c r="AX372" s="1">
        <f t="shared" si="163"/>
        <v>0.32341333333333333</v>
      </c>
      <c r="AY372" s="1">
        <f t="shared" si="164"/>
        <v>0</v>
      </c>
      <c r="AZ372" s="1">
        <f t="shared" si="164"/>
        <v>20.375039999999998</v>
      </c>
      <c r="BA372" s="1">
        <f t="shared" si="164"/>
        <v>447.60405333333335</v>
      </c>
      <c r="BB372" s="1">
        <f t="shared" si="164"/>
        <v>138.42090666666667</v>
      </c>
      <c r="BC372" s="1">
        <f t="shared" si="165"/>
        <v>0</v>
      </c>
      <c r="BD372" s="1">
        <f t="shared" si="165"/>
        <v>26.622439024390246</v>
      </c>
      <c r="BE372" s="1">
        <f t="shared" si="165"/>
        <v>475.5885094850949</v>
      </c>
      <c r="BF372" s="1">
        <f t="shared" si="165"/>
        <v>104.18905149051491</v>
      </c>
      <c r="BG372" s="1">
        <f t="shared" si="166"/>
        <v>0</v>
      </c>
      <c r="BH372" s="1">
        <f t="shared" si="166"/>
        <v>3.3599999999999991E-2</v>
      </c>
      <c r="BI372" s="1">
        <f t="shared" si="166"/>
        <v>0.73813333333333331</v>
      </c>
      <c r="BJ372" s="1">
        <f t="shared" si="166"/>
        <v>0.22826666666666665</v>
      </c>
      <c r="BK372" s="1">
        <f t="shared" si="167"/>
        <v>0</v>
      </c>
      <c r="BL372" s="1">
        <f t="shared" si="167"/>
        <v>4.3902439024390241E-2</v>
      </c>
      <c r="BM372" s="1">
        <f t="shared" si="167"/>
        <v>0.78428184281842817</v>
      </c>
      <c r="BN372" s="1">
        <f t="shared" si="167"/>
        <v>0.17181571815718155</v>
      </c>
    </row>
    <row r="373" spans="1:66" hidden="1">
      <c r="A373" s="2" t="s">
        <v>161</v>
      </c>
      <c r="B373" s="2" t="s">
        <v>105</v>
      </c>
      <c r="C373" s="2" t="s">
        <v>164</v>
      </c>
      <c r="D373" s="2" t="s">
        <v>238</v>
      </c>
      <c r="E373" s="6" t="s">
        <v>75</v>
      </c>
      <c r="F373" s="2" t="s">
        <v>1141</v>
      </c>
      <c r="G373" s="2" t="s">
        <v>1433</v>
      </c>
      <c r="H373" s="2" t="s">
        <v>1141</v>
      </c>
      <c r="I373" s="2">
        <v>75</v>
      </c>
      <c r="J373" s="2">
        <v>65</v>
      </c>
      <c r="K373" s="2" t="str">
        <f t="shared" si="142"/>
        <v>MINERIO</v>
      </c>
      <c r="L373" s="2">
        <f t="shared" si="143"/>
        <v>3.5750000000000002E-4</v>
      </c>
      <c r="M373" s="2">
        <f t="shared" si="144"/>
        <v>85.15</v>
      </c>
      <c r="N373" s="9">
        <v>0.55000000000000004</v>
      </c>
      <c r="O373" s="10">
        <v>1.31</v>
      </c>
      <c r="P373" s="11">
        <f t="shared" si="168"/>
        <v>1.1308068459657702E-2</v>
      </c>
      <c r="Q373" s="11">
        <f t="shared" si="169"/>
        <v>0.99999650447328225</v>
      </c>
      <c r="R373" s="11">
        <f t="shared" si="170"/>
        <v>115649.92298288508</v>
      </c>
      <c r="S373" s="11">
        <f t="shared" si="171"/>
        <v>10227168.25053517</v>
      </c>
      <c r="T373" s="2">
        <v>37</v>
      </c>
      <c r="U373" s="2">
        <v>3235</v>
      </c>
      <c r="V373" s="2">
        <f t="shared" si="145"/>
        <v>1.1308068459657702E-2</v>
      </c>
      <c r="W373" s="2">
        <f t="shared" si="146"/>
        <v>0.98869193154034229</v>
      </c>
      <c r="X373" s="2">
        <v>0</v>
      </c>
      <c r="Y373" s="2">
        <v>608</v>
      </c>
      <c r="Z373" s="5">
        <v>0</v>
      </c>
      <c r="AA373" s="5">
        <v>13</v>
      </c>
      <c r="AB373" s="5">
        <v>1192</v>
      </c>
      <c r="AC373" s="5">
        <v>879</v>
      </c>
      <c r="AD373" s="5">
        <v>18</v>
      </c>
      <c r="AE373" s="5">
        <v>29</v>
      </c>
      <c r="AF373" s="5">
        <f t="shared" si="147"/>
        <v>0</v>
      </c>
      <c r="AG373" s="5">
        <f t="shared" si="148"/>
        <v>6.2380038387715928E-3</v>
      </c>
      <c r="AH373" s="5">
        <f t="shared" si="149"/>
        <v>0.57197696737044146</v>
      </c>
      <c r="AI373" s="5">
        <f t="shared" si="150"/>
        <v>0.42178502879078694</v>
      </c>
      <c r="AJ373" s="5">
        <v>0</v>
      </c>
      <c r="AK373" s="3">
        <v>6</v>
      </c>
      <c r="AL373" s="3">
        <v>959</v>
      </c>
      <c r="AM373" s="3">
        <v>1134</v>
      </c>
      <c r="AN373" s="3">
        <v>11</v>
      </c>
      <c r="AO373" s="3">
        <v>20</v>
      </c>
      <c r="AP373" s="1">
        <f t="shared" si="151"/>
        <v>0</v>
      </c>
      <c r="AQ373" s="1">
        <f t="shared" si="152"/>
        <v>2.8585040495474035E-3</v>
      </c>
      <c r="AR373" s="1">
        <f t="shared" si="153"/>
        <v>0.45688423058599331</v>
      </c>
      <c r="AS373" s="1">
        <f t="shared" si="154"/>
        <v>0.54025726536445928</v>
      </c>
      <c r="AT373" s="5">
        <f t="shared" si="155"/>
        <v>2084</v>
      </c>
      <c r="AU373" s="3">
        <f t="shared" si="161"/>
        <v>2099</v>
      </c>
      <c r="AV373" s="2">
        <f t="shared" si="156"/>
        <v>3272</v>
      </c>
      <c r="AW373" s="1">
        <f t="shared" si="162"/>
        <v>0.31401151631477925</v>
      </c>
      <c r="AX373" s="1">
        <f t="shared" si="163"/>
        <v>0.31176750833730349</v>
      </c>
      <c r="AY373" s="1">
        <f t="shared" si="164"/>
        <v>0</v>
      </c>
      <c r="AZ373" s="1">
        <f t="shared" si="164"/>
        <v>1.8706050500238209</v>
      </c>
      <c r="BA373" s="1">
        <f t="shared" si="164"/>
        <v>298.98504049547404</v>
      </c>
      <c r="BB373" s="1">
        <f t="shared" si="164"/>
        <v>353.54435445450218</v>
      </c>
      <c r="BC373" s="1">
        <f t="shared" si="165"/>
        <v>0</v>
      </c>
      <c r="BD373" s="1">
        <f t="shared" si="165"/>
        <v>4.0821497120921304</v>
      </c>
      <c r="BE373" s="1">
        <f t="shared" si="165"/>
        <v>374.30172744721688</v>
      </c>
      <c r="BF373" s="1">
        <f t="shared" si="165"/>
        <v>276.01612284069097</v>
      </c>
      <c r="BG373" s="1">
        <f t="shared" si="166"/>
        <v>0</v>
      </c>
      <c r="BH373" s="1">
        <f t="shared" si="166"/>
        <v>2.8585040495474031E-3</v>
      </c>
      <c r="BI373" s="1">
        <f t="shared" si="166"/>
        <v>0.45688423058599326</v>
      </c>
      <c r="BJ373" s="1">
        <f t="shared" si="166"/>
        <v>0.54025726536445928</v>
      </c>
      <c r="BK373" s="1">
        <f t="shared" si="167"/>
        <v>0</v>
      </c>
      <c r="BL373" s="1">
        <f t="shared" si="167"/>
        <v>6.2380038387715928E-3</v>
      </c>
      <c r="BM373" s="1">
        <f t="shared" si="167"/>
        <v>0.57197696737044146</v>
      </c>
      <c r="BN373" s="1">
        <f t="shared" si="167"/>
        <v>0.42178502879078694</v>
      </c>
    </row>
    <row r="374" spans="1:66" hidden="1">
      <c r="A374" s="2" t="s">
        <v>1049</v>
      </c>
      <c r="B374" s="2" t="s">
        <v>105</v>
      </c>
      <c r="C374" s="2" t="s">
        <v>164</v>
      </c>
      <c r="E374" s="6" t="s">
        <v>148</v>
      </c>
      <c r="F374" s="2" t="s">
        <v>1436</v>
      </c>
      <c r="G374" s="2" t="s">
        <v>6</v>
      </c>
      <c r="H374" s="2" t="s">
        <v>1141</v>
      </c>
      <c r="I374" s="2">
        <v>256</v>
      </c>
      <c r="J374" s="2">
        <v>10</v>
      </c>
      <c r="K374" s="2" t="str">
        <f t="shared" si="142"/>
        <v>MINERIO</v>
      </c>
      <c r="L374" s="2">
        <f t="shared" si="143"/>
        <v>5.5000000000000002E-5</v>
      </c>
      <c r="M374" s="2">
        <f t="shared" si="144"/>
        <v>11</v>
      </c>
      <c r="N374" s="8">
        <v>0.55000000000000004</v>
      </c>
      <c r="O374" s="11">
        <v>1.1000000000000001</v>
      </c>
      <c r="P374" s="11">
        <f t="shared" si="168"/>
        <v>0.13490725126475547</v>
      </c>
      <c r="Q374" s="11">
        <f t="shared" si="169"/>
        <v>0.9997370920407902</v>
      </c>
      <c r="R374" s="11">
        <f t="shared" si="170"/>
        <v>25293.625632377738</v>
      </c>
      <c r="S374" s="11">
        <f t="shared" si="171"/>
        <v>187439.7076496357</v>
      </c>
      <c r="T374" s="2">
        <v>80</v>
      </c>
      <c r="U374" s="2">
        <v>513</v>
      </c>
      <c r="V374" s="2">
        <f t="shared" si="145"/>
        <v>0.13490725126475547</v>
      </c>
      <c r="W374" s="2">
        <f t="shared" si="146"/>
        <v>0.86509274873524455</v>
      </c>
      <c r="X374" s="2">
        <v>0</v>
      </c>
      <c r="Y374" s="2">
        <v>262</v>
      </c>
      <c r="Z374" s="5">
        <v>0</v>
      </c>
      <c r="AA374" s="5">
        <v>37</v>
      </c>
      <c r="AB374" s="5">
        <v>246</v>
      </c>
      <c r="AC374" s="5">
        <v>50</v>
      </c>
      <c r="AD374" s="5">
        <v>54</v>
      </c>
      <c r="AE374" s="5">
        <v>38</v>
      </c>
      <c r="AF374" s="5">
        <f t="shared" si="147"/>
        <v>0</v>
      </c>
      <c r="AG374" s="5">
        <f t="shared" si="148"/>
        <v>0.1111111111111111</v>
      </c>
      <c r="AH374" s="5">
        <f t="shared" si="149"/>
        <v>0.73873873873873874</v>
      </c>
      <c r="AI374" s="5">
        <f t="shared" si="150"/>
        <v>0.15015015015015015</v>
      </c>
      <c r="AJ374" s="5">
        <v>0</v>
      </c>
      <c r="AK374" s="3">
        <v>23</v>
      </c>
      <c r="AL374" s="3">
        <v>259</v>
      </c>
      <c r="AM374" s="3">
        <v>79</v>
      </c>
      <c r="AN374" s="3">
        <v>30</v>
      </c>
      <c r="AO374" s="3">
        <v>34</v>
      </c>
      <c r="AP374" s="1">
        <f t="shared" si="151"/>
        <v>0</v>
      </c>
      <c r="AQ374" s="1">
        <f t="shared" si="152"/>
        <v>6.3711911357340723E-2</v>
      </c>
      <c r="AR374" s="1">
        <f t="shared" si="153"/>
        <v>0.7174515235457064</v>
      </c>
      <c r="AS374" s="1">
        <f t="shared" si="154"/>
        <v>0.2188365650969529</v>
      </c>
      <c r="AT374" s="5">
        <f t="shared" si="155"/>
        <v>333</v>
      </c>
      <c r="AU374" s="3">
        <f t="shared" si="161"/>
        <v>361</v>
      </c>
      <c r="AV374" s="2">
        <f t="shared" si="156"/>
        <v>593</v>
      </c>
      <c r="AW374" s="1">
        <f t="shared" si="162"/>
        <v>0.35615615615615615</v>
      </c>
      <c r="AX374" s="1">
        <f t="shared" si="163"/>
        <v>0.32853185595567869</v>
      </c>
      <c r="AY374" s="1">
        <f t="shared" si="164"/>
        <v>0</v>
      </c>
      <c r="AZ374" s="1">
        <f t="shared" si="164"/>
        <v>7.5562326869806098</v>
      </c>
      <c r="BA374" s="1">
        <f t="shared" si="164"/>
        <v>85.089750692520781</v>
      </c>
      <c r="BB374" s="1">
        <f t="shared" si="164"/>
        <v>25.954016620498617</v>
      </c>
      <c r="BC374" s="1">
        <f t="shared" si="165"/>
        <v>0</v>
      </c>
      <c r="BD374" s="1">
        <f t="shared" si="165"/>
        <v>13.177777777777777</v>
      </c>
      <c r="BE374" s="1">
        <f t="shared" si="165"/>
        <v>87.614414414414412</v>
      </c>
      <c r="BF374" s="1">
        <f t="shared" si="165"/>
        <v>17.807807807807809</v>
      </c>
      <c r="BG374" s="1">
        <f t="shared" si="166"/>
        <v>0</v>
      </c>
      <c r="BH374" s="1">
        <f t="shared" si="166"/>
        <v>6.3711911357340723E-2</v>
      </c>
      <c r="BI374" s="1">
        <f t="shared" si="166"/>
        <v>0.7174515235457064</v>
      </c>
      <c r="BJ374" s="1">
        <f t="shared" si="166"/>
        <v>0.2188365650969529</v>
      </c>
      <c r="BK374" s="1">
        <f t="shared" si="167"/>
        <v>0</v>
      </c>
      <c r="BL374" s="1">
        <f t="shared" si="167"/>
        <v>0.1111111111111111</v>
      </c>
      <c r="BM374" s="1">
        <f t="shared" si="167"/>
        <v>0.73873873873873874</v>
      </c>
      <c r="BN374" s="1">
        <f t="shared" si="167"/>
        <v>0.15015015015015015</v>
      </c>
    </row>
    <row r="375" spans="1:66" hidden="1">
      <c r="A375" s="2" t="s">
        <v>1049</v>
      </c>
      <c r="B375" s="2" t="s">
        <v>105</v>
      </c>
      <c r="C375" s="2" t="s">
        <v>164</v>
      </c>
      <c r="E375" s="6" t="s">
        <v>8</v>
      </c>
      <c r="F375" s="2" t="s">
        <v>1436</v>
      </c>
      <c r="G375" s="2" t="s">
        <v>6</v>
      </c>
      <c r="H375" s="2" t="s">
        <v>1434</v>
      </c>
      <c r="I375" s="2">
        <v>81</v>
      </c>
      <c r="J375" s="2">
        <v>40</v>
      </c>
      <c r="K375" s="2" t="str">
        <f t="shared" si="142"/>
        <v>MINERIO</v>
      </c>
      <c r="L375" s="2">
        <f t="shared" si="143"/>
        <v>2.1600000000000005E-4</v>
      </c>
      <c r="M375" s="2">
        <f t="shared" si="144"/>
        <v>13.600000000000001</v>
      </c>
      <c r="N375" s="8">
        <v>0.54000000000000015</v>
      </c>
      <c r="O375" s="11">
        <v>0.34</v>
      </c>
      <c r="P375" s="11">
        <f t="shared" si="168"/>
        <v>0</v>
      </c>
      <c r="Q375" s="11">
        <f t="shared" si="169"/>
        <v>1</v>
      </c>
      <c r="R375" s="11">
        <f t="shared" si="170"/>
        <v>0</v>
      </c>
      <c r="S375" s="11">
        <f t="shared" si="171"/>
        <v>3713329</v>
      </c>
      <c r="T375" s="2">
        <v>0</v>
      </c>
      <c r="U375" s="2">
        <v>1927</v>
      </c>
      <c r="V375" s="2">
        <f t="shared" si="145"/>
        <v>0</v>
      </c>
      <c r="W375" s="2">
        <f t="shared" si="146"/>
        <v>1</v>
      </c>
      <c r="X375" s="2">
        <v>0</v>
      </c>
      <c r="Y375" s="2">
        <v>475</v>
      </c>
      <c r="Z375" s="2">
        <v>0</v>
      </c>
      <c r="AA375" s="2">
        <v>1</v>
      </c>
      <c r="AB375" s="2">
        <v>1043</v>
      </c>
      <c r="AC375" s="2">
        <v>215</v>
      </c>
      <c r="AD375" s="2">
        <v>3</v>
      </c>
      <c r="AE375" s="2">
        <v>45</v>
      </c>
      <c r="AF375" s="5">
        <f t="shared" si="147"/>
        <v>0</v>
      </c>
      <c r="AG375" s="5">
        <f t="shared" si="148"/>
        <v>7.9428117553613975E-4</v>
      </c>
      <c r="AH375" s="5">
        <f t="shared" si="149"/>
        <v>0.82843526608419382</v>
      </c>
      <c r="AI375" s="5">
        <f t="shared" si="150"/>
        <v>0.17077045274027006</v>
      </c>
      <c r="AJ375" s="2">
        <v>0</v>
      </c>
      <c r="AK375" s="3">
        <v>1</v>
      </c>
      <c r="AL375" s="3">
        <v>976</v>
      </c>
      <c r="AM375" s="3">
        <v>303</v>
      </c>
      <c r="AN375" s="3">
        <v>3</v>
      </c>
      <c r="AO375" s="3">
        <v>24</v>
      </c>
      <c r="AP375" s="1">
        <f t="shared" si="151"/>
        <v>0</v>
      </c>
      <c r="AQ375" s="1">
        <f t="shared" si="152"/>
        <v>7.8125000000000004E-4</v>
      </c>
      <c r="AR375" s="1">
        <f t="shared" si="153"/>
        <v>0.76249999999999996</v>
      </c>
      <c r="AS375" s="1">
        <f t="shared" si="154"/>
        <v>0.23671875000000001</v>
      </c>
      <c r="AT375" s="5">
        <f t="shared" si="155"/>
        <v>1259</v>
      </c>
      <c r="AU375" s="3">
        <f t="shared" si="161"/>
        <v>1280</v>
      </c>
      <c r="AV375" s="2">
        <f t="shared" si="156"/>
        <v>1927</v>
      </c>
      <c r="AW375" s="1">
        <f t="shared" si="162"/>
        <v>0.3061159650516283</v>
      </c>
      <c r="AX375" s="1">
        <f t="shared" si="163"/>
        <v>0.30109374999999999</v>
      </c>
      <c r="AY375" s="1">
        <f t="shared" si="164"/>
        <v>0</v>
      </c>
      <c r="AZ375" s="1">
        <f t="shared" si="164"/>
        <v>0.30109374999999999</v>
      </c>
      <c r="BA375" s="1">
        <f t="shared" si="164"/>
        <v>293.86750000000001</v>
      </c>
      <c r="BB375" s="1">
        <f t="shared" si="164"/>
        <v>91.231406249999992</v>
      </c>
      <c r="BC375" s="1">
        <f t="shared" si="165"/>
        <v>0</v>
      </c>
      <c r="BD375" s="1">
        <f t="shared" si="165"/>
        <v>0.3061159650516283</v>
      </c>
      <c r="BE375" s="1">
        <f t="shared" si="165"/>
        <v>319.27895154884834</v>
      </c>
      <c r="BF375" s="1">
        <f t="shared" si="165"/>
        <v>65.814932486100091</v>
      </c>
      <c r="BG375" s="1">
        <f t="shared" si="166"/>
        <v>0</v>
      </c>
      <c r="BH375" s="1">
        <f t="shared" si="166"/>
        <v>7.8125000000000004E-4</v>
      </c>
      <c r="BI375" s="1">
        <f t="shared" si="166"/>
        <v>0.76250000000000007</v>
      </c>
      <c r="BJ375" s="1">
        <f t="shared" si="166"/>
        <v>0.23671875000000001</v>
      </c>
      <c r="BK375" s="1">
        <f t="shared" si="167"/>
        <v>0</v>
      </c>
      <c r="BL375" s="1">
        <f t="shared" si="167"/>
        <v>7.9428117553613975E-4</v>
      </c>
      <c r="BM375" s="1">
        <f t="shared" si="167"/>
        <v>0.82843526608419382</v>
      </c>
      <c r="BN375" s="1">
        <f t="shared" si="167"/>
        <v>0.17077045274027006</v>
      </c>
    </row>
    <row r="376" spans="1:66" hidden="1">
      <c r="A376" s="2" t="s">
        <v>616</v>
      </c>
      <c r="B376" s="2" t="s">
        <v>105</v>
      </c>
      <c r="C376" s="2" t="s">
        <v>162</v>
      </c>
      <c r="D376" s="2" t="s">
        <v>746</v>
      </c>
      <c r="E376" s="6" t="s">
        <v>11</v>
      </c>
      <c r="F376" s="2" t="s">
        <v>1141</v>
      </c>
      <c r="G376" s="2" t="s">
        <v>1433</v>
      </c>
      <c r="H376" s="2" t="s">
        <v>1141</v>
      </c>
      <c r="I376" s="2">
        <v>29</v>
      </c>
      <c r="J376" s="2">
        <v>80</v>
      </c>
      <c r="K376" s="2" t="str">
        <f t="shared" si="142"/>
        <v>MINERIO</v>
      </c>
      <c r="L376" s="2">
        <f t="shared" si="143"/>
        <v>4.3200000000000004E-4</v>
      </c>
      <c r="M376" s="2">
        <f t="shared" si="144"/>
        <v>53.6</v>
      </c>
      <c r="N376" s="9">
        <v>0.54</v>
      </c>
      <c r="O376" s="10">
        <v>0.67</v>
      </c>
      <c r="P376" s="11">
        <f t="shared" si="168"/>
        <v>0</v>
      </c>
      <c r="Q376" s="11">
        <f t="shared" si="169"/>
        <v>1</v>
      </c>
      <c r="R376" s="11">
        <f t="shared" si="170"/>
        <v>0</v>
      </c>
      <c r="S376" s="11">
        <f t="shared" si="171"/>
        <v>14371681</v>
      </c>
      <c r="T376" s="2">
        <v>0</v>
      </c>
      <c r="U376" s="2">
        <v>3791</v>
      </c>
      <c r="V376" s="2">
        <f t="shared" si="145"/>
        <v>0</v>
      </c>
      <c r="W376" s="2">
        <f t="shared" si="146"/>
        <v>1</v>
      </c>
      <c r="X376" s="2">
        <v>0</v>
      </c>
      <c r="Y376" s="2">
        <v>658</v>
      </c>
      <c r="Z376" s="5">
        <v>0</v>
      </c>
      <c r="AA376" s="5">
        <v>17</v>
      </c>
      <c r="AB376" s="5">
        <v>1868</v>
      </c>
      <c r="AC376" s="5">
        <v>492</v>
      </c>
      <c r="AD376" s="5">
        <v>22</v>
      </c>
      <c r="AE376" s="5">
        <v>77</v>
      </c>
      <c r="AF376" s="5">
        <f t="shared" si="147"/>
        <v>0</v>
      </c>
      <c r="AG376" s="5">
        <f t="shared" si="148"/>
        <v>7.1518721076987797E-3</v>
      </c>
      <c r="AH376" s="5">
        <f t="shared" si="149"/>
        <v>0.785864535128313</v>
      </c>
      <c r="AI376" s="5">
        <f t="shared" si="150"/>
        <v>0.20698359276398823</v>
      </c>
      <c r="AJ376" s="2">
        <v>0</v>
      </c>
      <c r="AK376" s="3">
        <v>1</v>
      </c>
      <c r="AL376" s="3">
        <v>1711</v>
      </c>
      <c r="AM376" s="3">
        <v>714</v>
      </c>
      <c r="AN376" s="3">
        <v>3</v>
      </c>
      <c r="AO376" s="3">
        <v>46</v>
      </c>
      <c r="AP376" s="1">
        <f t="shared" si="151"/>
        <v>0</v>
      </c>
      <c r="AQ376" s="1">
        <f t="shared" si="152"/>
        <v>4.1220115416323167E-4</v>
      </c>
      <c r="AR376" s="1">
        <f t="shared" si="153"/>
        <v>0.70527617477328941</v>
      </c>
      <c r="AS376" s="1">
        <f t="shared" si="154"/>
        <v>0.29431162407254741</v>
      </c>
      <c r="AT376" s="5">
        <f t="shared" si="155"/>
        <v>2377</v>
      </c>
      <c r="AU376" s="3">
        <f t="shared" si="161"/>
        <v>2426</v>
      </c>
      <c r="AV376" s="2">
        <f t="shared" si="156"/>
        <v>3791</v>
      </c>
      <c r="AW376" s="1">
        <f t="shared" si="162"/>
        <v>0.31897349600336561</v>
      </c>
      <c r="AX376" s="1">
        <f t="shared" si="163"/>
        <v>0.31253091508656222</v>
      </c>
      <c r="AY376" s="1">
        <f t="shared" si="164"/>
        <v>0</v>
      </c>
      <c r="AZ376" s="1">
        <f t="shared" si="164"/>
        <v>0.31253091508656222</v>
      </c>
      <c r="BA376" s="1">
        <f t="shared" si="164"/>
        <v>534.740395713108</v>
      </c>
      <c r="BB376" s="1">
        <f t="shared" si="164"/>
        <v>223.14707337180542</v>
      </c>
      <c r="BC376" s="1">
        <f t="shared" si="165"/>
        <v>0</v>
      </c>
      <c r="BD376" s="1">
        <f t="shared" si="165"/>
        <v>5.422549432057215</v>
      </c>
      <c r="BE376" s="1">
        <f t="shared" si="165"/>
        <v>595.84249053428698</v>
      </c>
      <c r="BF376" s="1">
        <f t="shared" si="165"/>
        <v>156.93496003365587</v>
      </c>
      <c r="BG376" s="1">
        <f t="shared" si="166"/>
        <v>0</v>
      </c>
      <c r="BH376" s="1">
        <f t="shared" si="166"/>
        <v>4.1220115416323167E-4</v>
      </c>
      <c r="BI376" s="1">
        <f t="shared" si="166"/>
        <v>0.70527617477328941</v>
      </c>
      <c r="BJ376" s="1">
        <f t="shared" si="166"/>
        <v>0.29431162407254741</v>
      </c>
      <c r="BK376" s="1">
        <f t="shared" si="167"/>
        <v>0</v>
      </c>
      <c r="BL376" s="1">
        <f t="shared" si="167"/>
        <v>7.1518721076987797E-3</v>
      </c>
      <c r="BM376" s="1">
        <f t="shared" si="167"/>
        <v>0.785864535128313</v>
      </c>
      <c r="BN376" s="1">
        <f t="shared" si="167"/>
        <v>0.2069835927639882</v>
      </c>
    </row>
    <row r="377" spans="1:66" hidden="1">
      <c r="A377" s="2" t="s">
        <v>616</v>
      </c>
      <c r="B377" s="2" t="s">
        <v>105</v>
      </c>
      <c r="C377" s="2" t="s">
        <v>163</v>
      </c>
      <c r="D377" s="2" t="s">
        <v>672</v>
      </c>
      <c r="E377" s="6" t="s">
        <v>107</v>
      </c>
      <c r="F377" s="2" t="s">
        <v>1436</v>
      </c>
      <c r="G377" s="2" t="s">
        <v>1433</v>
      </c>
      <c r="H377" s="2" t="s">
        <v>1434</v>
      </c>
      <c r="I377" s="2">
        <v>10</v>
      </c>
      <c r="K377" s="2" t="str">
        <f t="shared" si="142"/>
        <v>ESTERIL</v>
      </c>
      <c r="L377" s="2">
        <f t="shared" si="143"/>
        <v>0</v>
      </c>
      <c r="M377" s="2">
        <f t="shared" si="144"/>
        <v>0</v>
      </c>
      <c r="N377" s="8">
        <v>0.54</v>
      </c>
      <c r="O377" s="11">
        <v>0.01</v>
      </c>
      <c r="P377" s="11">
        <f t="shared" si="168"/>
        <v>0</v>
      </c>
      <c r="Q377" s="11">
        <f t="shared" si="169"/>
        <v>1</v>
      </c>
      <c r="R377" s="11">
        <f t="shared" si="170"/>
        <v>0</v>
      </c>
      <c r="S377" s="11">
        <f t="shared" si="171"/>
        <v>2534464</v>
      </c>
      <c r="T377" s="2">
        <v>0</v>
      </c>
      <c r="U377" s="2">
        <v>1592</v>
      </c>
      <c r="V377" s="2">
        <f t="shared" si="145"/>
        <v>0</v>
      </c>
      <c r="W377" s="2">
        <f t="shared" si="146"/>
        <v>1</v>
      </c>
      <c r="X377" s="2">
        <v>0</v>
      </c>
      <c r="Y377" s="2">
        <v>386</v>
      </c>
      <c r="Z377" s="2">
        <v>0</v>
      </c>
      <c r="AA377" s="2">
        <v>7</v>
      </c>
      <c r="AB377" s="2">
        <v>744</v>
      </c>
      <c r="AC377" s="2">
        <v>263</v>
      </c>
      <c r="AD377" s="2">
        <v>6</v>
      </c>
      <c r="AE377" s="2">
        <v>40</v>
      </c>
      <c r="AF377" s="5">
        <f t="shared" si="147"/>
        <v>0</v>
      </c>
      <c r="AG377" s="5">
        <f t="shared" si="148"/>
        <v>6.9033530571992107E-3</v>
      </c>
      <c r="AH377" s="5">
        <f t="shared" si="149"/>
        <v>0.73372781065088755</v>
      </c>
      <c r="AI377" s="5">
        <f t="shared" si="150"/>
        <v>0.25936883629191321</v>
      </c>
      <c r="AJ377" s="2">
        <v>0</v>
      </c>
      <c r="AK377" s="3">
        <v>7</v>
      </c>
      <c r="AL377" s="3">
        <v>744</v>
      </c>
      <c r="AM377" s="3">
        <v>263</v>
      </c>
      <c r="AN377" s="3">
        <v>6</v>
      </c>
      <c r="AO377" s="3">
        <v>40</v>
      </c>
      <c r="AP377" s="1">
        <f t="shared" si="151"/>
        <v>0</v>
      </c>
      <c r="AQ377" s="1">
        <f t="shared" si="152"/>
        <v>6.9033530571992107E-3</v>
      </c>
      <c r="AR377" s="1">
        <f t="shared" si="153"/>
        <v>0.73372781065088755</v>
      </c>
      <c r="AS377" s="1">
        <f t="shared" si="154"/>
        <v>0.25936883629191321</v>
      </c>
      <c r="AT377" s="5">
        <f t="shared" si="155"/>
        <v>1014</v>
      </c>
      <c r="AU377" s="3">
        <f t="shared" si="161"/>
        <v>1014</v>
      </c>
      <c r="AV377" s="2">
        <f t="shared" si="156"/>
        <v>1592</v>
      </c>
      <c r="AW377" s="1">
        <f t="shared" si="162"/>
        <v>0.31400394477317556</v>
      </c>
      <c r="AX377" s="1">
        <f t="shared" si="163"/>
        <v>0.31400394477317556</v>
      </c>
      <c r="AY377" s="1">
        <f t="shared" si="164"/>
        <v>0</v>
      </c>
      <c r="AZ377" s="1">
        <f t="shared" si="164"/>
        <v>2.1980276134122287</v>
      </c>
      <c r="BA377" s="1">
        <f t="shared" si="164"/>
        <v>233.6189349112426</v>
      </c>
      <c r="BB377" s="1">
        <f t="shared" si="164"/>
        <v>82.583037475345165</v>
      </c>
      <c r="BC377" s="1">
        <f t="shared" si="165"/>
        <v>0</v>
      </c>
      <c r="BD377" s="1">
        <f t="shared" si="165"/>
        <v>2.1980276134122287</v>
      </c>
      <c r="BE377" s="1">
        <f t="shared" si="165"/>
        <v>233.6189349112426</v>
      </c>
      <c r="BF377" s="1">
        <f t="shared" si="165"/>
        <v>82.583037475345165</v>
      </c>
      <c r="BG377" s="1">
        <f t="shared" si="166"/>
        <v>0</v>
      </c>
      <c r="BH377" s="1">
        <f t="shared" si="166"/>
        <v>6.9033530571992116E-3</v>
      </c>
      <c r="BI377" s="1">
        <f t="shared" si="166"/>
        <v>0.73372781065088766</v>
      </c>
      <c r="BJ377" s="1">
        <f t="shared" si="166"/>
        <v>0.25936883629191321</v>
      </c>
      <c r="BK377" s="1">
        <f t="shared" si="167"/>
        <v>0</v>
      </c>
      <c r="BL377" s="1">
        <f t="shared" si="167"/>
        <v>6.9033530571992116E-3</v>
      </c>
      <c r="BM377" s="1">
        <f t="shared" si="167"/>
        <v>0.73372781065088766</v>
      </c>
      <c r="BN377" s="1">
        <f t="shared" si="167"/>
        <v>0.25936883629191321</v>
      </c>
    </row>
    <row r="378" spans="1:66" hidden="1">
      <c r="A378" s="2" t="s">
        <v>616</v>
      </c>
      <c r="B378" s="2" t="s">
        <v>105</v>
      </c>
      <c r="C378" s="2" t="s">
        <v>164</v>
      </c>
      <c r="D378" s="2" t="s">
        <v>816</v>
      </c>
      <c r="E378" s="6" t="s">
        <v>17</v>
      </c>
      <c r="F378" s="2" t="s">
        <v>6</v>
      </c>
      <c r="G378" s="2" t="s">
        <v>6</v>
      </c>
      <c r="H378" s="2" t="s">
        <v>1434</v>
      </c>
      <c r="I378" s="2">
        <v>55</v>
      </c>
      <c r="J378" s="2">
        <v>130</v>
      </c>
      <c r="K378" s="2" t="str">
        <f t="shared" si="142"/>
        <v>ESTERIL</v>
      </c>
      <c r="L378" s="2">
        <f t="shared" si="143"/>
        <v>6.8900000000000005E-4</v>
      </c>
      <c r="M378" s="2">
        <f t="shared" si="144"/>
        <v>7.8</v>
      </c>
      <c r="N378" s="8">
        <v>0.53</v>
      </c>
      <c r="O378" s="11">
        <v>0.06</v>
      </c>
      <c r="P378" s="11">
        <f t="shared" si="168"/>
        <v>0</v>
      </c>
      <c r="Q378" s="11">
        <f t="shared" si="169"/>
        <v>1</v>
      </c>
      <c r="R378" s="11">
        <f t="shared" si="170"/>
        <v>0</v>
      </c>
      <c r="S378" s="11">
        <f t="shared" si="171"/>
        <v>22657600</v>
      </c>
      <c r="T378" s="2">
        <v>0</v>
      </c>
      <c r="U378" s="2">
        <v>4760</v>
      </c>
      <c r="V378" s="2">
        <f t="shared" si="145"/>
        <v>0</v>
      </c>
      <c r="W378" s="2">
        <f t="shared" si="146"/>
        <v>1</v>
      </c>
      <c r="X378" s="2">
        <v>0</v>
      </c>
      <c r="Y378" s="2">
        <v>742</v>
      </c>
      <c r="Z378" s="5">
        <v>0</v>
      </c>
      <c r="AA378" s="5">
        <v>17</v>
      </c>
      <c r="AB378" s="5">
        <v>2560</v>
      </c>
      <c r="AC378" s="5">
        <v>401</v>
      </c>
      <c r="AD378" s="5">
        <v>25</v>
      </c>
      <c r="AE378" s="5">
        <v>97</v>
      </c>
      <c r="AF378" s="5">
        <f t="shared" si="147"/>
        <v>0</v>
      </c>
      <c r="AG378" s="5">
        <f t="shared" si="148"/>
        <v>5.7085292142377434E-3</v>
      </c>
      <c r="AH378" s="5">
        <f t="shared" si="149"/>
        <v>0.85963734049697782</v>
      </c>
      <c r="AI378" s="5">
        <f t="shared" si="150"/>
        <v>0.13465413028878442</v>
      </c>
      <c r="AJ378" s="5">
        <v>0</v>
      </c>
      <c r="AK378" s="3">
        <v>10</v>
      </c>
      <c r="AL378" s="3">
        <v>2432</v>
      </c>
      <c r="AM378" s="3">
        <v>606</v>
      </c>
      <c r="AN378" s="3">
        <v>11</v>
      </c>
      <c r="AO378" s="3">
        <v>41</v>
      </c>
      <c r="AP378" s="1">
        <f t="shared" si="151"/>
        <v>0</v>
      </c>
      <c r="AQ378" s="1">
        <f t="shared" si="152"/>
        <v>3.2808398950131233E-3</v>
      </c>
      <c r="AR378" s="1">
        <f t="shared" si="153"/>
        <v>0.79790026246719159</v>
      </c>
      <c r="AS378" s="1">
        <f t="shared" si="154"/>
        <v>0.19881889763779528</v>
      </c>
      <c r="AT378" s="5">
        <f t="shared" si="155"/>
        <v>2978</v>
      </c>
      <c r="AU378" s="3">
        <f t="shared" si="161"/>
        <v>3048</v>
      </c>
      <c r="AV378" s="2">
        <f t="shared" si="156"/>
        <v>4760</v>
      </c>
      <c r="AW378" s="1">
        <f t="shared" si="162"/>
        <v>0.31967763599731364</v>
      </c>
      <c r="AX378" s="1">
        <f t="shared" si="163"/>
        <v>0.31233595800524933</v>
      </c>
      <c r="AY378" s="1">
        <f t="shared" si="164"/>
        <v>0</v>
      </c>
      <c r="AZ378" s="1">
        <f t="shared" si="164"/>
        <v>3.1233595800524934</v>
      </c>
      <c r="BA378" s="1">
        <f t="shared" si="164"/>
        <v>759.60104986876638</v>
      </c>
      <c r="BB378" s="1">
        <f t="shared" si="164"/>
        <v>189.2755905511811</v>
      </c>
      <c r="BC378" s="1">
        <f t="shared" si="165"/>
        <v>0</v>
      </c>
      <c r="BD378" s="1">
        <f t="shared" si="165"/>
        <v>5.4345198119543321</v>
      </c>
      <c r="BE378" s="1">
        <f t="shared" si="165"/>
        <v>818.37474815312294</v>
      </c>
      <c r="BF378" s="1">
        <f t="shared" si="165"/>
        <v>128.19073203492277</v>
      </c>
      <c r="BG378" s="1">
        <f t="shared" si="166"/>
        <v>0</v>
      </c>
      <c r="BH378" s="1">
        <f t="shared" si="166"/>
        <v>3.2808398950131233E-3</v>
      </c>
      <c r="BI378" s="1">
        <f t="shared" si="166"/>
        <v>0.79790026246719159</v>
      </c>
      <c r="BJ378" s="1">
        <f t="shared" si="166"/>
        <v>0.19881889763779528</v>
      </c>
      <c r="BK378" s="1">
        <f t="shared" si="167"/>
        <v>0</v>
      </c>
      <c r="BL378" s="1">
        <f t="shared" si="167"/>
        <v>5.7085292142377434E-3</v>
      </c>
      <c r="BM378" s="1">
        <f t="shared" si="167"/>
        <v>0.85963734049697782</v>
      </c>
      <c r="BN378" s="1">
        <f t="shared" si="167"/>
        <v>0.13465413028878442</v>
      </c>
    </row>
    <row r="379" spans="1:66" hidden="1">
      <c r="A379" s="2" t="s">
        <v>1049</v>
      </c>
      <c r="B379" s="2" t="s">
        <v>105</v>
      </c>
      <c r="C379" s="2" t="s">
        <v>164</v>
      </c>
      <c r="E379" s="6" t="s">
        <v>140</v>
      </c>
      <c r="F379" s="2" t="s">
        <v>6</v>
      </c>
      <c r="G379" s="2" t="s">
        <v>6</v>
      </c>
      <c r="H379" s="2" t="s">
        <v>1434</v>
      </c>
      <c r="I379" s="2">
        <v>173</v>
      </c>
      <c r="J379" s="2">
        <v>55</v>
      </c>
      <c r="K379" s="2" t="str">
        <f t="shared" si="142"/>
        <v>ESTERIL</v>
      </c>
      <c r="L379" s="2">
        <f t="shared" si="143"/>
        <v>2.9150000000000004E-4</v>
      </c>
      <c r="M379" s="2">
        <f t="shared" si="144"/>
        <v>1.1000000000000001</v>
      </c>
      <c r="N379" s="8">
        <v>0.53</v>
      </c>
      <c r="O379" s="11">
        <v>0.02</v>
      </c>
      <c r="P379" s="11">
        <f t="shared" si="168"/>
        <v>0</v>
      </c>
      <c r="Q379" s="11">
        <f t="shared" si="169"/>
        <v>1</v>
      </c>
      <c r="R379" s="11">
        <f t="shared" si="170"/>
        <v>0</v>
      </c>
      <c r="S379" s="11">
        <f t="shared" si="171"/>
        <v>3912484</v>
      </c>
      <c r="T379" s="2">
        <v>0</v>
      </c>
      <c r="U379" s="2">
        <v>1978</v>
      </c>
      <c r="V379" s="2">
        <f t="shared" si="145"/>
        <v>0</v>
      </c>
      <c r="W379" s="2">
        <f t="shared" si="146"/>
        <v>1</v>
      </c>
      <c r="X379" s="2">
        <v>0</v>
      </c>
      <c r="Y379" s="2">
        <v>506</v>
      </c>
      <c r="Z379" s="5">
        <v>0</v>
      </c>
      <c r="AA379" s="5">
        <v>0</v>
      </c>
      <c r="AB379" s="5">
        <v>411</v>
      </c>
      <c r="AC379" s="5">
        <v>918</v>
      </c>
      <c r="AD379" s="5">
        <v>0</v>
      </c>
      <c r="AE379" s="5">
        <v>5</v>
      </c>
      <c r="AF379" s="5">
        <f t="shared" si="147"/>
        <v>0</v>
      </c>
      <c r="AG379" s="5">
        <f t="shared" si="148"/>
        <v>0</v>
      </c>
      <c r="AH379" s="5">
        <f t="shared" si="149"/>
        <v>0.30925507900677202</v>
      </c>
      <c r="AI379" s="5">
        <f t="shared" si="150"/>
        <v>0.69074492099322804</v>
      </c>
      <c r="AJ379" s="5">
        <v>0</v>
      </c>
      <c r="AK379" s="3">
        <v>0</v>
      </c>
      <c r="AL379" s="3">
        <v>285</v>
      </c>
      <c r="AM379" s="3">
        <v>1045</v>
      </c>
      <c r="AN379" s="3">
        <v>0</v>
      </c>
      <c r="AO379" s="3">
        <v>4</v>
      </c>
      <c r="AP379" s="1">
        <f t="shared" si="151"/>
        <v>0</v>
      </c>
      <c r="AQ379" s="1">
        <f t="shared" si="152"/>
        <v>0</v>
      </c>
      <c r="AR379" s="1">
        <f t="shared" si="153"/>
        <v>0.21428571428571427</v>
      </c>
      <c r="AS379" s="1">
        <f t="shared" si="154"/>
        <v>0.7857142857142857</v>
      </c>
      <c r="AT379" s="5">
        <f t="shared" si="155"/>
        <v>1329</v>
      </c>
      <c r="AU379" s="3">
        <f t="shared" si="161"/>
        <v>1330</v>
      </c>
      <c r="AV379" s="2">
        <f t="shared" si="156"/>
        <v>1978</v>
      </c>
      <c r="AW379" s="1">
        <f t="shared" si="162"/>
        <v>0.29766741911211436</v>
      </c>
      <c r="AX379" s="1">
        <f t="shared" si="163"/>
        <v>0.2974436090225564</v>
      </c>
      <c r="AY379" s="1">
        <f t="shared" si="164"/>
        <v>0</v>
      </c>
      <c r="AZ379" s="1">
        <f t="shared" si="164"/>
        <v>0</v>
      </c>
      <c r="BA379" s="1">
        <f t="shared" si="164"/>
        <v>84.771428571428572</v>
      </c>
      <c r="BB379" s="1">
        <f t="shared" si="164"/>
        <v>310.82857142857142</v>
      </c>
      <c r="BC379" s="1">
        <f t="shared" si="165"/>
        <v>0</v>
      </c>
      <c r="BD379" s="1">
        <f t="shared" si="165"/>
        <v>0</v>
      </c>
      <c r="BE379" s="1">
        <f t="shared" si="165"/>
        <v>122.341309255079</v>
      </c>
      <c r="BF379" s="1">
        <f t="shared" si="165"/>
        <v>273.25869074492101</v>
      </c>
      <c r="BG379" s="1">
        <f t="shared" si="166"/>
        <v>0</v>
      </c>
      <c r="BH379" s="1">
        <f t="shared" si="166"/>
        <v>0</v>
      </c>
      <c r="BI379" s="1">
        <f t="shared" si="166"/>
        <v>0.21428571428571427</v>
      </c>
      <c r="BJ379" s="1">
        <f t="shared" si="166"/>
        <v>0.7857142857142857</v>
      </c>
      <c r="BK379" s="1">
        <f t="shared" si="167"/>
        <v>0</v>
      </c>
      <c r="BL379" s="1">
        <f t="shared" si="167"/>
        <v>0</v>
      </c>
      <c r="BM379" s="1">
        <f t="shared" si="167"/>
        <v>0.30925507900677196</v>
      </c>
      <c r="BN379" s="1">
        <f t="shared" si="167"/>
        <v>0.69074492099322804</v>
      </c>
    </row>
    <row r="380" spans="1:66" hidden="1">
      <c r="A380" s="2" t="s">
        <v>1049</v>
      </c>
      <c r="B380" s="2" t="s">
        <v>105</v>
      </c>
      <c r="C380" s="2" t="s">
        <v>164</v>
      </c>
      <c r="E380" s="6" t="s">
        <v>135</v>
      </c>
      <c r="F380" s="2" t="s">
        <v>1436</v>
      </c>
      <c r="G380" s="2" t="s">
        <v>1433</v>
      </c>
      <c r="H380" s="2" t="s">
        <v>1434</v>
      </c>
      <c r="I380" s="2">
        <v>132</v>
      </c>
      <c r="J380" s="2">
        <v>55</v>
      </c>
      <c r="K380" s="2" t="str">
        <f t="shared" si="142"/>
        <v>MINERIO</v>
      </c>
      <c r="L380" s="2">
        <f t="shared" si="143"/>
        <v>2.9150000000000004E-4</v>
      </c>
      <c r="M380" s="2">
        <f t="shared" si="144"/>
        <v>15.400000000000002</v>
      </c>
      <c r="N380" s="9">
        <v>0.53</v>
      </c>
      <c r="O380" s="10">
        <v>0.28000000000000003</v>
      </c>
      <c r="P380" s="11">
        <f t="shared" si="168"/>
        <v>3.4243405830633969E-2</v>
      </c>
      <c r="Q380" s="11">
        <f t="shared" si="169"/>
        <v>0.99998359231242184</v>
      </c>
      <c r="R380" s="11">
        <f t="shared" si="170"/>
        <v>138760.06756131421</v>
      </c>
      <c r="S380" s="11">
        <f t="shared" si="171"/>
        <v>4052102.5132770343</v>
      </c>
      <c r="T380" s="2">
        <v>74</v>
      </c>
      <c r="U380" s="2">
        <v>2087</v>
      </c>
      <c r="V380" s="2">
        <f t="shared" si="145"/>
        <v>3.4243405830633969E-2</v>
      </c>
      <c r="W380" s="2">
        <f t="shared" si="146"/>
        <v>0.96575659416936599</v>
      </c>
      <c r="X380" s="2">
        <v>0</v>
      </c>
      <c r="Y380" s="2">
        <v>485</v>
      </c>
      <c r="Z380" s="5">
        <v>0</v>
      </c>
      <c r="AA380" s="5">
        <v>46</v>
      </c>
      <c r="AB380" s="5">
        <v>1112</v>
      </c>
      <c r="AC380" s="5">
        <v>137</v>
      </c>
      <c r="AD380" s="5">
        <v>60</v>
      </c>
      <c r="AE380" s="5">
        <v>67</v>
      </c>
      <c r="AF380" s="5">
        <f t="shared" si="147"/>
        <v>0</v>
      </c>
      <c r="AG380" s="5">
        <f t="shared" si="148"/>
        <v>3.5521235521235518E-2</v>
      </c>
      <c r="AH380" s="5">
        <f t="shared" si="149"/>
        <v>0.8586872586872587</v>
      </c>
      <c r="AI380" s="5">
        <f t="shared" si="150"/>
        <v>0.10579150579150579</v>
      </c>
      <c r="AJ380" s="2">
        <v>0</v>
      </c>
      <c r="AK380" s="3">
        <v>20</v>
      </c>
      <c r="AL380" s="3">
        <v>1127</v>
      </c>
      <c r="AM380" s="3">
        <v>202</v>
      </c>
      <c r="AN380" s="3">
        <v>25</v>
      </c>
      <c r="AO380" s="3">
        <v>48</v>
      </c>
      <c r="AP380" s="1">
        <f t="shared" si="151"/>
        <v>0</v>
      </c>
      <c r="AQ380" s="1">
        <f t="shared" si="152"/>
        <v>1.4825796886582653E-2</v>
      </c>
      <c r="AR380" s="1">
        <f t="shared" si="153"/>
        <v>0.83543365455893259</v>
      </c>
      <c r="AS380" s="1">
        <f t="shared" si="154"/>
        <v>0.14974054855448479</v>
      </c>
      <c r="AT380" s="5">
        <f t="shared" si="155"/>
        <v>1295</v>
      </c>
      <c r="AU380" s="3">
        <f t="shared" si="161"/>
        <v>1349</v>
      </c>
      <c r="AV380" s="2">
        <f t="shared" si="156"/>
        <v>2161</v>
      </c>
      <c r="AW380" s="1">
        <f t="shared" si="162"/>
        <v>0.33374517374517376</v>
      </c>
      <c r="AX380" s="1">
        <f t="shared" si="163"/>
        <v>0.32038547071905116</v>
      </c>
      <c r="AY380" s="1">
        <f t="shared" si="164"/>
        <v>0</v>
      </c>
      <c r="AZ380" s="1">
        <f t="shared" si="164"/>
        <v>6.4077094143810234</v>
      </c>
      <c r="BA380" s="1">
        <f t="shared" si="164"/>
        <v>361.07442550037064</v>
      </c>
      <c r="BB380" s="1">
        <f t="shared" si="164"/>
        <v>64.717865085248334</v>
      </c>
      <c r="BC380" s="1">
        <f t="shared" si="165"/>
        <v>0</v>
      </c>
      <c r="BD380" s="1">
        <f t="shared" si="165"/>
        <v>15.352277992277994</v>
      </c>
      <c r="BE380" s="1">
        <f t="shared" si="165"/>
        <v>371.1246332046332</v>
      </c>
      <c r="BF380" s="1">
        <f t="shared" si="165"/>
        <v>45.723088803088807</v>
      </c>
      <c r="BG380" s="1">
        <f t="shared" si="166"/>
        <v>0</v>
      </c>
      <c r="BH380" s="1">
        <f t="shared" si="166"/>
        <v>1.4825796886582655E-2</v>
      </c>
      <c r="BI380" s="1">
        <f t="shared" si="166"/>
        <v>0.83543365455893259</v>
      </c>
      <c r="BJ380" s="1">
        <f t="shared" si="166"/>
        <v>0.14974054855448482</v>
      </c>
      <c r="BK380" s="1">
        <f t="shared" si="167"/>
        <v>0</v>
      </c>
      <c r="BL380" s="1">
        <f t="shared" si="167"/>
        <v>3.5521235521235525E-2</v>
      </c>
      <c r="BM380" s="1">
        <f t="shared" si="167"/>
        <v>0.8586872586872587</v>
      </c>
      <c r="BN380" s="1">
        <f t="shared" si="167"/>
        <v>0.1057915057915058</v>
      </c>
    </row>
    <row r="381" spans="1:66" hidden="1">
      <c r="A381" s="2" t="s">
        <v>1047</v>
      </c>
      <c r="B381" s="2" t="s">
        <v>105</v>
      </c>
      <c r="C381" s="2" t="s">
        <v>1048</v>
      </c>
      <c r="D381" s="2">
        <v>16197</v>
      </c>
      <c r="E381" s="6" t="s">
        <v>65</v>
      </c>
      <c r="F381" s="2" t="s">
        <v>1141</v>
      </c>
      <c r="G381" s="2" t="s">
        <v>1433</v>
      </c>
      <c r="H381" s="2" t="s">
        <v>1141</v>
      </c>
      <c r="I381" s="2">
        <v>53</v>
      </c>
      <c r="J381" s="2">
        <v>10</v>
      </c>
      <c r="K381" s="2" t="str">
        <f t="shared" si="142"/>
        <v>ESTERIL</v>
      </c>
      <c r="L381" s="2">
        <f t="shared" si="143"/>
        <v>5.3000000000000008E-5</v>
      </c>
      <c r="M381" s="2">
        <f t="shared" si="144"/>
        <v>0.6</v>
      </c>
      <c r="N381" s="8">
        <v>0.53</v>
      </c>
      <c r="O381" s="11">
        <v>0.06</v>
      </c>
      <c r="P381" s="11">
        <f t="shared" si="168"/>
        <v>0</v>
      </c>
      <c r="Q381" s="11">
        <f t="shared" si="169"/>
        <v>1</v>
      </c>
      <c r="R381" s="11">
        <f t="shared" si="170"/>
        <v>0</v>
      </c>
      <c r="S381" s="11">
        <f t="shared" si="171"/>
        <v>592900</v>
      </c>
      <c r="T381" s="2">
        <v>0</v>
      </c>
      <c r="U381" s="2">
        <v>770</v>
      </c>
      <c r="V381" s="2">
        <f t="shared" si="145"/>
        <v>0</v>
      </c>
      <c r="W381" s="2">
        <f t="shared" si="146"/>
        <v>1</v>
      </c>
      <c r="X381" s="2">
        <v>0</v>
      </c>
      <c r="Y381" s="2">
        <v>272</v>
      </c>
      <c r="Z381" s="5">
        <v>0</v>
      </c>
      <c r="AA381" s="5">
        <v>12</v>
      </c>
      <c r="AB381" s="5">
        <v>378</v>
      </c>
      <c r="AC381" s="5">
        <v>114</v>
      </c>
      <c r="AD381" s="5">
        <v>9</v>
      </c>
      <c r="AE381" s="5">
        <v>17</v>
      </c>
      <c r="AF381" s="5">
        <f t="shared" si="147"/>
        <v>0</v>
      </c>
      <c r="AG381" s="5">
        <f t="shared" si="148"/>
        <v>2.3809523809523808E-2</v>
      </c>
      <c r="AH381" s="5">
        <f t="shared" si="149"/>
        <v>0.75</v>
      </c>
      <c r="AI381" s="5">
        <f t="shared" si="150"/>
        <v>0.22619047619047619</v>
      </c>
      <c r="AJ381" s="5">
        <v>0</v>
      </c>
      <c r="AK381" s="3">
        <v>4</v>
      </c>
      <c r="AL381" s="3">
        <v>339</v>
      </c>
      <c r="AM381" s="3">
        <v>170</v>
      </c>
      <c r="AN381" s="3">
        <v>6</v>
      </c>
      <c r="AO381" s="3">
        <v>11</v>
      </c>
      <c r="AP381" s="1">
        <f t="shared" si="151"/>
        <v>0</v>
      </c>
      <c r="AQ381" s="1">
        <f t="shared" si="152"/>
        <v>7.7972709551656916E-3</v>
      </c>
      <c r="AR381" s="1">
        <f t="shared" si="153"/>
        <v>0.66081871345029242</v>
      </c>
      <c r="AS381" s="1">
        <f t="shared" si="154"/>
        <v>0.33138401559454189</v>
      </c>
      <c r="AT381" s="5">
        <f t="shared" si="155"/>
        <v>504</v>
      </c>
      <c r="AU381" s="3">
        <f t="shared" si="161"/>
        <v>513</v>
      </c>
      <c r="AV381" s="2">
        <f t="shared" si="156"/>
        <v>770</v>
      </c>
      <c r="AW381" s="1">
        <f t="shared" si="162"/>
        <v>0.30555555555555558</v>
      </c>
      <c r="AX381" s="1">
        <f t="shared" si="163"/>
        <v>0.30019493177387913</v>
      </c>
      <c r="AY381" s="1">
        <f t="shared" si="164"/>
        <v>0</v>
      </c>
      <c r="AZ381" s="1">
        <f t="shared" si="164"/>
        <v>1.2007797270955165</v>
      </c>
      <c r="BA381" s="1">
        <f t="shared" si="164"/>
        <v>101.76608187134502</v>
      </c>
      <c r="BB381" s="1">
        <f t="shared" si="164"/>
        <v>51.033138401559448</v>
      </c>
      <c r="BC381" s="1">
        <f t="shared" si="165"/>
        <v>0</v>
      </c>
      <c r="BD381" s="1">
        <f t="shared" si="165"/>
        <v>3.666666666666667</v>
      </c>
      <c r="BE381" s="1">
        <f t="shared" si="165"/>
        <v>115.50000000000001</v>
      </c>
      <c r="BF381" s="1">
        <f t="shared" si="165"/>
        <v>34.833333333333336</v>
      </c>
      <c r="BG381" s="1">
        <f t="shared" si="166"/>
        <v>0</v>
      </c>
      <c r="BH381" s="1">
        <f t="shared" si="166"/>
        <v>7.7972709551656916E-3</v>
      </c>
      <c r="BI381" s="1">
        <f t="shared" si="166"/>
        <v>0.66081871345029231</v>
      </c>
      <c r="BJ381" s="1">
        <f t="shared" si="166"/>
        <v>0.33138401559454189</v>
      </c>
      <c r="BK381" s="1">
        <f t="shared" si="167"/>
        <v>0</v>
      </c>
      <c r="BL381" s="1">
        <f t="shared" si="167"/>
        <v>2.3809523809523808E-2</v>
      </c>
      <c r="BM381" s="1">
        <f t="shared" si="167"/>
        <v>0.75</v>
      </c>
      <c r="BN381" s="1">
        <f t="shared" si="167"/>
        <v>0.22619047619047616</v>
      </c>
    </row>
    <row r="382" spans="1:66" hidden="1">
      <c r="A382" s="2" t="s">
        <v>1049</v>
      </c>
      <c r="B382" s="2" t="s">
        <v>105</v>
      </c>
      <c r="C382" s="2" t="s">
        <v>164</v>
      </c>
      <c r="E382" s="6" t="s">
        <v>133</v>
      </c>
      <c r="F382" s="2" t="s">
        <v>1436</v>
      </c>
      <c r="G382" s="2" t="s">
        <v>6</v>
      </c>
      <c r="H382" s="2" t="s">
        <v>1434</v>
      </c>
      <c r="I382" s="2">
        <v>100</v>
      </c>
      <c r="J382" s="2">
        <v>15</v>
      </c>
      <c r="K382" s="2" t="str">
        <f t="shared" si="142"/>
        <v>ESTERIL</v>
      </c>
      <c r="L382" s="2">
        <f t="shared" si="143"/>
        <v>7.8000000000000012E-5</v>
      </c>
      <c r="M382" s="2">
        <f t="shared" si="144"/>
        <v>2.6999999999999997</v>
      </c>
      <c r="N382" s="9">
        <v>0.52</v>
      </c>
      <c r="O382" s="10">
        <v>0.18</v>
      </c>
      <c r="P382" s="11">
        <f t="shared" si="168"/>
        <v>0</v>
      </c>
      <c r="Q382" s="11">
        <f t="shared" si="169"/>
        <v>1</v>
      </c>
      <c r="R382" s="11">
        <f t="shared" si="170"/>
        <v>0</v>
      </c>
      <c r="S382" s="11">
        <f t="shared" si="171"/>
        <v>1510441</v>
      </c>
      <c r="T382" s="2">
        <v>0</v>
      </c>
      <c r="U382" s="2">
        <v>1229</v>
      </c>
      <c r="V382" s="2">
        <f t="shared" si="145"/>
        <v>0</v>
      </c>
      <c r="W382" s="2">
        <f t="shared" si="146"/>
        <v>1</v>
      </c>
      <c r="X382" s="2">
        <v>0</v>
      </c>
      <c r="Y382" s="2">
        <v>371</v>
      </c>
      <c r="Z382" s="5">
        <v>0</v>
      </c>
      <c r="AA382" s="5">
        <v>9</v>
      </c>
      <c r="AB382" s="5">
        <v>575</v>
      </c>
      <c r="AC382" s="5">
        <v>199</v>
      </c>
      <c r="AD382" s="5">
        <v>14</v>
      </c>
      <c r="AE382" s="5">
        <v>36</v>
      </c>
      <c r="AF382" s="5">
        <f t="shared" si="147"/>
        <v>0</v>
      </c>
      <c r="AG382" s="5">
        <f t="shared" si="148"/>
        <v>1.1494252873563218E-2</v>
      </c>
      <c r="AH382" s="5">
        <f t="shared" si="149"/>
        <v>0.73435504469987234</v>
      </c>
      <c r="AI382" s="5">
        <f t="shared" si="150"/>
        <v>0.25415070242656451</v>
      </c>
      <c r="AJ382" s="2">
        <v>0</v>
      </c>
      <c r="AK382" s="3">
        <v>2</v>
      </c>
      <c r="AL382" s="3">
        <v>520</v>
      </c>
      <c r="AM382" s="3">
        <v>285</v>
      </c>
      <c r="AN382" s="3">
        <v>4</v>
      </c>
      <c r="AO382" s="3">
        <v>22</v>
      </c>
      <c r="AP382" s="1">
        <f t="shared" si="151"/>
        <v>0</v>
      </c>
      <c r="AQ382" s="1">
        <f t="shared" si="152"/>
        <v>2.4783147459727386E-3</v>
      </c>
      <c r="AR382" s="1">
        <f t="shared" si="153"/>
        <v>0.64436183395291202</v>
      </c>
      <c r="AS382" s="1">
        <f t="shared" si="154"/>
        <v>0.35315985130111527</v>
      </c>
      <c r="AT382" s="5">
        <f t="shared" si="155"/>
        <v>783</v>
      </c>
      <c r="AU382" s="3">
        <f t="shared" si="161"/>
        <v>807</v>
      </c>
      <c r="AV382" s="2">
        <f t="shared" si="156"/>
        <v>1229</v>
      </c>
      <c r="AW382" s="1">
        <f t="shared" si="162"/>
        <v>0.31392081736909322</v>
      </c>
      <c r="AX382" s="1">
        <f t="shared" si="163"/>
        <v>0.30458488228004954</v>
      </c>
      <c r="AY382" s="1">
        <f t="shared" si="164"/>
        <v>0</v>
      </c>
      <c r="AZ382" s="1">
        <f t="shared" si="164"/>
        <v>0.60916976456009908</v>
      </c>
      <c r="BA382" s="1">
        <f t="shared" si="164"/>
        <v>158.38413878562577</v>
      </c>
      <c r="BB382" s="1">
        <f t="shared" si="164"/>
        <v>86.806691449814124</v>
      </c>
      <c r="BC382" s="1">
        <f t="shared" si="165"/>
        <v>0</v>
      </c>
      <c r="BD382" s="1">
        <f t="shared" si="165"/>
        <v>2.825287356321839</v>
      </c>
      <c r="BE382" s="1">
        <f t="shared" si="165"/>
        <v>180.50446998722859</v>
      </c>
      <c r="BF382" s="1">
        <f t="shared" si="165"/>
        <v>62.47024265644955</v>
      </c>
      <c r="BG382" s="1">
        <f t="shared" si="166"/>
        <v>0</v>
      </c>
      <c r="BH382" s="1">
        <f t="shared" si="166"/>
        <v>2.4783147459727381E-3</v>
      </c>
      <c r="BI382" s="1">
        <f t="shared" si="166"/>
        <v>0.64436183395291191</v>
      </c>
      <c r="BJ382" s="1">
        <f t="shared" si="166"/>
        <v>0.35315985130111521</v>
      </c>
      <c r="BK382" s="1">
        <f t="shared" si="167"/>
        <v>0</v>
      </c>
      <c r="BL382" s="1">
        <f t="shared" si="167"/>
        <v>1.1494252873563218E-2</v>
      </c>
      <c r="BM382" s="1">
        <f t="shared" si="167"/>
        <v>0.73435504469987223</v>
      </c>
      <c r="BN382" s="1">
        <f t="shared" si="167"/>
        <v>0.25415070242656451</v>
      </c>
    </row>
    <row r="383" spans="1:66" hidden="1">
      <c r="A383" s="2" t="s">
        <v>1049</v>
      </c>
      <c r="B383" s="2" t="s">
        <v>105</v>
      </c>
      <c r="C383" s="2" t="s">
        <v>164</v>
      </c>
      <c r="E383" s="6" t="s">
        <v>151</v>
      </c>
      <c r="F383" s="2" t="s">
        <v>1141</v>
      </c>
      <c r="G383" s="2" t="s">
        <v>1433</v>
      </c>
      <c r="H383" s="2" t="s">
        <v>1141</v>
      </c>
      <c r="I383" s="2">
        <v>273</v>
      </c>
      <c r="J383" s="2">
        <v>80</v>
      </c>
      <c r="K383" s="2" t="str">
        <f t="shared" si="142"/>
        <v>MINERIO</v>
      </c>
      <c r="L383" s="2">
        <f t="shared" si="143"/>
        <v>4.08E-4</v>
      </c>
      <c r="M383" s="2">
        <f t="shared" si="144"/>
        <v>36.800000000000004</v>
      </c>
      <c r="N383" s="8">
        <v>0.51</v>
      </c>
      <c r="O383" s="11">
        <v>0.46</v>
      </c>
      <c r="P383" s="11">
        <f t="shared" si="168"/>
        <v>2.3301933564700051E-2</v>
      </c>
      <c r="Q383" s="11">
        <f t="shared" si="169"/>
        <v>0.99999408583864136</v>
      </c>
      <c r="R383" s="11">
        <f t="shared" si="170"/>
        <v>344675.58353991079</v>
      </c>
      <c r="S383" s="11">
        <f t="shared" si="171"/>
        <v>14791628.519404804</v>
      </c>
      <c r="T383" s="2">
        <v>94</v>
      </c>
      <c r="U383" s="2">
        <v>3940</v>
      </c>
      <c r="V383" s="2">
        <f t="shared" si="145"/>
        <v>2.3301933564700051E-2</v>
      </c>
      <c r="W383" s="2">
        <f t="shared" si="146"/>
        <v>0.97669806643529999</v>
      </c>
      <c r="X383" s="2">
        <v>0</v>
      </c>
      <c r="Y383" s="2">
        <v>737</v>
      </c>
      <c r="Z383" s="5">
        <v>0</v>
      </c>
      <c r="AA383" s="5">
        <v>55</v>
      </c>
      <c r="AB383" s="5">
        <v>2032</v>
      </c>
      <c r="AC383" s="5">
        <v>390</v>
      </c>
      <c r="AD383" s="5">
        <v>56</v>
      </c>
      <c r="AE383" s="5">
        <v>107</v>
      </c>
      <c r="AF383" s="5">
        <f t="shared" si="147"/>
        <v>0</v>
      </c>
      <c r="AG383" s="5">
        <f t="shared" si="148"/>
        <v>2.2204279370205894E-2</v>
      </c>
      <c r="AH383" s="5">
        <f t="shared" si="149"/>
        <v>0.82034719418651592</v>
      </c>
      <c r="AI383" s="5">
        <f t="shared" si="150"/>
        <v>0.15744852644327817</v>
      </c>
      <c r="AJ383" s="5">
        <v>0</v>
      </c>
      <c r="AK383" s="3">
        <v>27</v>
      </c>
      <c r="AL383" s="3">
        <v>1917</v>
      </c>
      <c r="AM383" s="3">
        <v>597</v>
      </c>
      <c r="AN383" s="3">
        <v>30</v>
      </c>
      <c r="AO383" s="3">
        <v>68</v>
      </c>
      <c r="AP383" s="1">
        <f t="shared" si="151"/>
        <v>0</v>
      </c>
      <c r="AQ383" s="1">
        <f t="shared" si="152"/>
        <v>1.0625737898465172E-2</v>
      </c>
      <c r="AR383" s="1">
        <f t="shared" si="153"/>
        <v>0.75442739079102716</v>
      </c>
      <c r="AS383" s="1">
        <f t="shared" si="154"/>
        <v>0.23494687131050768</v>
      </c>
      <c r="AT383" s="5">
        <f t="shared" si="155"/>
        <v>2477</v>
      </c>
      <c r="AU383" s="3">
        <f t="shared" si="161"/>
        <v>2541</v>
      </c>
      <c r="AV383" s="2">
        <f t="shared" si="156"/>
        <v>4034</v>
      </c>
      <c r="AW383" s="1">
        <f t="shared" si="162"/>
        <v>0.3257165926524021</v>
      </c>
      <c r="AX383" s="1">
        <f t="shared" si="163"/>
        <v>0.31751279024006296</v>
      </c>
      <c r="AY383" s="1">
        <f t="shared" si="164"/>
        <v>0</v>
      </c>
      <c r="AZ383" s="1">
        <f t="shared" si="164"/>
        <v>8.5728453364817003</v>
      </c>
      <c r="BA383" s="1">
        <f t="shared" si="164"/>
        <v>608.67201889020066</v>
      </c>
      <c r="BB383" s="1">
        <f t="shared" si="164"/>
        <v>189.55513577331757</v>
      </c>
      <c r="BC383" s="1">
        <f t="shared" si="165"/>
        <v>0</v>
      </c>
      <c r="BD383" s="1">
        <f t="shared" si="165"/>
        <v>17.914412595882116</v>
      </c>
      <c r="BE383" s="1">
        <f t="shared" si="165"/>
        <v>661.85611626968102</v>
      </c>
      <c r="BF383" s="1">
        <f t="shared" si="165"/>
        <v>127.02947113443682</v>
      </c>
      <c r="BG383" s="1">
        <f t="shared" si="166"/>
        <v>0</v>
      </c>
      <c r="BH383" s="1">
        <f t="shared" si="166"/>
        <v>1.0625737898465172E-2</v>
      </c>
      <c r="BI383" s="1">
        <f t="shared" si="166"/>
        <v>0.75442739079102716</v>
      </c>
      <c r="BJ383" s="1">
        <f t="shared" si="166"/>
        <v>0.23494687131050768</v>
      </c>
      <c r="BK383" s="1">
        <f t="shared" si="167"/>
        <v>0</v>
      </c>
      <c r="BL383" s="1">
        <f t="shared" si="167"/>
        <v>2.2204279370205894E-2</v>
      </c>
      <c r="BM383" s="1">
        <f t="shared" si="167"/>
        <v>0.82034719418651592</v>
      </c>
      <c r="BN383" s="1">
        <f t="shared" si="167"/>
        <v>0.15744852644327817</v>
      </c>
    </row>
    <row r="384" spans="1:66" hidden="1">
      <c r="A384" s="2" t="s">
        <v>1047</v>
      </c>
      <c r="B384" s="2" t="s">
        <v>105</v>
      </c>
      <c r="C384" s="2" t="s">
        <v>1048</v>
      </c>
      <c r="D384" s="2">
        <v>16164</v>
      </c>
      <c r="E384" s="6" t="s">
        <v>52</v>
      </c>
      <c r="F384" s="2" t="s">
        <v>1436</v>
      </c>
      <c r="G384" s="2" t="s">
        <v>6</v>
      </c>
      <c r="H384" s="2" t="s">
        <v>1141</v>
      </c>
      <c r="I384" s="2">
        <v>20</v>
      </c>
      <c r="J384" s="2">
        <v>50</v>
      </c>
      <c r="K384" s="2" t="str">
        <f t="shared" si="142"/>
        <v>MINERIO</v>
      </c>
      <c r="L384" s="2">
        <f t="shared" si="143"/>
        <v>2.5500000000000002E-4</v>
      </c>
      <c r="M384" s="2">
        <f t="shared" si="144"/>
        <v>32</v>
      </c>
      <c r="N384" s="8">
        <v>0.51</v>
      </c>
      <c r="O384" s="11">
        <v>0.64</v>
      </c>
      <c r="P384" s="11">
        <f t="shared" si="168"/>
        <v>3.3619723571161747E-3</v>
      </c>
      <c r="Q384" s="11">
        <f t="shared" si="169"/>
        <v>0.99999873989200871</v>
      </c>
      <c r="R384" s="11">
        <f t="shared" si="170"/>
        <v>23770.089279043706</v>
      </c>
      <c r="S384" s="11">
        <f t="shared" si="171"/>
        <v>7070272.0906824116</v>
      </c>
      <c r="T384" s="2">
        <v>9</v>
      </c>
      <c r="U384" s="2">
        <v>2668</v>
      </c>
      <c r="V384" s="2">
        <f t="shared" si="145"/>
        <v>3.3619723571161747E-3</v>
      </c>
      <c r="W384" s="2">
        <f t="shared" si="146"/>
        <v>0.99663802764288378</v>
      </c>
      <c r="X384" s="2">
        <v>0</v>
      </c>
      <c r="Y384" s="2">
        <v>524</v>
      </c>
      <c r="Z384" s="5">
        <v>0</v>
      </c>
      <c r="AA384" s="5">
        <v>27</v>
      </c>
      <c r="AB384" s="5">
        <v>983</v>
      </c>
      <c r="AC384" s="5">
        <v>701</v>
      </c>
      <c r="AD384" s="5">
        <v>31</v>
      </c>
      <c r="AE384" s="5">
        <v>58</v>
      </c>
      <c r="AF384" s="5">
        <f t="shared" si="147"/>
        <v>0</v>
      </c>
      <c r="AG384" s="5">
        <f t="shared" si="148"/>
        <v>1.5780245470485097E-2</v>
      </c>
      <c r="AH384" s="5">
        <f t="shared" si="149"/>
        <v>0.57451782583284627</v>
      </c>
      <c r="AI384" s="5">
        <f t="shared" si="150"/>
        <v>0.4097019286966686</v>
      </c>
      <c r="AJ384" s="5">
        <v>0</v>
      </c>
      <c r="AK384" s="3">
        <v>12</v>
      </c>
      <c r="AL384" s="3">
        <v>831</v>
      </c>
      <c r="AM384" s="3">
        <v>897</v>
      </c>
      <c r="AN384" s="3">
        <v>17</v>
      </c>
      <c r="AO384" s="3">
        <v>43</v>
      </c>
      <c r="AP384" s="1">
        <f t="shared" si="151"/>
        <v>0</v>
      </c>
      <c r="AQ384" s="1">
        <f t="shared" si="152"/>
        <v>6.8965517241379309E-3</v>
      </c>
      <c r="AR384" s="1">
        <f t="shared" si="153"/>
        <v>0.47758620689655173</v>
      </c>
      <c r="AS384" s="1">
        <f t="shared" si="154"/>
        <v>0.51551724137931032</v>
      </c>
      <c r="AT384" s="5">
        <f t="shared" si="155"/>
        <v>1711</v>
      </c>
      <c r="AU384" s="3">
        <f t="shared" si="161"/>
        <v>1740</v>
      </c>
      <c r="AV384" s="2">
        <f t="shared" si="156"/>
        <v>2677</v>
      </c>
      <c r="AW384" s="1">
        <f t="shared" si="162"/>
        <v>0.31291642314436002</v>
      </c>
      <c r="AX384" s="1">
        <f t="shared" si="163"/>
        <v>0.30770114942528737</v>
      </c>
      <c r="AY384" s="1">
        <f t="shared" si="164"/>
        <v>0</v>
      </c>
      <c r="AZ384" s="1">
        <f t="shared" si="164"/>
        <v>3.6924137931034484</v>
      </c>
      <c r="BA384" s="1">
        <f t="shared" si="164"/>
        <v>255.6996551724138</v>
      </c>
      <c r="BB384" s="1">
        <f t="shared" si="164"/>
        <v>276.00793103448279</v>
      </c>
      <c r="BC384" s="1">
        <f t="shared" si="165"/>
        <v>0</v>
      </c>
      <c r="BD384" s="1">
        <f t="shared" si="165"/>
        <v>8.4487434248977209</v>
      </c>
      <c r="BE384" s="1">
        <f t="shared" si="165"/>
        <v>307.59684395090591</v>
      </c>
      <c r="BF384" s="1">
        <f t="shared" si="165"/>
        <v>219.35441262419639</v>
      </c>
      <c r="BG384" s="1">
        <f t="shared" si="166"/>
        <v>0</v>
      </c>
      <c r="BH384" s="1">
        <f t="shared" si="166"/>
        <v>6.8965517241379301E-3</v>
      </c>
      <c r="BI384" s="1">
        <f t="shared" si="166"/>
        <v>0.47758620689655168</v>
      </c>
      <c r="BJ384" s="1">
        <f t="shared" si="166"/>
        <v>0.51551724137931032</v>
      </c>
      <c r="BK384" s="1">
        <f t="shared" si="167"/>
        <v>0</v>
      </c>
      <c r="BL384" s="1">
        <f t="shared" si="167"/>
        <v>1.5780245470485097E-2</v>
      </c>
      <c r="BM384" s="1">
        <f t="shared" si="167"/>
        <v>0.57451782583284627</v>
      </c>
      <c r="BN384" s="1">
        <f t="shared" si="167"/>
        <v>0.40970192869666866</v>
      </c>
    </row>
    <row r="385" spans="1:66" hidden="1">
      <c r="A385" s="2" t="s">
        <v>161</v>
      </c>
      <c r="B385" s="2" t="s">
        <v>105</v>
      </c>
      <c r="C385" s="2" t="s">
        <v>164</v>
      </c>
      <c r="D385" s="2" t="s">
        <v>253</v>
      </c>
      <c r="E385" s="6" t="s">
        <v>76</v>
      </c>
      <c r="F385" s="2" t="s">
        <v>1436</v>
      </c>
      <c r="G385" s="2" t="s">
        <v>1433</v>
      </c>
      <c r="H385" s="2" t="s">
        <v>1434</v>
      </c>
      <c r="I385" s="2">
        <v>90</v>
      </c>
      <c r="J385" s="2">
        <v>50</v>
      </c>
      <c r="K385" s="2" t="str">
        <f t="shared" si="142"/>
        <v>MINERIO</v>
      </c>
      <c r="L385" s="2">
        <f t="shared" si="143"/>
        <v>2.5500000000000002E-4</v>
      </c>
      <c r="M385" s="2">
        <f t="shared" si="144"/>
        <v>77.5</v>
      </c>
      <c r="N385" s="8">
        <v>0.51</v>
      </c>
      <c r="O385" s="11">
        <v>1.55</v>
      </c>
      <c r="P385" s="11">
        <f t="shared" si="168"/>
        <v>0</v>
      </c>
      <c r="Q385" s="11">
        <f t="shared" si="169"/>
        <v>1</v>
      </c>
      <c r="R385" s="11">
        <f t="shared" si="170"/>
        <v>0</v>
      </c>
      <c r="S385" s="11">
        <f t="shared" si="171"/>
        <v>4389025</v>
      </c>
      <c r="T385" s="2">
        <v>0</v>
      </c>
      <c r="U385" s="2">
        <v>2095</v>
      </c>
      <c r="V385" s="2">
        <f t="shared" si="145"/>
        <v>0</v>
      </c>
      <c r="W385" s="2">
        <f t="shared" si="146"/>
        <v>1</v>
      </c>
      <c r="X385" s="2">
        <v>0</v>
      </c>
      <c r="Y385" s="2">
        <v>490</v>
      </c>
      <c r="Z385" s="5">
        <v>0</v>
      </c>
      <c r="AA385" s="5">
        <v>4</v>
      </c>
      <c r="AB385" s="5">
        <v>1058</v>
      </c>
      <c r="AC385" s="5">
        <v>312</v>
      </c>
      <c r="AD385" s="5">
        <v>6</v>
      </c>
      <c r="AE385" s="5">
        <v>24</v>
      </c>
      <c r="AF385" s="5">
        <f t="shared" si="147"/>
        <v>0</v>
      </c>
      <c r="AG385" s="5">
        <f t="shared" si="148"/>
        <v>2.911208151382824E-3</v>
      </c>
      <c r="AH385" s="5">
        <f t="shared" si="149"/>
        <v>0.77001455604075686</v>
      </c>
      <c r="AI385" s="5">
        <f t="shared" si="150"/>
        <v>0.22707423580786026</v>
      </c>
      <c r="AJ385" s="5">
        <v>0</v>
      </c>
      <c r="AK385" s="3">
        <v>3</v>
      </c>
      <c r="AL385" s="3">
        <v>949</v>
      </c>
      <c r="AM385" s="3">
        <v>439</v>
      </c>
      <c r="AN385" s="3">
        <v>3</v>
      </c>
      <c r="AO385" s="3">
        <v>10</v>
      </c>
      <c r="AP385" s="1">
        <f t="shared" si="151"/>
        <v>0</v>
      </c>
      <c r="AQ385" s="1">
        <f t="shared" si="152"/>
        <v>2.1567217828900071E-3</v>
      </c>
      <c r="AR385" s="1">
        <f t="shared" si="153"/>
        <v>0.68224299065420557</v>
      </c>
      <c r="AS385" s="1">
        <f t="shared" si="154"/>
        <v>0.31560028756290437</v>
      </c>
      <c r="AT385" s="5">
        <f t="shared" si="155"/>
        <v>1374</v>
      </c>
      <c r="AU385" s="3">
        <f t="shared" si="161"/>
        <v>1391</v>
      </c>
      <c r="AV385" s="2">
        <f t="shared" si="156"/>
        <v>2095</v>
      </c>
      <c r="AW385" s="1">
        <f t="shared" si="162"/>
        <v>0.30494905385735083</v>
      </c>
      <c r="AX385" s="1">
        <f t="shared" si="163"/>
        <v>0.30122214234363764</v>
      </c>
      <c r="AY385" s="1">
        <f t="shared" si="164"/>
        <v>0</v>
      </c>
      <c r="AZ385" s="1">
        <f t="shared" si="164"/>
        <v>0.90366642703091293</v>
      </c>
      <c r="BA385" s="1">
        <f t="shared" si="164"/>
        <v>285.85981308411215</v>
      </c>
      <c r="BB385" s="1">
        <f t="shared" si="164"/>
        <v>132.23652048885694</v>
      </c>
      <c r="BC385" s="1">
        <f t="shared" si="165"/>
        <v>0</v>
      </c>
      <c r="BD385" s="1">
        <f t="shared" si="165"/>
        <v>1.2197962154294033</v>
      </c>
      <c r="BE385" s="1">
        <f t="shared" si="165"/>
        <v>322.63609898107717</v>
      </c>
      <c r="BF385" s="1">
        <f t="shared" si="165"/>
        <v>95.144104803493462</v>
      </c>
      <c r="BG385" s="1">
        <f t="shared" si="166"/>
        <v>0</v>
      </c>
      <c r="BH385" s="1">
        <f t="shared" si="166"/>
        <v>2.1567217828900071E-3</v>
      </c>
      <c r="BI385" s="1">
        <f t="shared" si="166"/>
        <v>0.68224299065420557</v>
      </c>
      <c r="BJ385" s="1">
        <f t="shared" si="166"/>
        <v>0.31560028756290437</v>
      </c>
      <c r="BK385" s="1">
        <f t="shared" si="167"/>
        <v>0</v>
      </c>
      <c r="BL385" s="1">
        <f t="shared" si="167"/>
        <v>2.9112081513828236E-3</v>
      </c>
      <c r="BM385" s="1">
        <f t="shared" si="167"/>
        <v>0.77001455604075686</v>
      </c>
      <c r="BN385" s="1">
        <f t="shared" si="167"/>
        <v>0.22707423580786026</v>
      </c>
    </row>
    <row r="386" spans="1:66" hidden="1">
      <c r="A386" s="2" t="s">
        <v>1049</v>
      </c>
      <c r="B386" s="2" t="s">
        <v>105</v>
      </c>
      <c r="C386" s="2" t="s">
        <v>164</v>
      </c>
      <c r="E386" s="6" t="s">
        <v>150</v>
      </c>
      <c r="F386" s="2" t="s">
        <v>1436</v>
      </c>
      <c r="G386" s="2" t="s">
        <v>6</v>
      </c>
      <c r="H386" s="2" t="s">
        <v>1141</v>
      </c>
      <c r="I386" s="2">
        <v>270</v>
      </c>
      <c r="J386" s="2">
        <v>5</v>
      </c>
      <c r="K386" s="2" t="str">
        <f t="shared" ref="K386:K449" si="172">IF(AND(N386&gt;0.08,O386&gt;0.2),"MINERIO","ESTERIL")</f>
        <v>MINERIO</v>
      </c>
      <c r="L386" s="2">
        <f t="shared" ref="L386:L449" si="173">N386*J386/100000</f>
        <v>2.55E-5</v>
      </c>
      <c r="M386" s="2">
        <f t="shared" ref="M386:M449" si="174">O386*J386</f>
        <v>2.8000000000000003</v>
      </c>
      <c r="N386" s="8">
        <v>0.51</v>
      </c>
      <c r="O386" s="11">
        <v>0.56000000000000005</v>
      </c>
      <c r="P386" s="11">
        <f t="shared" si="168"/>
        <v>0.19254658385093168</v>
      </c>
      <c r="Q386" s="11">
        <f t="shared" si="169"/>
        <v>0.99925998424482598</v>
      </c>
      <c r="R386" s="11">
        <f t="shared" si="170"/>
        <v>7548.5962732919252</v>
      </c>
      <c r="S386" s="11">
        <f t="shared" si="171"/>
        <v>39174.988422334158</v>
      </c>
      <c r="T386" s="2">
        <v>62</v>
      </c>
      <c r="U386" s="2">
        <v>260</v>
      </c>
      <c r="V386" s="2">
        <f t="shared" ref="V386:V449" si="175">(T386/(T386+U386))</f>
        <v>0.19254658385093168</v>
      </c>
      <c r="W386" s="2">
        <f t="shared" ref="W386:W449" si="176">(U386/(T386+U386))</f>
        <v>0.80745341614906829</v>
      </c>
      <c r="X386" s="2">
        <v>0</v>
      </c>
      <c r="Y386" s="2">
        <v>207</v>
      </c>
      <c r="Z386" s="5">
        <v>0</v>
      </c>
      <c r="AA386" s="5">
        <v>1</v>
      </c>
      <c r="AB386" s="5">
        <v>80</v>
      </c>
      <c r="AC386" s="5">
        <v>157</v>
      </c>
      <c r="AD386" s="5">
        <v>2</v>
      </c>
      <c r="AE386" s="5">
        <v>5</v>
      </c>
      <c r="AF386" s="5">
        <f t="shared" ref="AF386:AF449" si="177">Z386/($Z386+$AA386+$AB386+$AC386)</f>
        <v>0</v>
      </c>
      <c r="AG386" s="5">
        <f t="shared" ref="AG386:AG449" si="178">AA386/($Z386+$AA386+$AB386+$AC386)</f>
        <v>4.2016806722689074E-3</v>
      </c>
      <c r="AH386" s="5">
        <f t="shared" ref="AH386:AH449" si="179">AB386/($Z386+$AA386+$AB386+$AC386)</f>
        <v>0.33613445378151263</v>
      </c>
      <c r="AI386" s="5">
        <f t="shared" ref="AI386:AI449" si="180">AC386/($Z386+$AA386+$AB386+$AC386)</f>
        <v>0.65966386554621848</v>
      </c>
      <c r="AJ386" s="5">
        <v>0</v>
      </c>
      <c r="AK386" s="3">
        <v>1</v>
      </c>
      <c r="AL386" s="3">
        <v>67</v>
      </c>
      <c r="AM386" s="3">
        <v>170</v>
      </c>
      <c r="AN386" s="3">
        <v>2</v>
      </c>
      <c r="AO386" s="3">
        <v>5</v>
      </c>
      <c r="AP386" s="1">
        <f t="shared" ref="AP386:AP449" si="181">AJ386/($AJ386+$AK386+$AL386+$AM386)</f>
        <v>0</v>
      </c>
      <c r="AQ386" s="1">
        <f t="shared" ref="AQ386:AQ449" si="182">AK386/($AJ386+$AK386+$AL386+$AM386)</f>
        <v>4.2016806722689074E-3</v>
      </c>
      <c r="AR386" s="1">
        <f t="shared" ref="AR386:AR449" si="183">AL386/($AJ386+$AK386+$AL386+$AM386)</f>
        <v>0.28151260504201681</v>
      </c>
      <c r="AS386" s="1">
        <f t="shared" ref="AS386:AS449" si="184">AM386/($AJ386+$AK386+$AL386+$AM386)</f>
        <v>0.7142857142857143</v>
      </c>
      <c r="AT386" s="5">
        <f t="shared" ref="AT386:AT449" si="185">Z386+AA386+AB386+AC386</f>
        <v>238</v>
      </c>
      <c r="AU386" s="3">
        <f t="shared" si="161"/>
        <v>238</v>
      </c>
      <c r="AV386" s="2">
        <f t="shared" ref="AV386:AV449" si="186">T386+U386</f>
        <v>322</v>
      </c>
      <c r="AW386" s="1">
        <f t="shared" si="162"/>
        <v>0.27058823529411763</v>
      </c>
      <c r="AX386" s="1">
        <f t="shared" si="163"/>
        <v>0.27058823529411763</v>
      </c>
      <c r="AY386" s="1">
        <f t="shared" si="164"/>
        <v>0</v>
      </c>
      <c r="AZ386" s="1">
        <f t="shared" si="164"/>
        <v>0.27058823529411763</v>
      </c>
      <c r="BA386" s="1">
        <f t="shared" si="164"/>
        <v>18.129411764705882</v>
      </c>
      <c r="BB386" s="1">
        <f t="shared" ref="BB386:BB449" si="187">$AX386*AM386</f>
        <v>46</v>
      </c>
      <c r="BC386" s="1">
        <f t="shared" si="165"/>
        <v>0</v>
      </c>
      <c r="BD386" s="1">
        <f t="shared" si="165"/>
        <v>0.27058823529411763</v>
      </c>
      <c r="BE386" s="1">
        <f t="shared" si="165"/>
        <v>21.647058823529409</v>
      </c>
      <c r="BF386" s="1">
        <f t="shared" ref="BF386:BF449" si="188">$AW386*AC386</f>
        <v>42.482352941176465</v>
      </c>
      <c r="BG386" s="1">
        <f t="shared" si="166"/>
        <v>0</v>
      </c>
      <c r="BH386" s="1">
        <f t="shared" si="166"/>
        <v>4.2016806722689065E-3</v>
      </c>
      <c r="BI386" s="1">
        <f t="shared" si="166"/>
        <v>0.28151260504201675</v>
      </c>
      <c r="BJ386" s="1">
        <f t="shared" ref="BJ386:BJ449" si="189">BB386/($AY386+$AZ386+$BA386+$BB386)</f>
        <v>0.71428571428571419</v>
      </c>
      <c r="BK386" s="1">
        <f t="shared" si="167"/>
        <v>0</v>
      </c>
      <c r="BL386" s="1">
        <f t="shared" si="167"/>
        <v>4.2016806722689082E-3</v>
      </c>
      <c r="BM386" s="1">
        <f t="shared" si="167"/>
        <v>0.33613445378151263</v>
      </c>
      <c r="BN386" s="1">
        <f t="shared" ref="BN386:BN449" si="190">BF386/($BC386+$BD386+$BE386+$BF386)</f>
        <v>0.65966386554621848</v>
      </c>
    </row>
    <row r="387" spans="1:66" hidden="1">
      <c r="A387" s="2" t="s">
        <v>616</v>
      </c>
      <c r="B387" s="2" t="s">
        <v>105</v>
      </c>
      <c r="C387" s="2" t="s">
        <v>163</v>
      </c>
      <c r="D387" s="2" t="s">
        <v>693</v>
      </c>
      <c r="E387" s="6" t="s">
        <v>4</v>
      </c>
      <c r="F387" s="2" t="s">
        <v>1436</v>
      </c>
      <c r="G387" s="2" t="s">
        <v>1433</v>
      </c>
      <c r="H387" s="2" t="s">
        <v>1434</v>
      </c>
      <c r="I387" s="2">
        <v>31</v>
      </c>
      <c r="K387" s="2" t="str">
        <f t="shared" si="172"/>
        <v>MINERIO</v>
      </c>
      <c r="L387" s="2">
        <f t="shared" si="173"/>
        <v>0</v>
      </c>
      <c r="M387" s="2">
        <f t="shared" si="174"/>
        <v>0</v>
      </c>
      <c r="N387" s="8">
        <v>0.5033333333333333</v>
      </c>
      <c r="O387" s="11">
        <v>1.06</v>
      </c>
      <c r="P387" s="11">
        <f t="shared" si="168"/>
        <v>1.3091103393000268E-2</v>
      </c>
      <c r="Q387" s="11">
        <f t="shared" si="169"/>
        <v>0.99999645612966981</v>
      </c>
      <c r="R387" s="11">
        <f t="shared" si="170"/>
        <v>173928.72695698639</v>
      </c>
      <c r="S387" s="11">
        <f t="shared" si="171"/>
        <v>13285977.916050196</v>
      </c>
      <c r="T387" s="2">
        <v>49</v>
      </c>
      <c r="U387" s="2">
        <v>3694</v>
      </c>
      <c r="V387" s="2">
        <f t="shared" si="175"/>
        <v>1.3091103393000268E-2</v>
      </c>
      <c r="W387" s="2">
        <f t="shared" si="176"/>
        <v>0.98690889660699976</v>
      </c>
      <c r="X387" s="2">
        <v>0</v>
      </c>
      <c r="Y387" s="2">
        <v>707</v>
      </c>
      <c r="Z387" s="2">
        <v>0</v>
      </c>
      <c r="AA387" s="2">
        <v>51</v>
      </c>
      <c r="AB387" s="2">
        <v>1867</v>
      </c>
      <c r="AC387" s="2">
        <v>440</v>
      </c>
      <c r="AD387" s="2">
        <v>44</v>
      </c>
      <c r="AE387" s="2">
        <v>57</v>
      </c>
      <c r="AF387" s="5">
        <f t="shared" si="177"/>
        <v>0</v>
      </c>
      <c r="AG387" s="5">
        <f t="shared" si="178"/>
        <v>2.1628498727735368E-2</v>
      </c>
      <c r="AH387" s="5">
        <f t="shared" si="179"/>
        <v>0.79177268871925366</v>
      </c>
      <c r="AI387" s="5">
        <f t="shared" si="180"/>
        <v>0.18659881255301103</v>
      </c>
      <c r="AJ387" s="2">
        <v>0</v>
      </c>
      <c r="AK387" s="3">
        <v>51</v>
      </c>
      <c r="AL387" s="3">
        <v>1867</v>
      </c>
      <c r="AM387" s="3">
        <v>440</v>
      </c>
      <c r="AN387" s="3">
        <v>44</v>
      </c>
      <c r="AO387" s="3">
        <v>57</v>
      </c>
      <c r="AP387" s="1">
        <f t="shared" si="181"/>
        <v>0</v>
      </c>
      <c r="AQ387" s="1">
        <f t="shared" si="182"/>
        <v>2.1628498727735368E-2</v>
      </c>
      <c r="AR387" s="1">
        <f t="shared" si="183"/>
        <v>0.79177268871925366</v>
      </c>
      <c r="AS387" s="1">
        <f t="shared" si="184"/>
        <v>0.18659881255301103</v>
      </c>
      <c r="AT387" s="5">
        <f t="shared" si="185"/>
        <v>2358</v>
      </c>
      <c r="AU387" s="3">
        <f t="shared" ref="AU387:AU450" si="191">AJ387+AK387+AL387+AM387</f>
        <v>2358</v>
      </c>
      <c r="AV387" s="2">
        <f t="shared" si="186"/>
        <v>3743</v>
      </c>
      <c r="AW387" s="1">
        <f t="shared" ref="AW387:AW450" si="192">AV387/(AT387*5)</f>
        <v>0.31747243426632737</v>
      </c>
      <c r="AX387" s="1">
        <f t="shared" ref="AX387:AX450" si="193">AV387/(5*AU387)</f>
        <v>0.31747243426632737</v>
      </c>
      <c r="AY387" s="1">
        <f t="shared" ref="AY387:BB450" si="194">$AX387*AJ387</f>
        <v>0</v>
      </c>
      <c r="AZ387" s="1">
        <f t="shared" si="194"/>
        <v>16.191094147582696</v>
      </c>
      <c r="BA387" s="1">
        <f t="shared" si="194"/>
        <v>592.72103477523319</v>
      </c>
      <c r="BB387" s="1">
        <f t="shared" si="187"/>
        <v>139.68787107718404</v>
      </c>
      <c r="BC387" s="1">
        <f t="shared" ref="BC387:BF450" si="195">$AW387*Z387</f>
        <v>0</v>
      </c>
      <c r="BD387" s="1">
        <f t="shared" si="195"/>
        <v>16.191094147582696</v>
      </c>
      <c r="BE387" s="1">
        <f t="shared" si="195"/>
        <v>592.72103477523319</v>
      </c>
      <c r="BF387" s="1">
        <f t="shared" si="188"/>
        <v>139.68787107718404</v>
      </c>
      <c r="BG387" s="1">
        <f t="shared" ref="BG387:BJ450" si="196">AY387/($AY387+$AZ387+$BA387+$BB387)</f>
        <v>0</v>
      </c>
      <c r="BH387" s="1">
        <f t="shared" si="196"/>
        <v>2.1628498727735371E-2</v>
      </c>
      <c r="BI387" s="1">
        <f t="shared" si="196"/>
        <v>0.79177268871925366</v>
      </c>
      <c r="BJ387" s="1">
        <f t="shared" si="189"/>
        <v>0.18659881255301103</v>
      </c>
      <c r="BK387" s="1">
        <f t="shared" ref="BK387:BN450" si="197">BC387/($BC387+$BD387+$BE387+$BF387)</f>
        <v>0</v>
      </c>
      <c r="BL387" s="1">
        <f t="shared" si="197"/>
        <v>2.1628498727735371E-2</v>
      </c>
      <c r="BM387" s="1">
        <f t="shared" si="197"/>
        <v>0.79177268871925366</v>
      </c>
      <c r="BN387" s="1">
        <f t="shared" si="190"/>
        <v>0.18659881255301103</v>
      </c>
    </row>
    <row r="388" spans="1:66" hidden="1">
      <c r="A388" s="2" t="s">
        <v>1049</v>
      </c>
      <c r="B388" s="2" t="s">
        <v>105</v>
      </c>
      <c r="C388" s="2" t="s">
        <v>164</v>
      </c>
      <c r="E388" s="6" t="s">
        <v>21</v>
      </c>
      <c r="F388" s="2" t="s">
        <v>1141</v>
      </c>
      <c r="G388" s="2" t="s">
        <v>1433</v>
      </c>
      <c r="H388" s="2" t="s">
        <v>1141</v>
      </c>
      <c r="I388" s="2">
        <v>28</v>
      </c>
      <c r="J388" s="2">
        <v>10</v>
      </c>
      <c r="K388" s="2" t="str">
        <f t="shared" si="172"/>
        <v>ESTERIL</v>
      </c>
      <c r="L388" s="2">
        <f t="shared" si="173"/>
        <v>5.0000000000000002E-5</v>
      </c>
      <c r="M388" s="2">
        <f t="shared" si="174"/>
        <v>0.5</v>
      </c>
      <c r="N388" s="8">
        <v>0.5</v>
      </c>
      <c r="O388" s="11">
        <v>0.05</v>
      </c>
      <c r="P388" s="11">
        <f t="shared" si="168"/>
        <v>0</v>
      </c>
      <c r="Q388" s="11">
        <f t="shared" si="169"/>
        <v>1</v>
      </c>
      <c r="R388" s="11">
        <f t="shared" si="170"/>
        <v>0</v>
      </c>
      <c r="S388" s="11">
        <f t="shared" si="171"/>
        <v>1012036</v>
      </c>
      <c r="T388" s="2">
        <v>0</v>
      </c>
      <c r="U388" s="2">
        <v>1006</v>
      </c>
      <c r="V388" s="2">
        <f t="shared" si="175"/>
        <v>0</v>
      </c>
      <c r="W388" s="2">
        <f t="shared" si="176"/>
        <v>1</v>
      </c>
      <c r="X388" s="2">
        <v>0</v>
      </c>
      <c r="Y388" s="2">
        <v>336</v>
      </c>
      <c r="Z388" s="5">
        <v>0</v>
      </c>
      <c r="AA388" s="5">
        <v>0</v>
      </c>
      <c r="AB388" s="5">
        <v>474</v>
      </c>
      <c r="AC388" s="5">
        <v>203</v>
      </c>
      <c r="AD388" s="5">
        <v>0</v>
      </c>
      <c r="AE388" s="5">
        <v>12</v>
      </c>
      <c r="AF388" s="5">
        <f t="shared" si="177"/>
        <v>0</v>
      </c>
      <c r="AG388" s="5">
        <f t="shared" si="178"/>
        <v>0</v>
      </c>
      <c r="AH388" s="5">
        <f t="shared" si="179"/>
        <v>0.70014771048744462</v>
      </c>
      <c r="AI388" s="5">
        <f t="shared" si="180"/>
        <v>0.29985228951255538</v>
      </c>
      <c r="AJ388" s="5">
        <v>0</v>
      </c>
      <c r="AK388" s="3">
        <v>0</v>
      </c>
      <c r="AL388" s="3">
        <v>395</v>
      </c>
      <c r="AM388" s="3">
        <v>288</v>
      </c>
      <c r="AN388" s="3">
        <v>0</v>
      </c>
      <c r="AO388" s="3">
        <v>6</v>
      </c>
      <c r="AP388" s="1">
        <f t="shared" si="181"/>
        <v>0</v>
      </c>
      <c r="AQ388" s="1">
        <f t="shared" si="182"/>
        <v>0</v>
      </c>
      <c r="AR388" s="1">
        <f t="shared" si="183"/>
        <v>0.57833089311859442</v>
      </c>
      <c r="AS388" s="1">
        <f t="shared" si="184"/>
        <v>0.42166910688140558</v>
      </c>
      <c r="AT388" s="5">
        <f t="shared" si="185"/>
        <v>677</v>
      </c>
      <c r="AU388" s="3">
        <f t="shared" si="191"/>
        <v>683</v>
      </c>
      <c r="AV388" s="2">
        <f t="shared" si="186"/>
        <v>1006</v>
      </c>
      <c r="AW388" s="1">
        <f t="shared" si="192"/>
        <v>0.29719350073855244</v>
      </c>
      <c r="AX388" s="1">
        <f t="shared" si="193"/>
        <v>0.29458272327964863</v>
      </c>
      <c r="AY388" s="1">
        <f t="shared" si="194"/>
        <v>0</v>
      </c>
      <c r="AZ388" s="1">
        <f t="shared" si="194"/>
        <v>0</v>
      </c>
      <c r="BA388" s="1">
        <f t="shared" si="194"/>
        <v>116.36017569546121</v>
      </c>
      <c r="BB388" s="1">
        <f t="shared" si="187"/>
        <v>84.839824304538809</v>
      </c>
      <c r="BC388" s="1">
        <f t="shared" si="195"/>
        <v>0</v>
      </c>
      <c r="BD388" s="1">
        <f t="shared" si="195"/>
        <v>0</v>
      </c>
      <c r="BE388" s="1">
        <f t="shared" si="195"/>
        <v>140.86971935007386</v>
      </c>
      <c r="BF388" s="1">
        <f t="shared" si="188"/>
        <v>60.330280649926145</v>
      </c>
      <c r="BG388" s="1">
        <f t="shared" si="196"/>
        <v>0</v>
      </c>
      <c r="BH388" s="1">
        <f t="shared" si="196"/>
        <v>0</v>
      </c>
      <c r="BI388" s="1">
        <f t="shared" si="196"/>
        <v>0.57833089311859442</v>
      </c>
      <c r="BJ388" s="1">
        <f t="shared" si="189"/>
        <v>0.42166910688140558</v>
      </c>
      <c r="BK388" s="1">
        <f t="shared" si="197"/>
        <v>0</v>
      </c>
      <c r="BL388" s="1">
        <f t="shared" si="197"/>
        <v>0</v>
      </c>
      <c r="BM388" s="1">
        <f t="shared" si="197"/>
        <v>0.70014771048744462</v>
      </c>
      <c r="BN388" s="1">
        <f t="shared" si="190"/>
        <v>0.29985228951255538</v>
      </c>
    </row>
    <row r="389" spans="1:66" hidden="1">
      <c r="A389" s="2" t="s">
        <v>616</v>
      </c>
      <c r="B389" s="2" t="s">
        <v>105</v>
      </c>
      <c r="C389" s="2" t="s">
        <v>162</v>
      </c>
      <c r="D389" s="2" t="s">
        <v>736</v>
      </c>
      <c r="E389" s="6" t="s">
        <v>4</v>
      </c>
      <c r="F389" s="2" t="s">
        <v>1436</v>
      </c>
      <c r="G389" s="2" t="s">
        <v>1433</v>
      </c>
      <c r="H389" s="2" t="s">
        <v>1434</v>
      </c>
      <c r="I389" s="2">
        <v>19</v>
      </c>
      <c r="J389" s="2">
        <v>75</v>
      </c>
      <c r="K389" s="2" t="str">
        <f t="shared" si="172"/>
        <v>MINERIO</v>
      </c>
      <c r="L389" s="2">
        <f t="shared" si="173"/>
        <v>3.6749999999999999E-4</v>
      </c>
      <c r="M389" s="2">
        <f t="shared" si="174"/>
        <v>366</v>
      </c>
      <c r="N389" s="9">
        <v>0.49</v>
      </c>
      <c r="O389" s="10">
        <v>4.88</v>
      </c>
      <c r="P389" s="11">
        <f t="shared" si="168"/>
        <v>5.4517133956386292E-2</v>
      </c>
      <c r="Q389" s="11">
        <f t="shared" si="169"/>
        <v>0.99997754698933994</v>
      </c>
      <c r="R389" s="11">
        <f t="shared" si="170"/>
        <v>285394.14330218069</v>
      </c>
      <c r="S389" s="11">
        <f t="shared" si="171"/>
        <v>5234826.4597465629</v>
      </c>
      <c r="T389" s="2">
        <v>140</v>
      </c>
      <c r="U389" s="2">
        <v>2428</v>
      </c>
      <c r="V389" s="2">
        <f t="shared" si="175"/>
        <v>5.4517133956386292E-2</v>
      </c>
      <c r="W389" s="2">
        <f t="shared" si="176"/>
        <v>0.94548286604361376</v>
      </c>
      <c r="X389" s="2">
        <v>0</v>
      </c>
      <c r="Y389" s="2">
        <v>534</v>
      </c>
      <c r="Z389" s="2">
        <v>0</v>
      </c>
      <c r="AA389" s="2">
        <v>43</v>
      </c>
      <c r="AB389" s="2">
        <v>1366</v>
      </c>
      <c r="AC389" s="2">
        <v>204</v>
      </c>
      <c r="AD389" s="2">
        <v>40</v>
      </c>
      <c r="AE389" s="2">
        <v>58</v>
      </c>
      <c r="AF389" s="5">
        <f t="shared" si="177"/>
        <v>0</v>
      </c>
      <c r="AG389" s="5">
        <f t="shared" si="178"/>
        <v>2.6658400495970243E-2</v>
      </c>
      <c r="AH389" s="5">
        <f t="shared" si="179"/>
        <v>0.84686918784872911</v>
      </c>
      <c r="AI389" s="5">
        <f t="shared" si="180"/>
        <v>0.12647241165530068</v>
      </c>
      <c r="AJ389" s="2">
        <v>0</v>
      </c>
      <c r="AK389" s="3">
        <v>23</v>
      </c>
      <c r="AL389" s="3">
        <v>1311</v>
      </c>
      <c r="AM389" s="3">
        <v>319</v>
      </c>
      <c r="AN389" s="3">
        <v>19</v>
      </c>
      <c r="AO389" s="3">
        <v>39</v>
      </c>
      <c r="AP389" s="1">
        <f t="shared" si="181"/>
        <v>0</v>
      </c>
      <c r="AQ389" s="1">
        <f t="shared" si="182"/>
        <v>1.3914095583787053E-2</v>
      </c>
      <c r="AR389" s="1">
        <f t="shared" si="183"/>
        <v>0.7931034482758621</v>
      </c>
      <c r="AS389" s="1">
        <f t="shared" si="184"/>
        <v>0.19298245614035087</v>
      </c>
      <c r="AT389" s="5">
        <f t="shared" si="185"/>
        <v>1613</v>
      </c>
      <c r="AU389" s="3">
        <f t="shared" si="191"/>
        <v>1653</v>
      </c>
      <c r="AV389" s="2">
        <f t="shared" si="186"/>
        <v>2568</v>
      </c>
      <c r="AW389" s="1">
        <f t="shared" si="192"/>
        <v>0.31841289522628641</v>
      </c>
      <c r="AX389" s="1">
        <f t="shared" si="193"/>
        <v>0.31070780399274045</v>
      </c>
      <c r="AY389" s="1">
        <f t="shared" si="194"/>
        <v>0</v>
      </c>
      <c r="AZ389" s="1">
        <f t="shared" si="194"/>
        <v>7.1462794918330301</v>
      </c>
      <c r="BA389" s="1">
        <f t="shared" si="194"/>
        <v>407.33793103448272</v>
      </c>
      <c r="BB389" s="1">
        <f t="shared" si="187"/>
        <v>99.115789473684202</v>
      </c>
      <c r="BC389" s="1">
        <f t="shared" si="195"/>
        <v>0</v>
      </c>
      <c r="BD389" s="1">
        <f t="shared" si="195"/>
        <v>13.691754494730315</v>
      </c>
      <c r="BE389" s="1">
        <f t="shared" si="195"/>
        <v>434.95201487910725</v>
      </c>
      <c r="BF389" s="1">
        <f t="shared" si="188"/>
        <v>64.956230626162423</v>
      </c>
      <c r="BG389" s="1">
        <f t="shared" si="196"/>
        <v>0</v>
      </c>
      <c r="BH389" s="1">
        <f t="shared" si="196"/>
        <v>1.3914095583787055E-2</v>
      </c>
      <c r="BI389" s="1">
        <f t="shared" si="196"/>
        <v>0.7931034482758621</v>
      </c>
      <c r="BJ389" s="1">
        <f t="shared" si="189"/>
        <v>0.19298245614035089</v>
      </c>
      <c r="BK389" s="1">
        <f t="shared" si="197"/>
        <v>0</v>
      </c>
      <c r="BL389" s="1">
        <f t="shared" si="197"/>
        <v>2.6658400495970239E-2</v>
      </c>
      <c r="BM389" s="1">
        <f t="shared" si="197"/>
        <v>0.846869187848729</v>
      </c>
      <c r="BN389" s="1">
        <f t="shared" si="190"/>
        <v>0.12647241165530065</v>
      </c>
    </row>
    <row r="390" spans="1:66" hidden="1">
      <c r="A390" s="2" t="s">
        <v>1049</v>
      </c>
      <c r="B390" s="2" t="s">
        <v>105</v>
      </c>
      <c r="C390" s="2" t="s">
        <v>164</v>
      </c>
      <c r="E390" s="6" t="s">
        <v>14</v>
      </c>
      <c r="F390" s="2" t="s">
        <v>1436</v>
      </c>
      <c r="G390" s="2" t="s">
        <v>1433</v>
      </c>
      <c r="H390" s="2" t="s">
        <v>1434</v>
      </c>
      <c r="I390" s="2">
        <v>125</v>
      </c>
      <c r="J390" s="2">
        <v>60</v>
      </c>
      <c r="K390" s="2" t="str">
        <f t="shared" si="172"/>
        <v>MINERIO</v>
      </c>
      <c r="L390" s="2">
        <f t="shared" si="173"/>
        <v>2.9399999999999999E-4</v>
      </c>
      <c r="M390" s="2">
        <f t="shared" si="174"/>
        <v>64.2</v>
      </c>
      <c r="N390" s="9">
        <v>0.49</v>
      </c>
      <c r="O390" s="10">
        <v>1.07</v>
      </c>
      <c r="P390" s="11">
        <f t="shared" si="168"/>
        <v>8.4307859668207776E-3</v>
      </c>
      <c r="Q390" s="11">
        <f t="shared" si="169"/>
        <v>0.99999768766690289</v>
      </c>
      <c r="R390" s="11">
        <f t="shared" si="170"/>
        <v>110175.40794125646</v>
      </c>
      <c r="S390" s="11">
        <f t="shared" si="171"/>
        <v>13068194.781910812</v>
      </c>
      <c r="T390" s="2">
        <v>31</v>
      </c>
      <c r="U390" s="2">
        <v>3646</v>
      </c>
      <c r="V390" s="2">
        <f t="shared" si="175"/>
        <v>8.4307859668207776E-3</v>
      </c>
      <c r="W390" s="2">
        <f t="shared" si="176"/>
        <v>0.99156921403317921</v>
      </c>
      <c r="X390" s="2">
        <v>0</v>
      </c>
      <c r="Y390" s="2">
        <v>593</v>
      </c>
      <c r="Z390" s="5">
        <v>0</v>
      </c>
      <c r="AA390" s="5">
        <v>639</v>
      </c>
      <c r="AB390" s="5">
        <v>937</v>
      </c>
      <c r="AC390" s="5">
        <v>104</v>
      </c>
      <c r="AD390" s="5">
        <v>591</v>
      </c>
      <c r="AE390" s="5">
        <v>119</v>
      </c>
      <c r="AF390" s="5">
        <f t="shared" si="177"/>
        <v>0</v>
      </c>
      <c r="AG390" s="5">
        <f t="shared" si="178"/>
        <v>0.38035714285714284</v>
      </c>
      <c r="AH390" s="5">
        <f t="shared" si="179"/>
        <v>0.55773809523809526</v>
      </c>
      <c r="AI390" s="5">
        <f t="shared" si="180"/>
        <v>6.1904761904761907E-2</v>
      </c>
      <c r="AJ390" s="2">
        <v>0</v>
      </c>
      <c r="AK390" s="3">
        <v>420</v>
      </c>
      <c r="AL390" s="3">
        <v>1225</v>
      </c>
      <c r="AM390" s="3">
        <v>160</v>
      </c>
      <c r="AN390" s="3">
        <v>447</v>
      </c>
      <c r="AO390" s="3">
        <v>136</v>
      </c>
      <c r="AP390" s="1">
        <f t="shared" si="181"/>
        <v>0</v>
      </c>
      <c r="AQ390" s="1">
        <f t="shared" si="182"/>
        <v>0.23268698060941828</v>
      </c>
      <c r="AR390" s="1">
        <f t="shared" si="183"/>
        <v>0.67867036011080328</v>
      </c>
      <c r="AS390" s="1">
        <f t="shared" si="184"/>
        <v>8.8642659279778394E-2</v>
      </c>
      <c r="AT390" s="5">
        <f t="shared" si="185"/>
        <v>1680</v>
      </c>
      <c r="AU390" s="3">
        <f t="shared" si="191"/>
        <v>1805</v>
      </c>
      <c r="AV390" s="2">
        <f t="shared" si="186"/>
        <v>3677</v>
      </c>
      <c r="AW390" s="1">
        <f t="shared" si="192"/>
        <v>0.43773809523809526</v>
      </c>
      <c r="AX390" s="1">
        <f t="shared" si="193"/>
        <v>0.40742382271468142</v>
      </c>
      <c r="AY390" s="1">
        <f t="shared" si="194"/>
        <v>0</v>
      </c>
      <c r="AZ390" s="1">
        <f t="shared" si="194"/>
        <v>171.11800554016619</v>
      </c>
      <c r="BA390" s="1">
        <f t="shared" si="194"/>
        <v>499.09418282548472</v>
      </c>
      <c r="BB390" s="1">
        <f t="shared" si="187"/>
        <v>65.187811634349032</v>
      </c>
      <c r="BC390" s="1">
        <f t="shared" si="195"/>
        <v>0</v>
      </c>
      <c r="BD390" s="1">
        <f t="shared" si="195"/>
        <v>279.71464285714285</v>
      </c>
      <c r="BE390" s="1">
        <f t="shared" si="195"/>
        <v>410.16059523809525</v>
      </c>
      <c r="BF390" s="1">
        <f t="shared" si="188"/>
        <v>45.52476190476191</v>
      </c>
      <c r="BG390" s="1">
        <f t="shared" si="196"/>
        <v>0</v>
      </c>
      <c r="BH390" s="1">
        <f t="shared" si="196"/>
        <v>0.23268698060941828</v>
      </c>
      <c r="BI390" s="1">
        <f t="shared" si="196"/>
        <v>0.67867036011080328</v>
      </c>
      <c r="BJ390" s="1">
        <f t="shared" si="189"/>
        <v>8.8642659279778394E-2</v>
      </c>
      <c r="BK390" s="1">
        <f t="shared" si="197"/>
        <v>0</v>
      </c>
      <c r="BL390" s="1">
        <f t="shared" si="197"/>
        <v>0.38035714285714284</v>
      </c>
      <c r="BM390" s="1">
        <f t="shared" si="197"/>
        <v>0.55773809523809526</v>
      </c>
      <c r="BN390" s="1">
        <f t="shared" si="190"/>
        <v>6.1904761904761914E-2</v>
      </c>
    </row>
    <row r="391" spans="1:66" hidden="1">
      <c r="A391" s="2" t="s">
        <v>616</v>
      </c>
      <c r="B391" s="2" t="s">
        <v>105</v>
      </c>
      <c r="C391" s="2" t="s">
        <v>164</v>
      </c>
      <c r="D391" s="2" t="s">
        <v>818</v>
      </c>
      <c r="E391" s="6" t="s">
        <v>17</v>
      </c>
      <c r="F391" s="2" t="s">
        <v>1436</v>
      </c>
      <c r="G391" s="2" t="s">
        <v>6</v>
      </c>
      <c r="H391" s="2" t="s">
        <v>1434</v>
      </c>
      <c r="I391" s="2">
        <v>57</v>
      </c>
      <c r="J391" s="2">
        <v>45</v>
      </c>
      <c r="K391" s="2" t="str">
        <f t="shared" si="172"/>
        <v>MINERIO</v>
      </c>
      <c r="L391" s="2">
        <f t="shared" si="173"/>
        <v>2.2050000000000002E-4</v>
      </c>
      <c r="M391" s="2">
        <f t="shared" si="174"/>
        <v>32.85</v>
      </c>
      <c r="N391" s="8">
        <v>0.49</v>
      </c>
      <c r="O391" s="11">
        <v>0.73</v>
      </c>
      <c r="P391" s="11">
        <f t="shared" si="168"/>
        <v>0</v>
      </c>
      <c r="Q391" s="11">
        <f t="shared" si="169"/>
        <v>1</v>
      </c>
      <c r="R391" s="11">
        <f t="shared" si="170"/>
        <v>0</v>
      </c>
      <c r="S391" s="11">
        <f t="shared" si="171"/>
        <v>7546009</v>
      </c>
      <c r="T391" s="2">
        <v>0</v>
      </c>
      <c r="U391" s="2">
        <v>2747</v>
      </c>
      <c r="V391" s="2">
        <f t="shared" si="175"/>
        <v>0</v>
      </c>
      <c r="W391" s="2">
        <f t="shared" si="176"/>
        <v>1</v>
      </c>
      <c r="X391" s="2">
        <v>0</v>
      </c>
      <c r="Y391" s="2">
        <v>529</v>
      </c>
      <c r="Z391" s="5">
        <v>0</v>
      </c>
      <c r="AA391" s="5">
        <v>7</v>
      </c>
      <c r="AB391" s="5">
        <v>1306</v>
      </c>
      <c r="AC391" s="5">
        <v>442</v>
      </c>
      <c r="AD391" s="5">
        <v>3</v>
      </c>
      <c r="AE391" s="5">
        <v>35</v>
      </c>
      <c r="AF391" s="5">
        <f t="shared" si="177"/>
        <v>0</v>
      </c>
      <c r="AG391" s="5">
        <f t="shared" si="178"/>
        <v>3.9886039886039889E-3</v>
      </c>
      <c r="AH391" s="5">
        <f t="shared" si="179"/>
        <v>0.74415954415954411</v>
      </c>
      <c r="AI391" s="5">
        <f t="shared" si="180"/>
        <v>0.25185185185185183</v>
      </c>
      <c r="AJ391" s="5">
        <v>0</v>
      </c>
      <c r="AK391" s="3">
        <v>5</v>
      </c>
      <c r="AL391" s="3">
        <v>1133</v>
      </c>
      <c r="AM391" s="3">
        <v>634</v>
      </c>
      <c r="AN391" s="3">
        <v>3</v>
      </c>
      <c r="AO391" s="3">
        <v>18</v>
      </c>
      <c r="AP391" s="1">
        <f t="shared" si="181"/>
        <v>0</v>
      </c>
      <c r="AQ391" s="1">
        <f t="shared" si="182"/>
        <v>2.8216704288939053E-3</v>
      </c>
      <c r="AR391" s="1">
        <f t="shared" si="183"/>
        <v>0.6393905191873589</v>
      </c>
      <c r="AS391" s="1">
        <f t="shared" si="184"/>
        <v>0.35778781038374718</v>
      </c>
      <c r="AT391" s="5">
        <f t="shared" si="185"/>
        <v>1755</v>
      </c>
      <c r="AU391" s="3">
        <f t="shared" si="191"/>
        <v>1772</v>
      </c>
      <c r="AV391" s="2">
        <f t="shared" si="186"/>
        <v>2747</v>
      </c>
      <c r="AW391" s="1">
        <f t="shared" si="192"/>
        <v>0.31304843304843305</v>
      </c>
      <c r="AX391" s="1">
        <f t="shared" si="193"/>
        <v>0.31004514672686229</v>
      </c>
      <c r="AY391" s="1">
        <f t="shared" si="194"/>
        <v>0</v>
      </c>
      <c r="AZ391" s="1">
        <f t="shared" si="194"/>
        <v>1.5502257336343115</v>
      </c>
      <c r="BA391" s="1">
        <f t="shared" si="194"/>
        <v>351.28115124153499</v>
      </c>
      <c r="BB391" s="1">
        <f t="shared" si="187"/>
        <v>196.56862302483069</v>
      </c>
      <c r="BC391" s="1">
        <f t="shared" si="195"/>
        <v>0</v>
      </c>
      <c r="BD391" s="1">
        <f t="shared" si="195"/>
        <v>2.1913390313390315</v>
      </c>
      <c r="BE391" s="1">
        <f t="shared" si="195"/>
        <v>408.84125356125355</v>
      </c>
      <c r="BF391" s="1">
        <f t="shared" si="188"/>
        <v>138.3674074074074</v>
      </c>
      <c r="BG391" s="1">
        <f t="shared" si="196"/>
        <v>0</v>
      </c>
      <c r="BH391" s="1">
        <f t="shared" si="196"/>
        <v>2.8216704288939053E-3</v>
      </c>
      <c r="BI391" s="1">
        <f t="shared" si="196"/>
        <v>0.6393905191873589</v>
      </c>
      <c r="BJ391" s="1">
        <f t="shared" si="189"/>
        <v>0.35778781038374718</v>
      </c>
      <c r="BK391" s="1">
        <f t="shared" si="197"/>
        <v>0</v>
      </c>
      <c r="BL391" s="1">
        <f t="shared" si="197"/>
        <v>3.9886039886039889E-3</v>
      </c>
      <c r="BM391" s="1">
        <f t="shared" si="197"/>
        <v>0.74415954415954422</v>
      </c>
      <c r="BN391" s="1">
        <f t="shared" si="190"/>
        <v>0.25185185185185183</v>
      </c>
    </row>
    <row r="392" spans="1:66" hidden="1">
      <c r="A392" s="2" t="s">
        <v>161</v>
      </c>
      <c r="B392" s="2" t="s">
        <v>105</v>
      </c>
      <c r="C392" s="2" t="s">
        <v>164</v>
      </c>
      <c r="D392" s="2" t="s">
        <v>314</v>
      </c>
      <c r="E392" s="6" t="s">
        <v>84</v>
      </c>
      <c r="F392" s="2" t="s">
        <v>1436</v>
      </c>
      <c r="G392" s="2" t="s">
        <v>1433</v>
      </c>
      <c r="H392" s="2" t="s">
        <v>1434</v>
      </c>
      <c r="I392" s="2">
        <v>151</v>
      </c>
      <c r="J392" s="2">
        <v>30</v>
      </c>
      <c r="K392" s="2" t="str">
        <f t="shared" si="172"/>
        <v>ESTERIL</v>
      </c>
      <c r="L392" s="2">
        <f t="shared" si="173"/>
        <v>1.4399999999999998E-4</v>
      </c>
      <c r="M392" s="2">
        <f t="shared" si="174"/>
        <v>0.3</v>
      </c>
      <c r="N392" s="8">
        <v>0.48</v>
      </c>
      <c r="O392" s="11">
        <v>0.01</v>
      </c>
      <c r="P392" s="11">
        <f t="shared" si="168"/>
        <v>0</v>
      </c>
      <c r="Q392" s="11">
        <f t="shared" si="169"/>
        <v>1</v>
      </c>
      <c r="R392" s="11">
        <f t="shared" si="170"/>
        <v>0</v>
      </c>
      <c r="S392" s="11">
        <f t="shared" si="171"/>
        <v>1915456</v>
      </c>
      <c r="T392" s="2">
        <v>0</v>
      </c>
      <c r="U392" s="2">
        <v>1384</v>
      </c>
      <c r="V392" s="2">
        <f t="shared" si="175"/>
        <v>0</v>
      </c>
      <c r="W392" s="2">
        <f t="shared" si="176"/>
        <v>1</v>
      </c>
      <c r="X392" s="2">
        <v>0</v>
      </c>
      <c r="Y392" s="2">
        <v>348</v>
      </c>
      <c r="Z392" s="5">
        <v>30</v>
      </c>
      <c r="AA392" s="5">
        <v>572</v>
      </c>
      <c r="AB392" s="5">
        <v>320</v>
      </c>
      <c r="AC392" s="5">
        <v>35</v>
      </c>
      <c r="AD392" s="5">
        <v>17</v>
      </c>
      <c r="AE392" s="5"/>
      <c r="AF392" s="5">
        <f t="shared" si="177"/>
        <v>3.1347962382445138E-2</v>
      </c>
      <c r="AG392" s="5">
        <f t="shared" si="178"/>
        <v>0.5977011494252874</v>
      </c>
      <c r="AH392" s="5">
        <f t="shared" si="179"/>
        <v>0.33437826541274818</v>
      </c>
      <c r="AI392" s="5">
        <f t="shared" si="180"/>
        <v>3.657262277951933E-2</v>
      </c>
      <c r="AJ392" s="5">
        <v>0</v>
      </c>
      <c r="AK392" s="3">
        <v>22</v>
      </c>
      <c r="AL392" s="3">
        <v>508</v>
      </c>
      <c r="AM392" s="3">
        <v>410</v>
      </c>
      <c r="AN392" s="3">
        <v>22</v>
      </c>
      <c r="AO392" s="3">
        <v>11</v>
      </c>
      <c r="AP392" s="1">
        <f t="shared" si="181"/>
        <v>0</v>
      </c>
      <c r="AQ392" s="1">
        <f t="shared" si="182"/>
        <v>2.3404255319148935E-2</v>
      </c>
      <c r="AR392" s="1">
        <f t="shared" si="183"/>
        <v>0.54042553191489362</v>
      </c>
      <c r="AS392" s="1">
        <f t="shared" si="184"/>
        <v>0.43617021276595747</v>
      </c>
      <c r="AT392" s="5">
        <f t="shared" si="185"/>
        <v>957</v>
      </c>
      <c r="AU392" s="3">
        <f t="shared" si="191"/>
        <v>940</v>
      </c>
      <c r="AV392" s="2">
        <f t="shared" si="186"/>
        <v>1384</v>
      </c>
      <c r="AW392" s="1">
        <f t="shared" si="192"/>
        <v>0.28923719958202715</v>
      </c>
      <c r="AX392" s="1">
        <f t="shared" si="193"/>
        <v>0.294468085106383</v>
      </c>
      <c r="AY392" s="1">
        <f t="shared" si="194"/>
        <v>0</v>
      </c>
      <c r="AZ392" s="1">
        <f t="shared" si="194"/>
        <v>6.4782978723404261</v>
      </c>
      <c r="BA392" s="1">
        <f t="shared" si="194"/>
        <v>149.58978723404257</v>
      </c>
      <c r="BB392" s="1">
        <f t="shared" si="187"/>
        <v>120.73191489361703</v>
      </c>
      <c r="BC392" s="1">
        <f t="shared" si="195"/>
        <v>8.6771159874608141</v>
      </c>
      <c r="BD392" s="1">
        <f t="shared" si="195"/>
        <v>165.44367816091952</v>
      </c>
      <c r="BE392" s="1">
        <f t="shared" si="195"/>
        <v>92.555903866248684</v>
      </c>
      <c r="BF392" s="1">
        <f t="shared" si="188"/>
        <v>10.123301985370951</v>
      </c>
      <c r="BG392" s="1">
        <f t="shared" si="196"/>
        <v>0</v>
      </c>
      <c r="BH392" s="1">
        <f t="shared" si="196"/>
        <v>2.3404255319148939E-2</v>
      </c>
      <c r="BI392" s="1">
        <f t="shared" si="196"/>
        <v>0.54042553191489362</v>
      </c>
      <c r="BJ392" s="1">
        <f t="shared" si="189"/>
        <v>0.43617021276595747</v>
      </c>
      <c r="BK392" s="1">
        <f t="shared" si="197"/>
        <v>3.1347962382445145E-2</v>
      </c>
      <c r="BL392" s="1">
        <f t="shared" si="197"/>
        <v>0.5977011494252874</v>
      </c>
      <c r="BM392" s="1">
        <f t="shared" si="197"/>
        <v>0.33437826541274818</v>
      </c>
      <c r="BN392" s="1">
        <f t="shared" si="190"/>
        <v>3.6572622779519337E-2</v>
      </c>
    </row>
    <row r="393" spans="1:66" hidden="1">
      <c r="A393" s="2" t="s">
        <v>1049</v>
      </c>
      <c r="B393" s="2" t="s">
        <v>105</v>
      </c>
      <c r="C393" s="2" t="s">
        <v>164</v>
      </c>
      <c r="E393" s="6" t="s">
        <v>15</v>
      </c>
      <c r="F393" s="2" t="s">
        <v>1436</v>
      </c>
      <c r="G393" s="2" t="s">
        <v>1433</v>
      </c>
      <c r="H393" s="2" t="s">
        <v>1434</v>
      </c>
      <c r="I393" s="2">
        <v>69</v>
      </c>
      <c r="J393" s="2">
        <v>30</v>
      </c>
      <c r="K393" s="2" t="str">
        <f t="shared" si="172"/>
        <v>ESTERIL</v>
      </c>
      <c r="L393" s="2">
        <f t="shared" si="173"/>
        <v>1.4199999999999998E-4</v>
      </c>
      <c r="M393" s="2">
        <f t="shared" si="174"/>
        <v>0</v>
      </c>
      <c r="N393" s="8">
        <v>0.47333333333333333</v>
      </c>
      <c r="O393" s="11">
        <v>0</v>
      </c>
      <c r="P393" s="11">
        <f t="shared" si="168"/>
        <v>0</v>
      </c>
      <c r="Q393" s="11">
        <f t="shared" si="169"/>
        <v>1</v>
      </c>
      <c r="R393" s="11">
        <f t="shared" si="170"/>
        <v>0</v>
      </c>
      <c r="S393" s="11">
        <f t="shared" si="171"/>
        <v>1705636</v>
      </c>
      <c r="T393" s="2">
        <v>0</v>
      </c>
      <c r="U393" s="2">
        <v>1306</v>
      </c>
      <c r="V393" s="2">
        <f t="shared" si="175"/>
        <v>0</v>
      </c>
      <c r="W393" s="2">
        <f t="shared" si="176"/>
        <v>1</v>
      </c>
      <c r="X393" s="2">
        <v>0</v>
      </c>
      <c r="Y393" s="2">
        <v>405</v>
      </c>
      <c r="Z393" s="2">
        <v>0</v>
      </c>
      <c r="AA393" s="2">
        <v>6</v>
      </c>
      <c r="AB393" s="2">
        <v>666</v>
      </c>
      <c r="AC393" s="2">
        <v>207</v>
      </c>
      <c r="AD393" s="2">
        <v>4</v>
      </c>
      <c r="AE393" s="2">
        <v>15</v>
      </c>
      <c r="AF393" s="5">
        <f t="shared" si="177"/>
        <v>0</v>
      </c>
      <c r="AG393" s="5">
        <f t="shared" si="178"/>
        <v>6.8259385665529011E-3</v>
      </c>
      <c r="AH393" s="5">
        <f t="shared" si="179"/>
        <v>0.75767918088737196</v>
      </c>
      <c r="AI393" s="5">
        <f t="shared" si="180"/>
        <v>0.23549488054607509</v>
      </c>
      <c r="AJ393" s="2">
        <v>0</v>
      </c>
      <c r="AK393" s="3">
        <v>0</v>
      </c>
      <c r="AL393" s="3">
        <v>572</v>
      </c>
      <c r="AM393" s="3">
        <v>312</v>
      </c>
      <c r="AN393" s="3">
        <v>0</v>
      </c>
      <c r="AO393" s="3">
        <v>14</v>
      </c>
      <c r="AP393" s="1">
        <f t="shared" si="181"/>
        <v>0</v>
      </c>
      <c r="AQ393" s="1">
        <f t="shared" si="182"/>
        <v>0</v>
      </c>
      <c r="AR393" s="1">
        <f t="shared" si="183"/>
        <v>0.6470588235294118</v>
      </c>
      <c r="AS393" s="1">
        <f t="shared" si="184"/>
        <v>0.35294117647058826</v>
      </c>
      <c r="AT393" s="5">
        <f t="shared" si="185"/>
        <v>879</v>
      </c>
      <c r="AU393" s="3">
        <f t="shared" si="191"/>
        <v>884</v>
      </c>
      <c r="AV393" s="2">
        <f t="shared" si="186"/>
        <v>1306</v>
      </c>
      <c r="AW393" s="1">
        <f t="shared" si="192"/>
        <v>0.29715585893060298</v>
      </c>
      <c r="AX393" s="1">
        <f t="shared" si="193"/>
        <v>0.29547511312217195</v>
      </c>
      <c r="AY393" s="1">
        <f t="shared" si="194"/>
        <v>0</v>
      </c>
      <c r="AZ393" s="1">
        <f t="shared" si="194"/>
        <v>0</v>
      </c>
      <c r="BA393" s="1">
        <f t="shared" si="194"/>
        <v>169.01176470588234</v>
      </c>
      <c r="BB393" s="1">
        <f t="shared" si="187"/>
        <v>92.188235294117646</v>
      </c>
      <c r="BC393" s="1">
        <f t="shared" si="195"/>
        <v>0</v>
      </c>
      <c r="BD393" s="1">
        <f t="shared" si="195"/>
        <v>1.782935153583618</v>
      </c>
      <c r="BE393" s="1">
        <f t="shared" si="195"/>
        <v>197.90580204778158</v>
      </c>
      <c r="BF393" s="1">
        <f t="shared" si="188"/>
        <v>61.511262798634817</v>
      </c>
      <c r="BG393" s="1">
        <f t="shared" si="196"/>
        <v>0</v>
      </c>
      <c r="BH393" s="1">
        <f t="shared" si="196"/>
        <v>0</v>
      </c>
      <c r="BI393" s="1">
        <f t="shared" si="196"/>
        <v>0.6470588235294118</v>
      </c>
      <c r="BJ393" s="1">
        <f t="shared" si="189"/>
        <v>0.35294117647058826</v>
      </c>
      <c r="BK393" s="1">
        <f t="shared" si="197"/>
        <v>0</v>
      </c>
      <c r="BL393" s="1">
        <f t="shared" si="197"/>
        <v>6.8259385665529011E-3</v>
      </c>
      <c r="BM393" s="1">
        <f t="shared" si="197"/>
        <v>0.75767918088737196</v>
      </c>
      <c r="BN393" s="1">
        <f t="shared" si="190"/>
        <v>0.23549488054607506</v>
      </c>
    </row>
    <row r="394" spans="1:66" hidden="1">
      <c r="A394" s="2" t="s">
        <v>616</v>
      </c>
      <c r="B394" s="2" t="s">
        <v>105</v>
      </c>
      <c r="C394" s="2" t="s">
        <v>162</v>
      </c>
      <c r="D394" s="2" t="s">
        <v>642</v>
      </c>
      <c r="E394" s="6" t="s">
        <v>4</v>
      </c>
      <c r="F394" s="2" t="s">
        <v>1436</v>
      </c>
      <c r="G394" s="2" t="s">
        <v>1433</v>
      </c>
      <c r="H394" s="2" t="s">
        <v>1434</v>
      </c>
      <c r="I394" s="2">
        <v>26</v>
      </c>
      <c r="K394" s="2" t="str">
        <f t="shared" si="172"/>
        <v>MINERIO</v>
      </c>
      <c r="L394" s="2">
        <f t="shared" si="173"/>
        <v>0</v>
      </c>
      <c r="M394" s="2">
        <f t="shared" si="174"/>
        <v>0</v>
      </c>
      <c r="N394" s="8">
        <v>0.46666666666666667</v>
      </c>
      <c r="O394" s="11">
        <v>2.37</v>
      </c>
      <c r="P394" s="11">
        <f t="shared" si="168"/>
        <v>0</v>
      </c>
      <c r="Q394" s="11">
        <f t="shared" si="169"/>
        <v>1</v>
      </c>
      <c r="R394" s="11">
        <f t="shared" si="170"/>
        <v>0</v>
      </c>
      <c r="S394" s="11">
        <f t="shared" si="171"/>
        <v>4177936</v>
      </c>
      <c r="T394" s="2">
        <v>0</v>
      </c>
      <c r="U394" s="2">
        <v>2044</v>
      </c>
      <c r="V394" s="2">
        <f t="shared" si="175"/>
        <v>0</v>
      </c>
      <c r="W394" s="2">
        <f t="shared" si="176"/>
        <v>1</v>
      </c>
      <c r="X394" s="2">
        <v>0</v>
      </c>
      <c r="Y394" s="2">
        <v>470</v>
      </c>
      <c r="Z394" s="2">
        <v>0</v>
      </c>
      <c r="AA394" s="2">
        <v>86</v>
      </c>
      <c r="AB394" s="2">
        <v>824</v>
      </c>
      <c r="AC394" s="2">
        <v>339</v>
      </c>
      <c r="AD394" s="2">
        <v>68</v>
      </c>
      <c r="AE394" s="2">
        <v>44</v>
      </c>
      <c r="AF394" s="5">
        <f t="shared" si="177"/>
        <v>0</v>
      </c>
      <c r="AG394" s="5">
        <f t="shared" si="178"/>
        <v>6.8855084067253797E-2</v>
      </c>
      <c r="AH394" s="5">
        <f t="shared" si="179"/>
        <v>0.65972778222578066</v>
      </c>
      <c r="AI394" s="5">
        <f t="shared" si="180"/>
        <v>0.27141713370696557</v>
      </c>
      <c r="AJ394" s="2">
        <v>0</v>
      </c>
      <c r="AK394" s="3">
        <v>53</v>
      </c>
      <c r="AL394" s="3">
        <v>740</v>
      </c>
      <c r="AM394" s="3">
        <v>483</v>
      </c>
      <c r="AN394" s="3">
        <v>42</v>
      </c>
      <c r="AO394" s="3">
        <v>42</v>
      </c>
      <c r="AP394" s="1">
        <f t="shared" si="181"/>
        <v>0</v>
      </c>
      <c r="AQ394" s="1">
        <f t="shared" si="182"/>
        <v>4.1536050156739814E-2</v>
      </c>
      <c r="AR394" s="1">
        <f t="shared" si="183"/>
        <v>0.57993730407523514</v>
      </c>
      <c r="AS394" s="1">
        <f t="shared" si="184"/>
        <v>0.37852664576802508</v>
      </c>
      <c r="AT394" s="5">
        <f t="shared" si="185"/>
        <v>1249</v>
      </c>
      <c r="AU394" s="3">
        <f t="shared" si="191"/>
        <v>1276</v>
      </c>
      <c r="AV394" s="2">
        <f t="shared" si="186"/>
        <v>2044</v>
      </c>
      <c r="AW394" s="1">
        <f t="shared" si="192"/>
        <v>0.32730184147317853</v>
      </c>
      <c r="AX394" s="1">
        <f t="shared" si="193"/>
        <v>0.32037617554858933</v>
      </c>
      <c r="AY394" s="1">
        <f t="shared" si="194"/>
        <v>0</v>
      </c>
      <c r="AZ394" s="1">
        <f t="shared" si="194"/>
        <v>16.979937304075236</v>
      </c>
      <c r="BA394" s="1">
        <f t="shared" si="194"/>
        <v>237.07836990595609</v>
      </c>
      <c r="BB394" s="1">
        <f t="shared" si="187"/>
        <v>154.74169278996865</v>
      </c>
      <c r="BC394" s="1">
        <f t="shared" si="195"/>
        <v>0</v>
      </c>
      <c r="BD394" s="1">
        <f t="shared" si="195"/>
        <v>28.147958366693352</v>
      </c>
      <c r="BE394" s="1">
        <f t="shared" si="195"/>
        <v>269.69671737389911</v>
      </c>
      <c r="BF394" s="1">
        <f t="shared" si="188"/>
        <v>110.95532425940752</v>
      </c>
      <c r="BG394" s="1">
        <f t="shared" si="196"/>
        <v>0</v>
      </c>
      <c r="BH394" s="1">
        <f t="shared" si="196"/>
        <v>4.153605015673982E-2</v>
      </c>
      <c r="BI394" s="1">
        <f t="shared" si="196"/>
        <v>0.57993730407523514</v>
      </c>
      <c r="BJ394" s="1">
        <f t="shared" si="189"/>
        <v>0.37852664576802514</v>
      </c>
      <c r="BK394" s="1">
        <f t="shared" si="197"/>
        <v>0</v>
      </c>
      <c r="BL394" s="1">
        <f t="shared" si="197"/>
        <v>6.8855084067253811E-2</v>
      </c>
      <c r="BM394" s="1">
        <f t="shared" si="197"/>
        <v>0.65972778222578066</v>
      </c>
      <c r="BN394" s="1">
        <f t="shared" si="190"/>
        <v>0.27141713370696557</v>
      </c>
    </row>
    <row r="395" spans="1:66" hidden="1">
      <c r="A395" s="2" t="s">
        <v>616</v>
      </c>
      <c r="B395" s="2" t="s">
        <v>105</v>
      </c>
      <c r="C395" s="2" t="s">
        <v>163</v>
      </c>
      <c r="D395" s="2" t="s">
        <v>673</v>
      </c>
      <c r="E395" s="6" t="s">
        <v>107</v>
      </c>
      <c r="F395" s="2" t="s">
        <v>1436</v>
      </c>
      <c r="G395" s="2" t="s">
        <v>1433</v>
      </c>
      <c r="H395" s="2" t="s">
        <v>1434</v>
      </c>
      <c r="I395" s="2">
        <v>11</v>
      </c>
      <c r="K395" s="2" t="str">
        <f t="shared" si="172"/>
        <v>ESTERIL</v>
      </c>
      <c r="L395" s="2">
        <f t="shared" si="173"/>
        <v>0</v>
      </c>
      <c r="M395" s="2">
        <f t="shared" si="174"/>
        <v>0</v>
      </c>
      <c r="N395" s="8">
        <v>0.46000000000000008</v>
      </c>
      <c r="O395" s="11">
        <v>0.06</v>
      </c>
      <c r="P395" s="11">
        <f t="shared" si="168"/>
        <v>0</v>
      </c>
      <c r="Q395" s="11">
        <f t="shared" si="169"/>
        <v>1</v>
      </c>
      <c r="R395" s="11">
        <f t="shared" si="170"/>
        <v>0</v>
      </c>
      <c r="S395" s="11">
        <f t="shared" si="171"/>
        <v>2965284</v>
      </c>
      <c r="T395" s="2">
        <v>0</v>
      </c>
      <c r="U395" s="2">
        <v>1722</v>
      </c>
      <c r="V395" s="2">
        <f t="shared" si="175"/>
        <v>0</v>
      </c>
      <c r="W395" s="2">
        <f t="shared" si="176"/>
        <v>1</v>
      </c>
      <c r="X395" s="2">
        <v>0</v>
      </c>
      <c r="Y395" s="2">
        <v>415</v>
      </c>
      <c r="Z395" s="2">
        <v>0</v>
      </c>
      <c r="AA395" s="2">
        <v>1</v>
      </c>
      <c r="AB395" s="2">
        <v>769</v>
      </c>
      <c r="AC395" s="2">
        <v>359</v>
      </c>
      <c r="AD395" s="2">
        <v>6</v>
      </c>
      <c r="AE395" s="2">
        <v>19</v>
      </c>
      <c r="AF395" s="5">
        <f t="shared" si="177"/>
        <v>0</v>
      </c>
      <c r="AG395" s="5">
        <f t="shared" si="178"/>
        <v>8.8573959255978745E-4</v>
      </c>
      <c r="AH395" s="5">
        <f t="shared" si="179"/>
        <v>0.68113374667847648</v>
      </c>
      <c r="AI395" s="5">
        <f t="shared" si="180"/>
        <v>0.31798051372896369</v>
      </c>
      <c r="AJ395" s="2">
        <v>0</v>
      </c>
      <c r="AK395" s="3">
        <v>1</v>
      </c>
      <c r="AL395" s="3">
        <v>769</v>
      </c>
      <c r="AM395" s="3">
        <v>359</v>
      </c>
      <c r="AN395" s="3">
        <v>6</v>
      </c>
      <c r="AO395" s="3">
        <v>19</v>
      </c>
      <c r="AP395" s="1">
        <f t="shared" si="181"/>
        <v>0</v>
      </c>
      <c r="AQ395" s="1">
        <f t="shared" si="182"/>
        <v>8.8573959255978745E-4</v>
      </c>
      <c r="AR395" s="1">
        <f t="shared" si="183"/>
        <v>0.68113374667847648</v>
      </c>
      <c r="AS395" s="1">
        <f t="shared" si="184"/>
        <v>0.31798051372896369</v>
      </c>
      <c r="AT395" s="5">
        <f t="shared" si="185"/>
        <v>1129</v>
      </c>
      <c r="AU395" s="3">
        <f t="shared" si="191"/>
        <v>1129</v>
      </c>
      <c r="AV395" s="2">
        <f t="shared" si="186"/>
        <v>1722</v>
      </c>
      <c r="AW395" s="1">
        <f t="shared" si="192"/>
        <v>0.30504871567759079</v>
      </c>
      <c r="AX395" s="1">
        <f t="shared" si="193"/>
        <v>0.30504871567759079</v>
      </c>
      <c r="AY395" s="1">
        <f t="shared" si="194"/>
        <v>0</v>
      </c>
      <c r="AZ395" s="1">
        <f t="shared" si="194"/>
        <v>0.30504871567759079</v>
      </c>
      <c r="BA395" s="1">
        <f t="shared" si="194"/>
        <v>234.58246235606731</v>
      </c>
      <c r="BB395" s="1">
        <f t="shared" si="187"/>
        <v>109.5124889282551</v>
      </c>
      <c r="BC395" s="1">
        <f t="shared" si="195"/>
        <v>0</v>
      </c>
      <c r="BD395" s="1">
        <f t="shared" si="195"/>
        <v>0.30504871567759079</v>
      </c>
      <c r="BE395" s="1">
        <f t="shared" si="195"/>
        <v>234.58246235606731</v>
      </c>
      <c r="BF395" s="1">
        <f t="shared" si="188"/>
        <v>109.5124889282551</v>
      </c>
      <c r="BG395" s="1">
        <f t="shared" si="196"/>
        <v>0</v>
      </c>
      <c r="BH395" s="1">
        <f t="shared" si="196"/>
        <v>8.8573959255978745E-4</v>
      </c>
      <c r="BI395" s="1">
        <f t="shared" si="196"/>
        <v>0.68113374667847659</v>
      </c>
      <c r="BJ395" s="1">
        <f t="shared" si="189"/>
        <v>0.31798051372896369</v>
      </c>
      <c r="BK395" s="1">
        <f t="shared" si="197"/>
        <v>0</v>
      </c>
      <c r="BL395" s="1">
        <f t="shared" si="197"/>
        <v>8.8573959255978745E-4</v>
      </c>
      <c r="BM395" s="1">
        <f t="shared" si="197"/>
        <v>0.68113374667847659</v>
      </c>
      <c r="BN395" s="1">
        <f t="shared" si="190"/>
        <v>0.31798051372896369</v>
      </c>
    </row>
    <row r="396" spans="1:66" hidden="1">
      <c r="A396" s="2" t="s">
        <v>1049</v>
      </c>
      <c r="B396" s="2" t="s">
        <v>105</v>
      </c>
      <c r="C396" s="2" t="s">
        <v>164</v>
      </c>
      <c r="E396" s="6" t="s">
        <v>140</v>
      </c>
      <c r="F396" s="2" t="s">
        <v>6</v>
      </c>
      <c r="G396" s="2" t="s">
        <v>6</v>
      </c>
      <c r="H396" s="2" t="s">
        <v>1434</v>
      </c>
      <c r="I396" s="2">
        <v>170</v>
      </c>
      <c r="J396" s="2">
        <v>65</v>
      </c>
      <c r="K396" s="2" t="str">
        <f t="shared" si="172"/>
        <v>ESTERIL</v>
      </c>
      <c r="L396" s="2">
        <f t="shared" si="173"/>
        <v>2.99E-4</v>
      </c>
      <c r="M396" s="2">
        <f t="shared" si="174"/>
        <v>2.6</v>
      </c>
      <c r="N396" s="8">
        <v>0.46</v>
      </c>
      <c r="O396" s="11">
        <v>0.04</v>
      </c>
      <c r="P396" s="11">
        <f t="shared" si="168"/>
        <v>0</v>
      </c>
      <c r="Q396" s="11">
        <f t="shared" si="169"/>
        <v>1</v>
      </c>
      <c r="R396" s="11">
        <f t="shared" si="170"/>
        <v>0</v>
      </c>
      <c r="S396" s="11">
        <f t="shared" si="171"/>
        <v>11696400</v>
      </c>
      <c r="T396" s="2">
        <v>0</v>
      </c>
      <c r="U396" s="2">
        <v>3420</v>
      </c>
      <c r="V396" s="2">
        <f t="shared" si="175"/>
        <v>0</v>
      </c>
      <c r="W396" s="2">
        <f t="shared" si="176"/>
        <v>1</v>
      </c>
      <c r="X396" s="2">
        <v>0</v>
      </c>
      <c r="Y396" s="2">
        <v>613</v>
      </c>
      <c r="Z396" s="5">
        <v>0</v>
      </c>
      <c r="AA396" s="5">
        <v>7</v>
      </c>
      <c r="AB396" s="5">
        <v>1051</v>
      </c>
      <c r="AC396" s="5">
        <v>1166</v>
      </c>
      <c r="AD396" s="5">
        <v>5</v>
      </c>
      <c r="AE396" s="5">
        <v>15</v>
      </c>
      <c r="AF396" s="5">
        <f t="shared" si="177"/>
        <v>0</v>
      </c>
      <c r="AG396" s="5">
        <f t="shared" si="178"/>
        <v>3.1474820143884892E-3</v>
      </c>
      <c r="AH396" s="5">
        <f t="shared" si="179"/>
        <v>0.47257194244604317</v>
      </c>
      <c r="AI396" s="5">
        <f t="shared" si="180"/>
        <v>0.52428057553956831</v>
      </c>
      <c r="AJ396" s="5">
        <v>0</v>
      </c>
      <c r="AK396" s="3">
        <v>7</v>
      </c>
      <c r="AL396" s="3">
        <v>812</v>
      </c>
      <c r="AM396" s="3">
        <v>1411</v>
      </c>
      <c r="AN396" s="3">
        <v>4</v>
      </c>
      <c r="AO396" s="3">
        <v>10</v>
      </c>
      <c r="AP396" s="1">
        <f t="shared" si="181"/>
        <v>0</v>
      </c>
      <c r="AQ396" s="1">
        <f t="shared" si="182"/>
        <v>3.1390134529147981E-3</v>
      </c>
      <c r="AR396" s="1">
        <f t="shared" si="183"/>
        <v>0.36412556053811657</v>
      </c>
      <c r="AS396" s="1">
        <f t="shared" si="184"/>
        <v>0.63273542600896859</v>
      </c>
      <c r="AT396" s="5">
        <f t="shared" si="185"/>
        <v>2224</v>
      </c>
      <c r="AU396" s="3">
        <f t="shared" si="191"/>
        <v>2230</v>
      </c>
      <c r="AV396" s="2">
        <f t="shared" si="186"/>
        <v>3420</v>
      </c>
      <c r="AW396" s="1">
        <f t="shared" si="192"/>
        <v>0.30755395683453235</v>
      </c>
      <c r="AX396" s="1">
        <f t="shared" si="193"/>
        <v>0.30672645739910315</v>
      </c>
      <c r="AY396" s="1">
        <f t="shared" si="194"/>
        <v>0</v>
      </c>
      <c r="AZ396" s="1">
        <f t="shared" si="194"/>
        <v>2.1470852017937219</v>
      </c>
      <c r="BA396" s="1">
        <f t="shared" si="194"/>
        <v>249.06188340807176</v>
      </c>
      <c r="BB396" s="1">
        <f t="shared" si="187"/>
        <v>432.79103139013455</v>
      </c>
      <c r="BC396" s="1">
        <f t="shared" si="195"/>
        <v>0</v>
      </c>
      <c r="BD396" s="1">
        <f t="shared" si="195"/>
        <v>2.1528776978417263</v>
      </c>
      <c r="BE396" s="1">
        <f t="shared" si="195"/>
        <v>323.23920863309348</v>
      </c>
      <c r="BF396" s="1">
        <f t="shared" si="188"/>
        <v>358.60791366906471</v>
      </c>
      <c r="BG396" s="1">
        <f t="shared" si="196"/>
        <v>0</v>
      </c>
      <c r="BH396" s="1">
        <f t="shared" si="196"/>
        <v>3.1390134529147981E-3</v>
      </c>
      <c r="BI396" s="1">
        <f t="shared" si="196"/>
        <v>0.36412556053811662</v>
      </c>
      <c r="BJ396" s="1">
        <f t="shared" si="189"/>
        <v>0.63273542600896859</v>
      </c>
      <c r="BK396" s="1">
        <f t="shared" si="197"/>
        <v>0</v>
      </c>
      <c r="BL396" s="1">
        <f t="shared" si="197"/>
        <v>3.1474820143884887E-3</v>
      </c>
      <c r="BM396" s="1">
        <f t="shared" si="197"/>
        <v>0.47257194244604311</v>
      </c>
      <c r="BN396" s="1">
        <f t="shared" si="190"/>
        <v>0.52428057553956831</v>
      </c>
    </row>
    <row r="397" spans="1:66" hidden="1">
      <c r="A397" s="2" t="s">
        <v>616</v>
      </c>
      <c r="B397" s="2" t="s">
        <v>105</v>
      </c>
      <c r="C397" s="2" t="s">
        <v>164</v>
      </c>
      <c r="D397" s="2" t="s">
        <v>852</v>
      </c>
      <c r="E397" s="6" t="s">
        <v>20</v>
      </c>
      <c r="F397" s="2" t="s">
        <v>1436</v>
      </c>
      <c r="G397" s="2" t="s">
        <v>6</v>
      </c>
      <c r="H397" s="2" t="s">
        <v>1434</v>
      </c>
      <c r="I397" s="2">
        <v>91</v>
      </c>
      <c r="J397" s="2">
        <v>55</v>
      </c>
      <c r="K397" s="2" t="str">
        <f t="shared" si="172"/>
        <v>MINERIO</v>
      </c>
      <c r="L397" s="2">
        <f t="shared" si="173"/>
        <v>2.5300000000000002E-4</v>
      </c>
      <c r="M397" s="2">
        <f t="shared" si="174"/>
        <v>33</v>
      </c>
      <c r="N397" s="8">
        <v>0.46</v>
      </c>
      <c r="O397" s="11">
        <v>0.6</v>
      </c>
      <c r="P397" s="11">
        <f t="shared" si="168"/>
        <v>3.922667413841412E-3</v>
      </c>
      <c r="Q397" s="11">
        <f t="shared" si="169"/>
        <v>0.99999889657859764</v>
      </c>
      <c r="R397" s="11">
        <f t="shared" si="170"/>
        <v>49185.075371252453</v>
      </c>
      <c r="S397" s="11">
        <f t="shared" si="171"/>
        <v>12538667.164551027</v>
      </c>
      <c r="T397" s="2">
        <v>14</v>
      </c>
      <c r="U397" s="2">
        <v>3555</v>
      </c>
      <c r="V397" s="2">
        <f t="shared" si="175"/>
        <v>3.922667413841412E-3</v>
      </c>
      <c r="W397" s="2">
        <f t="shared" si="176"/>
        <v>0.9960773325861586</v>
      </c>
      <c r="X397" s="2">
        <v>0</v>
      </c>
      <c r="Y397" s="2">
        <v>579</v>
      </c>
      <c r="Z397" s="5">
        <v>0</v>
      </c>
      <c r="AA397" s="5">
        <v>118</v>
      </c>
      <c r="AB397" s="5">
        <v>1519</v>
      </c>
      <c r="AC397" s="5">
        <v>432</v>
      </c>
      <c r="AD397" s="5">
        <v>137</v>
      </c>
      <c r="AE397" s="5">
        <v>105</v>
      </c>
      <c r="AF397" s="5">
        <f t="shared" si="177"/>
        <v>0</v>
      </c>
      <c r="AG397" s="5">
        <f t="shared" si="178"/>
        <v>5.7032382793620107E-2</v>
      </c>
      <c r="AH397" s="5">
        <f t="shared" si="179"/>
        <v>0.73417109714838091</v>
      </c>
      <c r="AI397" s="5">
        <f t="shared" si="180"/>
        <v>0.20879652005799904</v>
      </c>
      <c r="AJ397" s="5">
        <v>0</v>
      </c>
      <c r="AK397" s="3">
        <v>72</v>
      </c>
      <c r="AL397" s="3">
        <v>1438</v>
      </c>
      <c r="AM397" s="3">
        <v>625</v>
      </c>
      <c r="AN397" s="3">
        <v>88</v>
      </c>
      <c r="AO397" s="3">
        <v>88</v>
      </c>
      <c r="AP397" s="1">
        <f t="shared" si="181"/>
        <v>0</v>
      </c>
      <c r="AQ397" s="1">
        <f t="shared" si="182"/>
        <v>3.3723653395784543E-2</v>
      </c>
      <c r="AR397" s="1">
        <f t="shared" si="183"/>
        <v>0.67353629976580798</v>
      </c>
      <c r="AS397" s="1">
        <f t="shared" si="184"/>
        <v>0.29274004683840749</v>
      </c>
      <c r="AT397" s="5">
        <f t="shared" si="185"/>
        <v>2069</v>
      </c>
      <c r="AU397" s="3">
        <f t="shared" si="191"/>
        <v>2135</v>
      </c>
      <c r="AV397" s="2">
        <f t="shared" si="186"/>
        <v>3569</v>
      </c>
      <c r="AW397" s="1">
        <f t="shared" si="192"/>
        <v>0.34499758337361042</v>
      </c>
      <c r="AX397" s="1">
        <f t="shared" si="193"/>
        <v>0.33433255269320844</v>
      </c>
      <c r="AY397" s="1">
        <f t="shared" si="194"/>
        <v>0</v>
      </c>
      <c r="AZ397" s="1">
        <f t="shared" si="194"/>
        <v>24.071943793911007</v>
      </c>
      <c r="BA397" s="1">
        <f t="shared" si="194"/>
        <v>480.77021077283376</v>
      </c>
      <c r="BB397" s="1">
        <f t="shared" si="187"/>
        <v>208.95784543325527</v>
      </c>
      <c r="BC397" s="1">
        <f t="shared" si="195"/>
        <v>0</v>
      </c>
      <c r="BD397" s="1">
        <f t="shared" si="195"/>
        <v>40.709714838086029</v>
      </c>
      <c r="BE397" s="1">
        <f t="shared" si="195"/>
        <v>524.05132914451417</v>
      </c>
      <c r="BF397" s="1">
        <f t="shared" si="188"/>
        <v>149.0389560173997</v>
      </c>
      <c r="BG397" s="1">
        <f t="shared" si="196"/>
        <v>0</v>
      </c>
      <c r="BH397" s="1">
        <f t="shared" si="196"/>
        <v>3.3723653395784543E-2</v>
      </c>
      <c r="BI397" s="1">
        <f t="shared" si="196"/>
        <v>0.67353629976580798</v>
      </c>
      <c r="BJ397" s="1">
        <f t="shared" si="189"/>
        <v>0.29274004683840749</v>
      </c>
      <c r="BK397" s="1">
        <f t="shared" si="197"/>
        <v>0</v>
      </c>
      <c r="BL397" s="1">
        <f t="shared" si="197"/>
        <v>5.7032382793620107E-2</v>
      </c>
      <c r="BM397" s="1">
        <f t="shared" si="197"/>
        <v>0.7341710971483808</v>
      </c>
      <c r="BN397" s="1">
        <f t="shared" si="190"/>
        <v>0.20879652005799904</v>
      </c>
    </row>
    <row r="398" spans="1:66" hidden="1">
      <c r="A398" s="2" t="s">
        <v>1047</v>
      </c>
      <c r="B398" s="2" t="s">
        <v>105</v>
      </c>
      <c r="C398" s="2" t="s">
        <v>1048</v>
      </c>
      <c r="D398" s="2">
        <v>16154</v>
      </c>
      <c r="E398" s="6" t="s">
        <v>115</v>
      </c>
      <c r="F398" s="2" t="s">
        <v>1436</v>
      </c>
      <c r="G398" s="2" t="s">
        <v>6</v>
      </c>
      <c r="H398" s="2" t="s">
        <v>1141</v>
      </c>
      <c r="I398" s="2">
        <v>10</v>
      </c>
      <c r="J398" s="2">
        <v>20</v>
      </c>
      <c r="K398" s="2" t="str">
        <f t="shared" si="172"/>
        <v>MINERIO</v>
      </c>
      <c r="L398" s="2">
        <f t="shared" si="173"/>
        <v>9.2000000000000014E-5</v>
      </c>
      <c r="M398" s="2">
        <f t="shared" si="174"/>
        <v>4.8</v>
      </c>
      <c r="N398" s="8">
        <v>0.46</v>
      </c>
      <c r="O398" s="11">
        <v>0.24</v>
      </c>
      <c r="P398" s="11">
        <f t="shared" si="168"/>
        <v>0</v>
      </c>
      <c r="Q398" s="11">
        <f t="shared" si="169"/>
        <v>1</v>
      </c>
      <c r="R398" s="11">
        <f t="shared" si="170"/>
        <v>0</v>
      </c>
      <c r="S398" s="11">
        <f t="shared" si="171"/>
        <v>960400</v>
      </c>
      <c r="T398" s="2">
        <v>0</v>
      </c>
      <c r="U398" s="2">
        <v>980</v>
      </c>
      <c r="V398" s="2">
        <f t="shared" si="175"/>
        <v>0</v>
      </c>
      <c r="W398" s="2">
        <f t="shared" si="176"/>
        <v>1</v>
      </c>
      <c r="X398" s="2">
        <v>0</v>
      </c>
      <c r="Y398" s="2">
        <v>361</v>
      </c>
      <c r="Z398" s="5">
        <v>0</v>
      </c>
      <c r="AA398" s="5">
        <v>4</v>
      </c>
      <c r="AB398" s="5">
        <v>322</v>
      </c>
      <c r="AC398" s="5">
        <v>376</v>
      </c>
      <c r="AD398" s="5">
        <v>5</v>
      </c>
      <c r="AE398" s="5">
        <v>13</v>
      </c>
      <c r="AF398" s="5">
        <f t="shared" si="177"/>
        <v>0</v>
      </c>
      <c r="AG398" s="5">
        <f t="shared" si="178"/>
        <v>5.6980056980056983E-3</v>
      </c>
      <c r="AH398" s="5">
        <f t="shared" si="179"/>
        <v>0.45868945868945871</v>
      </c>
      <c r="AI398" s="5">
        <f t="shared" si="180"/>
        <v>0.53561253561253563</v>
      </c>
      <c r="AJ398" s="5">
        <v>0</v>
      </c>
      <c r="AK398" s="3">
        <v>4</v>
      </c>
      <c r="AL398" s="3">
        <v>254</v>
      </c>
      <c r="AM398" s="3">
        <v>446</v>
      </c>
      <c r="AN398" s="3">
        <v>5</v>
      </c>
      <c r="AO398" s="3">
        <v>11</v>
      </c>
      <c r="AP398" s="1">
        <f t="shared" si="181"/>
        <v>0</v>
      </c>
      <c r="AQ398" s="1">
        <f t="shared" si="182"/>
        <v>5.681818181818182E-3</v>
      </c>
      <c r="AR398" s="1">
        <f t="shared" si="183"/>
        <v>0.36079545454545453</v>
      </c>
      <c r="AS398" s="1">
        <f t="shared" si="184"/>
        <v>0.63352272727272729</v>
      </c>
      <c r="AT398" s="5">
        <f t="shared" si="185"/>
        <v>702</v>
      </c>
      <c r="AU398" s="3">
        <f t="shared" si="191"/>
        <v>704</v>
      </c>
      <c r="AV398" s="2">
        <f t="shared" si="186"/>
        <v>980</v>
      </c>
      <c r="AW398" s="1">
        <f t="shared" si="192"/>
        <v>0.27920227920227919</v>
      </c>
      <c r="AX398" s="1">
        <f t="shared" si="193"/>
        <v>0.27840909090909088</v>
      </c>
      <c r="AY398" s="1">
        <f t="shared" si="194"/>
        <v>0</v>
      </c>
      <c r="AZ398" s="1">
        <f t="shared" si="194"/>
        <v>1.1136363636363635</v>
      </c>
      <c r="BA398" s="1">
        <f t="shared" si="194"/>
        <v>70.715909090909079</v>
      </c>
      <c r="BB398" s="1">
        <f t="shared" si="187"/>
        <v>124.17045454545453</v>
      </c>
      <c r="BC398" s="1">
        <f t="shared" si="195"/>
        <v>0</v>
      </c>
      <c r="BD398" s="1">
        <f t="shared" si="195"/>
        <v>1.1168091168091168</v>
      </c>
      <c r="BE398" s="1">
        <f t="shared" si="195"/>
        <v>89.903133903133906</v>
      </c>
      <c r="BF398" s="1">
        <f t="shared" si="188"/>
        <v>104.98005698005697</v>
      </c>
      <c r="BG398" s="1">
        <f t="shared" si="196"/>
        <v>0</v>
      </c>
      <c r="BH398" s="1">
        <f t="shared" si="196"/>
        <v>5.681818181818182E-3</v>
      </c>
      <c r="BI398" s="1">
        <f t="shared" si="196"/>
        <v>0.36079545454545453</v>
      </c>
      <c r="BJ398" s="1">
        <f t="shared" si="189"/>
        <v>0.63352272727272729</v>
      </c>
      <c r="BK398" s="1">
        <f t="shared" si="197"/>
        <v>0</v>
      </c>
      <c r="BL398" s="1">
        <f t="shared" si="197"/>
        <v>5.6980056980056974E-3</v>
      </c>
      <c r="BM398" s="1">
        <f t="shared" si="197"/>
        <v>0.45868945868945871</v>
      </c>
      <c r="BN398" s="1">
        <f t="shared" si="190"/>
        <v>0.53561253561253552</v>
      </c>
    </row>
    <row r="399" spans="1:66" hidden="1">
      <c r="A399" s="2" t="s">
        <v>1049</v>
      </c>
      <c r="B399" s="2" t="s">
        <v>105</v>
      </c>
      <c r="C399" s="2" t="s">
        <v>164</v>
      </c>
      <c r="E399" s="6" t="s">
        <v>132</v>
      </c>
      <c r="F399" s="2" t="s">
        <v>1436</v>
      </c>
      <c r="G399" s="2" t="s">
        <v>1433</v>
      </c>
      <c r="H399" s="2" t="s">
        <v>1434</v>
      </c>
      <c r="I399" s="2">
        <v>59</v>
      </c>
      <c r="J399" s="2">
        <v>15</v>
      </c>
      <c r="K399" s="2" t="str">
        <f t="shared" si="172"/>
        <v>MINERIO</v>
      </c>
      <c r="L399" s="2">
        <f t="shared" si="173"/>
        <v>6.900000000000001E-5</v>
      </c>
      <c r="M399" s="2">
        <f t="shared" si="174"/>
        <v>8.5499999999999989</v>
      </c>
      <c r="N399" s="8">
        <v>0.46</v>
      </c>
      <c r="O399" s="11">
        <v>0.56999999999999995</v>
      </c>
      <c r="P399" s="11">
        <f t="shared" si="168"/>
        <v>0.21276595744680851</v>
      </c>
      <c r="Q399" s="11">
        <f t="shared" si="169"/>
        <v>0.99977003564447509</v>
      </c>
      <c r="R399" s="11">
        <f t="shared" si="170"/>
        <v>96941.48936170213</v>
      </c>
      <c r="S399" s="11">
        <f t="shared" si="171"/>
        <v>455520.22249051399</v>
      </c>
      <c r="T399" s="2">
        <v>250</v>
      </c>
      <c r="U399" s="2">
        <v>925</v>
      </c>
      <c r="V399" s="2">
        <f t="shared" si="175"/>
        <v>0.21276595744680851</v>
      </c>
      <c r="W399" s="2">
        <f t="shared" si="176"/>
        <v>0.78723404255319152</v>
      </c>
      <c r="X399" s="2">
        <v>0</v>
      </c>
      <c r="Y399" s="2">
        <v>341</v>
      </c>
      <c r="Z399" s="2">
        <v>0</v>
      </c>
      <c r="AA399" s="2">
        <v>97</v>
      </c>
      <c r="AB399" s="2">
        <v>347</v>
      </c>
      <c r="AC399" s="2">
        <v>258</v>
      </c>
      <c r="AD399" s="2">
        <v>118</v>
      </c>
      <c r="AE399" s="2">
        <v>19</v>
      </c>
      <c r="AF399" s="5">
        <f t="shared" si="177"/>
        <v>0</v>
      </c>
      <c r="AG399" s="5">
        <f t="shared" si="178"/>
        <v>0.13817663817663817</v>
      </c>
      <c r="AH399" s="5">
        <f t="shared" si="179"/>
        <v>0.49430199430199429</v>
      </c>
      <c r="AI399" s="5">
        <f t="shared" si="180"/>
        <v>0.36752136752136755</v>
      </c>
      <c r="AJ399" s="2">
        <v>0</v>
      </c>
      <c r="AK399" s="3">
        <v>73</v>
      </c>
      <c r="AL399" s="3">
        <v>292</v>
      </c>
      <c r="AM399" s="3">
        <v>344</v>
      </c>
      <c r="AN399" s="3">
        <v>102</v>
      </c>
      <c r="AO399" s="3">
        <v>26</v>
      </c>
      <c r="AP399" s="1">
        <f t="shared" si="181"/>
        <v>0</v>
      </c>
      <c r="AQ399" s="1">
        <f t="shared" si="182"/>
        <v>0.10296191819464035</v>
      </c>
      <c r="AR399" s="1">
        <f t="shared" si="183"/>
        <v>0.41184767277856138</v>
      </c>
      <c r="AS399" s="1">
        <f t="shared" si="184"/>
        <v>0.48519040902679833</v>
      </c>
      <c r="AT399" s="5">
        <f t="shared" si="185"/>
        <v>702</v>
      </c>
      <c r="AU399" s="3">
        <f t="shared" si="191"/>
        <v>709</v>
      </c>
      <c r="AV399" s="2">
        <f t="shared" si="186"/>
        <v>1175</v>
      </c>
      <c r="AW399" s="1">
        <f t="shared" si="192"/>
        <v>0.33475783475783477</v>
      </c>
      <c r="AX399" s="1">
        <f t="shared" si="193"/>
        <v>0.33145275035260929</v>
      </c>
      <c r="AY399" s="1">
        <f t="shared" si="194"/>
        <v>0</v>
      </c>
      <c r="AZ399" s="1">
        <f t="shared" si="194"/>
        <v>24.196050775740478</v>
      </c>
      <c r="BA399" s="1">
        <f t="shared" si="194"/>
        <v>96.784203102961911</v>
      </c>
      <c r="BB399" s="1">
        <f t="shared" si="187"/>
        <v>114.0197461212976</v>
      </c>
      <c r="BC399" s="1">
        <f t="shared" si="195"/>
        <v>0</v>
      </c>
      <c r="BD399" s="1">
        <f t="shared" si="195"/>
        <v>32.471509971509974</v>
      </c>
      <c r="BE399" s="1">
        <f t="shared" si="195"/>
        <v>116.16096866096866</v>
      </c>
      <c r="BF399" s="1">
        <f t="shared" si="188"/>
        <v>86.367521367521377</v>
      </c>
      <c r="BG399" s="1">
        <f t="shared" si="196"/>
        <v>0</v>
      </c>
      <c r="BH399" s="1">
        <f t="shared" si="196"/>
        <v>0.10296191819464033</v>
      </c>
      <c r="BI399" s="1">
        <f t="shared" si="196"/>
        <v>0.41184767277856132</v>
      </c>
      <c r="BJ399" s="1">
        <f t="shared" si="189"/>
        <v>0.48519040902679827</v>
      </c>
      <c r="BK399" s="1">
        <f t="shared" si="197"/>
        <v>0</v>
      </c>
      <c r="BL399" s="1">
        <f t="shared" si="197"/>
        <v>0.13817663817663819</v>
      </c>
      <c r="BM399" s="1">
        <f t="shared" si="197"/>
        <v>0.49430199430199429</v>
      </c>
      <c r="BN399" s="1">
        <f t="shared" si="190"/>
        <v>0.36752136752136755</v>
      </c>
    </row>
    <row r="400" spans="1:66" hidden="1">
      <c r="A400" s="2" t="s">
        <v>1049</v>
      </c>
      <c r="B400" s="2" t="s">
        <v>105</v>
      </c>
      <c r="C400" s="2" t="s">
        <v>164</v>
      </c>
      <c r="E400" s="6" t="s">
        <v>14</v>
      </c>
      <c r="F400" s="2" t="s">
        <v>1436</v>
      </c>
      <c r="G400" s="2" t="s">
        <v>1433</v>
      </c>
      <c r="H400" s="2" t="s">
        <v>1434</v>
      </c>
      <c r="I400" s="2">
        <v>79</v>
      </c>
      <c r="J400" s="2">
        <v>120</v>
      </c>
      <c r="K400" s="2" t="str">
        <f t="shared" si="172"/>
        <v>MINERIO</v>
      </c>
      <c r="L400" s="2">
        <f t="shared" si="173"/>
        <v>5.3200000000000003E-4</v>
      </c>
      <c r="M400" s="2">
        <f t="shared" si="174"/>
        <v>94.800000000000011</v>
      </c>
      <c r="N400" s="8">
        <v>0.44333333333333336</v>
      </c>
      <c r="O400" s="11">
        <v>0.79</v>
      </c>
      <c r="P400" s="11">
        <f t="shared" si="168"/>
        <v>1.744344508040338E-2</v>
      </c>
      <c r="Q400" s="11">
        <f t="shared" si="169"/>
        <v>0.99999516134239175</v>
      </c>
      <c r="R400" s="11">
        <f t="shared" si="170"/>
        <v>218717.79340419735</v>
      </c>
      <c r="S400" s="11">
        <f t="shared" si="171"/>
        <v>12538620.329615781</v>
      </c>
      <c r="T400" s="2">
        <v>64</v>
      </c>
      <c r="U400" s="2">
        <v>3605</v>
      </c>
      <c r="V400" s="2">
        <f t="shared" si="175"/>
        <v>1.744344508040338E-2</v>
      </c>
      <c r="W400" s="2">
        <f t="shared" si="176"/>
        <v>0.98255655491959659</v>
      </c>
      <c r="X400" s="2">
        <v>0</v>
      </c>
      <c r="Y400" s="2">
        <v>661</v>
      </c>
      <c r="Z400" s="2">
        <v>0</v>
      </c>
      <c r="AA400" s="2">
        <v>47</v>
      </c>
      <c r="AB400" s="2">
        <v>1875</v>
      </c>
      <c r="AC400" s="2">
        <v>371</v>
      </c>
      <c r="AD400" s="2">
        <v>38</v>
      </c>
      <c r="AE400" s="2">
        <v>34</v>
      </c>
      <c r="AF400" s="5">
        <f t="shared" si="177"/>
        <v>0</v>
      </c>
      <c r="AG400" s="5">
        <f t="shared" si="178"/>
        <v>2.0497165285651986E-2</v>
      </c>
      <c r="AH400" s="5">
        <f t="shared" si="179"/>
        <v>0.81770606192760575</v>
      </c>
      <c r="AI400" s="5">
        <f t="shared" si="180"/>
        <v>0.16179677278674226</v>
      </c>
      <c r="AJ400" s="2">
        <v>0</v>
      </c>
      <c r="AK400" s="3">
        <v>25</v>
      </c>
      <c r="AL400" s="3">
        <v>1778</v>
      </c>
      <c r="AM400" s="3">
        <v>515</v>
      </c>
      <c r="AN400" s="3">
        <v>18</v>
      </c>
      <c r="AO400" s="3">
        <v>29</v>
      </c>
      <c r="AP400" s="1">
        <f t="shared" si="181"/>
        <v>0</v>
      </c>
      <c r="AQ400" s="1">
        <f t="shared" si="182"/>
        <v>1.0785159620362382E-2</v>
      </c>
      <c r="AR400" s="1">
        <f t="shared" si="183"/>
        <v>0.76704055220017253</v>
      </c>
      <c r="AS400" s="1">
        <f t="shared" si="184"/>
        <v>0.22217428817946505</v>
      </c>
      <c r="AT400" s="5">
        <f t="shared" si="185"/>
        <v>2293</v>
      </c>
      <c r="AU400" s="3">
        <f t="shared" si="191"/>
        <v>2318</v>
      </c>
      <c r="AV400" s="2">
        <f t="shared" si="186"/>
        <v>3669</v>
      </c>
      <c r="AW400" s="1">
        <f t="shared" si="192"/>
        <v>0.32001744439598778</v>
      </c>
      <c r="AX400" s="1">
        <f t="shared" si="193"/>
        <v>0.31656600517687661</v>
      </c>
      <c r="AY400" s="1">
        <f t="shared" si="194"/>
        <v>0</v>
      </c>
      <c r="AZ400" s="1">
        <f t="shared" si="194"/>
        <v>7.9141501294219152</v>
      </c>
      <c r="BA400" s="1">
        <f t="shared" si="194"/>
        <v>562.85435720448663</v>
      </c>
      <c r="BB400" s="1">
        <f t="shared" si="187"/>
        <v>163.03149266609145</v>
      </c>
      <c r="BC400" s="1">
        <f t="shared" si="195"/>
        <v>0</v>
      </c>
      <c r="BD400" s="1">
        <f t="shared" si="195"/>
        <v>15.040819886611425</v>
      </c>
      <c r="BE400" s="1">
        <f t="shared" si="195"/>
        <v>600.03270824247704</v>
      </c>
      <c r="BF400" s="1">
        <f t="shared" si="188"/>
        <v>118.72647187091147</v>
      </c>
      <c r="BG400" s="1">
        <f t="shared" si="196"/>
        <v>0</v>
      </c>
      <c r="BH400" s="1">
        <f t="shared" si="196"/>
        <v>1.078515962036238E-2</v>
      </c>
      <c r="BI400" s="1">
        <f t="shared" si="196"/>
        <v>0.76704055220017253</v>
      </c>
      <c r="BJ400" s="1">
        <f t="shared" si="189"/>
        <v>0.22217428817946502</v>
      </c>
      <c r="BK400" s="1">
        <f t="shared" si="197"/>
        <v>0</v>
      </c>
      <c r="BL400" s="1">
        <f t="shared" si="197"/>
        <v>2.0497165285651986E-2</v>
      </c>
      <c r="BM400" s="1">
        <f t="shared" si="197"/>
        <v>0.81770606192760575</v>
      </c>
      <c r="BN400" s="1">
        <f t="shared" si="190"/>
        <v>0.16179677278674226</v>
      </c>
    </row>
    <row r="401" spans="1:66" hidden="1">
      <c r="A401" s="2" t="s">
        <v>1049</v>
      </c>
      <c r="B401" s="2" t="s">
        <v>105</v>
      </c>
      <c r="C401" s="2" t="s">
        <v>164</v>
      </c>
      <c r="E401" s="6" t="s">
        <v>130</v>
      </c>
      <c r="F401" s="2" t="s">
        <v>1141</v>
      </c>
      <c r="G401" s="2" t="s">
        <v>1433</v>
      </c>
      <c r="H401" s="2" t="s">
        <v>1141</v>
      </c>
      <c r="I401" s="2">
        <v>32</v>
      </c>
      <c r="J401" s="2">
        <v>10</v>
      </c>
      <c r="K401" s="2" t="str">
        <f t="shared" si="172"/>
        <v>MINERIO</v>
      </c>
      <c r="L401" s="2">
        <f t="shared" si="173"/>
        <v>4.4000000000000006E-5</v>
      </c>
      <c r="M401" s="2">
        <f t="shared" si="174"/>
        <v>7.6</v>
      </c>
      <c r="N401" s="8">
        <v>0.44</v>
      </c>
      <c r="O401" s="11">
        <v>0.76</v>
      </c>
      <c r="P401" s="11">
        <f t="shared" si="168"/>
        <v>1.1560693641618497E-2</v>
      </c>
      <c r="Q401" s="11">
        <f t="shared" si="169"/>
        <v>0.9999774650426474</v>
      </c>
      <c r="R401" s="11">
        <f t="shared" si="170"/>
        <v>2971.6647398843929</v>
      </c>
      <c r="S401" s="11">
        <f t="shared" si="171"/>
        <v>257043.20741174748</v>
      </c>
      <c r="T401" s="2">
        <v>6</v>
      </c>
      <c r="U401" s="2">
        <v>513</v>
      </c>
      <c r="V401" s="2">
        <f t="shared" si="175"/>
        <v>1.1560693641618497E-2</v>
      </c>
      <c r="W401" s="2">
        <f t="shared" si="176"/>
        <v>0.98843930635838151</v>
      </c>
      <c r="X401" s="2">
        <v>0</v>
      </c>
      <c r="Y401" s="2">
        <v>242</v>
      </c>
      <c r="Z401" s="5">
        <v>0</v>
      </c>
      <c r="AA401" s="5">
        <v>23</v>
      </c>
      <c r="AB401" s="5">
        <v>229</v>
      </c>
      <c r="AC401" s="5">
        <v>86</v>
      </c>
      <c r="AD401" s="5">
        <v>24</v>
      </c>
      <c r="AE401" s="5">
        <v>19</v>
      </c>
      <c r="AF401" s="5">
        <f t="shared" si="177"/>
        <v>0</v>
      </c>
      <c r="AG401" s="5">
        <f t="shared" si="178"/>
        <v>6.8047337278106509E-2</v>
      </c>
      <c r="AH401" s="5">
        <f t="shared" si="179"/>
        <v>0.6775147928994083</v>
      </c>
      <c r="AI401" s="5">
        <f t="shared" si="180"/>
        <v>0.25443786982248523</v>
      </c>
      <c r="AJ401" s="5">
        <v>0</v>
      </c>
      <c r="AK401" s="3">
        <v>12</v>
      </c>
      <c r="AL401" s="3">
        <v>219</v>
      </c>
      <c r="AM401" s="3">
        <v>118</v>
      </c>
      <c r="AN401" s="3">
        <v>10</v>
      </c>
      <c r="AO401" s="3">
        <v>20</v>
      </c>
      <c r="AP401" s="1">
        <f t="shared" si="181"/>
        <v>0</v>
      </c>
      <c r="AQ401" s="1">
        <f t="shared" si="182"/>
        <v>3.4383954154727794E-2</v>
      </c>
      <c r="AR401" s="1">
        <f t="shared" si="183"/>
        <v>0.6275071633237822</v>
      </c>
      <c r="AS401" s="1">
        <f t="shared" si="184"/>
        <v>0.33810888252148996</v>
      </c>
      <c r="AT401" s="5">
        <f t="shared" si="185"/>
        <v>338</v>
      </c>
      <c r="AU401" s="3">
        <f t="shared" si="191"/>
        <v>349</v>
      </c>
      <c r="AV401" s="2">
        <f t="shared" si="186"/>
        <v>519</v>
      </c>
      <c r="AW401" s="1">
        <f t="shared" si="192"/>
        <v>0.30710059171597631</v>
      </c>
      <c r="AX401" s="1">
        <f t="shared" si="193"/>
        <v>0.2974212034383954</v>
      </c>
      <c r="AY401" s="1">
        <f t="shared" si="194"/>
        <v>0</v>
      </c>
      <c r="AZ401" s="1">
        <f t="shared" si="194"/>
        <v>3.5690544412607448</v>
      </c>
      <c r="BA401" s="1">
        <f t="shared" si="194"/>
        <v>65.135243553008593</v>
      </c>
      <c r="BB401" s="1">
        <f t="shared" si="187"/>
        <v>35.095702005730658</v>
      </c>
      <c r="BC401" s="1">
        <f t="shared" si="195"/>
        <v>0</v>
      </c>
      <c r="BD401" s="1">
        <f t="shared" si="195"/>
        <v>7.0633136094674551</v>
      </c>
      <c r="BE401" s="1">
        <f t="shared" si="195"/>
        <v>70.326035502958575</v>
      </c>
      <c r="BF401" s="1">
        <f t="shared" si="188"/>
        <v>26.410650887573961</v>
      </c>
      <c r="BG401" s="1">
        <f t="shared" si="196"/>
        <v>0</v>
      </c>
      <c r="BH401" s="1">
        <f t="shared" si="196"/>
        <v>3.4383954154727794E-2</v>
      </c>
      <c r="BI401" s="1">
        <f t="shared" si="196"/>
        <v>0.6275071633237822</v>
      </c>
      <c r="BJ401" s="1">
        <f t="shared" si="189"/>
        <v>0.33810888252148996</v>
      </c>
      <c r="BK401" s="1">
        <f t="shared" si="197"/>
        <v>0</v>
      </c>
      <c r="BL401" s="1">
        <f t="shared" si="197"/>
        <v>6.8047337278106509E-2</v>
      </c>
      <c r="BM401" s="1">
        <f t="shared" si="197"/>
        <v>0.6775147928994083</v>
      </c>
      <c r="BN401" s="1">
        <f t="shared" si="190"/>
        <v>0.25443786982248517</v>
      </c>
    </row>
    <row r="402" spans="1:66" hidden="1">
      <c r="A402" s="2" t="s">
        <v>1049</v>
      </c>
      <c r="B402" s="2" t="s">
        <v>105</v>
      </c>
      <c r="C402" s="2" t="s">
        <v>164</v>
      </c>
      <c r="E402" s="6" t="s">
        <v>138</v>
      </c>
      <c r="F402" s="2" t="s">
        <v>6</v>
      </c>
      <c r="G402" s="2" t="s">
        <v>6</v>
      </c>
      <c r="H402" s="2" t="s">
        <v>1434</v>
      </c>
      <c r="I402" s="2">
        <v>151</v>
      </c>
      <c r="J402" s="2">
        <v>20</v>
      </c>
      <c r="K402" s="2" t="str">
        <f t="shared" si="172"/>
        <v>ESTERIL</v>
      </c>
      <c r="L402" s="2">
        <f t="shared" si="173"/>
        <v>8.599999999999999E-5</v>
      </c>
      <c r="M402" s="2">
        <f t="shared" si="174"/>
        <v>1.4000000000000001</v>
      </c>
      <c r="N402" s="9">
        <v>0.43</v>
      </c>
      <c r="O402" s="10">
        <v>7.0000000000000007E-2</v>
      </c>
      <c r="P402" s="11">
        <f t="shared" si="168"/>
        <v>0</v>
      </c>
      <c r="Q402" s="11">
        <f t="shared" si="169"/>
        <v>1</v>
      </c>
      <c r="R402" s="11">
        <f t="shared" si="170"/>
        <v>0</v>
      </c>
      <c r="S402" s="11">
        <f t="shared" si="171"/>
        <v>2199289</v>
      </c>
      <c r="T402" s="2">
        <v>0</v>
      </c>
      <c r="U402" s="2">
        <v>1483</v>
      </c>
      <c r="V402" s="2">
        <f t="shared" si="175"/>
        <v>0</v>
      </c>
      <c r="W402" s="2">
        <f t="shared" si="176"/>
        <v>1</v>
      </c>
      <c r="X402" s="2">
        <v>0</v>
      </c>
      <c r="Y402" s="2">
        <v>405</v>
      </c>
      <c r="Z402" s="5">
        <v>0</v>
      </c>
      <c r="AA402" s="5">
        <v>0</v>
      </c>
      <c r="AB402" s="5">
        <v>354</v>
      </c>
      <c r="AC402" s="5">
        <v>642</v>
      </c>
      <c r="AD402" s="5">
        <v>0</v>
      </c>
      <c r="AE402" s="5">
        <v>3</v>
      </c>
      <c r="AF402" s="5">
        <f t="shared" si="177"/>
        <v>0</v>
      </c>
      <c r="AG402" s="5">
        <f t="shared" si="178"/>
        <v>0</v>
      </c>
      <c r="AH402" s="5">
        <f t="shared" si="179"/>
        <v>0.35542168674698793</v>
      </c>
      <c r="AI402" s="5">
        <f t="shared" si="180"/>
        <v>0.64457831325301207</v>
      </c>
      <c r="AJ402" s="5">
        <v>0</v>
      </c>
      <c r="AK402" s="3">
        <v>0</v>
      </c>
      <c r="AL402" s="3">
        <v>256</v>
      </c>
      <c r="AM402" s="3">
        <v>741</v>
      </c>
      <c r="AN402" s="3">
        <v>0</v>
      </c>
      <c r="AO402" s="3">
        <v>2</v>
      </c>
      <c r="AP402" s="1">
        <f t="shared" si="181"/>
        <v>0</v>
      </c>
      <c r="AQ402" s="1">
        <f t="shared" si="182"/>
        <v>0</v>
      </c>
      <c r="AR402" s="1">
        <f t="shared" si="183"/>
        <v>0.2567703109327984</v>
      </c>
      <c r="AS402" s="1">
        <f t="shared" si="184"/>
        <v>0.74322968906720166</v>
      </c>
      <c r="AT402" s="5">
        <f t="shared" si="185"/>
        <v>996</v>
      </c>
      <c r="AU402" s="3">
        <f t="shared" si="191"/>
        <v>997</v>
      </c>
      <c r="AV402" s="2">
        <f t="shared" si="186"/>
        <v>1483</v>
      </c>
      <c r="AW402" s="1">
        <f t="shared" si="192"/>
        <v>0.29779116465863453</v>
      </c>
      <c r="AX402" s="1">
        <f t="shared" si="193"/>
        <v>0.2974924774322969</v>
      </c>
      <c r="AY402" s="1">
        <f t="shared" si="194"/>
        <v>0</v>
      </c>
      <c r="AZ402" s="1">
        <f t="shared" si="194"/>
        <v>0</v>
      </c>
      <c r="BA402" s="1">
        <f t="shared" si="194"/>
        <v>76.158074222668006</v>
      </c>
      <c r="BB402" s="1">
        <f t="shared" si="187"/>
        <v>220.44192577733199</v>
      </c>
      <c r="BC402" s="1">
        <f t="shared" si="195"/>
        <v>0</v>
      </c>
      <c r="BD402" s="1">
        <f t="shared" si="195"/>
        <v>0</v>
      </c>
      <c r="BE402" s="1">
        <f t="shared" si="195"/>
        <v>105.41807228915663</v>
      </c>
      <c r="BF402" s="1">
        <f t="shared" si="188"/>
        <v>191.18192771084338</v>
      </c>
      <c r="BG402" s="1">
        <f t="shared" si="196"/>
        <v>0</v>
      </c>
      <c r="BH402" s="1">
        <f t="shared" si="196"/>
        <v>0</v>
      </c>
      <c r="BI402" s="1">
        <f t="shared" si="196"/>
        <v>0.2567703109327984</v>
      </c>
      <c r="BJ402" s="1">
        <f t="shared" si="189"/>
        <v>0.74322968906720155</v>
      </c>
      <c r="BK402" s="1">
        <f t="shared" si="197"/>
        <v>0</v>
      </c>
      <c r="BL402" s="1">
        <f t="shared" si="197"/>
        <v>0</v>
      </c>
      <c r="BM402" s="1">
        <f t="shared" si="197"/>
        <v>0.35542168674698793</v>
      </c>
      <c r="BN402" s="1">
        <f t="shared" si="190"/>
        <v>0.64457831325301207</v>
      </c>
    </row>
    <row r="403" spans="1:66" hidden="1">
      <c r="A403" s="2" t="s">
        <v>1049</v>
      </c>
      <c r="B403" s="2" t="s">
        <v>105</v>
      </c>
      <c r="C403" s="2" t="s">
        <v>164</v>
      </c>
      <c r="E403" s="6" t="s">
        <v>7</v>
      </c>
      <c r="F403" s="2" t="s">
        <v>1436</v>
      </c>
      <c r="G403" s="2" t="s">
        <v>1433</v>
      </c>
      <c r="H403" s="2" t="s">
        <v>1434</v>
      </c>
      <c r="I403" s="2">
        <v>15</v>
      </c>
      <c r="J403" s="2">
        <v>10</v>
      </c>
      <c r="K403" s="2" t="str">
        <f t="shared" si="172"/>
        <v>ESTERIL</v>
      </c>
      <c r="L403" s="2">
        <f t="shared" si="173"/>
        <v>4.2999999999999995E-5</v>
      </c>
      <c r="M403" s="2">
        <f t="shared" si="174"/>
        <v>0.1</v>
      </c>
      <c r="N403" s="8">
        <v>0.43</v>
      </c>
      <c r="O403" s="11">
        <v>0.01</v>
      </c>
      <c r="P403" s="11">
        <f t="shared" si="168"/>
        <v>0</v>
      </c>
      <c r="Q403" s="11">
        <f t="shared" si="169"/>
        <v>1</v>
      </c>
      <c r="R403" s="11">
        <f t="shared" si="170"/>
        <v>0</v>
      </c>
      <c r="S403" s="11">
        <f t="shared" si="171"/>
        <v>577600</v>
      </c>
      <c r="T403" s="2">
        <v>0</v>
      </c>
      <c r="U403" s="2">
        <v>760</v>
      </c>
      <c r="V403" s="2">
        <f t="shared" si="175"/>
        <v>0</v>
      </c>
      <c r="W403" s="2">
        <f t="shared" si="176"/>
        <v>1</v>
      </c>
      <c r="X403" s="2">
        <v>0</v>
      </c>
      <c r="Y403" s="2">
        <v>272</v>
      </c>
      <c r="Z403" s="2">
        <v>0</v>
      </c>
      <c r="AA403" s="2">
        <v>5</v>
      </c>
      <c r="AB403" s="2">
        <v>379</v>
      </c>
      <c r="AC403" s="2">
        <v>120</v>
      </c>
      <c r="AD403" s="2">
        <v>1</v>
      </c>
      <c r="AE403" s="2">
        <v>14</v>
      </c>
      <c r="AF403" s="5">
        <f t="shared" si="177"/>
        <v>0</v>
      </c>
      <c r="AG403" s="5">
        <f t="shared" si="178"/>
        <v>9.9206349206349201E-3</v>
      </c>
      <c r="AH403" s="5">
        <f t="shared" si="179"/>
        <v>0.75198412698412698</v>
      </c>
      <c r="AI403" s="5">
        <f t="shared" si="180"/>
        <v>0.23809523809523808</v>
      </c>
      <c r="AJ403" s="2">
        <v>0</v>
      </c>
      <c r="AK403" s="3">
        <v>5</v>
      </c>
      <c r="AL403" s="3">
        <v>318</v>
      </c>
      <c r="AM403" s="3">
        <v>188</v>
      </c>
      <c r="AN403" s="3">
        <v>1</v>
      </c>
      <c r="AO403" s="3">
        <v>7</v>
      </c>
      <c r="AP403" s="1">
        <f t="shared" si="181"/>
        <v>0</v>
      </c>
      <c r="AQ403" s="1">
        <f t="shared" si="182"/>
        <v>9.7847358121330719E-3</v>
      </c>
      <c r="AR403" s="1">
        <f t="shared" si="183"/>
        <v>0.62230919765166337</v>
      </c>
      <c r="AS403" s="1">
        <f t="shared" si="184"/>
        <v>0.3679060665362035</v>
      </c>
      <c r="AT403" s="5">
        <f t="shared" si="185"/>
        <v>504</v>
      </c>
      <c r="AU403" s="3">
        <f t="shared" si="191"/>
        <v>511</v>
      </c>
      <c r="AV403" s="2">
        <f t="shared" si="186"/>
        <v>760</v>
      </c>
      <c r="AW403" s="1">
        <f t="shared" si="192"/>
        <v>0.30158730158730157</v>
      </c>
      <c r="AX403" s="1">
        <f t="shared" si="193"/>
        <v>0.29745596868884538</v>
      </c>
      <c r="AY403" s="1">
        <f t="shared" si="194"/>
        <v>0</v>
      </c>
      <c r="AZ403" s="1">
        <f t="shared" si="194"/>
        <v>1.4872798434442269</v>
      </c>
      <c r="BA403" s="1">
        <f t="shared" si="194"/>
        <v>94.590998043052835</v>
      </c>
      <c r="BB403" s="1">
        <f t="shared" si="187"/>
        <v>55.921722113502931</v>
      </c>
      <c r="BC403" s="1">
        <f t="shared" si="195"/>
        <v>0</v>
      </c>
      <c r="BD403" s="1">
        <f t="shared" si="195"/>
        <v>1.5079365079365079</v>
      </c>
      <c r="BE403" s="1">
        <f t="shared" si="195"/>
        <v>114.30158730158729</v>
      </c>
      <c r="BF403" s="1">
        <f t="shared" si="188"/>
        <v>36.19047619047619</v>
      </c>
      <c r="BG403" s="1">
        <f t="shared" si="196"/>
        <v>0</v>
      </c>
      <c r="BH403" s="1">
        <f t="shared" si="196"/>
        <v>9.7847358121330719E-3</v>
      </c>
      <c r="BI403" s="1">
        <f t="shared" si="196"/>
        <v>0.62230919765166337</v>
      </c>
      <c r="BJ403" s="1">
        <f t="shared" si="189"/>
        <v>0.3679060665362035</v>
      </c>
      <c r="BK403" s="1">
        <f t="shared" si="197"/>
        <v>0</v>
      </c>
      <c r="BL403" s="1">
        <f t="shared" si="197"/>
        <v>9.9206349206349201E-3</v>
      </c>
      <c r="BM403" s="1">
        <f t="shared" si="197"/>
        <v>0.75198412698412687</v>
      </c>
      <c r="BN403" s="1">
        <f t="shared" si="190"/>
        <v>0.23809523809523808</v>
      </c>
    </row>
    <row r="404" spans="1:66" hidden="1">
      <c r="A404" s="2" t="s">
        <v>1049</v>
      </c>
      <c r="B404" s="2" t="s">
        <v>105</v>
      </c>
      <c r="C404" s="2" t="s">
        <v>164</v>
      </c>
      <c r="E404" s="6" t="s">
        <v>134</v>
      </c>
      <c r="F404" s="2" t="s">
        <v>1436</v>
      </c>
      <c r="G404" s="2" t="s">
        <v>6</v>
      </c>
      <c r="H404" s="2" t="s">
        <v>1434</v>
      </c>
      <c r="I404" s="2">
        <v>115</v>
      </c>
      <c r="J404" s="2">
        <v>10</v>
      </c>
      <c r="K404" s="2" t="str">
        <f t="shared" si="172"/>
        <v>MINERIO</v>
      </c>
      <c r="L404" s="2">
        <f t="shared" si="173"/>
        <v>4.2999999999999995E-5</v>
      </c>
      <c r="M404" s="2">
        <f t="shared" si="174"/>
        <v>8</v>
      </c>
      <c r="N404" s="9">
        <v>0.43</v>
      </c>
      <c r="O404" s="10">
        <v>0.8</v>
      </c>
      <c r="P404" s="11">
        <f t="shared" si="168"/>
        <v>8.1942336874051599E-2</v>
      </c>
      <c r="Q404" s="11">
        <f t="shared" si="169"/>
        <v>0.99986457646288773</v>
      </c>
      <c r="R404" s="11">
        <f t="shared" si="170"/>
        <v>24877.775417298941</v>
      </c>
      <c r="S404" s="11">
        <f t="shared" si="171"/>
        <v>303559.88527870917</v>
      </c>
      <c r="T404" s="2">
        <v>54</v>
      </c>
      <c r="U404" s="2">
        <v>605</v>
      </c>
      <c r="V404" s="2">
        <f t="shared" si="175"/>
        <v>8.1942336874051599E-2</v>
      </c>
      <c r="W404" s="2">
        <f t="shared" si="176"/>
        <v>0.91805766312594839</v>
      </c>
      <c r="X404" s="2">
        <v>0</v>
      </c>
      <c r="Y404" s="2">
        <v>277</v>
      </c>
      <c r="Z404" s="5">
        <v>0</v>
      </c>
      <c r="AA404" s="5">
        <v>282</v>
      </c>
      <c r="AB404" s="5">
        <v>40</v>
      </c>
      <c r="AC404" s="5">
        <v>19</v>
      </c>
      <c r="AD404" s="5">
        <v>133</v>
      </c>
      <c r="AE404" s="5">
        <v>6</v>
      </c>
      <c r="AF404" s="5">
        <f t="shared" si="177"/>
        <v>0</v>
      </c>
      <c r="AG404" s="5">
        <f t="shared" si="178"/>
        <v>0.82697947214076251</v>
      </c>
      <c r="AH404" s="5">
        <f t="shared" si="179"/>
        <v>0.11730205278592376</v>
      </c>
      <c r="AI404" s="5">
        <f t="shared" si="180"/>
        <v>5.5718475073313782E-2</v>
      </c>
      <c r="AJ404" s="2">
        <v>0</v>
      </c>
      <c r="AK404" s="3">
        <v>215</v>
      </c>
      <c r="AL404" s="3">
        <v>82</v>
      </c>
      <c r="AM404" s="3">
        <v>23</v>
      </c>
      <c r="AN404" s="3">
        <v>143</v>
      </c>
      <c r="AO404" s="3">
        <v>15</v>
      </c>
      <c r="AP404" s="1">
        <f t="shared" si="181"/>
        <v>0</v>
      </c>
      <c r="AQ404" s="1">
        <f t="shared" si="182"/>
        <v>0.671875</v>
      </c>
      <c r="AR404" s="1">
        <f t="shared" si="183"/>
        <v>0.25624999999999998</v>
      </c>
      <c r="AS404" s="1">
        <f t="shared" si="184"/>
        <v>7.1874999999999994E-2</v>
      </c>
      <c r="AT404" s="5">
        <f t="shared" si="185"/>
        <v>341</v>
      </c>
      <c r="AU404" s="3">
        <f t="shared" si="191"/>
        <v>320</v>
      </c>
      <c r="AV404" s="2">
        <f t="shared" si="186"/>
        <v>659</v>
      </c>
      <c r="AW404" s="1">
        <f t="shared" si="192"/>
        <v>0.38651026392961879</v>
      </c>
      <c r="AX404" s="1">
        <f t="shared" si="193"/>
        <v>0.41187499999999999</v>
      </c>
      <c r="AY404" s="1">
        <f t="shared" si="194"/>
        <v>0</v>
      </c>
      <c r="AZ404" s="1">
        <f t="shared" si="194"/>
        <v>88.553124999999994</v>
      </c>
      <c r="BA404" s="1">
        <f t="shared" si="194"/>
        <v>33.77375</v>
      </c>
      <c r="BB404" s="1">
        <f t="shared" si="187"/>
        <v>9.4731249999999996</v>
      </c>
      <c r="BC404" s="1">
        <f t="shared" si="195"/>
        <v>0</v>
      </c>
      <c r="BD404" s="1">
        <f t="shared" si="195"/>
        <v>108.9958944281525</v>
      </c>
      <c r="BE404" s="1">
        <f t="shared" si="195"/>
        <v>15.460410557184751</v>
      </c>
      <c r="BF404" s="1">
        <f t="shared" si="188"/>
        <v>7.3436950146627566</v>
      </c>
      <c r="BG404" s="1">
        <f t="shared" si="196"/>
        <v>0</v>
      </c>
      <c r="BH404" s="1">
        <f t="shared" si="196"/>
        <v>0.67187499999999989</v>
      </c>
      <c r="BI404" s="1">
        <f t="shared" si="196"/>
        <v>0.25624999999999998</v>
      </c>
      <c r="BJ404" s="1">
        <f t="shared" si="189"/>
        <v>7.1874999999999994E-2</v>
      </c>
      <c r="BK404" s="1">
        <f t="shared" si="197"/>
        <v>0</v>
      </c>
      <c r="BL404" s="1">
        <f t="shared" si="197"/>
        <v>0.82697947214076239</v>
      </c>
      <c r="BM404" s="1">
        <f t="shared" si="197"/>
        <v>0.11730205278592375</v>
      </c>
      <c r="BN404" s="1">
        <f t="shared" si="190"/>
        <v>5.5718475073313775E-2</v>
      </c>
    </row>
    <row r="405" spans="1:66" hidden="1">
      <c r="A405" s="2" t="s">
        <v>616</v>
      </c>
      <c r="B405" s="2" t="s">
        <v>105</v>
      </c>
      <c r="C405" s="2" t="s">
        <v>162</v>
      </c>
      <c r="D405" s="2" t="s">
        <v>641</v>
      </c>
      <c r="E405" s="6" t="s">
        <v>4</v>
      </c>
      <c r="F405" s="2" t="s">
        <v>1436</v>
      </c>
      <c r="G405" s="2" t="s">
        <v>1433</v>
      </c>
      <c r="H405" s="2" t="s">
        <v>1434</v>
      </c>
      <c r="I405" s="2">
        <v>25</v>
      </c>
      <c r="K405" s="2" t="str">
        <f t="shared" si="172"/>
        <v>MINERIO</v>
      </c>
      <c r="L405" s="2">
        <f t="shared" si="173"/>
        <v>0</v>
      </c>
      <c r="M405" s="2">
        <f t="shared" si="174"/>
        <v>0</v>
      </c>
      <c r="N405" s="8">
        <v>0.42666666666666669</v>
      </c>
      <c r="O405" s="11">
        <v>1.79</v>
      </c>
      <c r="P405" s="11">
        <f t="shared" si="168"/>
        <v>5.8139534883720929E-3</v>
      </c>
      <c r="Q405" s="11">
        <f t="shared" si="169"/>
        <v>0.99999757145389767</v>
      </c>
      <c r="R405" s="11">
        <f t="shared" si="170"/>
        <v>32932.558139534885</v>
      </c>
      <c r="S405" s="11">
        <f t="shared" si="171"/>
        <v>5664386.2437434578</v>
      </c>
      <c r="T405" s="2">
        <v>14</v>
      </c>
      <c r="U405" s="2">
        <v>2394</v>
      </c>
      <c r="V405" s="2">
        <f t="shared" si="175"/>
        <v>5.8139534883720929E-3</v>
      </c>
      <c r="W405" s="2">
        <f t="shared" si="176"/>
        <v>0.9941860465116279</v>
      </c>
      <c r="X405" s="2">
        <v>0</v>
      </c>
      <c r="Y405" s="2">
        <v>519</v>
      </c>
      <c r="Z405" s="2">
        <v>0</v>
      </c>
      <c r="AA405" s="2">
        <v>64</v>
      </c>
      <c r="AB405" s="2">
        <v>1077</v>
      </c>
      <c r="AC405" s="2">
        <v>336</v>
      </c>
      <c r="AD405" s="2">
        <v>68</v>
      </c>
      <c r="AE405" s="2">
        <v>55</v>
      </c>
      <c r="AF405" s="5">
        <f t="shared" si="177"/>
        <v>0</v>
      </c>
      <c r="AG405" s="5">
        <f t="shared" si="178"/>
        <v>4.3331076506431955E-2</v>
      </c>
      <c r="AH405" s="5">
        <f t="shared" si="179"/>
        <v>0.72918077183480023</v>
      </c>
      <c r="AI405" s="5">
        <f t="shared" si="180"/>
        <v>0.22748815165876776</v>
      </c>
      <c r="AJ405" s="2">
        <v>0</v>
      </c>
      <c r="AK405" s="3">
        <v>39</v>
      </c>
      <c r="AL405" s="3">
        <v>987</v>
      </c>
      <c r="AM405" s="3">
        <v>490</v>
      </c>
      <c r="AN405" s="3">
        <v>42</v>
      </c>
      <c r="AO405" s="3">
        <v>42</v>
      </c>
      <c r="AP405" s="1">
        <f t="shared" si="181"/>
        <v>0</v>
      </c>
      <c r="AQ405" s="1">
        <f t="shared" si="182"/>
        <v>2.5725593667546173E-2</v>
      </c>
      <c r="AR405" s="1">
        <f t="shared" si="183"/>
        <v>0.65105540897097625</v>
      </c>
      <c r="AS405" s="1">
        <f t="shared" si="184"/>
        <v>0.32321899736147758</v>
      </c>
      <c r="AT405" s="5">
        <f t="shared" si="185"/>
        <v>1477</v>
      </c>
      <c r="AU405" s="3">
        <f t="shared" si="191"/>
        <v>1516</v>
      </c>
      <c r="AV405" s="2">
        <f t="shared" si="186"/>
        <v>2408</v>
      </c>
      <c r="AW405" s="1">
        <f t="shared" si="192"/>
        <v>0.32606635071090045</v>
      </c>
      <c r="AX405" s="1">
        <f t="shared" si="193"/>
        <v>0.31767810026385224</v>
      </c>
      <c r="AY405" s="1">
        <f t="shared" si="194"/>
        <v>0</v>
      </c>
      <c r="AZ405" s="1">
        <f t="shared" si="194"/>
        <v>12.389445910290238</v>
      </c>
      <c r="BA405" s="1">
        <f t="shared" si="194"/>
        <v>313.54828496042217</v>
      </c>
      <c r="BB405" s="1">
        <f t="shared" si="187"/>
        <v>155.66226912928761</v>
      </c>
      <c r="BC405" s="1">
        <f t="shared" si="195"/>
        <v>0</v>
      </c>
      <c r="BD405" s="1">
        <f t="shared" si="195"/>
        <v>20.868246445497629</v>
      </c>
      <c r="BE405" s="1">
        <f t="shared" si="195"/>
        <v>351.17345971563981</v>
      </c>
      <c r="BF405" s="1">
        <f t="shared" si="188"/>
        <v>109.55829383886255</v>
      </c>
      <c r="BG405" s="1">
        <f t="shared" si="196"/>
        <v>0</v>
      </c>
      <c r="BH405" s="1">
        <f t="shared" si="196"/>
        <v>2.5725593667546173E-2</v>
      </c>
      <c r="BI405" s="1">
        <f t="shared" si="196"/>
        <v>0.65105540897097625</v>
      </c>
      <c r="BJ405" s="1">
        <f t="shared" si="189"/>
        <v>0.32321899736147758</v>
      </c>
      <c r="BK405" s="1">
        <f t="shared" si="197"/>
        <v>0</v>
      </c>
      <c r="BL405" s="1">
        <f t="shared" si="197"/>
        <v>4.3331076506431955E-2</v>
      </c>
      <c r="BM405" s="1">
        <f t="shared" si="197"/>
        <v>0.72918077183480035</v>
      </c>
      <c r="BN405" s="1">
        <f t="shared" si="190"/>
        <v>0.22748815165876779</v>
      </c>
    </row>
    <row r="406" spans="1:66" hidden="1">
      <c r="A406" s="2" t="s">
        <v>616</v>
      </c>
      <c r="B406" s="2" t="s">
        <v>105</v>
      </c>
      <c r="C406" s="2" t="s">
        <v>163</v>
      </c>
      <c r="D406" s="2" t="s">
        <v>714</v>
      </c>
      <c r="E406" s="6" t="s">
        <v>9</v>
      </c>
      <c r="F406" s="2" t="s">
        <v>1436</v>
      </c>
      <c r="G406" s="2" t="s">
        <v>1433</v>
      </c>
      <c r="H406" s="2" t="s">
        <v>1141</v>
      </c>
      <c r="I406" s="2">
        <v>52</v>
      </c>
      <c r="K406" s="2" t="str">
        <f t="shared" si="172"/>
        <v>MINERIO</v>
      </c>
      <c r="L406" s="2">
        <f t="shared" si="173"/>
        <v>0</v>
      </c>
      <c r="M406" s="2">
        <f t="shared" si="174"/>
        <v>0</v>
      </c>
      <c r="N406" s="9">
        <v>0.42000000000000004</v>
      </c>
      <c r="O406" s="10">
        <v>0.57999999999999996</v>
      </c>
      <c r="P406" s="11">
        <f t="shared" si="168"/>
        <v>6.2761506276150627E-3</v>
      </c>
      <c r="Q406" s="11">
        <f t="shared" si="169"/>
        <v>0.99999339356930039</v>
      </c>
      <c r="R406" s="11">
        <f t="shared" si="170"/>
        <v>5592.9037656903765</v>
      </c>
      <c r="S406" s="11">
        <f t="shared" si="171"/>
        <v>891130.11277177208</v>
      </c>
      <c r="T406" s="2">
        <v>6</v>
      </c>
      <c r="U406" s="2">
        <v>950</v>
      </c>
      <c r="V406" s="2">
        <f t="shared" si="175"/>
        <v>6.2761506276150627E-3</v>
      </c>
      <c r="W406" s="2">
        <f t="shared" si="176"/>
        <v>0.99372384937238489</v>
      </c>
      <c r="X406" s="2">
        <v>0</v>
      </c>
      <c r="Y406" s="2">
        <v>306</v>
      </c>
      <c r="Z406" s="2">
        <v>0</v>
      </c>
      <c r="AA406" s="2">
        <v>7</v>
      </c>
      <c r="AB406" s="2">
        <v>323</v>
      </c>
      <c r="AC406" s="2">
        <v>322</v>
      </c>
      <c r="AD406" s="2">
        <v>11</v>
      </c>
      <c r="AE406" s="2">
        <v>11</v>
      </c>
      <c r="AF406" s="5">
        <f t="shared" si="177"/>
        <v>0</v>
      </c>
      <c r="AG406" s="5">
        <f t="shared" si="178"/>
        <v>1.0736196319018405E-2</v>
      </c>
      <c r="AH406" s="5">
        <f t="shared" si="179"/>
        <v>0.495398773006135</v>
      </c>
      <c r="AI406" s="5">
        <f t="shared" si="180"/>
        <v>0.49386503067484661</v>
      </c>
      <c r="AJ406" s="2">
        <v>0</v>
      </c>
      <c r="AK406" s="3">
        <v>0</v>
      </c>
      <c r="AL406" s="3">
        <v>264</v>
      </c>
      <c r="AM406" s="3">
        <v>401</v>
      </c>
      <c r="AN406" s="3">
        <v>0</v>
      </c>
      <c r="AO406" s="3">
        <v>9</v>
      </c>
      <c r="AP406" s="1">
        <f t="shared" si="181"/>
        <v>0</v>
      </c>
      <c r="AQ406" s="1">
        <f t="shared" si="182"/>
        <v>0</v>
      </c>
      <c r="AR406" s="1">
        <f t="shared" si="183"/>
        <v>0.39699248120300751</v>
      </c>
      <c r="AS406" s="1">
        <f t="shared" si="184"/>
        <v>0.60300751879699244</v>
      </c>
      <c r="AT406" s="5">
        <f t="shared" si="185"/>
        <v>652</v>
      </c>
      <c r="AU406" s="3">
        <f t="shared" si="191"/>
        <v>665</v>
      </c>
      <c r="AV406" s="2">
        <f t="shared" si="186"/>
        <v>956</v>
      </c>
      <c r="AW406" s="1">
        <f t="shared" si="192"/>
        <v>0.29325153374233126</v>
      </c>
      <c r="AX406" s="1">
        <f t="shared" si="193"/>
        <v>0.28751879699248123</v>
      </c>
      <c r="AY406" s="1">
        <f t="shared" si="194"/>
        <v>0</v>
      </c>
      <c r="AZ406" s="1">
        <f t="shared" si="194"/>
        <v>0</v>
      </c>
      <c r="BA406" s="1">
        <f t="shared" si="194"/>
        <v>75.904962406015045</v>
      </c>
      <c r="BB406" s="1">
        <f t="shared" si="187"/>
        <v>115.29503759398497</v>
      </c>
      <c r="BC406" s="1">
        <f t="shared" si="195"/>
        <v>0</v>
      </c>
      <c r="BD406" s="1">
        <f t="shared" si="195"/>
        <v>2.0527607361963187</v>
      </c>
      <c r="BE406" s="1">
        <f t="shared" si="195"/>
        <v>94.720245398773002</v>
      </c>
      <c r="BF406" s="1">
        <f t="shared" si="188"/>
        <v>94.426993865030667</v>
      </c>
      <c r="BG406" s="1">
        <f t="shared" si="196"/>
        <v>0</v>
      </c>
      <c r="BH406" s="1">
        <f t="shared" si="196"/>
        <v>0</v>
      </c>
      <c r="BI406" s="1">
        <f t="shared" si="196"/>
        <v>0.39699248120300751</v>
      </c>
      <c r="BJ406" s="1">
        <f t="shared" si="189"/>
        <v>0.60300751879699244</v>
      </c>
      <c r="BK406" s="1">
        <f t="shared" si="197"/>
        <v>0</v>
      </c>
      <c r="BL406" s="1">
        <f t="shared" si="197"/>
        <v>1.0736196319018404E-2</v>
      </c>
      <c r="BM406" s="1">
        <f t="shared" si="197"/>
        <v>0.495398773006135</v>
      </c>
      <c r="BN406" s="1">
        <f t="shared" si="190"/>
        <v>0.49386503067484661</v>
      </c>
    </row>
    <row r="407" spans="1:66" hidden="1">
      <c r="A407" s="2" t="s">
        <v>1049</v>
      </c>
      <c r="B407" s="2" t="s">
        <v>105</v>
      </c>
      <c r="C407" s="2" t="s">
        <v>164</v>
      </c>
      <c r="E407" s="6" t="s">
        <v>148</v>
      </c>
      <c r="F407" s="2" t="s">
        <v>1436</v>
      </c>
      <c r="G407" s="2" t="s">
        <v>6</v>
      </c>
      <c r="H407" s="2" t="s">
        <v>1141</v>
      </c>
      <c r="I407" s="2">
        <v>244</v>
      </c>
      <c r="J407" s="2">
        <v>100</v>
      </c>
      <c r="K407" s="2" t="str">
        <f t="shared" si="172"/>
        <v>MINERIO</v>
      </c>
      <c r="L407" s="2">
        <f t="shared" si="173"/>
        <v>4.2000000000000002E-4</v>
      </c>
      <c r="M407" s="2">
        <f t="shared" si="174"/>
        <v>131</v>
      </c>
      <c r="N407" s="8">
        <v>0.42</v>
      </c>
      <c r="O407" s="11">
        <v>1.31</v>
      </c>
      <c r="P407" s="11">
        <f t="shared" si="168"/>
        <v>2.6074895977808599E-2</v>
      </c>
      <c r="Q407" s="11">
        <f t="shared" si="169"/>
        <v>0.99999257342571046</v>
      </c>
      <c r="R407" s="11">
        <f t="shared" si="170"/>
        <v>304447.59112343966</v>
      </c>
      <c r="S407" s="11">
        <f t="shared" si="171"/>
        <v>11675802.288142946</v>
      </c>
      <c r="T407" s="2">
        <v>94</v>
      </c>
      <c r="U407" s="2">
        <v>3511</v>
      </c>
      <c r="V407" s="2">
        <f t="shared" si="175"/>
        <v>2.6074895977808599E-2</v>
      </c>
      <c r="W407" s="2">
        <f t="shared" si="176"/>
        <v>0.97392510402219135</v>
      </c>
      <c r="X407" s="2">
        <v>0</v>
      </c>
      <c r="Y407" s="2">
        <v>668</v>
      </c>
      <c r="Z407" s="5">
        <v>0</v>
      </c>
      <c r="AA407" s="5">
        <v>11</v>
      </c>
      <c r="AB407" s="5">
        <v>1785</v>
      </c>
      <c r="AC407" s="5">
        <v>497</v>
      </c>
      <c r="AD407" s="5">
        <v>12</v>
      </c>
      <c r="AE407" s="5">
        <v>44</v>
      </c>
      <c r="AF407" s="5">
        <f t="shared" si="177"/>
        <v>0</v>
      </c>
      <c r="AG407" s="5">
        <f t="shared" si="178"/>
        <v>4.7972088966419541E-3</v>
      </c>
      <c r="AH407" s="5">
        <f t="shared" si="179"/>
        <v>0.77845617095508068</v>
      </c>
      <c r="AI407" s="5">
        <f t="shared" si="180"/>
        <v>0.21674662014827736</v>
      </c>
      <c r="AJ407" s="5">
        <v>0</v>
      </c>
      <c r="AK407" s="3">
        <v>6</v>
      </c>
      <c r="AL407" s="3">
        <v>1641</v>
      </c>
      <c r="AM407" s="3">
        <v>671</v>
      </c>
      <c r="AN407" s="3">
        <v>6</v>
      </c>
      <c r="AO407" s="3">
        <v>25</v>
      </c>
      <c r="AP407" s="1">
        <f t="shared" si="181"/>
        <v>0</v>
      </c>
      <c r="AQ407" s="1">
        <f t="shared" si="182"/>
        <v>2.5884383088869713E-3</v>
      </c>
      <c r="AR407" s="1">
        <f t="shared" si="183"/>
        <v>0.70793787748058667</v>
      </c>
      <c r="AS407" s="1">
        <f t="shared" si="184"/>
        <v>0.28947368421052633</v>
      </c>
      <c r="AT407" s="5">
        <f t="shared" si="185"/>
        <v>2293</v>
      </c>
      <c r="AU407" s="3">
        <f t="shared" si="191"/>
        <v>2318</v>
      </c>
      <c r="AV407" s="2">
        <f t="shared" si="186"/>
        <v>3605</v>
      </c>
      <c r="AW407" s="1">
        <f t="shared" si="192"/>
        <v>0.31443523767989534</v>
      </c>
      <c r="AX407" s="1">
        <f t="shared" si="193"/>
        <v>0.31104400345125111</v>
      </c>
      <c r="AY407" s="1">
        <f t="shared" si="194"/>
        <v>0</v>
      </c>
      <c r="AZ407" s="1">
        <f t="shared" si="194"/>
        <v>1.8662640207075065</v>
      </c>
      <c r="BA407" s="1">
        <f t="shared" si="194"/>
        <v>510.42320966350309</v>
      </c>
      <c r="BB407" s="1">
        <f t="shared" si="187"/>
        <v>208.71052631578948</v>
      </c>
      <c r="BC407" s="1">
        <f t="shared" si="195"/>
        <v>0</v>
      </c>
      <c r="BD407" s="1">
        <f t="shared" si="195"/>
        <v>3.4587876144788487</v>
      </c>
      <c r="BE407" s="1">
        <f t="shared" si="195"/>
        <v>561.26689925861319</v>
      </c>
      <c r="BF407" s="1">
        <f t="shared" si="188"/>
        <v>156.274313126908</v>
      </c>
      <c r="BG407" s="1">
        <f t="shared" si="196"/>
        <v>0</v>
      </c>
      <c r="BH407" s="1">
        <f t="shared" si="196"/>
        <v>2.5884383088869713E-3</v>
      </c>
      <c r="BI407" s="1">
        <f t="shared" si="196"/>
        <v>0.70793787748058667</v>
      </c>
      <c r="BJ407" s="1">
        <f t="shared" si="189"/>
        <v>0.28947368421052627</v>
      </c>
      <c r="BK407" s="1">
        <f t="shared" si="197"/>
        <v>0</v>
      </c>
      <c r="BL407" s="1">
        <f t="shared" si="197"/>
        <v>4.7972088966419541E-3</v>
      </c>
      <c r="BM407" s="1">
        <f t="shared" si="197"/>
        <v>0.77845617095508068</v>
      </c>
      <c r="BN407" s="1">
        <f t="shared" si="190"/>
        <v>0.21674662014827739</v>
      </c>
    </row>
    <row r="408" spans="1:66" hidden="1">
      <c r="A408" s="2" t="s">
        <v>1049</v>
      </c>
      <c r="B408" s="2" t="s">
        <v>105</v>
      </c>
      <c r="C408" s="2" t="s">
        <v>164</v>
      </c>
      <c r="E408" s="6" t="s">
        <v>140</v>
      </c>
      <c r="F408" s="2" t="s">
        <v>1436</v>
      </c>
      <c r="G408" s="2" t="s">
        <v>6</v>
      </c>
      <c r="H408" s="2" t="s">
        <v>1434</v>
      </c>
      <c r="I408" s="2">
        <v>169</v>
      </c>
      <c r="J408" s="2">
        <v>95</v>
      </c>
      <c r="K408" s="2" t="str">
        <f t="shared" si="172"/>
        <v>MINERIO</v>
      </c>
      <c r="L408" s="2">
        <f t="shared" si="173"/>
        <v>3.9899999999999999E-4</v>
      </c>
      <c r="M408" s="2">
        <f t="shared" si="174"/>
        <v>21.85</v>
      </c>
      <c r="N408" s="8">
        <v>0.42</v>
      </c>
      <c r="O408" s="11">
        <v>0.23</v>
      </c>
      <c r="P408" s="11">
        <f t="shared" si="168"/>
        <v>1.2750455373406194E-2</v>
      </c>
      <c r="Q408" s="11">
        <f t="shared" si="169"/>
        <v>0.9999966393219496</v>
      </c>
      <c r="R408" s="11">
        <f t="shared" si="170"/>
        <v>178825.45537340621</v>
      </c>
      <c r="S408" s="11">
        <f t="shared" si="171"/>
        <v>14024977.866406325</v>
      </c>
      <c r="T408" s="2">
        <v>49</v>
      </c>
      <c r="U408" s="2">
        <v>3794</v>
      </c>
      <c r="V408" s="2">
        <f t="shared" si="175"/>
        <v>1.2750455373406194E-2</v>
      </c>
      <c r="W408" s="2">
        <f t="shared" si="176"/>
        <v>0.98724954462659376</v>
      </c>
      <c r="X408" s="2">
        <v>0</v>
      </c>
      <c r="Y408" s="2">
        <v>613</v>
      </c>
      <c r="Z408" s="5">
        <v>0</v>
      </c>
      <c r="AA408" s="5">
        <v>13</v>
      </c>
      <c r="AB408" s="5">
        <v>1385</v>
      </c>
      <c r="AC408" s="5">
        <v>1061</v>
      </c>
      <c r="AD408" s="5">
        <v>10</v>
      </c>
      <c r="AE408" s="5">
        <v>28</v>
      </c>
      <c r="AF408" s="5">
        <f t="shared" si="177"/>
        <v>0</v>
      </c>
      <c r="AG408" s="5">
        <f t="shared" si="178"/>
        <v>5.2867019113460754E-3</v>
      </c>
      <c r="AH408" s="5">
        <f t="shared" si="179"/>
        <v>0.56323708824725494</v>
      </c>
      <c r="AI408" s="5">
        <f t="shared" si="180"/>
        <v>0.43147620984139895</v>
      </c>
      <c r="AJ408" s="5">
        <v>0</v>
      </c>
      <c r="AK408" s="3">
        <v>11</v>
      </c>
      <c r="AL408" s="3">
        <v>1082</v>
      </c>
      <c r="AM408" s="3">
        <v>1375</v>
      </c>
      <c r="AN408" s="3">
        <v>7</v>
      </c>
      <c r="AO408" s="3">
        <v>22</v>
      </c>
      <c r="AP408" s="1">
        <f t="shared" si="181"/>
        <v>0</v>
      </c>
      <c r="AQ408" s="1">
        <f t="shared" si="182"/>
        <v>4.4570502431118316E-3</v>
      </c>
      <c r="AR408" s="1">
        <f t="shared" si="183"/>
        <v>0.43841166936790926</v>
      </c>
      <c r="AS408" s="1">
        <f t="shared" si="184"/>
        <v>0.55713128038897897</v>
      </c>
      <c r="AT408" s="5">
        <f t="shared" si="185"/>
        <v>2459</v>
      </c>
      <c r="AU408" s="3">
        <f t="shared" si="191"/>
        <v>2468</v>
      </c>
      <c r="AV408" s="2">
        <f t="shared" si="186"/>
        <v>3843</v>
      </c>
      <c r="AW408" s="1">
        <f t="shared" si="192"/>
        <v>0.31256608377389183</v>
      </c>
      <c r="AX408" s="1">
        <f t="shared" si="193"/>
        <v>0.31142625607779578</v>
      </c>
      <c r="AY408" s="1">
        <f t="shared" si="194"/>
        <v>0</v>
      </c>
      <c r="AZ408" s="1">
        <f t="shared" si="194"/>
        <v>3.4256888168557538</v>
      </c>
      <c r="BA408" s="1">
        <f t="shared" si="194"/>
        <v>336.96320907617502</v>
      </c>
      <c r="BB408" s="1">
        <f t="shared" si="187"/>
        <v>428.21110210696918</v>
      </c>
      <c r="BC408" s="1">
        <f t="shared" si="195"/>
        <v>0</v>
      </c>
      <c r="BD408" s="1">
        <f t="shared" si="195"/>
        <v>4.0633590890605937</v>
      </c>
      <c r="BE408" s="1">
        <f t="shared" si="195"/>
        <v>432.9040260268402</v>
      </c>
      <c r="BF408" s="1">
        <f t="shared" si="188"/>
        <v>331.63261488409921</v>
      </c>
      <c r="BG408" s="1">
        <f t="shared" si="196"/>
        <v>0</v>
      </c>
      <c r="BH408" s="1">
        <f t="shared" si="196"/>
        <v>4.4570502431118325E-3</v>
      </c>
      <c r="BI408" s="1">
        <f t="shared" si="196"/>
        <v>0.43841166936790926</v>
      </c>
      <c r="BJ408" s="1">
        <f t="shared" si="189"/>
        <v>0.55713128038897897</v>
      </c>
      <c r="BK408" s="1">
        <f t="shared" si="197"/>
        <v>0</v>
      </c>
      <c r="BL408" s="1">
        <f t="shared" si="197"/>
        <v>5.2867019113460754E-3</v>
      </c>
      <c r="BM408" s="1">
        <f t="shared" si="197"/>
        <v>0.56323708824725505</v>
      </c>
      <c r="BN408" s="1">
        <f t="shared" si="190"/>
        <v>0.43147620984139889</v>
      </c>
    </row>
    <row r="409" spans="1:66" hidden="1">
      <c r="A409" s="2" t="s">
        <v>1049</v>
      </c>
      <c r="B409" s="2" t="s">
        <v>105</v>
      </c>
      <c r="C409" s="2" t="s">
        <v>164</v>
      </c>
      <c r="E409" s="6" t="s">
        <v>13</v>
      </c>
      <c r="F409" s="2" t="s">
        <v>1436</v>
      </c>
      <c r="G409" s="2" t="s">
        <v>1433</v>
      </c>
      <c r="H409" s="2" t="s">
        <v>1434</v>
      </c>
      <c r="I409" s="2">
        <v>21</v>
      </c>
      <c r="J409" s="2">
        <v>35</v>
      </c>
      <c r="K409" s="2" t="str">
        <f t="shared" si="172"/>
        <v>MINERIO</v>
      </c>
      <c r="L409" s="2">
        <f t="shared" si="173"/>
        <v>1.47E-4</v>
      </c>
      <c r="M409" s="2">
        <f t="shared" si="174"/>
        <v>151.9</v>
      </c>
      <c r="N409" s="8">
        <v>0.42</v>
      </c>
      <c r="O409" s="11">
        <v>4.34</v>
      </c>
      <c r="P409" s="11">
        <f t="shared" si="168"/>
        <v>3.8379530916844351E-3</v>
      </c>
      <c r="Q409" s="11">
        <f t="shared" si="169"/>
        <v>0.99999835704332796</v>
      </c>
      <c r="R409" s="11">
        <f t="shared" si="170"/>
        <v>20782.243496801708</v>
      </c>
      <c r="S409" s="11">
        <f t="shared" si="171"/>
        <v>5414920.1035062708</v>
      </c>
      <c r="T409" s="2">
        <v>9</v>
      </c>
      <c r="U409" s="2">
        <v>2336</v>
      </c>
      <c r="V409" s="2">
        <f t="shared" si="175"/>
        <v>3.8379530916844351E-3</v>
      </c>
      <c r="W409" s="2">
        <f t="shared" si="176"/>
        <v>0.99616204690831556</v>
      </c>
      <c r="X409" s="2">
        <v>0</v>
      </c>
      <c r="Y409" s="2">
        <v>569</v>
      </c>
      <c r="Z409" s="5">
        <v>0</v>
      </c>
      <c r="AA409" s="5">
        <v>169</v>
      </c>
      <c r="AB409" s="5">
        <v>927</v>
      </c>
      <c r="AC409" s="5">
        <v>378</v>
      </c>
      <c r="AD409" s="5">
        <v>84</v>
      </c>
      <c r="AE409" s="5">
        <v>20</v>
      </c>
      <c r="AF409" s="5">
        <f t="shared" si="177"/>
        <v>0</v>
      </c>
      <c r="AG409" s="5">
        <f t="shared" si="178"/>
        <v>0.11465400271370421</v>
      </c>
      <c r="AH409" s="5">
        <f t="shared" si="179"/>
        <v>0.62890094979647215</v>
      </c>
      <c r="AI409" s="5">
        <f t="shared" si="180"/>
        <v>0.25644504748982361</v>
      </c>
      <c r="AJ409" s="5">
        <v>0</v>
      </c>
      <c r="AK409" s="3">
        <v>128</v>
      </c>
      <c r="AL409" s="3">
        <v>815</v>
      </c>
      <c r="AM409" s="3">
        <v>532</v>
      </c>
      <c r="AN409" s="3">
        <v>80</v>
      </c>
      <c r="AO409" s="3">
        <v>22</v>
      </c>
      <c r="AP409" s="1">
        <f t="shared" si="181"/>
        <v>0</v>
      </c>
      <c r="AQ409" s="1">
        <f t="shared" si="182"/>
        <v>8.6779661016949158E-2</v>
      </c>
      <c r="AR409" s="1">
        <f t="shared" si="183"/>
        <v>0.55254237288135588</v>
      </c>
      <c r="AS409" s="1">
        <f t="shared" si="184"/>
        <v>0.36067796610169489</v>
      </c>
      <c r="AT409" s="5">
        <f t="shared" si="185"/>
        <v>1474</v>
      </c>
      <c r="AU409" s="3">
        <f t="shared" si="191"/>
        <v>1475</v>
      </c>
      <c r="AV409" s="2">
        <f t="shared" si="186"/>
        <v>2345</v>
      </c>
      <c r="AW409" s="1">
        <f t="shared" si="192"/>
        <v>0.31818181818181818</v>
      </c>
      <c r="AX409" s="1">
        <f t="shared" si="193"/>
        <v>0.31796610169491524</v>
      </c>
      <c r="AY409" s="1">
        <f t="shared" si="194"/>
        <v>0</v>
      </c>
      <c r="AZ409" s="1">
        <f t="shared" si="194"/>
        <v>40.69966101694915</v>
      </c>
      <c r="BA409" s="1">
        <f t="shared" si="194"/>
        <v>259.14237288135593</v>
      </c>
      <c r="BB409" s="1">
        <f t="shared" si="187"/>
        <v>169.15796610169491</v>
      </c>
      <c r="BC409" s="1">
        <f t="shared" si="195"/>
        <v>0</v>
      </c>
      <c r="BD409" s="1">
        <f t="shared" si="195"/>
        <v>53.772727272727273</v>
      </c>
      <c r="BE409" s="1">
        <f t="shared" si="195"/>
        <v>294.95454545454544</v>
      </c>
      <c r="BF409" s="1">
        <f t="shared" si="188"/>
        <v>120.27272727272727</v>
      </c>
      <c r="BG409" s="1">
        <f t="shared" si="196"/>
        <v>0</v>
      </c>
      <c r="BH409" s="1">
        <f t="shared" si="196"/>
        <v>8.6779661016949144E-2</v>
      </c>
      <c r="BI409" s="1">
        <f t="shared" si="196"/>
        <v>0.55254237288135588</v>
      </c>
      <c r="BJ409" s="1">
        <f t="shared" si="189"/>
        <v>0.36067796610169489</v>
      </c>
      <c r="BK409" s="1">
        <f t="shared" si="197"/>
        <v>0</v>
      </c>
      <c r="BL409" s="1">
        <f t="shared" si="197"/>
        <v>0.11465400271370423</v>
      </c>
      <c r="BM409" s="1">
        <f t="shared" si="197"/>
        <v>0.62890094979647226</v>
      </c>
      <c r="BN409" s="1">
        <f t="shared" si="190"/>
        <v>0.25644504748982361</v>
      </c>
    </row>
    <row r="410" spans="1:66" hidden="1">
      <c r="A410" s="2" t="s">
        <v>1047</v>
      </c>
      <c r="B410" s="2" t="s">
        <v>105</v>
      </c>
      <c r="C410" s="2" t="s">
        <v>1048</v>
      </c>
      <c r="D410" s="2">
        <v>16188</v>
      </c>
      <c r="E410" s="6" t="s">
        <v>62</v>
      </c>
      <c r="F410" s="2" t="s">
        <v>1436</v>
      </c>
      <c r="G410" s="2" t="s">
        <v>6</v>
      </c>
      <c r="H410" s="2" t="s">
        <v>1434</v>
      </c>
      <c r="I410" s="2">
        <v>44</v>
      </c>
      <c r="J410" s="2">
        <v>20</v>
      </c>
      <c r="K410" s="2" t="str">
        <f t="shared" si="172"/>
        <v>ESTERIL</v>
      </c>
      <c r="L410" s="2">
        <f t="shared" si="173"/>
        <v>8.4000000000000009E-5</v>
      </c>
      <c r="M410" s="2">
        <f t="shared" si="174"/>
        <v>2</v>
      </c>
      <c r="N410" s="8">
        <v>0.42</v>
      </c>
      <c r="O410" s="11">
        <v>0.1</v>
      </c>
      <c r="P410" s="11">
        <f t="shared" si="168"/>
        <v>0</v>
      </c>
      <c r="Q410" s="11">
        <f t="shared" si="169"/>
        <v>1</v>
      </c>
      <c r="R410" s="11">
        <f t="shared" si="170"/>
        <v>0</v>
      </c>
      <c r="S410" s="11">
        <f t="shared" si="171"/>
        <v>1317904</v>
      </c>
      <c r="T410" s="2">
        <v>0</v>
      </c>
      <c r="U410" s="2">
        <v>1148</v>
      </c>
      <c r="V410" s="2">
        <f t="shared" si="175"/>
        <v>0</v>
      </c>
      <c r="W410" s="2">
        <f t="shared" si="176"/>
        <v>1</v>
      </c>
      <c r="X410" s="2">
        <v>0</v>
      </c>
      <c r="Y410" s="2">
        <v>346</v>
      </c>
      <c r="Z410" s="5">
        <v>0</v>
      </c>
      <c r="AA410" s="5">
        <v>0</v>
      </c>
      <c r="AB410" s="5">
        <v>356</v>
      </c>
      <c r="AC410" s="5">
        <v>437</v>
      </c>
      <c r="AD410" s="5">
        <v>0</v>
      </c>
      <c r="AE410" s="5">
        <v>5</v>
      </c>
      <c r="AF410" s="5">
        <f t="shared" si="177"/>
        <v>0</v>
      </c>
      <c r="AG410" s="5">
        <f t="shared" si="178"/>
        <v>0</v>
      </c>
      <c r="AH410" s="5">
        <f t="shared" si="179"/>
        <v>0.4489281210592686</v>
      </c>
      <c r="AI410" s="5">
        <f t="shared" si="180"/>
        <v>0.5510718789407314</v>
      </c>
      <c r="AJ410" s="5">
        <v>0</v>
      </c>
      <c r="AK410" s="3">
        <v>0</v>
      </c>
      <c r="AL410" s="3">
        <v>266</v>
      </c>
      <c r="AM410" s="3">
        <v>531</v>
      </c>
      <c r="AN410" s="3">
        <v>0</v>
      </c>
      <c r="AO410" s="3">
        <v>1</v>
      </c>
      <c r="AP410" s="1">
        <f t="shared" si="181"/>
        <v>0</v>
      </c>
      <c r="AQ410" s="1">
        <f t="shared" si="182"/>
        <v>0</v>
      </c>
      <c r="AR410" s="1">
        <f t="shared" si="183"/>
        <v>0.33375156838143039</v>
      </c>
      <c r="AS410" s="1">
        <f t="shared" si="184"/>
        <v>0.66624843161856961</v>
      </c>
      <c r="AT410" s="5">
        <f t="shared" si="185"/>
        <v>793</v>
      </c>
      <c r="AU410" s="3">
        <f t="shared" si="191"/>
        <v>797</v>
      </c>
      <c r="AV410" s="2">
        <f t="shared" si="186"/>
        <v>1148</v>
      </c>
      <c r="AW410" s="1">
        <f t="shared" si="192"/>
        <v>0.28953341740226984</v>
      </c>
      <c r="AX410" s="1">
        <f t="shared" si="193"/>
        <v>0.28808030112923461</v>
      </c>
      <c r="AY410" s="1">
        <f t="shared" si="194"/>
        <v>0</v>
      </c>
      <c r="AZ410" s="1">
        <f t="shared" si="194"/>
        <v>0</v>
      </c>
      <c r="BA410" s="1">
        <f t="shared" si="194"/>
        <v>76.629360100376402</v>
      </c>
      <c r="BB410" s="1">
        <f t="shared" si="187"/>
        <v>152.97063989962356</v>
      </c>
      <c r="BC410" s="1">
        <f t="shared" si="195"/>
        <v>0</v>
      </c>
      <c r="BD410" s="1">
        <f t="shared" si="195"/>
        <v>0</v>
      </c>
      <c r="BE410" s="1">
        <f t="shared" si="195"/>
        <v>103.07389659520807</v>
      </c>
      <c r="BF410" s="1">
        <f t="shared" si="188"/>
        <v>126.52610340479193</v>
      </c>
      <c r="BG410" s="1">
        <f t="shared" si="196"/>
        <v>0</v>
      </c>
      <c r="BH410" s="1">
        <f t="shared" si="196"/>
        <v>0</v>
      </c>
      <c r="BI410" s="1">
        <f t="shared" si="196"/>
        <v>0.33375156838143039</v>
      </c>
      <c r="BJ410" s="1">
        <f t="shared" si="189"/>
        <v>0.66624843161856961</v>
      </c>
      <c r="BK410" s="1">
        <f t="shared" si="197"/>
        <v>0</v>
      </c>
      <c r="BL410" s="1">
        <f t="shared" si="197"/>
        <v>0</v>
      </c>
      <c r="BM410" s="1">
        <f t="shared" si="197"/>
        <v>0.4489281210592686</v>
      </c>
      <c r="BN410" s="1">
        <f t="shared" si="190"/>
        <v>0.5510718789407314</v>
      </c>
    </row>
    <row r="411" spans="1:66" hidden="1">
      <c r="A411" s="2" t="s">
        <v>1049</v>
      </c>
      <c r="B411" s="2" t="s">
        <v>105</v>
      </c>
      <c r="C411" s="2" t="s">
        <v>164</v>
      </c>
      <c r="E411" s="6" t="s">
        <v>14</v>
      </c>
      <c r="F411" s="2" t="s">
        <v>1436</v>
      </c>
      <c r="G411" s="2" t="s">
        <v>1433</v>
      </c>
      <c r="H411" s="2" t="s">
        <v>1434</v>
      </c>
      <c r="I411" s="2">
        <v>118</v>
      </c>
      <c r="J411" s="2">
        <v>60</v>
      </c>
      <c r="K411" s="2" t="str">
        <f t="shared" si="172"/>
        <v>MINERIO</v>
      </c>
      <c r="L411" s="2">
        <f t="shared" si="173"/>
        <v>2.4000000000000001E-4</v>
      </c>
      <c r="M411" s="2">
        <f t="shared" si="174"/>
        <v>498.00000000000006</v>
      </c>
      <c r="N411" s="9">
        <v>0.4</v>
      </c>
      <c r="O411" s="10">
        <v>8.3000000000000007</v>
      </c>
      <c r="P411" s="11">
        <f t="shared" si="168"/>
        <v>0.10559330893883952</v>
      </c>
      <c r="Q411" s="11">
        <f t="shared" si="169"/>
        <v>0.99993828942564877</v>
      </c>
      <c r="R411" s="11">
        <f t="shared" si="170"/>
        <v>240444.51751176163</v>
      </c>
      <c r="S411" s="11">
        <f t="shared" si="171"/>
        <v>2276940.4800236458</v>
      </c>
      <c r="T411" s="2">
        <v>202</v>
      </c>
      <c r="U411" s="2">
        <v>1711</v>
      </c>
      <c r="V411" s="2">
        <f t="shared" si="175"/>
        <v>0.10559330893883952</v>
      </c>
      <c r="W411" s="2">
        <f t="shared" si="176"/>
        <v>0.89440669106116044</v>
      </c>
      <c r="X411" s="2">
        <v>0</v>
      </c>
      <c r="Y411" s="2">
        <v>465</v>
      </c>
      <c r="Z411" s="5">
        <v>0</v>
      </c>
      <c r="AA411" s="5">
        <v>199</v>
      </c>
      <c r="AB411" s="5">
        <v>784</v>
      </c>
      <c r="AC411" s="5">
        <v>88</v>
      </c>
      <c r="AD411" s="5">
        <v>157</v>
      </c>
      <c r="AE411" s="5">
        <v>68</v>
      </c>
      <c r="AF411" s="5">
        <f t="shared" si="177"/>
        <v>0</v>
      </c>
      <c r="AG411" s="5">
        <f t="shared" si="178"/>
        <v>0.1858076563958917</v>
      </c>
      <c r="AH411" s="5">
        <f t="shared" si="179"/>
        <v>0.73202614379084963</v>
      </c>
      <c r="AI411" s="5">
        <f t="shared" si="180"/>
        <v>8.2166199813258636E-2</v>
      </c>
      <c r="AJ411" s="2">
        <v>0</v>
      </c>
      <c r="AK411" s="3">
        <v>124</v>
      </c>
      <c r="AL411" s="3">
        <v>893</v>
      </c>
      <c r="AM411" s="3">
        <v>106</v>
      </c>
      <c r="AN411" s="3">
        <v>116</v>
      </c>
      <c r="AO411" s="3">
        <v>56</v>
      </c>
      <c r="AP411" s="1">
        <f t="shared" si="181"/>
        <v>0</v>
      </c>
      <c r="AQ411" s="1">
        <f t="shared" si="182"/>
        <v>0.11041852181656278</v>
      </c>
      <c r="AR411" s="1">
        <f t="shared" si="183"/>
        <v>0.79519145146927872</v>
      </c>
      <c r="AS411" s="1">
        <f t="shared" si="184"/>
        <v>9.4390026714158498E-2</v>
      </c>
      <c r="AT411" s="5">
        <f t="shared" si="185"/>
        <v>1071</v>
      </c>
      <c r="AU411" s="3">
        <f t="shared" si="191"/>
        <v>1123</v>
      </c>
      <c r="AV411" s="2">
        <f t="shared" si="186"/>
        <v>1913</v>
      </c>
      <c r="AW411" s="1">
        <f t="shared" si="192"/>
        <v>0.35723622782446313</v>
      </c>
      <c r="AX411" s="1">
        <f t="shared" si="193"/>
        <v>0.34069456812110416</v>
      </c>
      <c r="AY411" s="1">
        <f t="shared" si="194"/>
        <v>0</v>
      </c>
      <c r="AZ411" s="1">
        <f t="shared" si="194"/>
        <v>42.246126447016913</v>
      </c>
      <c r="BA411" s="1">
        <f t="shared" si="194"/>
        <v>304.24024933214599</v>
      </c>
      <c r="BB411" s="1">
        <f t="shared" si="187"/>
        <v>36.113624220837039</v>
      </c>
      <c r="BC411" s="1">
        <f t="shared" si="195"/>
        <v>0</v>
      </c>
      <c r="BD411" s="1">
        <f t="shared" si="195"/>
        <v>71.090009337068167</v>
      </c>
      <c r="BE411" s="1">
        <f t="shared" si="195"/>
        <v>280.07320261437911</v>
      </c>
      <c r="BF411" s="1">
        <f t="shared" si="188"/>
        <v>31.436788048552756</v>
      </c>
      <c r="BG411" s="1">
        <f t="shared" si="196"/>
        <v>0</v>
      </c>
      <c r="BH411" s="1">
        <f t="shared" si="196"/>
        <v>0.11041852181656277</v>
      </c>
      <c r="BI411" s="1">
        <f t="shared" si="196"/>
        <v>0.79519145146927872</v>
      </c>
      <c r="BJ411" s="1">
        <f t="shared" si="189"/>
        <v>9.4390026714158498E-2</v>
      </c>
      <c r="BK411" s="1">
        <f t="shared" si="197"/>
        <v>0</v>
      </c>
      <c r="BL411" s="1">
        <f t="shared" si="197"/>
        <v>0.1858076563958917</v>
      </c>
      <c r="BM411" s="1">
        <f t="shared" si="197"/>
        <v>0.73202614379084974</v>
      </c>
      <c r="BN411" s="1">
        <f t="shared" si="190"/>
        <v>8.2166199813258636E-2</v>
      </c>
    </row>
    <row r="412" spans="1:66" hidden="1">
      <c r="A412" s="2" t="s">
        <v>1049</v>
      </c>
      <c r="B412" s="2" t="s">
        <v>105</v>
      </c>
      <c r="C412" s="2" t="s">
        <v>164</v>
      </c>
      <c r="E412" s="6" t="s">
        <v>133</v>
      </c>
      <c r="F412" s="2" t="s">
        <v>1436</v>
      </c>
      <c r="G412" s="2" t="s">
        <v>6</v>
      </c>
      <c r="H412" s="2" t="s">
        <v>1434</v>
      </c>
      <c r="I412" s="2">
        <v>95</v>
      </c>
      <c r="J412" s="2">
        <v>45</v>
      </c>
      <c r="K412" s="2" t="str">
        <f t="shared" si="172"/>
        <v>MINERIO</v>
      </c>
      <c r="L412" s="2">
        <f t="shared" si="173"/>
        <v>1.8000000000000001E-4</v>
      </c>
      <c r="M412" s="2">
        <f t="shared" si="174"/>
        <v>16.2</v>
      </c>
      <c r="N412" s="9">
        <v>0.4</v>
      </c>
      <c r="O412" s="10">
        <v>0.36</v>
      </c>
      <c r="P412" s="11">
        <f t="shared" ref="P412:P475" si="198">T412/(T412+U412)</f>
        <v>3.4759358288770054E-2</v>
      </c>
      <c r="Q412" s="11">
        <f t="shared" ref="Q412:Q475" si="199">U412/(U412+V412)</f>
        <v>0.99998074310862517</v>
      </c>
      <c r="R412" s="11">
        <f t="shared" ref="R412:R475" si="200">(T412-U412)^2*P412</f>
        <v>105237.43315508022</v>
      </c>
      <c r="S412" s="11">
        <f t="shared" ref="S412:S475" si="201">(T412-U412)^2*Q412</f>
        <v>3027541.6978356736</v>
      </c>
      <c r="T412" s="2">
        <v>65</v>
      </c>
      <c r="U412" s="2">
        <v>1805</v>
      </c>
      <c r="V412" s="2">
        <f t="shared" si="175"/>
        <v>3.4759358288770054E-2</v>
      </c>
      <c r="W412" s="2">
        <f t="shared" si="176"/>
        <v>0.96524064171122992</v>
      </c>
      <c r="X412" s="2">
        <v>0</v>
      </c>
      <c r="Y412" s="2">
        <v>445</v>
      </c>
      <c r="Z412" s="5">
        <v>0</v>
      </c>
      <c r="AA412" s="5">
        <v>68</v>
      </c>
      <c r="AB412" s="5">
        <v>910</v>
      </c>
      <c r="AC412" s="5">
        <v>205</v>
      </c>
      <c r="AD412" s="5">
        <v>52</v>
      </c>
      <c r="AE412" s="5">
        <v>28</v>
      </c>
      <c r="AF412" s="5">
        <f t="shared" si="177"/>
        <v>0</v>
      </c>
      <c r="AG412" s="5">
        <f t="shared" si="178"/>
        <v>5.7480980557903634E-2</v>
      </c>
      <c r="AH412" s="5">
        <f t="shared" si="179"/>
        <v>0.76923076923076927</v>
      </c>
      <c r="AI412" s="5">
        <f t="shared" si="180"/>
        <v>0.17328825021132713</v>
      </c>
      <c r="AJ412" s="2">
        <v>0</v>
      </c>
      <c r="AK412" s="3">
        <v>49</v>
      </c>
      <c r="AL412" s="3">
        <v>848</v>
      </c>
      <c r="AM412" s="3">
        <v>301</v>
      </c>
      <c r="AN412" s="3">
        <v>42</v>
      </c>
      <c r="AO412" s="3">
        <v>23</v>
      </c>
      <c r="AP412" s="1">
        <f t="shared" si="181"/>
        <v>0</v>
      </c>
      <c r="AQ412" s="1">
        <f t="shared" si="182"/>
        <v>4.0901502504173626E-2</v>
      </c>
      <c r="AR412" s="1">
        <f t="shared" si="183"/>
        <v>0.70784641068447407</v>
      </c>
      <c r="AS412" s="1">
        <f t="shared" si="184"/>
        <v>0.25125208681135225</v>
      </c>
      <c r="AT412" s="5">
        <f t="shared" si="185"/>
        <v>1183</v>
      </c>
      <c r="AU412" s="3">
        <f t="shared" si="191"/>
        <v>1198</v>
      </c>
      <c r="AV412" s="2">
        <f t="shared" si="186"/>
        <v>1870</v>
      </c>
      <c r="AW412" s="1">
        <f t="shared" si="192"/>
        <v>0.31614539306847</v>
      </c>
      <c r="AX412" s="1">
        <f t="shared" si="193"/>
        <v>0.31218697829716191</v>
      </c>
      <c r="AY412" s="1">
        <f t="shared" si="194"/>
        <v>0</v>
      </c>
      <c r="AZ412" s="1">
        <f t="shared" si="194"/>
        <v>15.297161936560933</v>
      </c>
      <c r="BA412" s="1">
        <f t="shared" si="194"/>
        <v>264.73455759599329</v>
      </c>
      <c r="BB412" s="1">
        <f t="shared" si="187"/>
        <v>93.968280467445737</v>
      </c>
      <c r="BC412" s="1">
        <f t="shared" si="195"/>
        <v>0</v>
      </c>
      <c r="BD412" s="1">
        <f t="shared" si="195"/>
        <v>21.49788672865596</v>
      </c>
      <c r="BE412" s="1">
        <f t="shared" si="195"/>
        <v>287.69230769230768</v>
      </c>
      <c r="BF412" s="1">
        <f t="shared" si="188"/>
        <v>64.80980557903635</v>
      </c>
      <c r="BG412" s="1">
        <f t="shared" si="196"/>
        <v>0</v>
      </c>
      <c r="BH412" s="1">
        <f t="shared" si="196"/>
        <v>4.0901502504173619E-2</v>
      </c>
      <c r="BI412" s="1">
        <f t="shared" si="196"/>
        <v>0.70784641068447407</v>
      </c>
      <c r="BJ412" s="1">
        <f t="shared" si="189"/>
        <v>0.25125208681135225</v>
      </c>
      <c r="BK412" s="1">
        <f t="shared" si="197"/>
        <v>0</v>
      </c>
      <c r="BL412" s="1">
        <f t="shared" si="197"/>
        <v>5.7480980557903634E-2</v>
      </c>
      <c r="BM412" s="1">
        <f t="shared" si="197"/>
        <v>0.76923076923076916</v>
      </c>
      <c r="BN412" s="1">
        <f t="shared" si="190"/>
        <v>0.17328825021132713</v>
      </c>
    </row>
    <row r="413" spans="1:66" hidden="1">
      <c r="A413" s="2" t="s">
        <v>616</v>
      </c>
      <c r="B413" s="2" t="s">
        <v>105</v>
      </c>
      <c r="C413" s="2" t="s">
        <v>164</v>
      </c>
      <c r="D413" s="2" t="s">
        <v>774</v>
      </c>
      <c r="E413" s="6" t="s">
        <v>13</v>
      </c>
      <c r="F413" s="2" t="s">
        <v>1436</v>
      </c>
      <c r="G413" s="2" t="s">
        <v>1433</v>
      </c>
      <c r="H413" s="2" t="s">
        <v>1434</v>
      </c>
      <c r="I413" s="2">
        <v>13</v>
      </c>
      <c r="J413" s="2">
        <v>35</v>
      </c>
      <c r="K413" s="2" t="str">
        <f t="shared" si="172"/>
        <v>MINERIO</v>
      </c>
      <c r="L413" s="2">
        <f t="shared" si="173"/>
        <v>1.3999999999999999E-4</v>
      </c>
      <c r="M413" s="2">
        <f t="shared" si="174"/>
        <v>150.5</v>
      </c>
      <c r="N413" s="8">
        <v>0.4</v>
      </c>
      <c r="O413" s="11">
        <v>4.3</v>
      </c>
      <c r="P413" s="11">
        <f t="shared" si="198"/>
        <v>4.7418335089567968E-3</v>
      </c>
      <c r="Q413" s="11">
        <f t="shared" si="199"/>
        <v>0.99999748977151626</v>
      </c>
      <c r="R413" s="11">
        <f t="shared" si="200"/>
        <v>16759.536354056901</v>
      </c>
      <c r="S413" s="11">
        <f t="shared" si="201"/>
        <v>3534391.1278484468</v>
      </c>
      <c r="T413" s="2">
        <v>9</v>
      </c>
      <c r="U413" s="2">
        <v>1889</v>
      </c>
      <c r="V413" s="2">
        <f t="shared" si="175"/>
        <v>4.7418335089567968E-3</v>
      </c>
      <c r="W413" s="2">
        <f t="shared" si="176"/>
        <v>0.99525816649104315</v>
      </c>
      <c r="X413" s="2">
        <v>0</v>
      </c>
      <c r="Y413" s="2">
        <v>435</v>
      </c>
      <c r="Z413" s="5">
        <v>0</v>
      </c>
      <c r="AA413" s="5">
        <v>67</v>
      </c>
      <c r="AB413" s="5">
        <v>796</v>
      </c>
      <c r="AC413" s="5">
        <v>305</v>
      </c>
      <c r="AD413" s="5">
        <v>53</v>
      </c>
      <c r="AE413" s="5">
        <v>36</v>
      </c>
      <c r="AF413" s="5">
        <f t="shared" si="177"/>
        <v>0</v>
      </c>
      <c r="AG413" s="5">
        <f t="shared" si="178"/>
        <v>5.7363013698630137E-2</v>
      </c>
      <c r="AH413" s="5">
        <f t="shared" si="179"/>
        <v>0.68150684931506844</v>
      </c>
      <c r="AI413" s="5">
        <f t="shared" si="180"/>
        <v>0.26113013698630139</v>
      </c>
      <c r="AJ413" s="5">
        <v>0</v>
      </c>
      <c r="AK413" s="3">
        <v>38</v>
      </c>
      <c r="AL413" s="3">
        <v>743</v>
      </c>
      <c r="AM413" s="3">
        <v>410</v>
      </c>
      <c r="AN413" s="3">
        <v>42</v>
      </c>
      <c r="AO413" s="3">
        <v>24</v>
      </c>
      <c r="AP413" s="1">
        <f t="shared" si="181"/>
        <v>0</v>
      </c>
      <c r="AQ413" s="1">
        <f t="shared" si="182"/>
        <v>3.190596137699412E-2</v>
      </c>
      <c r="AR413" s="1">
        <f t="shared" si="183"/>
        <v>0.6238455079764903</v>
      </c>
      <c r="AS413" s="1">
        <f t="shared" si="184"/>
        <v>0.34424853064651556</v>
      </c>
      <c r="AT413" s="5">
        <f t="shared" si="185"/>
        <v>1168</v>
      </c>
      <c r="AU413" s="3">
        <f t="shared" si="191"/>
        <v>1191</v>
      </c>
      <c r="AV413" s="2">
        <f t="shared" si="186"/>
        <v>1898</v>
      </c>
      <c r="AW413" s="1">
        <f t="shared" si="192"/>
        <v>0.32500000000000001</v>
      </c>
      <c r="AX413" s="1">
        <f t="shared" si="193"/>
        <v>0.31872376154492021</v>
      </c>
      <c r="AY413" s="1">
        <f t="shared" si="194"/>
        <v>0</v>
      </c>
      <c r="AZ413" s="1">
        <f t="shared" si="194"/>
        <v>12.111502938706968</v>
      </c>
      <c r="BA413" s="1">
        <f t="shared" si="194"/>
        <v>236.81175482787572</v>
      </c>
      <c r="BB413" s="1">
        <f t="shared" si="187"/>
        <v>130.67674223341729</v>
      </c>
      <c r="BC413" s="1">
        <f t="shared" si="195"/>
        <v>0</v>
      </c>
      <c r="BD413" s="1">
        <f t="shared" si="195"/>
        <v>21.775000000000002</v>
      </c>
      <c r="BE413" s="1">
        <f t="shared" si="195"/>
        <v>258.7</v>
      </c>
      <c r="BF413" s="1">
        <f t="shared" si="188"/>
        <v>99.125</v>
      </c>
      <c r="BG413" s="1">
        <f t="shared" si="196"/>
        <v>0</v>
      </c>
      <c r="BH413" s="1">
        <f t="shared" si="196"/>
        <v>3.190596137699412E-2</v>
      </c>
      <c r="BI413" s="1">
        <f t="shared" si="196"/>
        <v>0.6238455079764903</v>
      </c>
      <c r="BJ413" s="1">
        <f t="shared" si="189"/>
        <v>0.34424853064651556</v>
      </c>
      <c r="BK413" s="1">
        <f t="shared" si="197"/>
        <v>0</v>
      </c>
      <c r="BL413" s="1">
        <f t="shared" si="197"/>
        <v>5.7363013698630151E-2</v>
      </c>
      <c r="BM413" s="1">
        <f t="shared" si="197"/>
        <v>0.68150684931506855</v>
      </c>
      <c r="BN413" s="1">
        <f t="shared" si="190"/>
        <v>0.26113013698630139</v>
      </c>
    </row>
    <row r="414" spans="1:66" hidden="1">
      <c r="A414" s="2" t="s">
        <v>1049</v>
      </c>
      <c r="B414" s="2" t="s">
        <v>105</v>
      </c>
      <c r="C414" s="2" t="s">
        <v>164</v>
      </c>
      <c r="E414" s="6" t="s">
        <v>153</v>
      </c>
      <c r="F414" s="2" t="s">
        <v>1436</v>
      </c>
      <c r="G414" s="2" t="s">
        <v>6</v>
      </c>
      <c r="H414" s="2" t="s">
        <v>1141</v>
      </c>
      <c r="I414" s="2">
        <v>294</v>
      </c>
      <c r="J414" s="2">
        <v>10</v>
      </c>
      <c r="K414" s="2" t="str">
        <f t="shared" si="172"/>
        <v>MINERIO</v>
      </c>
      <c r="L414" s="2">
        <f t="shared" si="173"/>
        <v>4.0000000000000003E-5</v>
      </c>
      <c r="M414" s="2">
        <f t="shared" si="174"/>
        <v>10.700000000000001</v>
      </c>
      <c r="N414" s="8">
        <v>0.4</v>
      </c>
      <c r="O414" s="11">
        <v>1.07</v>
      </c>
      <c r="P414" s="11">
        <f t="shared" si="198"/>
        <v>3.3333333333333333E-2</v>
      </c>
      <c r="Q414" s="11">
        <f t="shared" si="199"/>
        <v>0.99995210957329639</v>
      </c>
      <c r="R414" s="11">
        <f t="shared" si="200"/>
        <v>15052.8</v>
      </c>
      <c r="S414" s="11">
        <f t="shared" si="201"/>
        <v>451562.37344954745</v>
      </c>
      <c r="T414" s="2">
        <v>24</v>
      </c>
      <c r="U414" s="2">
        <v>696</v>
      </c>
      <c r="V414" s="2">
        <f t="shared" si="175"/>
        <v>3.3333333333333333E-2</v>
      </c>
      <c r="W414" s="2">
        <f t="shared" si="176"/>
        <v>0.96666666666666667</v>
      </c>
      <c r="X414" s="2">
        <v>0</v>
      </c>
      <c r="Y414" s="2">
        <v>267</v>
      </c>
      <c r="Z414" s="5">
        <v>0</v>
      </c>
      <c r="AA414" s="5">
        <v>152</v>
      </c>
      <c r="AB414" s="5">
        <v>161</v>
      </c>
      <c r="AC414" s="5">
        <v>26</v>
      </c>
      <c r="AD414" s="5">
        <v>147</v>
      </c>
      <c r="AE414" s="5">
        <v>22</v>
      </c>
      <c r="AF414" s="5">
        <f t="shared" si="177"/>
        <v>0</v>
      </c>
      <c r="AG414" s="5">
        <f t="shared" si="178"/>
        <v>0.44837758112094395</v>
      </c>
      <c r="AH414" s="5">
        <f t="shared" si="179"/>
        <v>0.47492625368731561</v>
      </c>
      <c r="AI414" s="5">
        <f t="shared" si="180"/>
        <v>7.6696165191740412E-2</v>
      </c>
      <c r="AJ414" s="5">
        <v>0</v>
      </c>
      <c r="AK414" s="3">
        <v>95</v>
      </c>
      <c r="AL414" s="3">
        <v>238</v>
      </c>
      <c r="AM414" s="3">
        <v>39</v>
      </c>
      <c r="AN414" s="3">
        <v>102</v>
      </c>
      <c r="AO414" s="3">
        <v>27</v>
      </c>
      <c r="AP414" s="1">
        <f t="shared" si="181"/>
        <v>0</v>
      </c>
      <c r="AQ414" s="1">
        <f t="shared" si="182"/>
        <v>0.2553763440860215</v>
      </c>
      <c r="AR414" s="1">
        <f t="shared" si="183"/>
        <v>0.63978494623655913</v>
      </c>
      <c r="AS414" s="1">
        <f t="shared" si="184"/>
        <v>0.10483870967741936</v>
      </c>
      <c r="AT414" s="5">
        <f t="shared" si="185"/>
        <v>339</v>
      </c>
      <c r="AU414" s="3">
        <f t="shared" si="191"/>
        <v>372</v>
      </c>
      <c r="AV414" s="2">
        <f t="shared" si="186"/>
        <v>720</v>
      </c>
      <c r="AW414" s="1">
        <f t="shared" si="192"/>
        <v>0.4247787610619469</v>
      </c>
      <c r="AX414" s="1">
        <f t="shared" si="193"/>
        <v>0.38709677419354838</v>
      </c>
      <c r="AY414" s="1">
        <f t="shared" si="194"/>
        <v>0</v>
      </c>
      <c r="AZ414" s="1">
        <f t="shared" si="194"/>
        <v>36.774193548387096</v>
      </c>
      <c r="BA414" s="1">
        <f t="shared" si="194"/>
        <v>92.129032258064512</v>
      </c>
      <c r="BB414" s="1">
        <f t="shared" si="187"/>
        <v>15.096774193548386</v>
      </c>
      <c r="BC414" s="1">
        <f t="shared" si="195"/>
        <v>0</v>
      </c>
      <c r="BD414" s="1">
        <f t="shared" si="195"/>
        <v>64.56637168141593</v>
      </c>
      <c r="BE414" s="1">
        <f t="shared" si="195"/>
        <v>68.389380530973455</v>
      </c>
      <c r="BF414" s="1">
        <f t="shared" si="188"/>
        <v>11.044247787610619</v>
      </c>
      <c r="BG414" s="1">
        <f t="shared" si="196"/>
        <v>0</v>
      </c>
      <c r="BH414" s="1">
        <f t="shared" si="196"/>
        <v>0.2553763440860215</v>
      </c>
      <c r="BI414" s="1">
        <f t="shared" si="196"/>
        <v>0.63978494623655913</v>
      </c>
      <c r="BJ414" s="1">
        <f t="shared" si="189"/>
        <v>0.10483870967741934</v>
      </c>
      <c r="BK414" s="1">
        <f t="shared" si="197"/>
        <v>0</v>
      </c>
      <c r="BL414" s="1">
        <f t="shared" si="197"/>
        <v>0.44837758112094395</v>
      </c>
      <c r="BM414" s="1">
        <f t="shared" si="197"/>
        <v>0.47492625368731567</v>
      </c>
      <c r="BN414" s="1">
        <f t="shared" si="190"/>
        <v>7.6696165191740412E-2</v>
      </c>
    </row>
    <row r="415" spans="1:66" hidden="1">
      <c r="A415" s="2" t="s">
        <v>616</v>
      </c>
      <c r="B415" s="2" t="s">
        <v>105</v>
      </c>
      <c r="C415" s="2" t="s">
        <v>162</v>
      </c>
      <c r="D415" s="2" t="s">
        <v>622</v>
      </c>
      <c r="E415" s="6" t="s">
        <v>107</v>
      </c>
      <c r="F415" s="2" t="s">
        <v>1436</v>
      </c>
      <c r="G415" s="2" t="s">
        <v>1433</v>
      </c>
      <c r="H415" s="2" t="s">
        <v>1434</v>
      </c>
      <c r="I415" s="2">
        <v>6</v>
      </c>
      <c r="K415" s="2" t="str">
        <f t="shared" si="172"/>
        <v>ESTERIL</v>
      </c>
      <c r="L415" s="2">
        <f t="shared" si="173"/>
        <v>0</v>
      </c>
      <c r="M415" s="2">
        <f t="shared" si="174"/>
        <v>0</v>
      </c>
      <c r="N415" s="8">
        <v>0.39430000000000004</v>
      </c>
      <c r="O415" s="11">
        <v>0.04</v>
      </c>
      <c r="P415" s="11">
        <f t="shared" si="198"/>
        <v>2.1038790269559501E-2</v>
      </c>
      <c r="Q415" s="11">
        <f t="shared" si="199"/>
        <v>0.99999293531174049</v>
      </c>
      <c r="R415" s="11">
        <f t="shared" si="200"/>
        <v>178648.69953977648</v>
      </c>
      <c r="S415" s="11">
        <f t="shared" si="201"/>
        <v>8491336.0109343715</v>
      </c>
      <c r="T415" s="2">
        <v>64</v>
      </c>
      <c r="U415" s="2">
        <v>2978</v>
      </c>
      <c r="V415" s="2">
        <f t="shared" si="175"/>
        <v>2.1038790269559501E-2</v>
      </c>
      <c r="W415" s="2">
        <f t="shared" si="176"/>
        <v>0.97896120973044054</v>
      </c>
      <c r="X415" s="2">
        <v>0</v>
      </c>
      <c r="Y415" s="2">
        <v>564</v>
      </c>
      <c r="Z415" s="2">
        <v>0</v>
      </c>
      <c r="AA415" s="2">
        <v>28</v>
      </c>
      <c r="AB415" s="2">
        <v>1667</v>
      </c>
      <c r="AC415" s="2">
        <v>195</v>
      </c>
      <c r="AD415" s="2">
        <v>38</v>
      </c>
      <c r="AE415" s="2">
        <v>76</v>
      </c>
      <c r="AF415" s="5">
        <f t="shared" si="177"/>
        <v>0</v>
      </c>
      <c r="AG415" s="5">
        <f t="shared" si="178"/>
        <v>1.4814814814814815E-2</v>
      </c>
      <c r="AH415" s="5">
        <f t="shared" si="179"/>
        <v>0.88201058201058202</v>
      </c>
      <c r="AI415" s="5">
        <f t="shared" si="180"/>
        <v>0.10317460317460317</v>
      </c>
      <c r="AJ415" s="2">
        <v>0</v>
      </c>
      <c r="AK415" s="3">
        <v>8</v>
      </c>
      <c r="AL415" s="3">
        <v>1618</v>
      </c>
      <c r="AM415" s="3">
        <v>306</v>
      </c>
      <c r="AN415" s="3">
        <v>18</v>
      </c>
      <c r="AO415" s="3">
        <v>53</v>
      </c>
      <c r="AP415" s="1">
        <f t="shared" si="181"/>
        <v>0</v>
      </c>
      <c r="AQ415" s="1">
        <f t="shared" si="182"/>
        <v>4.140786749482402E-3</v>
      </c>
      <c r="AR415" s="1">
        <f t="shared" si="183"/>
        <v>0.83747412008281574</v>
      </c>
      <c r="AS415" s="1">
        <f t="shared" si="184"/>
        <v>0.15838509316770186</v>
      </c>
      <c r="AT415" s="5">
        <f t="shared" si="185"/>
        <v>1890</v>
      </c>
      <c r="AU415" s="3">
        <f t="shared" si="191"/>
        <v>1932</v>
      </c>
      <c r="AV415" s="2">
        <f t="shared" si="186"/>
        <v>3042</v>
      </c>
      <c r="AW415" s="1">
        <f t="shared" si="192"/>
        <v>0.32190476190476192</v>
      </c>
      <c r="AX415" s="1">
        <f t="shared" si="193"/>
        <v>0.31490683229813665</v>
      </c>
      <c r="AY415" s="1">
        <f t="shared" si="194"/>
        <v>0</v>
      </c>
      <c r="AZ415" s="1">
        <f t="shared" si="194"/>
        <v>2.5192546583850932</v>
      </c>
      <c r="BA415" s="1">
        <f t="shared" si="194"/>
        <v>509.51925465838508</v>
      </c>
      <c r="BB415" s="1">
        <f t="shared" si="187"/>
        <v>96.361490683229817</v>
      </c>
      <c r="BC415" s="1">
        <f t="shared" si="195"/>
        <v>0</v>
      </c>
      <c r="BD415" s="1">
        <f t="shared" si="195"/>
        <v>9.0133333333333336</v>
      </c>
      <c r="BE415" s="1">
        <f t="shared" si="195"/>
        <v>536.61523809523817</v>
      </c>
      <c r="BF415" s="1">
        <f t="shared" si="188"/>
        <v>62.771428571428572</v>
      </c>
      <c r="BG415" s="1">
        <f t="shared" si="196"/>
        <v>0</v>
      </c>
      <c r="BH415" s="1">
        <f t="shared" si="196"/>
        <v>4.140786749482402E-3</v>
      </c>
      <c r="BI415" s="1">
        <f t="shared" si="196"/>
        <v>0.83747412008281574</v>
      </c>
      <c r="BJ415" s="1">
        <f t="shared" si="189"/>
        <v>0.15838509316770188</v>
      </c>
      <c r="BK415" s="1">
        <f t="shared" si="197"/>
        <v>0</v>
      </c>
      <c r="BL415" s="1">
        <f t="shared" si="197"/>
        <v>1.4814814814814814E-2</v>
      </c>
      <c r="BM415" s="1">
        <f t="shared" si="197"/>
        <v>0.88201058201058202</v>
      </c>
      <c r="BN415" s="1">
        <f t="shared" si="190"/>
        <v>0.10317460317460315</v>
      </c>
    </row>
    <row r="416" spans="1:66" hidden="1">
      <c r="A416" s="2" t="s">
        <v>1049</v>
      </c>
      <c r="B416" s="2" t="s">
        <v>105</v>
      </c>
      <c r="C416" s="2" t="s">
        <v>164</v>
      </c>
      <c r="E416" s="6" t="s">
        <v>132</v>
      </c>
      <c r="F416" s="2" t="s">
        <v>1436</v>
      </c>
      <c r="G416" s="2" t="s">
        <v>1433</v>
      </c>
      <c r="H416" s="2" t="s">
        <v>1434</v>
      </c>
      <c r="I416" s="2">
        <v>56</v>
      </c>
      <c r="J416" s="2">
        <v>60</v>
      </c>
      <c r="K416" s="2" t="str">
        <f t="shared" si="172"/>
        <v>MINERIO</v>
      </c>
      <c r="L416" s="2">
        <f t="shared" si="173"/>
        <v>2.3400000000000002E-4</v>
      </c>
      <c r="M416" s="2">
        <f t="shared" si="174"/>
        <v>78</v>
      </c>
      <c r="N416" s="8">
        <v>0.39</v>
      </c>
      <c r="O416" s="11">
        <v>1.3</v>
      </c>
      <c r="P416" s="11">
        <f t="shared" si="198"/>
        <v>6.0626702997275204E-2</v>
      </c>
      <c r="Q416" s="11">
        <f t="shared" si="199"/>
        <v>0.99995603768114083</v>
      </c>
      <c r="R416" s="11">
        <f t="shared" si="200"/>
        <v>100888.89645776567</v>
      </c>
      <c r="S416" s="11">
        <f t="shared" si="201"/>
        <v>1664026.8423051864</v>
      </c>
      <c r="T416" s="2">
        <v>89</v>
      </c>
      <c r="U416" s="2">
        <v>1379</v>
      </c>
      <c r="V416" s="2">
        <f t="shared" si="175"/>
        <v>6.0626702997275204E-2</v>
      </c>
      <c r="W416" s="2">
        <f t="shared" si="176"/>
        <v>0.93937329700272476</v>
      </c>
      <c r="X416" s="2">
        <v>0</v>
      </c>
      <c r="Y416" s="2">
        <v>460</v>
      </c>
      <c r="Z416" s="2">
        <v>0</v>
      </c>
      <c r="AA416" s="2">
        <v>299</v>
      </c>
      <c r="AB416" s="2">
        <v>418</v>
      </c>
      <c r="AC416" s="2">
        <v>45</v>
      </c>
      <c r="AD416" s="2">
        <v>236</v>
      </c>
      <c r="AE416" s="2">
        <v>40</v>
      </c>
      <c r="AF416" s="5">
        <f t="shared" si="177"/>
        <v>0</v>
      </c>
      <c r="AG416" s="5">
        <f t="shared" si="178"/>
        <v>0.39238845144356954</v>
      </c>
      <c r="AH416" s="5">
        <f t="shared" si="179"/>
        <v>0.54855643044619418</v>
      </c>
      <c r="AI416" s="5">
        <f t="shared" si="180"/>
        <v>5.905511811023622E-2</v>
      </c>
      <c r="AJ416" s="2">
        <v>0</v>
      </c>
      <c r="AK416" s="3">
        <v>201</v>
      </c>
      <c r="AL416" s="3">
        <v>527</v>
      </c>
      <c r="AM416" s="3">
        <v>63</v>
      </c>
      <c r="AN416" s="3">
        <v>188</v>
      </c>
      <c r="AO416" s="3">
        <v>58</v>
      </c>
      <c r="AP416" s="1">
        <f t="shared" si="181"/>
        <v>0</v>
      </c>
      <c r="AQ416" s="1">
        <f t="shared" si="182"/>
        <v>0.25410872313527183</v>
      </c>
      <c r="AR416" s="1">
        <f t="shared" si="183"/>
        <v>0.66624525916561317</v>
      </c>
      <c r="AS416" s="1">
        <f t="shared" si="184"/>
        <v>7.9646017699115043E-2</v>
      </c>
      <c r="AT416" s="5">
        <f t="shared" si="185"/>
        <v>762</v>
      </c>
      <c r="AU416" s="3">
        <f t="shared" si="191"/>
        <v>791</v>
      </c>
      <c r="AV416" s="2">
        <f t="shared" si="186"/>
        <v>1468</v>
      </c>
      <c r="AW416" s="1">
        <f t="shared" si="192"/>
        <v>0.38530183727034123</v>
      </c>
      <c r="AX416" s="1">
        <f t="shared" si="193"/>
        <v>0.37117572692793932</v>
      </c>
      <c r="AY416" s="1">
        <f t="shared" si="194"/>
        <v>0</v>
      </c>
      <c r="AZ416" s="1">
        <f t="shared" si="194"/>
        <v>74.606321112515801</v>
      </c>
      <c r="BA416" s="1">
        <f t="shared" si="194"/>
        <v>195.60960809102403</v>
      </c>
      <c r="BB416" s="1">
        <f t="shared" si="187"/>
        <v>23.384070796460176</v>
      </c>
      <c r="BC416" s="1">
        <f t="shared" si="195"/>
        <v>0</v>
      </c>
      <c r="BD416" s="1">
        <f t="shared" si="195"/>
        <v>115.20524934383202</v>
      </c>
      <c r="BE416" s="1">
        <f t="shared" si="195"/>
        <v>161.05616797900262</v>
      </c>
      <c r="BF416" s="1">
        <f t="shared" si="188"/>
        <v>17.338582677165356</v>
      </c>
      <c r="BG416" s="1">
        <f t="shared" si="196"/>
        <v>0</v>
      </c>
      <c r="BH416" s="1">
        <f t="shared" si="196"/>
        <v>0.25410872313527183</v>
      </c>
      <c r="BI416" s="1">
        <f t="shared" si="196"/>
        <v>0.66624525916561328</v>
      </c>
      <c r="BJ416" s="1">
        <f t="shared" si="189"/>
        <v>7.9646017699115043E-2</v>
      </c>
      <c r="BK416" s="1">
        <f t="shared" si="197"/>
        <v>0</v>
      </c>
      <c r="BL416" s="1">
        <f t="shared" si="197"/>
        <v>0.3923884514435696</v>
      </c>
      <c r="BM416" s="1">
        <f t="shared" si="197"/>
        <v>0.54855643044619429</v>
      </c>
      <c r="BN416" s="1">
        <f t="shared" si="190"/>
        <v>5.9055118110236234E-2</v>
      </c>
    </row>
    <row r="417" spans="1:66" hidden="1">
      <c r="A417" s="2" t="s">
        <v>1047</v>
      </c>
      <c r="B417" s="2" t="s">
        <v>105</v>
      </c>
      <c r="C417" s="2" t="s">
        <v>164</v>
      </c>
      <c r="D417" s="2">
        <v>12005</v>
      </c>
      <c r="E417" s="6" t="s">
        <v>30</v>
      </c>
      <c r="F417" s="2" t="s">
        <v>1141</v>
      </c>
      <c r="G417" s="2" t="s">
        <v>1433</v>
      </c>
      <c r="H417" s="2" t="s">
        <v>1141</v>
      </c>
      <c r="I417" s="2">
        <v>56</v>
      </c>
      <c r="J417" s="2">
        <v>35</v>
      </c>
      <c r="K417" s="2" t="str">
        <f t="shared" si="172"/>
        <v>MINERIO</v>
      </c>
      <c r="L417" s="2">
        <f t="shared" si="173"/>
        <v>1.3650000000000001E-4</v>
      </c>
      <c r="M417" s="2">
        <f t="shared" si="174"/>
        <v>12.25</v>
      </c>
      <c r="N417" s="8">
        <v>0.39</v>
      </c>
      <c r="O417" s="11">
        <v>0.35</v>
      </c>
      <c r="P417" s="11">
        <f t="shared" si="198"/>
        <v>5.939987752602572E-2</v>
      </c>
      <c r="Q417" s="11">
        <f t="shared" si="199"/>
        <v>0.99996132970018559</v>
      </c>
      <c r="R417" s="11">
        <f t="shared" si="200"/>
        <v>123000.5737905695</v>
      </c>
      <c r="S417" s="11">
        <f t="shared" si="201"/>
        <v>2070640.924598098</v>
      </c>
      <c r="T417" s="2">
        <v>97</v>
      </c>
      <c r="U417" s="2">
        <v>1536</v>
      </c>
      <c r="V417" s="2">
        <f t="shared" si="175"/>
        <v>5.939987752602572E-2</v>
      </c>
      <c r="W417" s="2">
        <f t="shared" si="176"/>
        <v>0.94060012247397429</v>
      </c>
      <c r="X417" s="2">
        <v>0</v>
      </c>
      <c r="Y417" s="2">
        <v>504</v>
      </c>
      <c r="Z417" s="5">
        <v>0</v>
      </c>
      <c r="AA417" s="5">
        <v>18</v>
      </c>
      <c r="AB417" s="5">
        <v>871</v>
      </c>
      <c r="AC417" s="5">
        <v>174</v>
      </c>
      <c r="AD417" s="5">
        <v>15</v>
      </c>
      <c r="AE417" s="5">
        <v>39</v>
      </c>
      <c r="AF417" s="5">
        <f t="shared" si="177"/>
        <v>0</v>
      </c>
      <c r="AG417" s="5">
        <f t="shared" si="178"/>
        <v>1.6933207902163686E-2</v>
      </c>
      <c r="AH417" s="5">
        <f t="shared" si="179"/>
        <v>0.81937911571025401</v>
      </c>
      <c r="AI417" s="5">
        <f t="shared" si="180"/>
        <v>0.1636876763875823</v>
      </c>
      <c r="AJ417" s="5">
        <v>0</v>
      </c>
      <c r="AK417" s="3">
        <v>5</v>
      </c>
      <c r="AL417" s="3">
        <v>824</v>
      </c>
      <c r="AM417" s="3">
        <v>260</v>
      </c>
      <c r="AN417" s="3">
        <v>5</v>
      </c>
      <c r="AO417" s="3">
        <v>23</v>
      </c>
      <c r="AP417" s="1">
        <f t="shared" si="181"/>
        <v>0</v>
      </c>
      <c r="AQ417" s="1">
        <f t="shared" si="182"/>
        <v>4.5913682277318639E-3</v>
      </c>
      <c r="AR417" s="1">
        <f t="shared" si="183"/>
        <v>0.75665748393021115</v>
      </c>
      <c r="AS417" s="1">
        <f t="shared" si="184"/>
        <v>0.23875114784205692</v>
      </c>
      <c r="AT417" s="5">
        <f t="shared" si="185"/>
        <v>1063</v>
      </c>
      <c r="AU417" s="3">
        <f t="shared" si="191"/>
        <v>1089</v>
      </c>
      <c r="AV417" s="2">
        <f t="shared" si="186"/>
        <v>1633</v>
      </c>
      <c r="AW417" s="1">
        <f t="shared" si="192"/>
        <v>0.30724365004703669</v>
      </c>
      <c r="AX417" s="1">
        <f t="shared" si="193"/>
        <v>0.29990817263544534</v>
      </c>
      <c r="AY417" s="1">
        <f t="shared" si="194"/>
        <v>0</v>
      </c>
      <c r="AZ417" s="1">
        <f t="shared" si="194"/>
        <v>1.4995408631772267</v>
      </c>
      <c r="BA417" s="1">
        <f t="shared" si="194"/>
        <v>247.12433425160697</v>
      </c>
      <c r="BB417" s="1">
        <f t="shared" si="187"/>
        <v>77.976124885215782</v>
      </c>
      <c r="BC417" s="1">
        <f t="shared" si="195"/>
        <v>0</v>
      </c>
      <c r="BD417" s="1">
        <f t="shared" si="195"/>
        <v>5.5303857008466606</v>
      </c>
      <c r="BE417" s="1">
        <f t="shared" si="195"/>
        <v>267.60921919096893</v>
      </c>
      <c r="BF417" s="1">
        <f t="shared" si="188"/>
        <v>53.460395108184386</v>
      </c>
      <c r="BG417" s="1">
        <f t="shared" si="196"/>
        <v>0</v>
      </c>
      <c r="BH417" s="1">
        <f t="shared" si="196"/>
        <v>4.5913682277318639E-3</v>
      </c>
      <c r="BI417" s="1">
        <f t="shared" si="196"/>
        <v>0.75665748393021126</v>
      </c>
      <c r="BJ417" s="1">
        <f t="shared" si="189"/>
        <v>0.23875114784205692</v>
      </c>
      <c r="BK417" s="1">
        <f t="shared" si="197"/>
        <v>0</v>
      </c>
      <c r="BL417" s="1">
        <f t="shared" si="197"/>
        <v>1.693320790216369E-2</v>
      </c>
      <c r="BM417" s="1">
        <f t="shared" si="197"/>
        <v>0.81937911571025401</v>
      </c>
      <c r="BN417" s="1">
        <f t="shared" si="190"/>
        <v>0.16368767638758233</v>
      </c>
    </row>
    <row r="418" spans="1:66" hidden="1">
      <c r="A418" s="2" t="s">
        <v>616</v>
      </c>
      <c r="B418" s="2" t="s">
        <v>105</v>
      </c>
      <c r="C418" s="2" t="s">
        <v>163</v>
      </c>
      <c r="D418" s="2" t="s">
        <v>676</v>
      </c>
      <c r="E418" s="6" t="s">
        <v>3</v>
      </c>
      <c r="F418" s="2" t="s">
        <v>6</v>
      </c>
      <c r="G418" s="2" t="s">
        <v>6</v>
      </c>
      <c r="H418" s="2" t="s">
        <v>1434</v>
      </c>
      <c r="I418" s="2">
        <v>14</v>
      </c>
      <c r="K418" s="2" t="str">
        <f t="shared" si="172"/>
        <v>ESTERIL</v>
      </c>
      <c r="L418" s="2">
        <f t="shared" si="173"/>
        <v>0</v>
      </c>
      <c r="M418" s="2">
        <f t="shared" si="174"/>
        <v>0</v>
      </c>
      <c r="N418" s="8">
        <v>0.38666666666666666</v>
      </c>
      <c r="O418" s="11">
        <v>7.0000000000000007E-2</v>
      </c>
      <c r="P418" s="11">
        <f t="shared" si="198"/>
        <v>4.0526849037487336E-2</v>
      </c>
      <c r="Q418" s="11">
        <f t="shared" si="199"/>
        <v>0.99997860296627084</v>
      </c>
      <c r="R418" s="11">
        <f t="shared" si="200"/>
        <v>133357.48733535968</v>
      </c>
      <c r="S418" s="11">
        <f t="shared" si="201"/>
        <v>3290525.5910063991</v>
      </c>
      <c r="T418" s="2">
        <v>80</v>
      </c>
      <c r="U418" s="2">
        <v>1894</v>
      </c>
      <c r="V418" s="2">
        <f t="shared" si="175"/>
        <v>4.0526849037487336E-2</v>
      </c>
      <c r="W418" s="2">
        <f t="shared" si="176"/>
        <v>0.95947315096251262</v>
      </c>
      <c r="X418" s="2">
        <v>0</v>
      </c>
      <c r="Y418" s="2">
        <v>450</v>
      </c>
      <c r="Z418" s="2">
        <v>0</v>
      </c>
      <c r="AA418" s="2">
        <v>1</v>
      </c>
      <c r="AB418" s="2">
        <v>560</v>
      </c>
      <c r="AC418" s="2">
        <v>752</v>
      </c>
      <c r="AD418" s="2">
        <v>1</v>
      </c>
      <c r="AE418" s="2">
        <v>8</v>
      </c>
      <c r="AF418" s="5">
        <f t="shared" si="177"/>
        <v>0</v>
      </c>
      <c r="AG418" s="5">
        <f t="shared" si="178"/>
        <v>7.6161462300076163E-4</v>
      </c>
      <c r="AH418" s="5">
        <f t="shared" si="179"/>
        <v>0.42650418888042652</v>
      </c>
      <c r="AI418" s="5">
        <f t="shared" si="180"/>
        <v>0.57273419649657276</v>
      </c>
      <c r="AJ418" s="2">
        <v>0</v>
      </c>
      <c r="AK418" s="3">
        <v>1</v>
      </c>
      <c r="AL418" s="3">
        <v>560</v>
      </c>
      <c r="AM418" s="3">
        <v>752</v>
      </c>
      <c r="AN418" s="3">
        <v>1</v>
      </c>
      <c r="AO418" s="3">
        <v>8</v>
      </c>
      <c r="AP418" s="1">
        <f t="shared" si="181"/>
        <v>0</v>
      </c>
      <c r="AQ418" s="1">
        <f t="shared" si="182"/>
        <v>7.6161462300076163E-4</v>
      </c>
      <c r="AR418" s="1">
        <f t="shared" si="183"/>
        <v>0.42650418888042652</v>
      </c>
      <c r="AS418" s="1">
        <f t="shared" si="184"/>
        <v>0.57273419649657276</v>
      </c>
      <c r="AT418" s="5">
        <f t="shared" si="185"/>
        <v>1313</v>
      </c>
      <c r="AU418" s="3">
        <f t="shared" si="191"/>
        <v>1313</v>
      </c>
      <c r="AV418" s="2">
        <f t="shared" si="186"/>
        <v>1974</v>
      </c>
      <c r="AW418" s="1">
        <f t="shared" si="192"/>
        <v>0.30068545316070067</v>
      </c>
      <c r="AX418" s="1">
        <f t="shared" si="193"/>
        <v>0.30068545316070067</v>
      </c>
      <c r="AY418" s="1">
        <f t="shared" si="194"/>
        <v>0</v>
      </c>
      <c r="AZ418" s="1">
        <f t="shared" si="194"/>
        <v>0.30068545316070067</v>
      </c>
      <c r="BA418" s="1">
        <f t="shared" si="194"/>
        <v>168.38385376999238</v>
      </c>
      <c r="BB418" s="1">
        <f t="shared" si="187"/>
        <v>226.1154607768469</v>
      </c>
      <c r="BC418" s="1">
        <f t="shared" si="195"/>
        <v>0</v>
      </c>
      <c r="BD418" s="1">
        <f t="shared" si="195"/>
        <v>0.30068545316070067</v>
      </c>
      <c r="BE418" s="1">
        <f t="shared" si="195"/>
        <v>168.38385376999238</v>
      </c>
      <c r="BF418" s="1">
        <f t="shared" si="188"/>
        <v>226.1154607768469</v>
      </c>
      <c r="BG418" s="1">
        <f t="shared" si="196"/>
        <v>0</v>
      </c>
      <c r="BH418" s="1">
        <f t="shared" si="196"/>
        <v>7.6161462300076163E-4</v>
      </c>
      <c r="BI418" s="1">
        <f t="shared" si="196"/>
        <v>0.42650418888042657</v>
      </c>
      <c r="BJ418" s="1">
        <f t="shared" si="189"/>
        <v>0.57273419649657276</v>
      </c>
      <c r="BK418" s="1">
        <f t="shared" si="197"/>
        <v>0</v>
      </c>
      <c r="BL418" s="1">
        <f t="shared" si="197"/>
        <v>7.6161462300076163E-4</v>
      </c>
      <c r="BM418" s="1">
        <f t="shared" si="197"/>
        <v>0.42650418888042657</v>
      </c>
      <c r="BN418" s="1">
        <f t="shared" si="190"/>
        <v>0.57273419649657276</v>
      </c>
    </row>
    <row r="419" spans="1:66" hidden="1">
      <c r="A419" s="2" t="s">
        <v>616</v>
      </c>
      <c r="B419" s="2" t="s">
        <v>105</v>
      </c>
      <c r="C419" s="2" t="s">
        <v>162</v>
      </c>
      <c r="D419" s="2" t="s">
        <v>625</v>
      </c>
      <c r="E419" s="6" t="s">
        <v>107</v>
      </c>
      <c r="F419" s="2" t="s">
        <v>1436</v>
      </c>
      <c r="G419" s="2" t="s">
        <v>1433</v>
      </c>
      <c r="H419" s="2" t="s">
        <v>1434</v>
      </c>
      <c r="I419" s="2">
        <v>9</v>
      </c>
      <c r="K419" s="2" t="str">
        <f t="shared" si="172"/>
        <v>MINERIO</v>
      </c>
      <c r="L419" s="2">
        <f t="shared" si="173"/>
        <v>0</v>
      </c>
      <c r="M419" s="2">
        <f t="shared" si="174"/>
        <v>0</v>
      </c>
      <c r="N419" s="8">
        <v>0.38596666666666662</v>
      </c>
      <c r="O419" s="11">
        <v>0.44</v>
      </c>
      <c r="P419" s="11">
        <f t="shared" si="198"/>
        <v>1.6356877323420074E-2</v>
      </c>
      <c r="Q419" s="11">
        <f t="shared" si="199"/>
        <v>0.99999381830075207</v>
      </c>
      <c r="R419" s="11">
        <f t="shared" si="200"/>
        <v>110742.66765799257</v>
      </c>
      <c r="S419" s="11">
        <f t="shared" si="201"/>
        <v>6770362.1473986851</v>
      </c>
      <c r="T419" s="2">
        <v>44</v>
      </c>
      <c r="U419" s="2">
        <v>2646</v>
      </c>
      <c r="V419" s="2">
        <f t="shared" si="175"/>
        <v>1.6356877323420074E-2</v>
      </c>
      <c r="W419" s="2">
        <f t="shared" si="176"/>
        <v>0.98364312267657994</v>
      </c>
      <c r="X419" s="2">
        <v>0</v>
      </c>
      <c r="Y419" s="2">
        <v>499</v>
      </c>
      <c r="Z419" s="2">
        <v>0</v>
      </c>
      <c r="AA419" s="2">
        <v>53</v>
      </c>
      <c r="AB419" s="2">
        <v>1247</v>
      </c>
      <c r="AC419" s="2">
        <v>299</v>
      </c>
      <c r="AD419" s="2">
        <v>79</v>
      </c>
      <c r="AE419" s="2">
        <v>91</v>
      </c>
      <c r="AF419" s="5">
        <f t="shared" si="177"/>
        <v>0</v>
      </c>
      <c r="AG419" s="5">
        <f t="shared" si="178"/>
        <v>3.3145716072545343E-2</v>
      </c>
      <c r="AH419" s="5">
        <f t="shared" si="179"/>
        <v>0.77986241400875544</v>
      </c>
      <c r="AI419" s="5">
        <f t="shared" si="180"/>
        <v>0.18699186991869918</v>
      </c>
      <c r="AJ419" s="2">
        <v>0</v>
      </c>
      <c r="AK419" s="3">
        <v>21</v>
      </c>
      <c r="AL419" s="3">
        <v>1218</v>
      </c>
      <c r="AM419" s="3">
        <v>431</v>
      </c>
      <c r="AN419" s="3">
        <v>33</v>
      </c>
      <c r="AO419" s="3">
        <v>65</v>
      </c>
      <c r="AP419" s="1">
        <f t="shared" si="181"/>
        <v>0</v>
      </c>
      <c r="AQ419" s="1">
        <f t="shared" si="182"/>
        <v>1.2574850299401197E-2</v>
      </c>
      <c r="AR419" s="1">
        <f t="shared" si="183"/>
        <v>0.72934131736526941</v>
      </c>
      <c r="AS419" s="1">
        <f t="shared" si="184"/>
        <v>0.25808383233532933</v>
      </c>
      <c r="AT419" s="5">
        <f t="shared" si="185"/>
        <v>1599</v>
      </c>
      <c r="AU419" s="3">
        <f t="shared" si="191"/>
        <v>1670</v>
      </c>
      <c r="AV419" s="2">
        <f t="shared" si="186"/>
        <v>2690</v>
      </c>
      <c r="AW419" s="1">
        <f t="shared" si="192"/>
        <v>0.33646028767979985</v>
      </c>
      <c r="AX419" s="1">
        <f t="shared" si="193"/>
        <v>0.32215568862275451</v>
      </c>
      <c r="AY419" s="1">
        <f t="shared" si="194"/>
        <v>0</v>
      </c>
      <c r="AZ419" s="1">
        <f t="shared" si="194"/>
        <v>6.7652694610778443</v>
      </c>
      <c r="BA419" s="1">
        <f t="shared" si="194"/>
        <v>392.385628742515</v>
      </c>
      <c r="BB419" s="1">
        <f t="shared" si="187"/>
        <v>138.84910179640718</v>
      </c>
      <c r="BC419" s="1">
        <f t="shared" si="195"/>
        <v>0</v>
      </c>
      <c r="BD419" s="1">
        <f t="shared" si="195"/>
        <v>17.832395247029392</v>
      </c>
      <c r="BE419" s="1">
        <f t="shared" si="195"/>
        <v>419.56597873671041</v>
      </c>
      <c r="BF419" s="1">
        <f t="shared" si="188"/>
        <v>100.60162601626016</v>
      </c>
      <c r="BG419" s="1">
        <f t="shared" si="196"/>
        <v>0</v>
      </c>
      <c r="BH419" s="1">
        <f t="shared" si="196"/>
        <v>1.2574850299401197E-2</v>
      </c>
      <c r="BI419" s="1">
        <f t="shared" si="196"/>
        <v>0.72934131736526953</v>
      </c>
      <c r="BJ419" s="1">
        <f t="shared" si="189"/>
        <v>0.25808383233532933</v>
      </c>
      <c r="BK419" s="1">
        <f t="shared" si="197"/>
        <v>0</v>
      </c>
      <c r="BL419" s="1">
        <f t="shared" si="197"/>
        <v>3.3145716072545336E-2</v>
      </c>
      <c r="BM419" s="1">
        <f t="shared" si="197"/>
        <v>0.77986241400875544</v>
      </c>
      <c r="BN419" s="1">
        <f t="shared" si="190"/>
        <v>0.18699186991869918</v>
      </c>
    </row>
    <row r="420" spans="1:66" hidden="1">
      <c r="A420" s="2" t="s">
        <v>161</v>
      </c>
      <c r="B420" s="2" t="s">
        <v>105</v>
      </c>
      <c r="C420" s="2" t="s">
        <v>164</v>
      </c>
      <c r="D420" s="2" t="s">
        <v>285</v>
      </c>
      <c r="E420" s="6" t="s">
        <v>79</v>
      </c>
      <c r="F420" s="2" t="s">
        <v>1141</v>
      </c>
      <c r="G420" s="2" t="s">
        <v>1433</v>
      </c>
      <c r="H420" s="2" t="s">
        <v>1141</v>
      </c>
      <c r="I420" s="2">
        <v>122</v>
      </c>
      <c r="J420" s="2">
        <v>40</v>
      </c>
      <c r="K420" s="2" t="str">
        <f t="shared" si="172"/>
        <v>MINERIO</v>
      </c>
      <c r="L420" s="2">
        <f t="shared" si="173"/>
        <v>1.5199999999999998E-4</v>
      </c>
      <c r="M420" s="2">
        <f t="shared" si="174"/>
        <v>21.200000000000003</v>
      </c>
      <c r="N420" s="8">
        <v>0.38</v>
      </c>
      <c r="O420" s="11">
        <v>0.53</v>
      </c>
      <c r="P420" s="11">
        <f t="shared" si="198"/>
        <v>3.8971807628524049E-2</v>
      </c>
      <c r="Q420" s="11">
        <f t="shared" si="199"/>
        <v>0.99996637575735026</v>
      </c>
      <c r="R420" s="11">
        <f t="shared" si="200"/>
        <v>48190.354892205643</v>
      </c>
      <c r="S420" s="11">
        <f t="shared" si="201"/>
        <v>1236502.4221444968</v>
      </c>
      <c r="T420" s="2">
        <v>47</v>
      </c>
      <c r="U420" s="2">
        <v>1159</v>
      </c>
      <c r="V420" s="2">
        <f t="shared" si="175"/>
        <v>3.8971807628524049E-2</v>
      </c>
      <c r="W420" s="2">
        <f t="shared" si="176"/>
        <v>0.96102819237147596</v>
      </c>
      <c r="X420" s="2">
        <v>0</v>
      </c>
      <c r="Y420" s="2">
        <v>400</v>
      </c>
      <c r="Z420" s="5">
        <v>0</v>
      </c>
      <c r="AA420" s="5">
        <v>70</v>
      </c>
      <c r="AB420" s="5">
        <v>591</v>
      </c>
      <c r="AC420" s="5">
        <v>78</v>
      </c>
      <c r="AD420" s="5">
        <v>57</v>
      </c>
      <c r="AE420" s="5">
        <v>27</v>
      </c>
      <c r="AF420" s="5">
        <f t="shared" si="177"/>
        <v>0</v>
      </c>
      <c r="AG420" s="5">
        <f t="shared" si="178"/>
        <v>9.4722598105548034E-2</v>
      </c>
      <c r="AH420" s="5">
        <f t="shared" si="179"/>
        <v>0.79972936400541272</v>
      </c>
      <c r="AI420" s="5">
        <f t="shared" si="180"/>
        <v>0.10554803788903924</v>
      </c>
      <c r="AJ420" s="5">
        <v>0</v>
      </c>
      <c r="AK420" s="3">
        <v>46</v>
      </c>
      <c r="AL420" s="3">
        <v>613</v>
      </c>
      <c r="AM420" s="3">
        <v>107</v>
      </c>
      <c r="AN420" s="3">
        <v>39</v>
      </c>
      <c r="AO420" s="3">
        <v>18</v>
      </c>
      <c r="AP420" s="1">
        <f t="shared" si="181"/>
        <v>0</v>
      </c>
      <c r="AQ420" s="1">
        <f t="shared" si="182"/>
        <v>6.0052219321148827E-2</v>
      </c>
      <c r="AR420" s="1">
        <f t="shared" si="183"/>
        <v>0.80026109660574407</v>
      </c>
      <c r="AS420" s="1">
        <f t="shared" si="184"/>
        <v>0.13968668407310705</v>
      </c>
      <c r="AT420" s="5">
        <f t="shared" si="185"/>
        <v>739</v>
      </c>
      <c r="AU420" s="3">
        <f t="shared" si="191"/>
        <v>766</v>
      </c>
      <c r="AV420" s="2">
        <f t="shared" si="186"/>
        <v>1206</v>
      </c>
      <c r="AW420" s="1">
        <f t="shared" si="192"/>
        <v>0.32638700947225979</v>
      </c>
      <c r="AX420" s="1">
        <f t="shared" si="193"/>
        <v>0.31488250652741512</v>
      </c>
      <c r="AY420" s="1">
        <f t="shared" si="194"/>
        <v>0</v>
      </c>
      <c r="AZ420" s="1">
        <f t="shared" si="194"/>
        <v>14.484595300261095</v>
      </c>
      <c r="BA420" s="1">
        <f t="shared" si="194"/>
        <v>193.02297650130546</v>
      </c>
      <c r="BB420" s="1">
        <f t="shared" si="187"/>
        <v>33.692428198433419</v>
      </c>
      <c r="BC420" s="1">
        <f t="shared" si="195"/>
        <v>0</v>
      </c>
      <c r="BD420" s="1">
        <f t="shared" si="195"/>
        <v>22.847090663058186</v>
      </c>
      <c r="BE420" s="1">
        <f t="shared" si="195"/>
        <v>192.89472259810555</v>
      </c>
      <c r="BF420" s="1">
        <f t="shared" si="188"/>
        <v>25.458186738836265</v>
      </c>
      <c r="BG420" s="1">
        <f t="shared" si="196"/>
        <v>0</v>
      </c>
      <c r="BH420" s="1">
        <f t="shared" si="196"/>
        <v>6.005221932114882E-2</v>
      </c>
      <c r="BI420" s="1">
        <f t="shared" si="196"/>
        <v>0.80026109660574407</v>
      </c>
      <c r="BJ420" s="1">
        <f t="shared" si="189"/>
        <v>0.13968668407310705</v>
      </c>
      <c r="BK420" s="1">
        <f t="shared" si="197"/>
        <v>0</v>
      </c>
      <c r="BL420" s="1">
        <f t="shared" si="197"/>
        <v>9.4722598105548034E-2</v>
      </c>
      <c r="BM420" s="1">
        <f t="shared" si="197"/>
        <v>0.79972936400541261</v>
      </c>
      <c r="BN420" s="1">
        <f t="shared" si="190"/>
        <v>0.10554803788903923</v>
      </c>
    </row>
    <row r="421" spans="1:66" hidden="1">
      <c r="A421" s="2" t="s">
        <v>616</v>
      </c>
      <c r="B421" s="2" t="s">
        <v>105</v>
      </c>
      <c r="C421" s="2" t="s">
        <v>163</v>
      </c>
      <c r="D421" s="2" t="s">
        <v>663</v>
      </c>
      <c r="E421" s="6" t="s">
        <v>107</v>
      </c>
      <c r="F421" s="2" t="s">
        <v>1436</v>
      </c>
      <c r="G421" s="2" t="s">
        <v>1433</v>
      </c>
      <c r="H421" s="2" t="s">
        <v>1434</v>
      </c>
      <c r="I421" s="2">
        <v>1</v>
      </c>
      <c r="K421" s="2" t="str">
        <f t="shared" si="172"/>
        <v>MINERIO</v>
      </c>
      <c r="L421" s="2">
        <f t="shared" si="173"/>
        <v>0</v>
      </c>
      <c r="M421" s="2">
        <f t="shared" si="174"/>
        <v>0</v>
      </c>
      <c r="N421" s="8">
        <v>0.37999999999999995</v>
      </c>
      <c r="O421" s="11">
        <v>0.51</v>
      </c>
      <c r="P421" s="11">
        <f t="shared" si="198"/>
        <v>0</v>
      </c>
      <c r="Q421" s="11">
        <f t="shared" si="199"/>
        <v>1</v>
      </c>
      <c r="R421" s="11">
        <f t="shared" si="200"/>
        <v>0</v>
      </c>
      <c r="S421" s="11">
        <f t="shared" si="201"/>
        <v>5798464</v>
      </c>
      <c r="T421" s="2">
        <v>0</v>
      </c>
      <c r="U421" s="2">
        <v>2408</v>
      </c>
      <c r="V421" s="2">
        <f t="shared" si="175"/>
        <v>0</v>
      </c>
      <c r="W421" s="2">
        <f t="shared" si="176"/>
        <v>1</v>
      </c>
      <c r="X421" s="2">
        <v>0</v>
      </c>
      <c r="Y421" s="2">
        <v>499</v>
      </c>
      <c r="Z421" s="2">
        <v>0</v>
      </c>
      <c r="AA421" s="2">
        <v>31</v>
      </c>
      <c r="AB421" s="2">
        <v>1210</v>
      </c>
      <c r="AC421" s="2">
        <v>259</v>
      </c>
      <c r="AD421" s="2">
        <v>29</v>
      </c>
      <c r="AE421" s="2">
        <v>56</v>
      </c>
      <c r="AF421" s="5">
        <f t="shared" si="177"/>
        <v>0</v>
      </c>
      <c r="AG421" s="5">
        <f t="shared" si="178"/>
        <v>2.0666666666666667E-2</v>
      </c>
      <c r="AH421" s="5">
        <f t="shared" si="179"/>
        <v>0.80666666666666664</v>
      </c>
      <c r="AI421" s="5">
        <f t="shared" si="180"/>
        <v>0.17266666666666666</v>
      </c>
      <c r="AJ421" s="2">
        <v>0</v>
      </c>
      <c r="AK421" s="3">
        <v>31</v>
      </c>
      <c r="AL421" s="3">
        <v>1210</v>
      </c>
      <c r="AM421" s="3">
        <v>259</v>
      </c>
      <c r="AN421" s="3">
        <v>29</v>
      </c>
      <c r="AO421" s="3">
        <v>56</v>
      </c>
      <c r="AP421" s="1">
        <f t="shared" si="181"/>
        <v>0</v>
      </c>
      <c r="AQ421" s="1">
        <f t="shared" si="182"/>
        <v>2.0666666666666667E-2</v>
      </c>
      <c r="AR421" s="1">
        <f t="shared" si="183"/>
        <v>0.80666666666666664</v>
      </c>
      <c r="AS421" s="1">
        <f t="shared" si="184"/>
        <v>0.17266666666666666</v>
      </c>
      <c r="AT421" s="5">
        <f t="shared" si="185"/>
        <v>1500</v>
      </c>
      <c r="AU421" s="3">
        <f t="shared" si="191"/>
        <v>1500</v>
      </c>
      <c r="AV421" s="2">
        <f t="shared" si="186"/>
        <v>2408</v>
      </c>
      <c r="AW421" s="1">
        <f t="shared" si="192"/>
        <v>0.32106666666666667</v>
      </c>
      <c r="AX421" s="1">
        <f t="shared" si="193"/>
        <v>0.32106666666666667</v>
      </c>
      <c r="AY421" s="1">
        <f t="shared" si="194"/>
        <v>0</v>
      </c>
      <c r="AZ421" s="1">
        <f t="shared" si="194"/>
        <v>9.9530666666666665</v>
      </c>
      <c r="BA421" s="1">
        <f t="shared" si="194"/>
        <v>388.49066666666664</v>
      </c>
      <c r="BB421" s="1">
        <f t="shared" si="187"/>
        <v>83.156266666666667</v>
      </c>
      <c r="BC421" s="1">
        <f t="shared" si="195"/>
        <v>0</v>
      </c>
      <c r="BD421" s="1">
        <f t="shared" si="195"/>
        <v>9.9530666666666665</v>
      </c>
      <c r="BE421" s="1">
        <f t="shared" si="195"/>
        <v>388.49066666666664</v>
      </c>
      <c r="BF421" s="1">
        <f t="shared" si="188"/>
        <v>83.156266666666667</v>
      </c>
      <c r="BG421" s="1">
        <f t="shared" si="196"/>
        <v>0</v>
      </c>
      <c r="BH421" s="1">
        <f t="shared" si="196"/>
        <v>2.0666666666666667E-2</v>
      </c>
      <c r="BI421" s="1">
        <f t="shared" si="196"/>
        <v>0.80666666666666664</v>
      </c>
      <c r="BJ421" s="1">
        <f t="shared" si="189"/>
        <v>0.17266666666666669</v>
      </c>
      <c r="BK421" s="1">
        <f t="shared" si="197"/>
        <v>0</v>
      </c>
      <c r="BL421" s="1">
        <f t="shared" si="197"/>
        <v>2.0666666666666667E-2</v>
      </c>
      <c r="BM421" s="1">
        <f t="shared" si="197"/>
        <v>0.80666666666666664</v>
      </c>
      <c r="BN421" s="1">
        <f t="shared" si="190"/>
        <v>0.17266666666666669</v>
      </c>
    </row>
    <row r="422" spans="1:66" hidden="1">
      <c r="A422" s="2" t="s">
        <v>1049</v>
      </c>
      <c r="B422" s="2" t="s">
        <v>105</v>
      </c>
      <c r="C422" s="2" t="s">
        <v>164</v>
      </c>
      <c r="E422" s="6" t="s">
        <v>14</v>
      </c>
      <c r="F422" s="2" t="s">
        <v>1436</v>
      </c>
      <c r="G422" s="2" t="s">
        <v>1433</v>
      </c>
      <c r="H422" s="2" t="s">
        <v>1434</v>
      </c>
      <c r="I422" s="2">
        <v>77</v>
      </c>
      <c r="J422" s="2">
        <v>65</v>
      </c>
      <c r="K422" s="2" t="str">
        <f t="shared" si="172"/>
        <v>MINERIO</v>
      </c>
      <c r="L422" s="2">
        <f t="shared" si="173"/>
        <v>2.4483333333333329E-4</v>
      </c>
      <c r="M422" s="2">
        <f t="shared" si="174"/>
        <v>44.2</v>
      </c>
      <c r="N422" s="8">
        <v>0.37666666666666665</v>
      </c>
      <c r="O422" s="11">
        <v>0.68</v>
      </c>
      <c r="P422" s="11">
        <f t="shared" si="198"/>
        <v>0</v>
      </c>
      <c r="Q422" s="11">
        <f t="shared" si="199"/>
        <v>1</v>
      </c>
      <c r="R422" s="11">
        <f t="shared" si="200"/>
        <v>0</v>
      </c>
      <c r="S422" s="11">
        <f t="shared" si="201"/>
        <v>10214416</v>
      </c>
      <c r="T422" s="2">
        <v>0</v>
      </c>
      <c r="U422" s="2">
        <v>3196</v>
      </c>
      <c r="V422" s="2">
        <f t="shared" si="175"/>
        <v>0</v>
      </c>
      <c r="W422" s="2">
        <f t="shared" si="176"/>
        <v>1</v>
      </c>
      <c r="X422" s="2">
        <v>0</v>
      </c>
      <c r="Y422" s="2">
        <v>539</v>
      </c>
      <c r="Z422" s="2">
        <v>0</v>
      </c>
      <c r="AA422" s="2">
        <v>22</v>
      </c>
      <c r="AB422" s="2">
        <v>1535</v>
      </c>
      <c r="AC422" s="2">
        <v>436</v>
      </c>
      <c r="AD422" s="2">
        <v>36</v>
      </c>
      <c r="AE422" s="2">
        <v>60</v>
      </c>
      <c r="AF422" s="5">
        <f t="shared" si="177"/>
        <v>0</v>
      </c>
      <c r="AG422" s="5">
        <f t="shared" si="178"/>
        <v>1.1038635223281485E-2</v>
      </c>
      <c r="AH422" s="5">
        <f t="shared" si="179"/>
        <v>0.77019568489713996</v>
      </c>
      <c r="AI422" s="5">
        <f t="shared" si="180"/>
        <v>0.21876567987957851</v>
      </c>
      <c r="AJ422" s="2">
        <v>0</v>
      </c>
      <c r="AK422" s="3">
        <v>14</v>
      </c>
      <c r="AL422" s="3">
        <v>1396</v>
      </c>
      <c r="AM422" s="3">
        <v>635</v>
      </c>
      <c r="AN422" s="3">
        <v>14</v>
      </c>
      <c r="AO422" s="3">
        <v>29</v>
      </c>
      <c r="AP422" s="1">
        <f t="shared" si="181"/>
        <v>0</v>
      </c>
      <c r="AQ422" s="1">
        <f t="shared" si="182"/>
        <v>6.8459657701711489E-3</v>
      </c>
      <c r="AR422" s="1">
        <f t="shared" si="183"/>
        <v>0.68264058679706596</v>
      </c>
      <c r="AS422" s="1">
        <f t="shared" si="184"/>
        <v>0.31051344743276282</v>
      </c>
      <c r="AT422" s="5">
        <f t="shared" si="185"/>
        <v>1993</v>
      </c>
      <c r="AU422" s="3">
        <f t="shared" si="191"/>
        <v>2045</v>
      </c>
      <c r="AV422" s="2">
        <f t="shared" si="186"/>
        <v>3196</v>
      </c>
      <c r="AW422" s="1">
        <f t="shared" si="192"/>
        <v>0.32072252885097841</v>
      </c>
      <c r="AX422" s="1">
        <f t="shared" si="193"/>
        <v>0.31256723716381418</v>
      </c>
      <c r="AY422" s="1">
        <f t="shared" si="194"/>
        <v>0</v>
      </c>
      <c r="AZ422" s="1">
        <f t="shared" si="194"/>
        <v>4.3759413202933981</v>
      </c>
      <c r="BA422" s="1">
        <f t="shared" si="194"/>
        <v>436.34386308068457</v>
      </c>
      <c r="BB422" s="1">
        <f t="shared" si="187"/>
        <v>198.48019559902201</v>
      </c>
      <c r="BC422" s="1">
        <f t="shared" si="195"/>
        <v>0</v>
      </c>
      <c r="BD422" s="1">
        <f t="shared" si="195"/>
        <v>7.0558956347215247</v>
      </c>
      <c r="BE422" s="1">
        <f t="shared" si="195"/>
        <v>492.30908178625185</v>
      </c>
      <c r="BF422" s="1">
        <f t="shared" si="188"/>
        <v>139.83502257902657</v>
      </c>
      <c r="BG422" s="1">
        <f t="shared" si="196"/>
        <v>0</v>
      </c>
      <c r="BH422" s="1">
        <f t="shared" si="196"/>
        <v>6.8459657701711481E-3</v>
      </c>
      <c r="BI422" s="1">
        <f t="shared" si="196"/>
        <v>0.68264058679706596</v>
      </c>
      <c r="BJ422" s="1">
        <f t="shared" si="189"/>
        <v>0.31051344743276282</v>
      </c>
      <c r="BK422" s="1">
        <f t="shared" si="197"/>
        <v>0</v>
      </c>
      <c r="BL422" s="1">
        <f t="shared" si="197"/>
        <v>1.1038635223281485E-2</v>
      </c>
      <c r="BM422" s="1">
        <f t="shared" si="197"/>
        <v>0.77019568489714008</v>
      </c>
      <c r="BN422" s="1">
        <f t="shared" si="190"/>
        <v>0.21876567987957851</v>
      </c>
    </row>
    <row r="423" spans="1:66" hidden="1">
      <c r="A423" s="2" t="s">
        <v>161</v>
      </c>
      <c r="B423" s="2" t="s">
        <v>105</v>
      </c>
      <c r="C423" s="2" t="s">
        <v>164</v>
      </c>
      <c r="D423" s="2" t="s">
        <v>293</v>
      </c>
      <c r="E423" s="6" t="s">
        <v>80</v>
      </c>
      <c r="F423" s="2" t="s">
        <v>1436</v>
      </c>
      <c r="G423" s="2" t="s">
        <v>6</v>
      </c>
      <c r="H423" s="2" t="s">
        <v>1141</v>
      </c>
      <c r="I423" s="2">
        <v>130</v>
      </c>
      <c r="J423" s="2">
        <v>75</v>
      </c>
      <c r="K423" s="2" t="str">
        <f t="shared" si="172"/>
        <v>MINERIO</v>
      </c>
      <c r="L423" s="2">
        <f t="shared" si="173"/>
        <v>2.7750000000000002E-4</v>
      </c>
      <c r="M423" s="2">
        <f t="shared" si="174"/>
        <v>847.5</v>
      </c>
      <c r="N423" s="8">
        <v>0.37</v>
      </c>
      <c r="O423" s="11">
        <v>11.3</v>
      </c>
      <c r="P423" s="11">
        <f t="shared" si="198"/>
        <v>0.79325751421608448</v>
      </c>
      <c r="Q423" s="11">
        <f t="shared" si="199"/>
        <v>0.99844396232683807</v>
      </c>
      <c r="R423" s="11">
        <f t="shared" si="200"/>
        <v>1654049.8001624695</v>
      </c>
      <c r="S423" s="11">
        <f t="shared" si="201"/>
        <v>2081891.4498303339</v>
      </c>
      <c r="T423" s="2">
        <v>1953</v>
      </c>
      <c r="U423" s="2">
        <v>509</v>
      </c>
      <c r="V423" s="2">
        <f t="shared" si="175"/>
        <v>0.79325751421608448</v>
      </c>
      <c r="W423" s="2">
        <f t="shared" si="176"/>
        <v>0.20674248578391552</v>
      </c>
      <c r="X423" s="2">
        <v>0</v>
      </c>
      <c r="Y423" s="2">
        <v>689</v>
      </c>
      <c r="Z423" s="5">
        <v>849</v>
      </c>
      <c r="AA423" s="5">
        <v>236</v>
      </c>
      <c r="AB423" s="5">
        <v>187</v>
      </c>
      <c r="AC423" s="5">
        <v>81</v>
      </c>
      <c r="AD423" s="5">
        <v>278</v>
      </c>
      <c r="AE423" s="5">
        <v>17</v>
      </c>
      <c r="AF423" s="5">
        <f t="shared" si="177"/>
        <v>0.6274944567627494</v>
      </c>
      <c r="AG423" s="5">
        <f t="shared" si="178"/>
        <v>0.17442719881744273</v>
      </c>
      <c r="AH423" s="5">
        <f t="shared" si="179"/>
        <v>0.13821138211382114</v>
      </c>
      <c r="AI423" s="5">
        <f t="shared" si="180"/>
        <v>5.9866962305986697E-2</v>
      </c>
      <c r="AJ423" s="5">
        <v>849</v>
      </c>
      <c r="AK423" s="3">
        <v>191</v>
      </c>
      <c r="AL423" s="3">
        <v>228</v>
      </c>
      <c r="AM423" s="3">
        <v>88</v>
      </c>
      <c r="AN423" s="3">
        <v>272</v>
      </c>
      <c r="AO423" s="3">
        <v>20</v>
      </c>
      <c r="AP423" s="1">
        <f t="shared" si="181"/>
        <v>0.62610619469026552</v>
      </c>
      <c r="AQ423" s="1">
        <f t="shared" si="182"/>
        <v>0.14085545722713863</v>
      </c>
      <c r="AR423" s="1">
        <f t="shared" si="183"/>
        <v>0.16814159292035399</v>
      </c>
      <c r="AS423" s="1">
        <f t="shared" si="184"/>
        <v>6.4896755162241887E-2</v>
      </c>
      <c r="AT423" s="5">
        <f t="shared" si="185"/>
        <v>1353</v>
      </c>
      <c r="AU423" s="3">
        <f t="shared" si="191"/>
        <v>1356</v>
      </c>
      <c r="AV423" s="2">
        <f t="shared" si="186"/>
        <v>2462</v>
      </c>
      <c r="AW423" s="1">
        <f t="shared" si="192"/>
        <v>0.36393200295639322</v>
      </c>
      <c r="AX423" s="1">
        <f t="shared" si="193"/>
        <v>0.36312684365781711</v>
      </c>
      <c r="AY423" s="1">
        <f t="shared" si="194"/>
        <v>308.29469026548674</v>
      </c>
      <c r="AZ423" s="1">
        <f t="shared" si="194"/>
        <v>69.357227138643069</v>
      </c>
      <c r="BA423" s="1">
        <f t="shared" si="194"/>
        <v>82.792920353982296</v>
      </c>
      <c r="BB423" s="1">
        <f t="shared" si="187"/>
        <v>31.955162241887905</v>
      </c>
      <c r="BC423" s="1">
        <f t="shared" si="195"/>
        <v>308.97827050997785</v>
      </c>
      <c r="BD423" s="1">
        <f t="shared" si="195"/>
        <v>85.887952697708798</v>
      </c>
      <c r="BE423" s="1">
        <f t="shared" si="195"/>
        <v>68.055284552845535</v>
      </c>
      <c r="BF423" s="1">
        <f t="shared" si="188"/>
        <v>29.478492239467851</v>
      </c>
      <c r="BG423" s="1">
        <f t="shared" si="196"/>
        <v>0.62610619469026552</v>
      </c>
      <c r="BH423" s="1">
        <f t="shared" si="196"/>
        <v>0.14085545722713866</v>
      </c>
      <c r="BI423" s="1">
        <f t="shared" si="196"/>
        <v>0.16814159292035399</v>
      </c>
      <c r="BJ423" s="1">
        <f t="shared" si="189"/>
        <v>6.4896755162241887E-2</v>
      </c>
      <c r="BK423" s="1">
        <f t="shared" si="197"/>
        <v>0.6274944567627494</v>
      </c>
      <c r="BL423" s="1">
        <f t="shared" si="197"/>
        <v>0.1744271988174427</v>
      </c>
      <c r="BM423" s="1">
        <f t="shared" si="197"/>
        <v>0.13821138211382114</v>
      </c>
      <c r="BN423" s="1">
        <f t="shared" si="190"/>
        <v>5.9866962305986697E-2</v>
      </c>
    </row>
    <row r="424" spans="1:66" hidden="1">
      <c r="A424" s="2" t="s">
        <v>161</v>
      </c>
      <c r="B424" s="2" t="s">
        <v>105</v>
      </c>
      <c r="C424" s="2" t="s">
        <v>164</v>
      </c>
      <c r="D424" s="2" t="s">
        <v>387</v>
      </c>
      <c r="E424" s="6" t="s">
        <v>13</v>
      </c>
      <c r="F424" s="2" t="s">
        <v>1436</v>
      </c>
      <c r="G424" s="2" t="s">
        <v>1433</v>
      </c>
      <c r="H424" s="2" t="s">
        <v>1434</v>
      </c>
      <c r="I424" s="2">
        <v>224</v>
      </c>
      <c r="J424" s="2">
        <v>85</v>
      </c>
      <c r="K424" s="2" t="str">
        <f t="shared" si="172"/>
        <v>MINERIO</v>
      </c>
      <c r="L424" s="2">
        <f t="shared" si="173"/>
        <v>3.0599999999999996E-4</v>
      </c>
      <c r="M424" s="2">
        <f t="shared" si="174"/>
        <v>170</v>
      </c>
      <c r="N424" s="8">
        <v>0.36</v>
      </c>
      <c r="O424" s="11">
        <v>2</v>
      </c>
      <c r="P424" s="11">
        <f t="shared" si="198"/>
        <v>9.2739199276181856E-3</v>
      </c>
      <c r="Q424" s="11">
        <f t="shared" si="199"/>
        <v>0.9999978826711664</v>
      </c>
      <c r="R424" s="11">
        <f t="shared" si="200"/>
        <v>174599.3578375933</v>
      </c>
      <c r="S424" s="11">
        <f t="shared" si="201"/>
        <v>18826881.137217321</v>
      </c>
      <c r="T424" s="2">
        <v>41</v>
      </c>
      <c r="U424" s="2">
        <v>4380</v>
      </c>
      <c r="V424" s="2">
        <f t="shared" si="175"/>
        <v>9.2739199276181856E-3</v>
      </c>
      <c r="W424" s="2">
        <f t="shared" si="176"/>
        <v>0.99072608007238183</v>
      </c>
      <c r="X424" s="2">
        <v>0</v>
      </c>
      <c r="Y424" s="2">
        <v>638</v>
      </c>
      <c r="Z424" s="5">
        <v>0</v>
      </c>
      <c r="AA424" s="5">
        <v>161</v>
      </c>
      <c r="AB424" s="5">
        <v>2102</v>
      </c>
      <c r="AC424" s="5">
        <v>293</v>
      </c>
      <c r="AD424" s="5">
        <v>150</v>
      </c>
      <c r="AE424" s="5">
        <v>139</v>
      </c>
      <c r="AF424" s="5">
        <f t="shared" si="177"/>
        <v>0</v>
      </c>
      <c r="AG424" s="5">
        <f t="shared" si="178"/>
        <v>6.2989045383411574E-2</v>
      </c>
      <c r="AH424" s="5">
        <f t="shared" si="179"/>
        <v>0.82237871674491392</v>
      </c>
      <c r="AI424" s="5">
        <f t="shared" si="180"/>
        <v>0.11463223787167449</v>
      </c>
      <c r="AJ424" s="5">
        <v>0</v>
      </c>
      <c r="AK424" s="3">
        <v>108</v>
      </c>
      <c r="AL424" s="3">
        <v>2074</v>
      </c>
      <c r="AM424" s="3">
        <v>489</v>
      </c>
      <c r="AN424" s="3">
        <v>85</v>
      </c>
      <c r="AO424" s="3">
        <v>89</v>
      </c>
      <c r="AP424" s="1">
        <f t="shared" si="181"/>
        <v>0</v>
      </c>
      <c r="AQ424" s="1">
        <f t="shared" si="182"/>
        <v>4.0434294271808315E-2</v>
      </c>
      <c r="AR424" s="1">
        <f t="shared" si="183"/>
        <v>0.77648820666417073</v>
      </c>
      <c r="AS424" s="1">
        <f t="shared" si="184"/>
        <v>0.18307749906402096</v>
      </c>
      <c r="AT424" s="5">
        <f t="shared" si="185"/>
        <v>2556</v>
      </c>
      <c r="AU424" s="3">
        <f t="shared" si="191"/>
        <v>2671</v>
      </c>
      <c r="AV424" s="2">
        <f t="shared" si="186"/>
        <v>4421</v>
      </c>
      <c r="AW424" s="1">
        <f t="shared" si="192"/>
        <v>0.34593114241001566</v>
      </c>
      <c r="AX424" s="1">
        <f t="shared" si="193"/>
        <v>0.33103706476974915</v>
      </c>
      <c r="AY424" s="1">
        <f t="shared" si="194"/>
        <v>0</v>
      </c>
      <c r="AZ424" s="1">
        <f t="shared" si="194"/>
        <v>35.752002995132905</v>
      </c>
      <c r="BA424" s="1">
        <f t="shared" si="194"/>
        <v>686.57087233245977</v>
      </c>
      <c r="BB424" s="1">
        <f t="shared" si="187"/>
        <v>161.87712467240732</v>
      </c>
      <c r="BC424" s="1">
        <f t="shared" si="195"/>
        <v>0</v>
      </c>
      <c r="BD424" s="1">
        <f t="shared" si="195"/>
        <v>55.694913928012518</v>
      </c>
      <c r="BE424" s="1">
        <f t="shared" si="195"/>
        <v>727.14726134585294</v>
      </c>
      <c r="BF424" s="1">
        <f t="shared" si="188"/>
        <v>101.35782472613458</v>
      </c>
      <c r="BG424" s="1">
        <f t="shared" si="196"/>
        <v>0</v>
      </c>
      <c r="BH424" s="1">
        <f t="shared" si="196"/>
        <v>4.0434294271808308E-2</v>
      </c>
      <c r="BI424" s="1">
        <f t="shared" si="196"/>
        <v>0.77648820666417073</v>
      </c>
      <c r="BJ424" s="1">
        <f t="shared" si="189"/>
        <v>0.18307749906402093</v>
      </c>
      <c r="BK424" s="1">
        <f t="shared" si="197"/>
        <v>0</v>
      </c>
      <c r="BL424" s="1">
        <f t="shared" si="197"/>
        <v>6.2989045383411574E-2</v>
      </c>
      <c r="BM424" s="1">
        <f t="shared" si="197"/>
        <v>0.82237871674491392</v>
      </c>
      <c r="BN424" s="1">
        <f t="shared" si="190"/>
        <v>0.11463223787167448</v>
      </c>
    </row>
    <row r="425" spans="1:66" hidden="1">
      <c r="A425" s="2" t="s">
        <v>161</v>
      </c>
      <c r="B425" s="2" t="s">
        <v>105</v>
      </c>
      <c r="C425" s="2" t="s">
        <v>164</v>
      </c>
      <c r="D425" s="2" t="s">
        <v>414</v>
      </c>
      <c r="E425" s="6" t="s">
        <v>92</v>
      </c>
      <c r="F425" s="2" t="s">
        <v>1436</v>
      </c>
      <c r="G425" s="2" t="s">
        <v>1433</v>
      </c>
      <c r="H425" s="2" t="s">
        <v>1434</v>
      </c>
      <c r="I425" s="2">
        <v>251</v>
      </c>
      <c r="J425" s="2">
        <v>40</v>
      </c>
      <c r="K425" s="2" t="str">
        <f t="shared" si="172"/>
        <v>MINERIO</v>
      </c>
      <c r="L425" s="2">
        <f t="shared" si="173"/>
        <v>1.4399999999999998E-4</v>
      </c>
      <c r="M425" s="2">
        <f t="shared" si="174"/>
        <v>61.2</v>
      </c>
      <c r="N425" s="8">
        <v>0.36</v>
      </c>
      <c r="O425" s="11">
        <v>1.53</v>
      </c>
      <c r="P425" s="11">
        <f t="shared" si="198"/>
        <v>9.4168779427743574E-3</v>
      </c>
      <c r="Q425" s="11">
        <f t="shared" si="199"/>
        <v>0.99999655691205858</v>
      </c>
      <c r="R425" s="11">
        <f t="shared" si="200"/>
        <v>69107.463237957258</v>
      </c>
      <c r="S425" s="11">
        <f t="shared" si="201"/>
        <v>7338655.7322759433</v>
      </c>
      <c r="T425" s="2">
        <v>26</v>
      </c>
      <c r="U425" s="2">
        <v>2735</v>
      </c>
      <c r="V425" s="2">
        <f t="shared" si="175"/>
        <v>9.4168779427743574E-3</v>
      </c>
      <c r="W425" s="2">
        <f t="shared" si="176"/>
        <v>0.99058312205722565</v>
      </c>
      <c r="X425" s="2">
        <v>0</v>
      </c>
      <c r="Y425" s="2">
        <v>564</v>
      </c>
      <c r="Z425" s="5">
        <v>0</v>
      </c>
      <c r="AA425" s="5">
        <v>107</v>
      </c>
      <c r="AB425" s="5">
        <v>1262</v>
      </c>
      <c r="AC425" s="5">
        <v>251</v>
      </c>
      <c r="AD425" s="5">
        <v>106</v>
      </c>
      <c r="AE425" s="5">
        <v>91</v>
      </c>
      <c r="AF425" s="5">
        <f t="shared" si="177"/>
        <v>0</v>
      </c>
      <c r="AG425" s="5">
        <f t="shared" si="178"/>
        <v>6.6049382716049376E-2</v>
      </c>
      <c r="AH425" s="5">
        <f t="shared" si="179"/>
        <v>0.77901234567901234</v>
      </c>
      <c r="AI425" s="5">
        <f t="shared" si="180"/>
        <v>0.15493827160493828</v>
      </c>
      <c r="AJ425" s="5">
        <v>0</v>
      </c>
      <c r="AK425" s="3">
        <v>66</v>
      </c>
      <c r="AL425" s="3">
        <v>1242</v>
      </c>
      <c r="AM425" s="3">
        <v>374</v>
      </c>
      <c r="AN425" s="3">
        <v>66</v>
      </c>
      <c r="AO425" s="3">
        <v>66</v>
      </c>
      <c r="AP425" s="1">
        <f t="shared" si="181"/>
        <v>0</v>
      </c>
      <c r="AQ425" s="1">
        <f t="shared" si="182"/>
        <v>3.9239001189060645E-2</v>
      </c>
      <c r="AR425" s="1">
        <f t="shared" si="183"/>
        <v>0.73840665873959577</v>
      </c>
      <c r="AS425" s="1">
        <f t="shared" si="184"/>
        <v>0.22235434007134364</v>
      </c>
      <c r="AT425" s="5">
        <f t="shared" si="185"/>
        <v>1620</v>
      </c>
      <c r="AU425" s="3">
        <f t="shared" si="191"/>
        <v>1682</v>
      </c>
      <c r="AV425" s="2">
        <f t="shared" si="186"/>
        <v>2761</v>
      </c>
      <c r="AW425" s="1">
        <f t="shared" si="192"/>
        <v>0.34086419753086422</v>
      </c>
      <c r="AX425" s="1">
        <f t="shared" si="193"/>
        <v>0.32829964328180739</v>
      </c>
      <c r="AY425" s="1">
        <f t="shared" si="194"/>
        <v>0</v>
      </c>
      <c r="AZ425" s="1">
        <f t="shared" si="194"/>
        <v>21.667776456599288</v>
      </c>
      <c r="BA425" s="1">
        <f t="shared" si="194"/>
        <v>407.74815695600478</v>
      </c>
      <c r="BB425" s="1">
        <f t="shared" si="187"/>
        <v>122.78406658739596</v>
      </c>
      <c r="BC425" s="1">
        <f t="shared" si="195"/>
        <v>0</v>
      </c>
      <c r="BD425" s="1">
        <f t="shared" si="195"/>
        <v>36.47246913580247</v>
      </c>
      <c r="BE425" s="1">
        <f t="shared" si="195"/>
        <v>430.17061728395066</v>
      </c>
      <c r="BF425" s="1">
        <f t="shared" si="188"/>
        <v>85.556913580246913</v>
      </c>
      <c r="BG425" s="1">
        <f t="shared" si="196"/>
        <v>0</v>
      </c>
      <c r="BH425" s="1">
        <f t="shared" si="196"/>
        <v>3.9239001189060645E-2</v>
      </c>
      <c r="BI425" s="1">
        <f t="shared" si="196"/>
        <v>0.73840665873959566</v>
      </c>
      <c r="BJ425" s="1">
        <f t="shared" si="189"/>
        <v>0.22235434007134361</v>
      </c>
      <c r="BK425" s="1">
        <f t="shared" si="197"/>
        <v>0</v>
      </c>
      <c r="BL425" s="1">
        <f t="shared" si="197"/>
        <v>6.6049382716049376E-2</v>
      </c>
      <c r="BM425" s="1">
        <f t="shared" si="197"/>
        <v>0.77901234567901234</v>
      </c>
      <c r="BN425" s="1">
        <f t="shared" si="190"/>
        <v>0.15493827160493825</v>
      </c>
    </row>
    <row r="426" spans="1:66" hidden="1">
      <c r="A426" s="2" t="s">
        <v>616</v>
      </c>
      <c r="B426" s="2" t="s">
        <v>105</v>
      </c>
      <c r="C426" s="2" t="s">
        <v>162</v>
      </c>
      <c r="D426" s="2" t="s">
        <v>620</v>
      </c>
      <c r="E426" s="6" t="s">
        <v>107</v>
      </c>
      <c r="F426" s="2" t="s">
        <v>1436</v>
      </c>
      <c r="G426" s="2" t="s">
        <v>1433</v>
      </c>
      <c r="H426" s="2" t="s">
        <v>1434</v>
      </c>
      <c r="I426" s="2">
        <v>4</v>
      </c>
      <c r="K426" s="2" t="str">
        <f t="shared" si="172"/>
        <v>MINERIO</v>
      </c>
      <c r="L426" s="2">
        <f t="shared" si="173"/>
        <v>0</v>
      </c>
      <c r="M426" s="2">
        <f t="shared" si="174"/>
        <v>0</v>
      </c>
      <c r="N426" s="8">
        <v>0.35053333333333342</v>
      </c>
      <c r="O426" s="11">
        <v>0.56999999999999995</v>
      </c>
      <c r="P426" s="11">
        <f t="shared" si="198"/>
        <v>1.1288439081354613E-2</v>
      </c>
      <c r="Q426" s="11">
        <f t="shared" si="199"/>
        <v>0.99999555575239651</v>
      </c>
      <c r="R426" s="11">
        <f t="shared" si="200"/>
        <v>71174.974309069687</v>
      </c>
      <c r="S426" s="11">
        <f t="shared" si="201"/>
        <v>6305092.9784811065</v>
      </c>
      <c r="T426" s="2">
        <v>29</v>
      </c>
      <c r="U426" s="2">
        <v>2540</v>
      </c>
      <c r="V426" s="2">
        <f t="shared" si="175"/>
        <v>1.1288439081354613E-2</v>
      </c>
      <c r="W426" s="2">
        <f t="shared" si="176"/>
        <v>0.98871156091864543</v>
      </c>
      <c r="X426" s="2">
        <v>0</v>
      </c>
      <c r="Y426" s="2">
        <v>529</v>
      </c>
      <c r="Z426" s="2">
        <v>0</v>
      </c>
      <c r="AA426" s="2">
        <v>18</v>
      </c>
      <c r="AB426" s="2">
        <v>1249</v>
      </c>
      <c r="AC426" s="2">
        <v>348</v>
      </c>
      <c r="AD426" s="2">
        <v>32</v>
      </c>
      <c r="AE426" s="2">
        <v>62</v>
      </c>
      <c r="AF426" s="5">
        <f t="shared" si="177"/>
        <v>0</v>
      </c>
      <c r="AG426" s="5">
        <f t="shared" si="178"/>
        <v>1.1145510835913313E-2</v>
      </c>
      <c r="AH426" s="5">
        <f t="shared" si="179"/>
        <v>0.77337461300309596</v>
      </c>
      <c r="AI426" s="5">
        <f t="shared" si="180"/>
        <v>0.21547987616099071</v>
      </c>
      <c r="AJ426" s="2">
        <v>0</v>
      </c>
      <c r="AK426" s="3">
        <v>3</v>
      </c>
      <c r="AL426" s="3">
        <v>1164</v>
      </c>
      <c r="AM426" s="3">
        <v>488</v>
      </c>
      <c r="AN426" s="3">
        <v>6</v>
      </c>
      <c r="AO426" s="3">
        <v>46</v>
      </c>
      <c r="AP426" s="1">
        <f t="shared" si="181"/>
        <v>0</v>
      </c>
      <c r="AQ426" s="1">
        <f t="shared" si="182"/>
        <v>1.8126888217522659E-3</v>
      </c>
      <c r="AR426" s="1">
        <f t="shared" si="183"/>
        <v>0.70332326283987912</v>
      </c>
      <c r="AS426" s="1">
        <f t="shared" si="184"/>
        <v>0.2948640483383686</v>
      </c>
      <c r="AT426" s="5">
        <f t="shared" si="185"/>
        <v>1615</v>
      </c>
      <c r="AU426" s="3">
        <f t="shared" si="191"/>
        <v>1655</v>
      </c>
      <c r="AV426" s="2">
        <f t="shared" si="186"/>
        <v>2569</v>
      </c>
      <c r="AW426" s="1">
        <f t="shared" si="192"/>
        <v>0.31814241486068112</v>
      </c>
      <c r="AX426" s="1">
        <f t="shared" si="193"/>
        <v>0.31045317220543805</v>
      </c>
      <c r="AY426" s="1">
        <f t="shared" si="194"/>
        <v>0</v>
      </c>
      <c r="AZ426" s="1">
        <f t="shared" si="194"/>
        <v>0.93135951661631422</v>
      </c>
      <c r="BA426" s="1">
        <f t="shared" si="194"/>
        <v>361.36749244712991</v>
      </c>
      <c r="BB426" s="1">
        <f t="shared" si="187"/>
        <v>151.50114803625377</v>
      </c>
      <c r="BC426" s="1">
        <f t="shared" si="195"/>
        <v>0</v>
      </c>
      <c r="BD426" s="1">
        <f t="shared" si="195"/>
        <v>5.7265634674922605</v>
      </c>
      <c r="BE426" s="1">
        <f t="shared" si="195"/>
        <v>397.35987616099072</v>
      </c>
      <c r="BF426" s="1">
        <f t="shared" si="188"/>
        <v>110.71356037151703</v>
      </c>
      <c r="BG426" s="1">
        <f t="shared" si="196"/>
        <v>0</v>
      </c>
      <c r="BH426" s="1">
        <f t="shared" si="196"/>
        <v>1.8126888217522661E-3</v>
      </c>
      <c r="BI426" s="1">
        <f t="shared" si="196"/>
        <v>0.70332326283987923</v>
      </c>
      <c r="BJ426" s="1">
        <f t="shared" si="189"/>
        <v>0.2948640483383686</v>
      </c>
      <c r="BK426" s="1">
        <f t="shared" si="197"/>
        <v>0</v>
      </c>
      <c r="BL426" s="1">
        <f t="shared" si="197"/>
        <v>1.1145510835913312E-2</v>
      </c>
      <c r="BM426" s="1">
        <f t="shared" si="197"/>
        <v>0.77337461300309585</v>
      </c>
      <c r="BN426" s="1">
        <f t="shared" si="190"/>
        <v>0.21547987616099071</v>
      </c>
    </row>
    <row r="427" spans="1:66" hidden="1">
      <c r="A427" s="2" t="s">
        <v>1049</v>
      </c>
      <c r="B427" s="2" t="s">
        <v>105</v>
      </c>
      <c r="C427" s="2" t="s">
        <v>164</v>
      </c>
      <c r="E427" s="6" t="s">
        <v>13</v>
      </c>
      <c r="F427" s="2" t="s">
        <v>1436</v>
      </c>
      <c r="G427" s="2" t="s">
        <v>1433</v>
      </c>
      <c r="H427" s="2" t="s">
        <v>1434</v>
      </c>
      <c r="I427" s="2">
        <v>18</v>
      </c>
      <c r="J427" s="2">
        <v>85</v>
      </c>
      <c r="K427" s="2" t="str">
        <f t="shared" si="172"/>
        <v>MINERIO</v>
      </c>
      <c r="L427" s="2">
        <f t="shared" si="173"/>
        <v>2.9749999999999997E-4</v>
      </c>
      <c r="M427" s="2">
        <f t="shared" si="174"/>
        <v>153</v>
      </c>
      <c r="N427" s="8">
        <v>0.35</v>
      </c>
      <c r="O427" s="11">
        <v>1.8</v>
      </c>
      <c r="P427" s="11">
        <f t="shared" si="198"/>
        <v>4.256612952265126E-3</v>
      </c>
      <c r="Q427" s="11">
        <f t="shared" si="199"/>
        <v>0.99999870027254356</v>
      </c>
      <c r="R427" s="11">
        <f t="shared" si="200"/>
        <v>45265.337184554577</v>
      </c>
      <c r="S427" s="11">
        <f t="shared" si="201"/>
        <v>10634107.178540962</v>
      </c>
      <c r="T427" s="2">
        <v>14</v>
      </c>
      <c r="U427" s="2">
        <v>3275</v>
      </c>
      <c r="V427" s="2">
        <f t="shared" si="175"/>
        <v>4.256612952265126E-3</v>
      </c>
      <c r="W427" s="2">
        <f t="shared" si="176"/>
        <v>0.99574338704773491</v>
      </c>
      <c r="X427" s="2">
        <v>0</v>
      </c>
      <c r="Y427" s="2">
        <v>643</v>
      </c>
      <c r="Z427" s="2">
        <v>0</v>
      </c>
      <c r="AA427" s="2">
        <v>13</v>
      </c>
      <c r="AB427" s="2">
        <v>1753</v>
      </c>
      <c r="AC427" s="2">
        <v>307</v>
      </c>
      <c r="AD427" s="2">
        <v>10</v>
      </c>
      <c r="AE427" s="2">
        <v>65</v>
      </c>
      <c r="AF427" s="5">
        <f t="shared" si="177"/>
        <v>0</v>
      </c>
      <c r="AG427" s="5">
        <f t="shared" si="178"/>
        <v>6.2711046792088762E-3</v>
      </c>
      <c r="AH427" s="5">
        <f t="shared" si="179"/>
        <v>0.84563434635793533</v>
      </c>
      <c r="AI427" s="5">
        <f t="shared" si="180"/>
        <v>0.14809454896285576</v>
      </c>
      <c r="AJ427" s="2">
        <v>0</v>
      </c>
      <c r="AK427" s="3">
        <v>6</v>
      </c>
      <c r="AL427" s="3">
        <v>1632</v>
      </c>
      <c r="AM427" s="3">
        <v>465</v>
      </c>
      <c r="AN427" s="3">
        <v>5</v>
      </c>
      <c r="AO427" s="3">
        <v>40</v>
      </c>
      <c r="AP427" s="1">
        <f t="shared" si="181"/>
        <v>0</v>
      </c>
      <c r="AQ427" s="1">
        <f t="shared" si="182"/>
        <v>2.8530670470756064E-3</v>
      </c>
      <c r="AR427" s="1">
        <f t="shared" si="183"/>
        <v>0.77603423680456496</v>
      </c>
      <c r="AS427" s="1">
        <f t="shared" si="184"/>
        <v>0.22111269614835949</v>
      </c>
      <c r="AT427" s="5">
        <f t="shared" si="185"/>
        <v>2073</v>
      </c>
      <c r="AU427" s="3">
        <f t="shared" si="191"/>
        <v>2103</v>
      </c>
      <c r="AV427" s="2">
        <f t="shared" si="186"/>
        <v>3289</v>
      </c>
      <c r="AW427" s="1">
        <f t="shared" si="192"/>
        <v>0.31731789676796912</v>
      </c>
      <c r="AX427" s="1">
        <f t="shared" si="193"/>
        <v>0.31279125059438895</v>
      </c>
      <c r="AY427" s="1">
        <f t="shared" si="194"/>
        <v>0</v>
      </c>
      <c r="AZ427" s="1">
        <f t="shared" si="194"/>
        <v>1.8767475035663337</v>
      </c>
      <c r="BA427" s="1">
        <f t="shared" si="194"/>
        <v>510.47532097004279</v>
      </c>
      <c r="BB427" s="1">
        <f t="shared" si="187"/>
        <v>145.44793152639087</v>
      </c>
      <c r="BC427" s="1">
        <f t="shared" si="195"/>
        <v>0</v>
      </c>
      <c r="BD427" s="1">
        <f t="shared" si="195"/>
        <v>4.125132657983599</v>
      </c>
      <c r="BE427" s="1">
        <f t="shared" si="195"/>
        <v>556.2582730342499</v>
      </c>
      <c r="BF427" s="1">
        <f t="shared" si="188"/>
        <v>97.416594307766516</v>
      </c>
      <c r="BG427" s="1">
        <f t="shared" si="196"/>
        <v>0</v>
      </c>
      <c r="BH427" s="1">
        <f t="shared" si="196"/>
        <v>2.8530670470756059E-3</v>
      </c>
      <c r="BI427" s="1">
        <f t="shared" si="196"/>
        <v>0.77603423680456485</v>
      </c>
      <c r="BJ427" s="1">
        <f t="shared" si="189"/>
        <v>0.22111269614835946</v>
      </c>
      <c r="BK427" s="1">
        <f t="shared" si="197"/>
        <v>0</v>
      </c>
      <c r="BL427" s="1">
        <f t="shared" si="197"/>
        <v>6.2711046792088762E-3</v>
      </c>
      <c r="BM427" s="1">
        <f t="shared" si="197"/>
        <v>0.84563434635793533</v>
      </c>
      <c r="BN427" s="1">
        <f t="shared" si="190"/>
        <v>0.14809454896285573</v>
      </c>
    </row>
    <row r="428" spans="1:66" hidden="1">
      <c r="A428" s="2" t="s">
        <v>1049</v>
      </c>
      <c r="B428" s="2" t="s">
        <v>105</v>
      </c>
      <c r="C428" s="2" t="s">
        <v>164</v>
      </c>
      <c r="E428" s="6" t="s">
        <v>49</v>
      </c>
      <c r="F428" s="2" t="s">
        <v>1436</v>
      </c>
      <c r="G428" s="2" t="s">
        <v>6</v>
      </c>
      <c r="H428" s="2" t="s">
        <v>1434</v>
      </c>
      <c r="I428" s="2">
        <v>225</v>
      </c>
      <c r="J428" s="2">
        <v>20</v>
      </c>
      <c r="K428" s="2" t="str">
        <f t="shared" si="172"/>
        <v>ESTERIL</v>
      </c>
      <c r="L428" s="2">
        <f t="shared" si="173"/>
        <v>6.9999999999999994E-5</v>
      </c>
      <c r="M428" s="2">
        <f t="shared" si="174"/>
        <v>3.2</v>
      </c>
      <c r="N428" s="8">
        <v>0.35</v>
      </c>
      <c r="O428" s="11">
        <v>0.16</v>
      </c>
      <c r="P428" s="11">
        <f t="shared" si="198"/>
        <v>4.1189931350114416E-2</v>
      </c>
      <c r="Q428" s="11">
        <f t="shared" si="199"/>
        <v>0.99995084975315651</v>
      </c>
      <c r="R428" s="11">
        <f t="shared" si="200"/>
        <v>26493.528604118994</v>
      </c>
      <c r="S428" s="11">
        <f t="shared" si="201"/>
        <v>643172.38636462926</v>
      </c>
      <c r="T428" s="2">
        <v>36</v>
      </c>
      <c r="U428" s="2">
        <v>838</v>
      </c>
      <c r="V428" s="2">
        <f t="shared" si="175"/>
        <v>4.1189931350114416E-2</v>
      </c>
      <c r="W428" s="2">
        <f t="shared" si="176"/>
        <v>0.95881006864988561</v>
      </c>
      <c r="X428" s="2">
        <v>0</v>
      </c>
      <c r="Y428" s="2">
        <v>306</v>
      </c>
      <c r="Z428" s="5">
        <v>0</v>
      </c>
      <c r="AA428" s="5">
        <v>4</v>
      </c>
      <c r="AB428" s="5">
        <v>212</v>
      </c>
      <c r="AC428" s="5">
        <v>394</v>
      </c>
      <c r="AD428" s="5">
        <v>3</v>
      </c>
      <c r="AE428" s="5">
        <v>4</v>
      </c>
      <c r="AF428" s="5">
        <f t="shared" si="177"/>
        <v>0</v>
      </c>
      <c r="AG428" s="5">
        <f t="shared" si="178"/>
        <v>6.5573770491803279E-3</v>
      </c>
      <c r="AH428" s="5">
        <f t="shared" si="179"/>
        <v>0.34754098360655739</v>
      </c>
      <c r="AI428" s="5">
        <f t="shared" si="180"/>
        <v>0.64590163934426226</v>
      </c>
      <c r="AJ428" s="5">
        <v>0</v>
      </c>
      <c r="AK428" s="3">
        <v>4</v>
      </c>
      <c r="AL428" s="3">
        <v>158</v>
      </c>
      <c r="AM428" s="3">
        <v>449</v>
      </c>
      <c r="AN428" s="3">
        <v>3</v>
      </c>
      <c r="AO428" s="3">
        <v>3</v>
      </c>
      <c r="AP428" s="1">
        <f t="shared" si="181"/>
        <v>0</v>
      </c>
      <c r="AQ428" s="1">
        <f t="shared" si="182"/>
        <v>6.5466448445171853E-3</v>
      </c>
      <c r="AR428" s="1">
        <f t="shared" si="183"/>
        <v>0.25859247135842883</v>
      </c>
      <c r="AS428" s="1">
        <f t="shared" si="184"/>
        <v>0.73486088379705405</v>
      </c>
      <c r="AT428" s="5">
        <f t="shared" si="185"/>
        <v>610</v>
      </c>
      <c r="AU428" s="3">
        <f t="shared" si="191"/>
        <v>611</v>
      </c>
      <c r="AV428" s="2">
        <f t="shared" si="186"/>
        <v>874</v>
      </c>
      <c r="AW428" s="1">
        <f t="shared" si="192"/>
        <v>0.28655737704918033</v>
      </c>
      <c r="AX428" s="1">
        <f t="shared" si="193"/>
        <v>0.28608837970540096</v>
      </c>
      <c r="AY428" s="1">
        <f t="shared" si="194"/>
        <v>0</v>
      </c>
      <c r="AZ428" s="1">
        <f t="shared" si="194"/>
        <v>1.1443535188216039</v>
      </c>
      <c r="BA428" s="1">
        <f t="shared" si="194"/>
        <v>45.201963993453354</v>
      </c>
      <c r="BB428" s="1">
        <f t="shared" si="187"/>
        <v>128.45368248772505</v>
      </c>
      <c r="BC428" s="1">
        <f t="shared" si="195"/>
        <v>0</v>
      </c>
      <c r="BD428" s="1">
        <f t="shared" si="195"/>
        <v>1.1462295081967213</v>
      </c>
      <c r="BE428" s="1">
        <f t="shared" si="195"/>
        <v>60.750163934426233</v>
      </c>
      <c r="BF428" s="1">
        <f t="shared" si="188"/>
        <v>112.90360655737705</v>
      </c>
      <c r="BG428" s="1">
        <f t="shared" si="196"/>
        <v>0</v>
      </c>
      <c r="BH428" s="1">
        <f t="shared" si="196"/>
        <v>6.5466448445171844E-3</v>
      </c>
      <c r="BI428" s="1">
        <f t="shared" si="196"/>
        <v>0.25859247135842878</v>
      </c>
      <c r="BJ428" s="1">
        <f t="shared" si="189"/>
        <v>0.73486088379705394</v>
      </c>
      <c r="BK428" s="1">
        <f t="shared" si="197"/>
        <v>0</v>
      </c>
      <c r="BL428" s="1">
        <f t="shared" si="197"/>
        <v>6.5573770491803279E-3</v>
      </c>
      <c r="BM428" s="1">
        <f t="shared" si="197"/>
        <v>0.34754098360655739</v>
      </c>
      <c r="BN428" s="1">
        <f t="shared" si="190"/>
        <v>0.64590163934426226</v>
      </c>
    </row>
    <row r="429" spans="1:66" hidden="1">
      <c r="A429" s="2" t="s">
        <v>161</v>
      </c>
      <c r="B429" s="2" t="s">
        <v>105</v>
      </c>
      <c r="C429" s="2" t="s">
        <v>164</v>
      </c>
      <c r="D429" s="2" t="s">
        <v>423</v>
      </c>
      <c r="E429" s="6" t="s">
        <v>92</v>
      </c>
      <c r="F429" s="2" t="s">
        <v>1436</v>
      </c>
      <c r="G429" s="2" t="s">
        <v>1433</v>
      </c>
      <c r="H429" s="2" t="s">
        <v>1434</v>
      </c>
      <c r="I429" s="2">
        <v>260</v>
      </c>
      <c r="J429" s="2">
        <v>65</v>
      </c>
      <c r="K429" s="2" t="str">
        <f t="shared" si="172"/>
        <v>ESTERIL</v>
      </c>
      <c r="L429" s="2">
        <f t="shared" si="173"/>
        <v>2.2100000000000001E-4</v>
      </c>
      <c r="M429" s="2">
        <f t="shared" si="174"/>
        <v>2.6</v>
      </c>
      <c r="N429" s="8">
        <v>0.34</v>
      </c>
      <c r="O429" s="11">
        <v>0.04</v>
      </c>
      <c r="P429" s="11">
        <f t="shared" si="198"/>
        <v>0</v>
      </c>
      <c r="Q429" s="11">
        <f t="shared" si="199"/>
        <v>1</v>
      </c>
      <c r="R429" s="11">
        <f t="shared" si="200"/>
        <v>0</v>
      </c>
      <c r="S429" s="11">
        <f t="shared" si="201"/>
        <v>10692900</v>
      </c>
      <c r="T429" s="2">
        <v>0</v>
      </c>
      <c r="U429" s="2">
        <v>3270</v>
      </c>
      <c r="V429" s="2">
        <f t="shared" si="175"/>
        <v>0</v>
      </c>
      <c r="W429" s="2">
        <f t="shared" si="176"/>
        <v>1</v>
      </c>
      <c r="X429" s="2">
        <v>0</v>
      </c>
      <c r="Y429" s="2">
        <v>593</v>
      </c>
      <c r="Z429" s="5">
        <v>0</v>
      </c>
      <c r="AA429" s="5">
        <v>5</v>
      </c>
      <c r="AB429" s="5">
        <v>1581</v>
      </c>
      <c r="AC429" s="5">
        <v>481</v>
      </c>
      <c r="AD429" s="5">
        <v>10</v>
      </c>
      <c r="AE429" s="5">
        <v>71</v>
      </c>
      <c r="AF429" s="5">
        <f t="shared" si="177"/>
        <v>0</v>
      </c>
      <c r="AG429" s="5">
        <f t="shared" si="178"/>
        <v>2.4189646831156266E-3</v>
      </c>
      <c r="AH429" s="5">
        <f t="shared" si="179"/>
        <v>0.76487663280116114</v>
      </c>
      <c r="AI429" s="5">
        <f t="shared" si="180"/>
        <v>0.23270440251572327</v>
      </c>
      <c r="AJ429" s="5">
        <v>0</v>
      </c>
      <c r="AK429" s="3">
        <v>3</v>
      </c>
      <c r="AL429" s="3">
        <v>1417</v>
      </c>
      <c r="AM429" s="3">
        <v>687</v>
      </c>
      <c r="AN429" s="3">
        <v>2</v>
      </c>
      <c r="AO429" s="3">
        <v>39</v>
      </c>
      <c r="AP429" s="1">
        <f t="shared" si="181"/>
        <v>0</v>
      </c>
      <c r="AQ429" s="1">
        <f t="shared" si="182"/>
        <v>1.4238253440911248E-3</v>
      </c>
      <c r="AR429" s="1">
        <f t="shared" si="183"/>
        <v>0.67252017085904126</v>
      </c>
      <c r="AS429" s="1">
        <f t="shared" si="184"/>
        <v>0.32605600379686761</v>
      </c>
      <c r="AT429" s="5">
        <f t="shared" si="185"/>
        <v>2067</v>
      </c>
      <c r="AU429" s="3">
        <f t="shared" si="191"/>
        <v>2107</v>
      </c>
      <c r="AV429" s="2">
        <f t="shared" si="186"/>
        <v>3270</v>
      </c>
      <c r="AW429" s="1">
        <f t="shared" si="192"/>
        <v>0.31640058055152392</v>
      </c>
      <c r="AX429" s="1">
        <f t="shared" si="193"/>
        <v>0.31039392501186519</v>
      </c>
      <c r="AY429" s="1">
        <f t="shared" si="194"/>
        <v>0</v>
      </c>
      <c r="AZ429" s="1">
        <f t="shared" si="194"/>
        <v>0.93118177503559552</v>
      </c>
      <c r="BA429" s="1">
        <f t="shared" si="194"/>
        <v>439.82819174181299</v>
      </c>
      <c r="BB429" s="1">
        <f t="shared" si="187"/>
        <v>213.24062648315137</v>
      </c>
      <c r="BC429" s="1">
        <f t="shared" si="195"/>
        <v>0</v>
      </c>
      <c r="BD429" s="1">
        <f t="shared" si="195"/>
        <v>1.5820029027576197</v>
      </c>
      <c r="BE429" s="1">
        <f t="shared" si="195"/>
        <v>500.22931785195931</v>
      </c>
      <c r="BF429" s="1">
        <f t="shared" si="188"/>
        <v>152.188679245283</v>
      </c>
      <c r="BG429" s="1">
        <f t="shared" si="196"/>
        <v>0</v>
      </c>
      <c r="BH429" s="1">
        <f t="shared" si="196"/>
        <v>1.4238253440911246E-3</v>
      </c>
      <c r="BI429" s="1">
        <f t="shared" si="196"/>
        <v>0.67252017085904126</v>
      </c>
      <c r="BJ429" s="1">
        <f t="shared" si="189"/>
        <v>0.32605600379686756</v>
      </c>
      <c r="BK429" s="1">
        <f t="shared" si="197"/>
        <v>0</v>
      </c>
      <c r="BL429" s="1">
        <f t="shared" si="197"/>
        <v>2.418964683115627E-3</v>
      </c>
      <c r="BM429" s="1">
        <f t="shared" si="197"/>
        <v>0.76487663280116114</v>
      </c>
      <c r="BN429" s="1">
        <f t="shared" si="190"/>
        <v>0.23270440251572327</v>
      </c>
    </row>
    <row r="430" spans="1:66" hidden="1">
      <c r="A430" s="2" t="s">
        <v>1049</v>
      </c>
      <c r="B430" s="2" t="s">
        <v>105</v>
      </c>
      <c r="C430" s="2" t="s">
        <v>164</v>
      </c>
      <c r="E430" s="6" t="s">
        <v>14</v>
      </c>
      <c r="F430" s="2" t="s">
        <v>1436</v>
      </c>
      <c r="G430" s="2" t="s">
        <v>1433</v>
      </c>
      <c r="H430" s="2" t="s">
        <v>1434</v>
      </c>
      <c r="I430" s="2">
        <v>123</v>
      </c>
      <c r="J430" s="2">
        <v>60</v>
      </c>
      <c r="K430" s="2" t="str">
        <f t="shared" si="172"/>
        <v>ESTERIL</v>
      </c>
      <c r="L430" s="2">
        <f t="shared" si="173"/>
        <v>2.0400000000000003E-4</v>
      </c>
      <c r="M430" s="2">
        <f t="shared" si="174"/>
        <v>1.2</v>
      </c>
      <c r="N430" s="9">
        <v>0.34</v>
      </c>
      <c r="O430" s="10">
        <v>0.02</v>
      </c>
      <c r="P430" s="11">
        <f t="shared" si="198"/>
        <v>0</v>
      </c>
      <c r="Q430" s="11">
        <f t="shared" si="199"/>
        <v>1</v>
      </c>
      <c r="R430" s="11">
        <f t="shared" si="200"/>
        <v>0</v>
      </c>
      <c r="S430" s="11">
        <f t="shared" si="201"/>
        <v>5846724</v>
      </c>
      <c r="T430" s="2">
        <v>0</v>
      </c>
      <c r="U430" s="2">
        <v>2418</v>
      </c>
      <c r="V430" s="2">
        <f t="shared" si="175"/>
        <v>0</v>
      </c>
      <c r="W430" s="2">
        <f t="shared" si="176"/>
        <v>1</v>
      </c>
      <c r="X430" s="2">
        <v>0</v>
      </c>
      <c r="Y430" s="2">
        <v>549</v>
      </c>
      <c r="Z430" s="5">
        <v>0</v>
      </c>
      <c r="AA430" s="5">
        <v>3</v>
      </c>
      <c r="AB430" s="5">
        <v>1047</v>
      </c>
      <c r="AC430" s="5">
        <v>538</v>
      </c>
      <c r="AD430" s="5">
        <v>4</v>
      </c>
      <c r="AE430" s="5">
        <v>34</v>
      </c>
      <c r="AF430" s="5">
        <f t="shared" si="177"/>
        <v>0</v>
      </c>
      <c r="AG430" s="5">
        <f t="shared" si="178"/>
        <v>1.889168765743073E-3</v>
      </c>
      <c r="AH430" s="5">
        <f t="shared" si="179"/>
        <v>0.65931989924433254</v>
      </c>
      <c r="AI430" s="5">
        <f t="shared" si="180"/>
        <v>0.33879093198992444</v>
      </c>
      <c r="AJ430" s="2">
        <v>0</v>
      </c>
      <c r="AK430" s="3">
        <v>0</v>
      </c>
      <c r="AL430" s="3">
        <v>867</v>
      </c>
      <c r="AM430" s="3">
        <v>737</v>
      </c>
      <c r="AN430" s="3">
        <v>0</v>
      </c>
      <c r="AO430" s="3">
        <v>22</v>
      </c>
      <c r="AP430" s="1">
        <f t="shared" si="181"/>
        <v>0</v>
      </c>
      <c r="AQ430" s="1">
        <f t="shared" si="182"/>
        <v>0</v>
      </c>
      <c r="AR430" s="1">
        <f t="shared" si="183"/>
        <v>0.54052369077306728</v>
      </c>
      <c r="AS430" s="1">
        <f t="shared" si="184"/>
        <v>0.45947630922693267</v>
      </c>
      <c r="AT430" s="5">
        <f t="shared" si="185"/>
        <v>1588</v>
      </c>
      <c r="AU430" s="3">
        <f t="shared" si="191"/>
        <v>1604</v>
      </c>
      <c r="AV430" s="2">
        <f t="shared" si="186"/>
        <v>2418</v>
      </c>
      <c r="AW430" s="1">
        <f t="shared" si="192"/>
        <v>0.30453400503778338</v>
      </c>
      <c r="AX430" s="1">
        <f t="shared" si="193"/>
        <v>0.30149625935162094</v>
      </c>
      <c r="AY430" s="1">
        <f t="shared" si="194"/>
        <v>0</v>
      </c>
      <c r="AZ430" s="1">
        <f t="shared" si="194"/>
        <v>0</v>
      </c>
      <c r="BA430" s="1">
        <f t="shared" si="194"/>
        <v>261.39725685785538</v>
      </c>
      <c r="BB430" s="1">
        <f t="shared" si="187"/>
        <v>222.20274314214464</v>
      </c>
      <c r="BC430" s="1">
        <f t="shared" si="195"/>
        <v>0</v>
      </c>
      <c r="BD430" s="1">
        <f t="shared" si="195"/>
        <v>0.91360201511335015</v>
      </c>
      <c r="BE430" s="1">
        <f t="shared" si="195"/>
        <v>318.84710327455923</v>
      </c>
      <c r="BF430" s="1">
        <f t="shared" si="188"/>
        <v>163.83929471032747</v>
      </c>
      <c r="BG430" s="1">
        <f t="shared" si="196"/>
        <v>0</v>
      </c>
      <c r="BH430" s="1">
        <f t="shared" si="196"/>
        <v>0</v>
      </c>
      <c r="BI430" s="1">
        <f t="shared" si="196"/>
        <v>0.54052369077306739</v>
      </c>
      <c r="BJ430" s="1">
        <f t="shared" si="189"/>
        <v>0.45947630922693267</v>
      </c>
      <c r="BK430" s="1">
        <f t="shared" si="197"/>
        <v>0</v>
      </c>
      <c r="BL430" s="1">
        <f t="shared" si="197"/>
        <v>1.889168765743073E-3</v>
      </c>
      <c r="BM430" s="1">
        <f t="shared" si="197"/>
        <v>0.65931989924433254</v>
      </c>
      <c r="BN430" s="1">
        <f t="shared" si="190"/>
        <v>0.33879093198992444</v>
      </c>
    </row>
    <row r="431" spans="1:66" hidden="1">
      <c r="A431" s="2" t="s">
        <v>1047</v>
      </c>
      <c r="B431" s="2" t="s">
        <v>105</v>
      </c>
      <c r="C431" s="2" t="s">
        <v>164</v>
      </c>
      <c r="D431" s="2">
        <v>11451</v>
      </c>
      <c r="E431" s="6" t="s">
        <v>13</v>
      </c>
      <c r="F431" s="2" t="s">
        <v>1436</v>
      </c>
      <c r="G431" s="2" t="s">
        <v>1433</v>
      </c>
      <c r="H431" s="2" t="s">
        <v>1434</v>
      </c>
      <c r="I431" s="2">
        <v>2</v>
      </c>
      <c r="J431" s="2">
        <v>60</v>
      </c>
      <c r="K431" s="2" t="str">
        <f t="shared" si="172"/>
        <v>ESTERIL</v>
      </c>
      <c r="L431" s="2">
        <f t="shared" si="173"/>
        <v>2.0400000000000003E-4</v>
      </c>
      <c r="M431" s="2">
        <f t="shared" si="174"/>
        <v>7.1999999999999993</v>
      </c>
      <c r="N431" s="8">
        <v>0.34</v>
      </c>
      <c r="O431" s="11">
        <v>0.12</v>
      </c>
      <c r="P431" s="11">
        <f t="shared" si="198"/>
        <v>0</v>
      </c>
      <c r="Q431" s="11">
        <f t="shared" si="199"/>
        <v>1</v>
      </c>
      <c r="R431" s="11">
        <f t="shared" si="200"/>
        <v>0</v>
      </c>
      <c r="S431" s="11">
        <f t="shared" si="201"/>
        <v>37039396</v>
      </c>
      <c r="T431" s="2">
        <v>0</v>
      </c>
      <c r="U431" s="2">
        <v>6086</v>
      </c>
      <c r="V431" s="2">
        <f t="shared" si="175"/>
        <v>0</v>
      </c>
      <c r="W431" s="2">
        <f t="shared" si="176"/>
        <v>1</v>
      </c>
      <c r="X431" s="2">
        <v>0</v>
      </c>
      <c r="Y431" s="2">
        <v>920</v>
      </c>
      <c r="Z431" s="5">
        <v>0</v>
      </c>
      <c r="AA431" s="5">
        <v>10</v>
      </c>
      <c r="AB431" s="5">
        <v>2524</v>
      </c>
      <c r="AC431" s="5">
        <v>1267</v>
      </c>
      <c r="AD431" s="5">
        <v>12</v>
      </c>
      <c r="AE431" s="5">
        <v>82</v>
      </c>
      <c r="AF431" s="5">
        <f t="shared" si="177"/>
        <v>0</v>
      </c>
      <c r="AG431" s="5">
        <f t="shared" si="178"/>
        <v>2.6308866087871611E-3</v>
      </c>
      <c r="AH431" s="5">
        <f t="shared" si="179"/>
        <v>0.66403578005787955</v>
      </c>
      <c r="AI431" s="5">
        <f t="shared" si="180"/>
        <v>0.33333333333333331</v>
      </c>
      <c r="AJ431" s="5">
        <v>0</v>
      </c>
      <c r="AK431" s="3">
        <v>3</v>
      </c>
      <c r="AL431" s="3">
        <v>2095</v>
      </c>
      <c r="AM431" s="3">
        <v>1756</v>
      </c>
      <c r="AN431" s="3">
        <v>2</v>
      </c>
      <c r="AO431" s="3">
        <v>39</v>
      </c>
      <c r="AP431" s="1">
        <f t="shared" si="181"/>
        <v>0</v>
      </c>
      <c r="AQ431" s="1">
        <f t="shared" si="182"/>
        <v>7.7841203943954335E-4</v>
      </c>
      <c r="AR431" s="1">
        <f t="shared" si="183"/>
        <v>0.54359107420861441</v>
      </c>
      <c r="AS431" s="1">
        <f t="shared" si="184"/>
        <v>0.45563051375194602</v>
      </c>
      <c r="AT431" s="5">
        <f t="shared" si="185"/>
        <v>3801</v>
      </c>
      <c r="AU431" s="3">
        <f t="shared" si="191"/>
        <v>3854</v>
      </c>
      <c r="AV431" s="2">
        <f t="shared" si="186"/>
        <v>6086</v>
      </c>
      <c r="AW431" s="1">
        <f t="shared" si="192"/>
        <v>0.32023151802157329</v>
      </c>
      <c r="AX431" s="1">
        <f t="shared" si="193"/>
        <v>0.31582771146860406</v>
      </c>
      <c r="AY431" s="1">
        <f t="shared" si="194"/>
        <v>0</v>
      </c>
      <c r="AZ431" s="1">
        <f t="shared" si="194"/>
        <v>0.94748313440581211</v>
      </c>
      <c r="BA431" s="1">
        <f t="shared" si="194"/>
        <v>661.65905552672552</v>
      </c>
      <c r="BB431" s="1">
        <f t="shared" si="187"/>
        <v>554.59346133886868</v>
      </c>
      <c r="BC431" s="1">
        <f t="shared" si="195"/>
        <v>0</v>
      </c>
      <c r="BD431" s="1">
        <f t="shared" si="195"/>
        <v>3.202315180215733</v>
      </c>
      <c r="BE431" s="1">
        <f t="shared" si="195"/>
        <v>808.26435148645101</v>
      </c>
      <c r="BF431" s="1">
        <f t="shared" si="188"/>
        <v>405.73333333333335</v>
      </c>
      <c r="BG431" s="1">
        <f t="shared" si="196"/>
        <v>0</v>
      </c>
      <c r="BH431" s="1">
        <f t="shared" si="196"/>
        <v>7.7841203943954324E-4</v>
      </c>
      <c r="BI431" s="1">
        <f t="shared" si="196"/>
        <v>0.54359107420861441</v>
      </c>
      <c r="BJ431" s="1">
        <f t="shared" si="189"/>
        <v>0.45563051375194596</v>
      </c>
      <c r="BK431" s="1">
        <f t="shared" si="197"/>
        <v>0</v>
      </c>
      <c r="BL431" s="1">
        <f t="shared" si="197"/>
        <v>2.6308866087871616E-3</v>
      </c>
      <c r="BM431" s="1">
        <f t="shared" si="197"/>
        <v>0.66403578005787955</v>
      </c>
      <c r="BN431" s="1">
        <f t="shared" si="190"/>
        <v>0.33333333333333331</v>
      </c>
    </row>
    <row r="432" spans="1:66" hidden="1">
      <c r="A432" s="2" t="s">
        <v>616</v>
      </c>
      <c r="B432" s="2" t="s">
        <v>105</v>
      </c>
      <c r="C432" s="2" t="s">
        <v>163</v>
      </c>
      <c r="D432" s="2" t="s">
        <v>678</v>
      </c>
      <c r="E432" s="6" t="s">
        <v>3</v>
      </c>
      <c r="F432" s="2" t="s">
        <v>1436</v>
      </c>
      <c r="G432" s="2" t="s">
        <v>6</v>
      </c>
      <c r="H432" s="2" t="s">
        <v>1434</v>
      </c>
      <c r="I432" s="2">
        <v>16</v>
      </c>
      <c r="K432" s="2" t="str">
        <f t="shared" si="172"/>
        <v>MINERIO</v>
      </c>
      <c r="L432" s="2">
        <f t="shared" si="173"/>
        <v>0</v>
      </c>
      <c r="M432" s="2">
        <f t="shared" si="174"/>
        <v>0</v>
      </c>
      <c r="N432" s="8">
        <v>0.34</v>
      </c>
      <c r="O432" s="11">
        <v>0.46</v>
      </c>
      <c r="P432" s="11">
        <f t="shared" si="198"/>
        <v>8.9285714285714288E-2</v>
      </c>
      <c r="Q432" s="11">
        <f t="shared" si="199"/>
        <v>0.99992388838993496</v>
      </c>
      <c r="R432" s="11">
        <f t="shared" si="200"/>
        <v>99943.21428571429</v>
      </c>
      <c r="S432" s="11">
        <f t="shared" si="201"/>
        <v>1119278.8034037112</v>
      </c>
      <c r="T432" s="2">
        <v>115</v>
      </c>
      <c r="U432" s="2">
        <v>1173</v>
      </c>
      <c r="V432" s="2">
        <f t="shared" si="175"/>
        <v>8.9285714285714288E-2</v>
      </c>
      <c r="W432" s="2">
        <f t="shared" si="176"/>
        <v>0.9107142857142857</v>
      </c>
      <c r="X432" s="2">
        <v>0</v>
      </c>
      <c r="Y432" s="2">
        <v>376</v>
      </c>
      <c r="Z432" s="2">
        <v>0</v>
      </c>
      <c r="AA432" s="2">
        <v>41</v>
      </c>
      <c r="AB432" s="2">
        <v>491</v>
      </c>
      <c r="AC432" s="2">
        <v>251</v>
      </c>
      <c r="AD432" s="2">
        <v>47</v>
      </c>
      <c r="AE432" s="2">
        <v>45</v>
      </c>
      <c r="AF432" s="5">
        <f t="shared" si="177"/>
        <v>0</v>
      </c>
      <c r="AG432" s="5">
        <f t="shared" si="178"/>
        <v>5.2362707535121331E-2</v>
      </c>
      <c r="AH432" s="5">
        <f t="shared" si="179"/>
        <v>0.62707535121328228</v>
      </c>
      <c r="AI432" s="5">
        <f t="shared" si="180"/>
        <v>0.32056194125159643</v>
      </c>
      <c r="AJ432" s="2">
        <v>0</v>
      </c>
      <c r="AK432" s="3">
        <v>41</v>
      </c>
      <c r="AL432" s="3">
        <v>491</v>
      </c>
      <c r="AM432" s="3">
        <v>251</v>
      </c>
      <c r="AN432" s="3">
        <v>47</v>
      </c>
      <c r="AO432" s="3">
        <v>45</v>
      </c>
      <c r="AP432" s="1">
        <f t="shared" si="181"/>
        <v>0</v>
      </c>
      <c r="AQ432" s="1">
        <f t="shared" si="182"/>
        <v>5.2362707535121331E-2</v>
      </c>
      <c r="AR432" s="1">
        <f t="shared" si="183"/>
        <v>0.62707535121328228</v>
      </c>
      <c r="AS432" s="1">
        <f t="shared" si="184"/>
        <v>0.32056194125159643</v>
      </c>
      <c r="AT432" s="5">
        <f t="shared" si="185"/>
        <v>783</v>
      </c>
      <c r="AU432" s="3">
        <f t="shared" si="191"/>
        <v>783</v>
      </c>
      <c r="AV432" s="2">
        <f t="shared" si="186"/>
        <v>1288</v>
      </c>
      <c r="AW432" s="1">
        <f t="shared" si="192"/>
        <v>0.32899106002554279</v>
      </c>
      <c r="AX432" s="1">
        <f t="shared" si="193"/>
        <v>0.32899106002554279</v>
      </c>
      <c r="AY432" s="1">
        <f t="shared" si="194"/>
        <v>0</v>
      </c>
      <c r="AZ432" s="1">
        <f t="shared" si="194"/>
        <v>13.488633461047254</v>
      </c>
      <c r="BA432" s="1">
        <f t="shared" si="194"/>
        <v>161.53461047254152</v>
      </c>
      <c r="BB432" s="1">
        <f t="shared" si="187"/>
        <v>82.576756066411235</v>
      </c>
      <c r="BC432" s="1">
        <f t="shared" si="195"/>
        <v>0</v>
      </c>
      <c r="BD432" s="1">
        <f t="shared" si="195"/>
        <v>13.488633461047254</v>
      </c>
      <c r="BE432" s="1">
        <f t="shared" si="195"/>
        <v>161.53461047254152</v>
      </c>
      <c r="BF432" s="1">
        <f t="shared" si="188"/>
        <v>82.576756066411235</v>
      </c>
      <c r="BG432" s="1">
        <f t="shared" si="196"/>
        <v>0</v>
      </c>
      <c r="BH432" s="1">
        <f t="shared" si="196"/>
        <v>5.2362707535121324E-2</v>
      </c>
      <c r="BI432" s="1">
        <f t="shared" si="196"/>
        <v>0.62707535121328217</v>
      </c>
      <c r="BJ432" s="1">
        <f t="shared" si="189"/>
        <v>0.32056194125159637</v>
      </c>
      <c r="BK432" s="1">
        <f t="shared" si="197"/>
        <v>0</v>
      </c>
      <c r="BL432" s="1">
        <f t="shared" si="197"/>
        <v>5.2362707535121324E-2</v>
      </c>
      <c r="BM432" s="1">
        <f t="shared" si="197"/>
        <v>0.62707535121328217</v>
      </c>
      <c r="BN432" s="1">
        <f t="shared" si="190"/>
        <v>0.32056194125159637</v>
      </c>
    </row>
    <row r="433" spans="1:66" hidden="1">
      <c r="A433" s="2" t="s">
        <v>616</v>
      </c>
      <c r="B433" s="2" t="s">
        <v>105</v>
      </c>
      <c r="C433" s="2" t="s">
        <v>164</v>
      </c>
      <c r="D433" s="2" t="s">
        <v>822</v>
      </c>
      <c r="E433" s="6" t="s">
        <v>17</v>
      </c>
      <c r="F433" s="2" t="s">
        <v>1436</v>
      </c>
      <c r="G433" s="2" t="s">
        <v>6</v>
      </c>
      <c r="H433" s="2" t="s">
        <v>1434</v>
      </c>
      <c r="I433" s="2">
        <v>61</v>
      </c>
      <c r="J433" s="2">
        <v>60</v>
      </c>
      <c r="K433" s="2" t="str">
        <f t="shared" si="172"/>
        <v>MINERIO</v>
      </c>
      <c r="L433" s="2">
        <f t="shared" si="173"/>
        <v>1.9800000000000002E-4</v>
      </c>
      <c r="M433" s="2">
        <f t="shared" si="174"/>
        <v>18</v>
      </c>
      <c r="N433" s="8">
        <v>0.33</v>
      </c>
      <c r="O433" s="11">
        <v>0.3</v>
      </c>
      <c r="P433" s="11">
        <f t="shared" si="198"/>
        <v>1.589825119236884E-3</v>
      </c>
      <c r="Q433" s="11">
        <f t="shared" si="199"/>
        <v>0.99999936710823534</v>
      </c>
      <c r="R433" s="11">
        <f t="shared" si="200"/>
        <v>10000.101748807632</v>
      </c>
      <c r="S433" s="11">
        <f t="shared" si="201"/>
        <v>6290060.0190702956</v>
      </c>
      <c r="T433" s="2">
        <v>4</v>
      </c>
      <c r="U433" s="2">
        <v>2512</v>
      </c>
      <c r="V433" s="2">
        <f t="shared" si="175"/>
        <v>1.589825119236884E-3</v>
      </c>
      <c r="W433" s="2">
        <f t="shared" si="176"/>
        <v>0.99841017488076311</v>
      </c>
      <c r="X433" s="2">
        <v>0</v>
      </c>
      <c r="Y433" s="2">
        <v>524</v>
      </c>
      <c r="Z433" s="5">
        <v>0</v>
      </c>
      <c r="AA433" s="5">
        <v>15</v>
      </c>
      <c r="AB433" s="5">
        <v>1157</v>
      </c>
      <c r="AC433" s="5">
        <v>451</v>
      </c>
      <c r="AD433" s="5">
        <v>24</v>
      </c>
      <c r="AE433" s="5">
        <v>37</v>
      </c>
      <c r="AF433" s="5">
        <f t="shared" si="177"/>
        <v>0</v>
      </c>
      <c r="AG433" s="5">
        <f t="shared" si="178"/>
        <v>9.242144177449169E-3</v>
      </c>
      <c r="AH433" s="5">
        <f t="shared" si="179"/>
        <v>0.7128773875539125</v>
      </c>
      <c r="AI433" s="5">
        <f t="shared" si="180"/>
        <v>0.27788046826863833</v>
      </c>
      <c r="AJ433" s="5">
        <v>0</v>
      </c>
      <c r="AK433" s="3">
        <v>8</v>
      </c>
      <c r="AL433" s="3">
        <v>1011</v>
      </c>
      <c r="AM433" s="3">
        <v>624</v>
      </c>
      <c r="AN433" s="3">
        <v>15</v>
      </c>
      <c r="AO433" s="3">
        <v>25</v>
      </c>
      <c r="AP433" s="1">
        <f t="shared" si="181"/>
        <v>0</v>
      </c>
      <c r="AQ433" s="1">
        <f t="shared" si="182"/>
        <v>4.8691418137553257E-3</v>
      </c>
      <c r="AR433" s="1">
        <f t="shared" si="183"/>
        <v>0.61533779671332922</v>
      </c>
      <c r="AS433" s="1">
        <f t="shared" si="184"/>
        <v>0.37979306147291542</v>
      </c>
      <c r="AT433" s="5">
        <f t="shared" si="185"/>
        <v>1623</v>
      </c>
      <c r="AU433" s="3">
        <f t="shared" si="191"/>
        <v>1643</v>
      </c>
      <c r="AV433" s="2">
        <f t="shared" si="186"/>
        <v>2516</v>
      </c>
      <c r="AW433" s="1">
        <f t="shared" si="192"/>
        <v>0.3100431300061614</v>
      </c>
      <c r="AX433" s="1">
        <f t="shared" si="193"/>
        <v>0.30626902008521001</v>
      </c>
      <c r="AY433" s="1">
        <f t="shared" si="194"/>
        <v>0</v>
      </c>
      <c r="AZ433" s="1">
        <f t="shared" si="194"/>
        <v>2.4501521606816801</v>
      </c>
      <c r="BA433" s="1">
        <f t="shared" si="194"/>
        <v>309.63797930614732</v>
      </c>
      <c r="BB433" s="1">
        <f t="shared" si="187"/>
        <v>191.11186853317105</v>
      </c>
      <c r="BC433" s="1">
        <f t="shared" si="195"/>
        <v>0</v>
      </c>
      <c r="BD433" s="1">
        <f t="shared" si="195"/>
        <v>4.6506469500924208</v>
      </c>
      <c r="BE433" s="1">
        <f t="shared" si="195"/>
        <v>358.71990141712877</v>
      </c>
      <c r="BF433" s="1">
        <f t="shared" si="188"/>
        <v>139.82945163277878</v>
      </c>
      <c r="BG433" s="1">
        <f t="shared" si="196"/>
        <v>0</v>
      </c>
      <c r="BH433" s="1">
        <f t="shared" si="196"/>
        <v>4.8691418137553257E-3</v>
      </c>
      <c r="BI433" s="1">
        <f t="shared" si="196"/>
        <v>0.61533779671332922</v>
      </c>
      <c r="BJ433" s="1">
        <f t="shared" si="189"/>
        <v>0.37979306147291542</v>
      </c>
      <c r="BK433" s="1">
        <f t="shared" si="197"/>
        <v>0</v>
      </c>
      <c r="BL433" s="1">
        <f t="shared" si="197"/>
        <v>9.2421441774491672E-3</v>
      </c>
      <c r="BM433" s="1">
        <f t="shared" si="197"/>
        <v>0.7128773875539125</v>
      </c>
      <c r="BN433" s="1">
        <f t="shared" si="190"/>
        <v>0.27788046826863827</v>
      </c>
    </row>
    <row r="434" spans="1:66" hidden="1">
      <c r="A434" s="2" t="s">
        <v>161</v>
      </c>
      <c r="B434" s="2" t="s">
        <v>105</v>
      </c>
      <c r="C434" s="2" t="s">
        <v>164</v>
      </c>
      <c r="D434" s="2" t="s">
        <v>361</v>
      </c>
      <c r="E434" s="6" t="s">
        <v>89</v>
      </c>
      <c r="F434" s="2" t="s">
        <v>6</v>
      </c>
      <c r="G434" s="2" t="s">
        <v>6</v>
      </c>
      <c r="H434" s="2" t="s">
        <v>1434</v>
      </c>
      <c r="I434" s="2">
        <v>198</v>
      </c>
      <c r="J434" s="2">
        <v>50</v>
      </c>
      <c r="K434" s="2" t="str">
        <f t="shared" si="172"/>
        <v>ESTERIL</v>
      </c>
      <c r="L434" s="2">
        <f t="shared" si="173"/>
        <v>1.65E-4</v>
      </c>
      <c r="M434" s="2">
        <f t="shared" si="174"/>
        <v>4</v>
      </c>
      <c r="N434" s="8">
        <v>0.33</v>
      </c>
      <c r="O434" s="11">
        <v>0.08</v>
      </c>
      <c r="P434" s="11">
        <f t="shared" si="198"/>
        <v>0</v>
      </c>
      <c r="Q434" s="11">
        <f t="shared" si="199"/>
        <v>1</v>
      </c>
      <c r="R434" s="11">
        <f t="shared" si="200"/>
        <v>0</v>
      </c>
      <c r="S434" s="11">
        <f t="shared" si="201"/>
        <v>5574321</v>
      </c>
      <c r="T434" s="2">
        <v>0</v>
      </c>
      <c r="U434" s="2">
        <v>2361</v>
      </c>
      <c r="V434" s="2">
        <f t="shared" si="175"/>
        <v>0</v>
      </c>
      <c r="W434" s="2">
        <f t="shared" si="176"/>
        <v>1</v>
      </c>
      <c r="X434" s="2">
        <v>0</v>
      </c>
      <c r="Y434" s="2">
        <v>504</v>
      </c>
      <c r="Z434" s="5">
        <v>0</v>
      </c>
      <c r="AA434" s="5">
        <v>0</v>
      </c>
      <c r="AB434" s="5">
        <v>539</v>
      </c>
      <c r="AC434" s="5">
        <v>1056</v>
      </c>
      <c r="AD434" s="5">
        <v>0</v>
      </c>
      <c r="AE434" s="5">
        <v>4</v>
      </c>
      <c r="AF434" s="5">
        <f t="shared" si="177"/>
        <v>0</v>
      </c>
      <c r="AG434" s="5">
        <f t="shared" si="178"/>
        <v>0</v>
      </c>
      <c r="AH434" s="5">
        <f t="shared" si="179"/>
        <v>0.33793103448275863</v>
      </c>
      <c r="AI434" s="5">
        <f t="shared" si="180"/>
        <v>0.66206896551724137</v>
      </c>
      <c r="AJ434" s="5">
        <v>0</v>
      </c>
      <c r="AK434" s="3">
        <v>0</v>
      </c>
      <c r="AL434" s="3">
        <v>387</v>
      </c>
      <c r="AM434" s="3">
        <v>1209</v>
      </c>
      <c r="AN434" s="3">
        <v>0</v>
      </c>
      <c r="AO434" s="3">
        <v>3</v>
      </c>
      <c r="AP434" s="1">
        <f t="shared" si="181"/>
        <v>0</v>
      </c>
      <c r="AQ434" s="1">
        <f t="shared" si="182"/>
        <v>0</v>
      </c>
      <c r="AR434" s="1">
        <f t="shared" si="183"/>
        <v>0.2424812030075188</v>
      </c>
      <c r="AS434" s="1">
        <f t="shared" si="184"/>
        <v>0.75751879699248126</v>
      </c>
      <c r="AT434" s="5">
        <f t="shared" si="185"/>
        <v>1595</v>
      </c>
      <c r="AU434" s="3">
        <f t="shared" si="191"/>
        <v>1596</v>
      </c>
      <c r="AV434" s="2">
        <f t="shared" si="186"/>
        <v>2361</v>
      </c>
      <c r="AW434" s="1">
        <f t="shared" si="192"/>
        <v>0.29605015673981189</v>
      </c>
      <c r="AX434" s="1">
        <f t="shared" si="193"/>
        <v>0.29586466165413533</v>
      </c>
      <c r="AY434" s="1">
        <f t="shared" si="194"/>
        <v>0</v>
      </c>
      <c r="AZ434" s="1">
        <f t="shared" si="194"/>
        <v>0</v>
      </c>
      <c r="BA434" s="1">
        <f t="shared" si="194"/>
        <v>114.49962406015037</v>
      </c>
      <c r="BB434" s="1">
        <f t="shared" si="187"/>
        <v>357.70037593984961</v>
      </c>
      <c r="BC434" s="1">
        <f t="shared" si="195"/>
        <v>0</v>
      </c>
      <c r="BD434" s="1">
        <f t="shared" si="195"/>
        <v>0</v>
      </c>
      <c r="BE434" s="1">
        <f t="shared" si="195"/>
        <v>159.57103448275862</v>
      </c>
      <c r="BF434" s="1">
        <f t="shared" si="188"/>
        <v>312.62896551724134</v>
      </c>
      <c r="BG434" s="1">
        <f t="shared" si="196"/>
        <v>0</v>
      </c>
      <c r="BH434" s="1">
        <f t="shared" si="196"/>
        <v>0</v>
      </c>
      <c r="BI434" s="1">
        <f t="shared" si="196"/>
        <v>0.2424812030075188</v>
      </c>
      <c r="BJ434" s="1">
        <f t="shared" si="189"/>
        <v>0.75751879699248115</v>
      </c>
      <c r="BK434" s="1">
        <f t="shared" si="197"/>
        <v>0</v>
      </c>
      <c r="BL434" s="1">
        <f t="shared" si="197"/>
        <v>0</v>
      </c>
      <c r="BM434" s="1">
        <f t="shared" si="197"/>
        <v>0.33793103448275869</v>
      </c>
      <c r="BN434" s="1">
        <f t="shared" si="190"/>
        <v>0.66206896551724137</v>
      </c>
    </row>
    <row r="435" spans="1:66" hidden="1">
      <c r="A435" s="2" t="s">
        <v>1047</v>
      </c>
      <c r="B435" s="2" t="s">
        <v>105</v>
      </c>
      <c r="C435" s="2" t="s">
        <v>1048</v>
      </c>
      <c r="D435" s="2">
        <v>16153</v>
      </c>
      <c r="E435" s="6" t="s">
        <v>115</v>
      </c>
      <c r="F435" s="2" t="s">
        <v>1436</v>
      </c>
      <c r="G435" s="2" t="s">
        <v>6</v>
      </c>
      <c r="H435" s="2" t="s">
        <v>1141</v>
      </c>
      <c r="I435" s="2">
        <v>9</v>
      </c>
      <c r="J435" s="2">
        <v>40</v>
      </c>
      <c r="K435" s="2" t="str">
        <f t="shared" si="172"/>
        <v>MINERIO</v>
      </c>
      <c r="L435" s="2">
        <f t="shared" si="173"/>
        <v>1.3200000000000001E-4</v>
      </c>
      <c r="M435" s="2">
        <f t="shared" si="174"/>
        <v>18</v>
      </c>
      <c r="N435" s="8">
        <v>0.33</v>
      </c>
      <c r="O435" s="11">
        <v>0.45</v>
      </c>
      <c r="P435" s="11">
        <f t="shared" si="198"/>
        <v>0</v>
      </c>
      <c r="Q435" s="11">
        <f t="shared" si="199"/>
        <v>1</v>
      </c>
      <c r="R435" s="11">
        <f t="shared" si="200"/>
        <v>0</v>
      </c>
      <c r="S435" s="11">
        <f t="shared" si="201"/>
        <v>3659569</v>
      </c>
      <c r="T435" s="2">
        <v>0</v>
      </c>
      <c r="U435" s="2">
        <v>1913</v>
      </c>
      <c r="V435" s="2">
        <f t="shared" si="175"/>
        <v>0</v>
      </c>
      <c r="W435" s="2">
        <f t="shared" si="176"/>
        <v>1</v>
      </c>
      <c r="X435" s="2">
        <v>0</v>
      </c>
      <c r="Y435" s="2">
        <v>455</v>
      </c>
      <c r="Z435" s="5">
        <v>0</v>
      </c>
      <c r="AA435" s="5">
        <v>46</v>
      </c>
      <c r="AB435" s="5">
        <v>750</v>
      </c>
      <c r="AC435" s="5">
        <v>491</v>
      </c>
      <c r="AD435" s="5">
        <v>38</v>
      </c>
      <c r="AE435" s="5">
        <v>21</v>
      </c>
      <c r="AF435" s="5">
        <f t="shared" si="177"/>
        <v>0</v>
      </c>
      <c r="AG435" s="5">
        <f t="shared" si="178"/>
        <v>3.5742035742035744E-2</v>
      </c>
      <c r="AH435" s="5">
        <f t="shared" si="179"/>
        <v>0.58275058275058278</v>
      </c>
      <c r="AI435" s="5">
        <f t="shared" si="180"/>
        <v>0.3815073815073815</v>
      </c>
      <c r="AJ435" s="5">
        <v>0</v>
      </c>
      <c r="AK435" s="3">
        <v>31</v>
      </c>
      <c r="AL435" s="3">
        <v>638</v>
      </c>
      <c r="AM435" s="3">
        <v>626</v>
      </c>
      <c r="AN435" s="3">
        <v>33</v>
      </c>
      <c r="AO435" s="3">
        <v>18</v>
      </c>
      <c r="AP435" s="1">
        <f t="shared" si="181"/>
        <v>0</v>
      </c>
      <c r="AQ435" s="1">
        <f t="shared" si="182"/>
        <v>2.3938223938223938E-2</v>
      </c>
      <c r="AR435" s="1">
        <f t="shared" si="183"/>
        <v>0.49266409266409267</v>
      </c>
      <c r="AS435" s="1">
        <f t="shared" si="184"/>
        <v>0.48339768339768341</v>
      </c>
      <c r="AT435" s="5">
        <f t="shared" si="185"/>
        <v>1287</v>
      </c>
      <c r="AU435" s="3">
        <f t="shared" si="191"/>
        <v>1295</v>
      </c>
      <c r="AV435" s="2">
        <f t="shared" si="186"/>
        <v>1913</v>
      </c>
      <c r="AW435" s="1">
        <f t="shared" si="192"/>
        <v>0.29728049728049727</v>
      </c>
      <c r="AX435" s="1">
        <f t="shared" si="193"/>
        <v>0.29544401544401544</v>
      </c>
      <c r="AY435" s="1">
        <f t="shared" si="194"/>
        <v>0</v>
      </c>
      <c r="AZ435" s="1">
        <f t="shared" si="194"/>
        <v>9.1587644787644784</v>
      </c>
      <c r="BA435" s="1">
        <f t="shared" si="194"/>
        <v>188.49328185328184</v>
      </c>
      <c r="BB435" s="1">
        <f t="shared" si="187"/>
        <v>184.94795366795367</v>
      </c>
      <c r="BC435" s="1">
        <f t="shared" si="195"/>
        <v>0</v>
      </c>
      <c r="BD435" s="1">
        <f t="shared" si="195"/>
        <v>13.674902874902875</v>
      </c>
      <c r="BE435" s="1">
        <f t="shared" si="195"/>
        <v>222.96037296037295</v>
      </c>
      <c r="BF435" s="1">
        <f t="shared" si="188"/>
        <v>145.96472416472415</v>
      </c>
      <c r="BG435" s="1">
        <f t="shared" si="196"/>
        <v>0</v>
      </c>
      <c r="BH435" s="1">
        <f t="shared" si="196"/>
        <v>2.3938223938223938E-2</v>
      </c>
      <c r="BI435" s="1">
        <f t="shared" si="196"/>
        <v>0.49266409266409261</v>
      </c>
      <c r="BJ435" s="1">
        <f t="shared" si="189"/>
        <v>0.48339768339768335</v>
      </c>
      <c r="BK435" s="1">
        <f t="shared" si="197"/>
        <v>0</v>
      </c>
      <c r="BL435" s="1">
        <f t="shared" si="197"/>
        <v>3.5742035742035744E-2</v>
      </c>
      <c r="BM435" s="1">
        <f t="shared" si="197"/>
        <v>0.58275058275058278</v>
      </c>
      <c r="BN435" s="1">
        <f t="shared" si="190"/>
        <v>0.3815073815073815</v>
      </c>
    </row>
    <row r="436" spans="1:66" hidden="1">
      <c r="A436" s="2" t="s">
        <v>1047</v>
      </c>
      <c r="B436" s="2" t="s">
        <v>105</v>
      </c>
      <c r="C436" s="2" t="s">
        <v>1048</v>
      </c>
      <c r="D436" s="2">
        <v>16160</v>
      </c>
      <c r="E436" s="6" t="s">
        <v>49</v>
      </c>
      <c r="F436" s="2" t="s">
        <v>6</v>
      </c>
      <c r="G436" s="2" t="s">
        <v>6</v>
      </c>
      <c r="H436" s="2" t="s">
        <v>1434</v>
      </c>
      <c r="I436" s="2">
        <v>16</v>
      </c>
      <c r="J436" s="2">
        <v>10</v>
      </c>
      <c r="K436" s="2" t="str">
        <f t="shared" si="172"/>
        <v>ESTERIL</v>
      </c>
      <c r="L436" s="2">
        <f t="shared" si="173"/>
        <v>3.3000000000000003E-5</v>
      </c>
      <c r="M436" s="2">
        <f t="shared" si="174"/>
        <v>0.3</v>
      </c>
      <c r="N436" s="8">
        <v>0.33</v>
      </c>
      <c r="O436" s="11">
        <v>0.03</v>
      </c>
      <c r="P436" s="11">
        <f t="shared" si="198"/>
        <v>0</v>
      </c>
      <c r="Q436" s="11">
        <f t="shared" si="199"/>
        <v>1</v>
      </c>
      <c r="R436" s="11">
        <f t="shared" si="200"/>
        <v>0</v>
      </c>
      <c r="S436" s="11">
        <f t="shared" si="201"/>
        <v>228484</v>
      </c>
      <c r="T436" s="2">
        <v>0</v>
      </c>
      <c r="U436" s="2">
        <v>478</v>
      </c>
      <c r="V436" s="2">
        <f t="shared" si="175"/>
        <v>0</v>
      </c>
      <c r="W436" s="2">
        <f t="shared" si="176"/>
        <v>1</v>
      </c>
      <c r="X436" s="2">
        <v>0</v>
      </c>
      <c r="Y436" s="2">
        <v>285</v>
      </c>
      <c r="Z436" s="5">
        <v>0</v>
      </c>
      <c r="AA436" s="5">
        <v>2</v>
      </c>
      <c r="AB436" s="5">
        <v>185</v>
      </c>
      <c r="AC436" s="5">
        <v>198</v>
      </c>
      <c r="AD436" s="5">
        <v>5</v>
      </c>
      <c r="AE436" s="5">
        <v>11</v>
      </c>
      <c r="AF436" s="5">
        <f t="shared" si="177"/>
        <v>0</v>
      </c>
      <c r="AG436" s="5">
        <f t="shared" si="178"/>
        <v>5.1948051948051948E-3</v>
      </c>
      <c r="AH436" s="5">
        <f t="shared" si="179"/>
        <v>0.48051948051948051</v>
      </c>
      <c r="AI436" s="5">
        <f t="shared" si="180"/>
        <v>0.51428571428571423</v>
      </c>
      <c r="AJ436" s="5">
        <v>0</v>
      </c>
      <c r="AK436" s="3">
        <v>0</v>
      </c>
      <c r="AL436" s="3">
        <v>143</v>
      </c>
      <c r="AM436" s="3">
        <v>251</v>
      </c>
      <c r="AN436" s="3">
        <v>0</v>
      </c>
      <c r="AO436" s="3">
        <v>7</v>
      </c>
      <c r="AP436" s="1">
        <f t="shared" si="181"/>
        <v>0</v>
      </c>
      <c r="AQ436" s="1">
        <f t="shared" si="182"/>
        <v>0</v>
      </c>
      <c r="AR436" s="1">
        <f t="shared" si="183"/>
        <v>0.3629441624365482</v>
      </c>
      <c r="AS436" s="1">
        <f t="shared" si="184"/>
        <v>0.63705583756345174</v>
      </c>
      <c r="AT436" s="5">
        <f t="shared" si="185"/>
        <v>385</v>
      </c>
      <c r="AU436" s="3">
        <f t="shared" si="191"/>
        <v>394</v>
      </c>
      <c r="AV436" s="2">
        <f t="shared" si="186"/>
        <v>478</v>
      </c>
      <c r="AW436" s="1">
        <f t="shared" si="192"/>
        <v>0.24831168831168832</v>
      </c>
      <c r="AX436" s="1">
        <f t="shared" si="193"/>
        <v>0.24263959390862944</v>
      </c>
      <c r="AY436" s="1">
        <f t="shared" si="194"/>
        <v>0</v>
      </c>
      <c r="AZ436" s="1">
        <f t="shared" si="194"/>
        <v>0</v>
      </c>
      <c r="BA436" s="1">
        <f t="shared" si="194"/>
        <v>34.697461928934011</v>
      </c>
      <c r="BB436" s="1">
        <f t="shared" si="187"/>
        <v>60.90253807106599</v>
      </c>
      <c r="BC436" s="1">
        <f t="shared" si="195"/>
        <v>0</v>
      </c>
      <c r="BD436" s="1">
        <f t="shared" si="195"/>
        <v>0.49662337662337663</v>
      </c>
      <c r="BE436" s="1">
        <f t="shared" si="195"/>
        <v>45.937662337662339</v>
      </c>
      <c r="BF436" s="1">
        <f t="shared" si="188"/>
        <v>49.165714285714287</v>
      </c>
      <c r="BG436" s="1">
        <f t="shared" si="196"/>
        <v>0</v>
      </c>
      <c r="BH436" s="1">
        <f t="shared" si="196"/>
        <v>0</v>
      </c>
      <c r="BI436" s="1">
        <f t="shared" si="196"/>
        <v>0.36294416243654826</v>
      </c>
      <c r="BJ436" s="1">
        <f t="shared" si="189"/>
        <v>0.63705583756345185</v>
      </c>
      <c r="BK436" s="1">
        <f t="shared" si="197"/>
        <v>0</v>
      </c>
      <c r="BL436" s="1">
        <f t="shared" si="197"/>
        <v>5.1948051948051948E-3</v>
      </c>
      <c r="BM436" s="1">
        <f t="shared" si="197"/>
        <v>0.48051948051948057</v>
      </c>
      <c r="BN436" s="1">
        <f t="shared" si="190"/>
        <v>0.51428571428571435</v>
      </c>
    </row>
    <row r="437" spans="1:66" hidden="1">
      <c r="A437" s="2" t="s">
        <v>616</v>
      </c>
      <c r="B437" s="2" t="s">
        <v>105</v>
      </c>
      <c r="C437" s="2" t="s">
        <v>164</v>
      </c>
      <c r="D437" s="2" t="s">
        <v>770</v>
      </c>
      <c r="E437" s="6" t="s">
        <v>13</v>
      </c>
      <c r="F437" s="2" t="s">
        <v>1436</v>
      </c>
      <c r="G437" s="2" t="s">
        <v>1433</v>
      </c>
      <c r="H437" s="2" t="s">
        <v>1434</v>
      </c>
      <c r="I437" s="2">
        <v>9</v>
      </c>
      <c r="J437" s="2">
        <v>80</v>
      </c>
      <c r="K437" s="2" t="str">
        <f t="shared" si="172"/>
        <v>MINERIO</v>
      </c>
      <c r="L437" s="2">
        <f t="shared" si="173"/>
        <v>2.5599999999999999E-4</v>
      </c>
      <c r="M437" s="2">
        <f t="shared" si="174"/>
        <v>753.6</v>
      </c>
      <c r="N437" s="8">
        <v>0.32</v>
      </c>
      <c r="O437" s="11">
        <v>9.42</v>
      </c>
      <c r="P437" s="11">
        <f t="shared" si="198"/>
        <v>1.2257100149476832E-2</v>
      </c>
      <c r="Q437" s="11">
        <f t="shared" si="199"/>
        <v>0.9999962902376881</v>
      </c>
      <c r="R437" s="11">
        <f t="shared" si="200"/>
        <v>130503.41674140509</v>
      </c>
      <c r="S437" s="11">
        <f t="shared" si="201"/>
        <v>10647129.501533715</v>
      </c>
      <c r="T437" s="2">
        <v>41</v>
      </c>
      <c r="U437" s="2">
        <v>3304</v>
      </c>
      <c r="V437" s="2">
        <f t="shared" si="175"/>
        <v>1.2257100149476832E-2</v>
      </c>
      <c r="W437" s="2">
        <f t="shared" si="176"/>
        <v>0.98774289985052321</v>
      </c>
      <c r="X437" s="2">
        <v>0</v>
      </c>
      <c r="Y437" s="2">
        <v>618</v>
      </c>
      <c r="Z437" s="5">
        <v>0</v>
      </c>
      <c r="AA437" s="5">
        <v>143</v>
      </c>
      <c r="AB437" s="5">
        <v>1519</v>
      </c>
      <c r="AC437" s="5">
        <v>369</v>
      </c>
      <c r="AD437" s="5">
        <v>97</v>
      </c>
      <c r="AE437" s="5">
        <v>57</v>
      </c>
      <c r="AF437" s="5">
        <f t="shared" si="177"/>
        <v>0</v>
      </c>
      <c r="AG437" s="5">
        <f t="shared" si="178"/>
        <v>7.0408665681930077E-2</v>
      </c>
      <c r="AH437" s="5">
        <f t="shared" si="179"/>
        <v>0.74790743476120136</v>
      </c>
      <c r="AI437" s="5">
        <f t="shared" si="180"/>
        <v>0.18168389955686853</v>
      </c>
      <c r="AJ437" s="5">
        <v>0</v>
      </c>
      <c r="AK437" s="3">
        <v>102</v>
      </c>
      <c r="AL437" s="3">
        <v>1431</v>
      </c>
      <c r="AM437" s="3">
        <v>542</v>
      </c>
      <c r="AN437" s="3">
        <v>63</v>
      </c>
      <c r="AO437" s="3">
        <v>47</v>
      </c>
      <c r="AP437" s="1">
        <f t="shared" si="181"/>
        <v>0</v>
      </c>
      <c r="AQ437" s="1">
        <f t="shared" si="182"/>
        <v>4.9156626506024099E-2</v>
      </c>
      <c r="AR437" s="1">
        <f t="shared" si="183"/>
        <v>0.68963855421686748</v>
      </c>
      <c r="AS437" s="1">
        <f t="shared" si="184"/>
        <v>0.26120481927710842</v>
      </c>
      <c r="AT437" s="5">
        <f t="shared" si="185"/>
        <v>2031</v>
      </c>
      <c r="AU437" s="3">
        <f t="shared" si="191"/>
        <v>2075</v>
      </c>
      <c r="AV437" s="2">
        <f t="shared" si="186"/>
        <v>3345</v>
      </c>
      <c r="AW437" s="1">
        <f t="shared" si="192"/>
        <v>0.32939438700147711</v>
      </c>
      <c r="AX437" s="1">
        <f t="shared" si="193"/>
        <v>0.32240963855421689</v>
      </c>
      <c r="AY437" s="1">
        <f t="shared" si="194"/>
        <v>0</v>
      </c>
      <c r="AZ437" s="1">
        <f t="shared" si="194"/>
        <v>32.885783132530122</v>
      </c>
      <c r="BA437" s="1">
        <f t="shared" si="194"/>
        <v>461.36819277108435</v>
      </c>
      <c r="BB437" s="1">
        <f t="shared" si="187"/>
        <v>174.74602409638555</v>
      </c>
      <c r="BC437" s="1">
        <f t="shared" si="195"/>
        <v>0</v>
      </c>
      <c r="BD437" s="1">
        <f t="shared" si="195"/>
        <v>47.103397341211227</v>
      </c>
      <c r="BE437" s="1">
        <f t="shared" si="195"/>
        <v>500.35007385524375</v>
      </c>
      <c r="BF437" s="1">
        <f t="shared" si="188"/>
        <v>121.54652880354506</v>
      </c>
      <c r="BG437" s="1">
        <f t="shared" si="196"/>
        <v>0</v>
      </c>
      <c r="BH437" s="1">
        <f t="shared" si="196"/>
        <v>4.9156626506024099E-2</v>
      </c>
      <c r="BI437" s="1">
        <f t="shared" si="196"/>
        <v>0.68963855421686748</v>
      </c>
      <c r="BJ437" s="1">
        <f t="shared" si="189"/>
        <v>0.26120481927710842</v>
      </c>
      <c r="BK437" s="1">
        <f t="shared" si="197"/>
        <v>0</v>
      </c>
      <c r="BL437" s="1">
        <f t="shared" si="197"/>
        <v>7.0408665681930091E-2</v>
      </c>
      <c r="BM437" s="1">
        <f t="shared" si="197"/>
        <v>0.74790743476120147</v>
      </c>
      <c r="BN437" s="1">
        <f t="shared" si="190"/>
        <v>0.18168389955686856</v>
      </c>
    </row>
    <row r="438" spans="1:66" hidden="1">
      <c r="A438" s="2" t="s">
        <v>1047</v>
      </c>
      <c r="B438" s="2" t="s">
        <v>105</v>
      </c>
      <c r="C438" s="2" t="s">
        <v>1048</v>
      </c>
      <c r="D438" s="2">
        <v>16126</v>
      </c>
      <c r="E438" s="6" t="s">
        <v>114</v>
      </c>
      <c r="F438" s="2" t="s">
        <v>1436</v>
      </c>
      <c r="G438" s="2" t="s">
        <v>1433</v>
      </c>
      <c r="H438" s="2" t="s">
        <v>1434</v>
      </c>
      <c r="I438" s="2">
        <v>6</v>
      </c>
      <c r="J438" s="2">
        <v>25</v>
      </c>
      <c r="K438" s="2" t="str">
        <f t="shared" si="172"/>
        <v>ESTERIL</v>
      </c>
      <c r="L438" s="2">
        <f t="shared" si="173"/>
        <v>8.0000000000000007E-5</v>
      </c>
      <c r="M438" s="2">
        <f t="shared" si="174"/>
        <v>0</v>
      </c>
      <c r="N438" s="8">
        <v>0.32</v>
      </c>
      <c r="P438" s="11">
        <f t="shared" si="198"/>
        <v>0</v>
      </c>
      <c r="Q438" s="11">
        <f t="shared" si="199"/>
        <v>1</v>
      </c>
      <c r="R438" s="11">
        <f t="shared" si="200"/>
        <v>0</v>
      </c>
      <c r="S438" s="11">
        <f t="shared" si="201"/>
        <v>3606201</v>
      </c>
      <c r="T438" s="2">
        <v>0</v>
      </c>
      <c r="U438" s="2">
        <v>1899</v>
      </c>
      <c r="V438" s="2">
        <f t="shared" si="175"/>
        <v>0</v>
      </c>
      <c r="W438" s="2">
        <f t="shared" si="176"/>
        <v>1</v>
      </c>
      <c r="X438" s="2">
        <v>0</v>
      </c>
      <c r="Y438" s="2">
        <v>536</v>
      </c>
      <c r="Z438" s="5">
        <v>0</v>
      </c>
      <c r="AA438" s="5">
        <v>33</v>
      </c>
      <c r="AB438" s="5">
        <v>952</v>
      </c>
      <c r="AC438" s="5">
        <v>454</v>
      </c>
      <c r="AD438" s="5">
        <v>29</v>
      </c>
      <c r="AE438" s="5">
        <v>32</v>
      </c>
      <c r="AF438" s="5">
        <f t="shared" si="177"/>
        <v>0</v>
      </c>
      <c r="AG438" s="5">
        <f t="shared" si="178"/>
        <v>2.2932592077831826E-2</v>
      </c>
      <c r="AH438" s="5">
        <f t="shared" si="179"/>
        <v>0.66157053509381514</v>
      </c>
      <c r="AI438" s="5">
        <f t="shared" si="180"/>
        <v>0.31549687282835304</v>
      </c>
      <c r="AJ438" s="5">
        <v>0</v>
      </c>
      <c r="AK438" s="3">
        <v>20</v>
      </c>
      <c r="AL438" s="3">
        <v>818</v>
      </c>
      <c r="AM438" s="3">
        <v>624</v>
      </c>
      <c r="AN438" s="3">
        <v>18</v>
      </c>
      <c r="AO438" s="3">
        <v>20</v>
      </c>
      <c r="AP438" s="1">
        <f t="shared" si="181"/>
        <v>0</v>
      </c>
      <c r="AQ438" s="1">
        <f t="shared" si="182"/>
        <v>1.3679890560875513E-2</v>
      </c>
      <c r="AR438" s="1">
        <f t="shared" si="183"/>
        <v>0.55950752393980852</v>
      </c>
      <c r="AS438" s="1">
        <f t="shared" si="184"/>
        <v>0.426812585499316</v>
      </c>
      <c r="AT438" s="5">
        <f t="shared" si="185"/>
        <v>1439</v>
      </c>
      <c r="AU438" s="3">
        <f t="shared" si="191"/>
        <v>1462</v>
      </c>
      <c r="AV438" s="2">
        <f t="shared" si="186"/>
        <v>1899</v>
      </c>
      <c r="AW438" s="1">
        <f t="shared" si="192"/>
        <v>0.26393328700486451</v>
      </c>
      <c r="AX438" s="1">
        <f t="shared" si="193"/>
        <v>0.25978112175102597</v>
      </c>
      <c r="AY438" s="1">
        <f t="shared" si="194"/>
        <v>0</v>
      </c>
      <c r="AZ438" s="1">
        <f t="shared" si="194"/>
        <v>5.1956224350205193</v>
      </c>
      <c r="BA438" s="1">
        <f t="shared" si="194"/>
        <v>212.50095759233923</v>
      </c>
      <c r="BB438" s="1">
        <f t="shared" si="187"/>
        <v>162.10341997264021</v>
      </c>
      <c r="BC438" s="1">
        <f t="shared" si="195"/>
        <v>0</v>
      </c>
      <c r="BD438" s="1">
        <f t="shared" si="195"/>
        <v>8.7097984711605285</v>
      </c>
      <c r="BE438" s="1">
        <f t="shared" si="195"/>
        <v>251.26448922863102</v>
      </c>
      <c r="BF438" s="1">
        <f t="shared" si="188"/>
        <v>119.82571230020849</v>
      </c>
      <c r="BG438" s="1">
        <f t="shared" si="196"/>
        <v>0</v>
      </c>
      <c r="BH438" s="1">
        <f t="shared" si="196"/>
        <v>1.3679890560875513E-2</v>
      </c>
      <c r="BI438" s="1">
        <f t="shared" si="196"/>
        <v>0.55950752393980852</v>
      </c>
      <c r="BJ438" s="1">
        <f t="shared" si="189"/>
        <v>0.42681258549931606</v>
      </c>
      <c r="BK438" s="1">
        <f t="shared" si="197"/>
        <v>0</v>
      </c>
      <c r="BL438" s="1">
        <f t="shared" si="197"/>
        <v>2.2932592077831826E-2</v>
      </c>
      <c r="BM438" s="1">
        <f t="shared" si="197"/>
        <v>0.66157053509381514</v>
      </c>
      <c r="BN438" s="1">
        <f t="shared" si="190"/>
        <v>0.31549687282835298</v>
      </c>
    </row>
    <row r="439" spans="1:66" hidden="1">
      <c r="A439" s="2" t="s">
        <v>1049</v>
      </c>
      <c r="B439" s="2" t="s">
        <v>105</v>
      </c>
      <c r="C439" s="2" t="s">
        <v>164</v>
      </c>
      <c r="E439" s="6" t="s">
        <v>8</v>
      </c>
      <c r="F439" s="2" t="s">
        <v>6</v>
      </c>
      <c r="G439" s="2" t="s">
        <v>6</v>
      </c>
      <c r="H439" s="2" t="s">
        <v>1434</v>
      </c>
      <c r="I439" s="2">
        <v>83</v>
      </c>
      <c r="J439" s="2">
        <v>95</v>
      </c>
      <c r="K439" s="2" t="str">
        <f t="shared" si="172"/>
        <v>ESTERIL</v>
      </c>
      <c r="L439" s="2">
        <f t="shared" si="173"/>
        <v>3.0083333333333335E-4</v>
      </c>
      <c r="M439" s="2">
        <f t="shared" si="174"/>
        <v>0.95000000000000007</v>
      </c>
      <c r="N439" s="9">
        <v>0.31666666666666665</v>
      </c>
      <c r="O439" s="10">
        <v>0.01</v>
      </c>
      <c r="P439" s="11">
        <f t="shared" si="198"/>
        <v>0</v>
      </c>
      <c r="Q439" s="11">
        <f t="shared" si="199"/>
        <v>1</v>
      </c>
      <c r="R439" s="11">
        <f t="shared" si="200"/>
        <v>0</v>
      </c>
      <c r="S439" s="11">
        <f t="shared" si="201"/>
        <v>13719616</v>
      </c>
      <c r="T439" s="2">
        <v>0</v>
      </c>
      <c r="U439" s="2">
        <v>3704</v>
      </c>
      <c r="V439" s="2">
        <f t="shared" si="175"/>
        <v>0</v>
      </c>
      <c r="W439" s="2">
        <f t="shared" si="176"/>
        <v>1</v>
      </c>
      <c r="X439" s="2">
        <v>0</v>
      </c>
      <c r="Y439" s="2">
        <v>674</v>
      </c>
      <c r="Z439" s="2">
        <v>0</v>
      </c>
      <c r="AA439" s="2">
        <v>8</v>
      </c>
      <c r="AB439" s="2">
        <v>1860</v>
      </c>
      <c r="AC439" s="2">
        <v>493</v>
      </c>
      <c r="AD439" s="2">
        <v>13</v>
      </c>
      <c r="AE439" s="2">
        <v>44</v>
      </c>
      <c r="AF439" s="5">
        <f t="shared" si="177"/>
        <v>0</v>
      </c>
      <c r="AG439" s="5">
        <f t="shared" si="178"/>
        <v>3.3883947479881405E-3</v>
      </c>
      <c r="AH439" s="5">
        <f t="shared" si="179"/>
        <v>0.78780177890724268</v>
      </c>
      <c r="AI439" s="5">
        <f t="shared" si="180"/>
        <v>0.20880982634476916</v>
      </c>
      <c r="AJ439" s="2">
        <v>0</v>
      </c>
      <c r="AK439" s="3">
        <v>6</v>
      </c>
      <c r="AL439" s="3">
        <v>1652</v>
      </c>
      <c r="AM439" s="3">
        <v>729</v>
      </c>
      <c r="AN439" s="3">
        <v>7</v>
      </c>
      <c r="AO439" s="3">
        <v>24</v>
      </c>
      <c r="AP439" s="1">
        <f t="shared" si="181"/>
        <v>0</v>
      </c>
      <c r="AQ439" s="1">
        <f t="shared" si="182"/>
        <v>2.5136154168412233E-3</v>
      </c>
      <c r="AR439" s="1">
        <f t="shared" si="183"/>
        <v>0.6920821114369502</v>
      </c>
      <c r="AS439" s="1">
        <f t="shared" si="184"/>
        <v>0.3054042731462086</v>
      </c>
      <c r="AT439" s="5">
        <f t="shared" si="185"/>
        <v>2361</v>
      </c>
      <c r="AU439" s="3">
        <f t="shared" si="191"/>
        <v>2387</v>
      </c>
      <c r="AV439" s="2">
        <f t="shared" si="186"/>
        <v>3704</v>
      </c>
      <c r="AW439" s="1">
        <f t="shared" si="192"/>
        <v>0.31376535366370184</v>
      </c>
      <c r="AX439" s="1">
        <f t="shared" si="193"/>
        <v>0.31034771679932971</v>
      </c>
      <c r="AY439" s="1">
        <f t="shared" si="194"/>
        <v>0</v>
      </c>
      <c r="AZ439" s="1">
        <f t="shared" si="194"/>
        <v>1.8620863007959783</v>
      </c>
      <c r="BA439" s="1">
        <f t="shared" si="194"/>
        <v>512.69442815249272</v>
      </c>
      <c r="BB439" s="1">
        <f t="shared" si="187"/>
        <v>226.24348554671136</v>
      </c>
      <c r="BC439" s="1">
        <f t="shared" si="195"/>
        <v>0</v>
      </c>
      <c r="BD439" s="1">
        <f t="shared" si="195"/>
        <v>2.5101228293096147</v>
      </c>
      <c r="BE439" s="1">
        <f t="shared" si="195"/>
        <v>583.60355781448538</v>
      </c>
      <c r="BF439" s="1">
        <f t="shared" si="188"/>
        <v>154.68631935620502</v>
      </c>
      <c r="BG439" s="1">
        <f t="shared" si="196"/>
        <v>0</v>
      </c>
      <c r="BH439" s="1">
        <f t="shared" si="196"/>
        <v>2.5136154168412233E-3</v>
      </c>
      <c r="BI439" s="1">
        <f t="shared" si="196"/>
        <v>0.6920821114369502</v>
      </c>
      <c r="BJ439" s="1">
        <f t="shared" si="189"/>
        <v>0.3054042731462086</v>
      </c>
      <c r="BK439" s="1">
        <f t="shared" si="197"/>
        <v>0</v>
      </c>
      <c r="BL439" s="1">
        <f t="shared" si="197"/>
        <v>3.3883947479881409E-3</v>
      </c>
      <c r="BM439" s="1">
        <f t="shared" si="197"/>
        <v>0.78780177890724279</v>
      </c>
      <c r="BN439" s="1">
        <f t="shared" si="190"/>
        <v>0.20880982634476922</v>
      </c>
    </row>
    <row r="440" spans="1:66" hidden="1">
      <c r="A440" s="2" t="s">
        <v>161</v>
      </c>
      <c r="B440" s="2" t="s">
        <v>105</v>
      </c>
      <c r="C440" s="2" t="s">
        <v>164</v>
      </c>
      <c r="D440" s="2" t="s">
        <v>346</v>
      </c>
      <c r="E440" s="6" t="s">
        <v>22</v>
      </c>
      <c r="F440" s="2" t="s">
        <v>1436</v>
      </c>
      <c r="G440" s="2" t="s">
        <v>6</v>
      </c>
      <c r="H440" s="2" t="s">
        <v>1434</v>
      </c>
      <c r="I440" s="2">
        <v>183</v>
      </c>
      <c r="J440" s="2">
        <v>35</v>
      </c>
      <c r="K440" s="2" t="str">
        <f t="shared" si="172"/>
        <v>MINERIO</v>
      </c>
      <c r="L440" s="2">
        <f t="shared" si="173"/>
        <v>1.0849999999999999E-4</v>
      </c>
      <c r="M440" s="2">
        <f t="shared" si="174"/>
        <v>8.4</v>
      </c>
      <c r="N440" s="8">
        <v>0.31</v>
      </c>
      <c r="O440" s="11">
        <v>0.24</v>
      </c>
      <c r="P440" s="11">
        <f t="shared" si="198"/>
        <v>0</v>
      </c>
      <c r="Q440" s="11">
        <f t="shared" si="199"/>
        <v>1</v>
      </c>
      <c r="R440" s="11">
        <f t="shared" si="200"/>
        <v>0</v>
      </c>
      <c r="S440" s="11">
        <f t="shared" si="201"/>
        <v>3261636</v>
      </c>
      <c r="T440" s="2">
        <v>0</v>
      </c>
      <c r="U440" s="2">
        <v>1806</v>
      </c>
      <c r="V440" s="2">
        <f t="shared" si="175"/>
        <v>0</v>
      </c>
      <c r="W440" s="2">
        <f t="shared" si="176"/>
        <v>1</v>
      </c>
      <c r="X440" s="2">
        <v>0</v>
      </c>
      <c r="Y440" s="2">
        <v>458</v>
      </c>
      <c r="Z440" s="5">
        <v>0</v>
      </c>
      <c r="AA440" s="5">
        <v>232</v>
      </c>
      <c r="AB440" s="5">
        <v>674</v>
      </c>
      <c r="AC440" s="5">
        <v>73</v>
      </c>
      <c r="AD440" s="5">
        <v>215</v>
      </c>
      <c r="AE440" s="5">
        <v>59</v>
      </c>
      <c r="AF440" s="5">
        <f t="shared" si="177"/>
        <v>0</v>
      </c>
      <c r="AG440" s="5">
        <f t="shared" si="178"/>
        <v>0.23697650663942799</v>
      </c>
      <c r="AH440" s="5">
        <f t="shared" si="179"/>
        <v>0.68845760980592441</v>
      </c>
      <c r="AI440" s="5">
        <f t="shared" si="180"/>
        <v>7.4565883554647605E-2</v>
      </c>
      <c r="AJ440" s="5">
        <v>0</v>
      </c>
      <c r="AK440" s="3">
        <v>144</v>
      </c>
      <c r="AL440" s="3">
        <v>774</v>
      </c>
      <c r="AM440" s="3">
        <v>121</v>
      </c>
      <c r="AN440" s="3">
        <v>151</v>
      </c>
      <c r="AO440" s="3">
        <v>60</v>
      </c>
      <c r="AP440" s="1">
        <f t="shared" si="181"/>
        <v>0</v>
      </c>
      <c r="AQ440" s="1">
        <f t="shared" si="182"/>
        <v>0.13859480269489893</v>
      </c>
      <c r="AR440" s="1">
        <f t="shared" si="183"/>
        <v>0.74494706448508186</v>
      </c>
      <c r="AS440" s="1">
        <f t="shared" si="184"/>
        <v>0.11645813282001925</v>
      </c>
      <c r="AT440" s="5">
        <f t="shared" si="185"/>
        <v>979</v>
      </c>
      <c r="AU440" s="3">
        <f t="shared" si="191"/>
        <v>1039</v>
      </c>
      <c r="AV440" s="2">
        <f t="shared" si="186"/>
        <v>1806</v>
      </c>
      <c r="AW440" s="1">
        <f t="shared" si="192"/>
        <v>0.36894790602655769</v>
      </c>
      <c r="AX440" s="1">
        <f t="shared" si="193"/>
        <v>0.34764196342637149</v>
      </c>
      <c r="AY440" s="1">
        <f t="shared" si="194"/>
        <v>0</v>
      </c>
      <c r="AZ440" s="1">
        <f t="shared" si="194"/>
        <v>50.060442733397494</v>
      </c>
      <c r="BA440" s="1">
        <f t="shared" si="194"/>
        <v>269.07487969201151</v>
      </c>
      <c r="BB440" s="1">
        <f t="shared" si="187"/>
        <v>42.064677574590952</v>
      </c>
      <c r="BC440" s="1">
        <f t="shared" si="195"/>
        <v>0</v>
      </c>
      <c r="BD440" s="1">
        <f t="shared" si="195"/>
        <v>85.595914198161381</v>
      </c>
      <c r="BE440" s="1">
        <f t="shared" si="195"/>
        <v>248.67088866189988</v>
      </c>
      <c r="BF440" s="1">
        <f t="shared" si="188"/>
        <v>26.933197139938713</v>
      </c>
      <c r="BG440" s="1">
        <f t="shared" si="196"/>
        <v>0</v>
      </c>
      <c r="BH440" s="1">
        <f t="shared" si="196"/>
        <v>0.13859480269489893</v>
      </c>
      <c r="BI440" s="1">
        <f t="shared" si="196"/>
        <v>0.74494706448508174</v>
      </c>
      <c r="BJ440" s="1">
        <f t="shared" si="189"/>
        <v>0.11645813282001925</v>
      </c>
      <c r="BK440" s="1">
        <f t="shared" si="197"/>
        <v>0</v>
      </c>
      <c r="BL440" s="1">
        <f t="shared" si="197"/>
        <v>0.23697650663942799</v>
      </c>
      <c r="BM440" s="1">
        <f t="shared" si="197"/>
        <v>0.68845760980592441</v>
      </c>
      <c r="BN440" s="1">
        <f t="shared" si="190"/>
        <v>7.4565883554647605E-2</v>
      </c>
    </row>
    <row r="441" spans="1:66" hidden="1">
      <c r="A441" s="2" t="s">
        <v>1049</v>
      </c>
      <c r="B441" s="2" t="s">
        <v>105</v>
      </c>
      <c r="C441" s="2" t="s">
        <v>164</v>
      </c>
      <c r="E441" s="6" t="s">
        <v>137</v>
      </c>
      <c r="F441" s="2" t="s">
        <v>6</v>
      </c>
      <c r="G441" s="2" t="s">
        <v>6</v>
      </c>
      <c r="H441" s="2" t="s">
        <v>1434</v>
      </c>
      <c r="I441" s="2">
        <v>144</v>
      </c>
      <c r="J441" s="2">
        <v>15</v>
      </c>
      <c r="K441" s="2" t="str">
        <f t="shared" si="172"/>
        <v>ESTERIL</v>
      </c>
      <c r="L441" s="2">
        <f t="shared" si="173"/>
        <v>4.6500000000000005E-5</v>
      </c>
      <c r="M441" s="2">
        <f t="shared" si="174"/>
        <v>1.2</v>
      </c>
      <c r="N441" s="9">
        <v>0.31</v>
      </c>
      <c r="O441" s="10">
        <v>0.08</v>
      </c>
      <c r="P441" s="11">
        <f t="shared" si="198"/>
        <v>0</v>
      </c>
      <c r="Q441" s="11">
        <f t="shared" si="199"/>
        <v>1</v>
      </c>
      <c r="R441" s="11">
        <f t="shared" si="200"/>
        <v>0</v>
      </c>
      <c r="S441" s="11">
        <f t="shared" si="201"/>
        <v>620944</v>
      </c>
      <c r="T441" s="2">
        <v>0</v>
      </c>
      <c r="U441" s="2">
        <v>788</v>
      </c>
      <c r="V441" s="2">
        <f t="shared" si="175"/>
        <v>0</v>
      </c>
      <c r="W441" s="2">
        <f t="shared" si="176"/>
        <v>1</v>
      </c>
      <c r="X441" s="2">
        <v>0</v>
      </c>
      <c r="Y441" s="2">
        <v>321</v>
      </c>
      <c r="Z441" s="5">
        <v>0</v>
      </c>
      <c r="AA441" s="5">
        <v>0</v>
      </c>
      <c r="AB441" s="5">
        <v>195</v>
      </c>
      <c r="AC441" s="5">
        <v>371</v>
      </c>
      <c r="AD441" s="5">
        <v>0</v>
      </c>
      <c r="AE441" s="5">
        <v>4</v>
      </c>
      <c r="AF441" s="5">
        <f t="shared" si="177"/>
        <v>0</v>
      </c>
      <c r="AG441" s="5">
        <f t="shared" si="178"/>
        <v>0</v>
      </c>
      <c r="AH441" s="5">
        <f t="shared" si="179"/>
        <v>0.34452296819787986</v>
      </c>
      <c r="AI441" s="5">
        <f t="shared" si="180"/>
        <v>0.65547703180212014</v>
      </c>
      <c r="AJ441" s="5">
        <v>0</v>
      </c>
      <c r="AK441" s="3">
        <v>0</v>
      </c>
      <c r="AL441" s="3">
        <v>151</v>
      </c>
      <c r="AM441" s="3">
        <v>418</v>
      </c>
      <c r="AN441" s="3">
        <v>0</v>
      </c>
      <c r="AO441" s="3">
        <v>1</v>
      </c>
      <c r="AP441" s="1">
        <f t="shared" si="181"/>
        <v>0</v>
      </c>
      <c r="AQ441" s="1">
        <f t="shared" si="182"/>
        <v>0</v>
      </c>
      <c r="AR441" s="1">
        <f t="shared" si="183"/>
        <v>0.26537785588752194</v>
      </c>
      <c r="AS441" s="1">
        <f t="shared" si="184"/>
        <v>0.73462214411247806</v>
      </c>
      <c r="AT441" s="5">
        <f t="shared" si="185"/>
        <v>566</v>
      </c>
      <c r="AU441" s="3">
        <f t="shared" si="191"/>
        <v>569</v>
      </c>
      <c r="AV441" s="2">
        <f t="shared" si="186"/>
        <v>788</v>
      </c>
      <c r="AW441" s="1">
        <f t="shared" si="192"/>
        <v>0.27844522968197882</v>
      </c>
      <c r="AX441" s="1">
        <f t="shared" si="193"/>
        <v>0.27697715289982427</v>
      </c>
      <c r="AY441" s="1">
        <f t="shared" si="194"/>
        <v>0</v>
      </c>
      <c r="AZ441" s="1">
        <f t="shared" si="194"/>
        <v>0</v>
      </c>
      <c r="BA441" s="1">
        <f t="shared" si="194"/>
        <v>41.823550087873464</v>
      </c>
      <c r="BB441" s="1">
        <f t="shared" si="187"/>
        <v>115.77644991212655</v>
      </c>
      <c r="BC441" s="1">
        <f t="shared" si="195"/>
        <v>0</v>
      </c>
      <c r="BD441" s="1">
        <f t="shared" si="195"/>
        <v>0</v>
      </c>
      <c r="BE441" s="1">
        <f t="shared" si="195"/>
        <v>54.296819787985868</v>
      </c>
      <c r="BF441" s="1">
        <f t="shared" si="188"/>
        <v>103.30318021201414</v>
      </c>
      <c r="BG441" s="1">
        <f t="shared" si="196"/>
        <v>0</v>
      </c>
      <c r="BH441" s="1">
        <f t="shared" si="196"/>
        <v>0</v>
      </c>
      <c r="BI441" s="1">
        <f t="shared" si="196"/>
        <v>0.26537785588752194</v>
      </c>
      <c r="BJ441" s="1">
        <f t="shared" si="189"/>
        <v>0.73462214411247806</v>
      </c>
      <c r="BK441" s="1">
        <f t="shared" si="197"/>
        <v>0</v>
      </c>
      <c r="BL441" s="1">
        <f t="shared" si="197"/>
        <v>0</v>
      </c>
      <c r="BM441" s="1">
        <f t="shared" si="197"/>
        <v>0.34452296819787981</v>
      </c>
      <c r="BN441" s="1">
        <f t="shared" si="190"/>
        <v>0.65547703180212014</v>
      </c>
    </row>
    <row r="442" spans="1:66" hidden="1">
      <c r="A442" s="2" t="s">
        <v>616</v>
      </c>
      <c r="B442" s="2" t="s">
        <v>105</v>
      </c>
      <c r="C442" s="2" t="s">
        <v>164</v>
      </c>
      <c r="D442" s="2" t="s">
        <v>799</v>
      </c>
      <c r="E442" s="6" t="s">
        <v>14</v>
      </c>
      <c r="F442" s="2" t="s">
        <v>1436</v>
      </c>
      <c r="G442" s="2" t="s">
        <v>1433</v>
      </c>
      <c r="H442" s="2" t="s">
        <v>1434</v>
      </c>
      <c r="I442" s="2">
        <v>38</v>
      </c>
      <c r="J442" s="2">
        <v>135</v>
      </c>
      <c r="K442" s="2" t="str">
        <f t="shared" si="172"/>
        <v>MINERIO</v>
      </c>
      <c r="L442" s="2">
        <f t="shared" si="173"/>
        <v>4.0499999999999998E-4</v>
      </c>
      <c r="M442" s="2">
        <f t="shared" si="174"/>
        <v>29.7</v>
      </c>
      <c r="N442" s="8">
        <v>0.3</v>
      </c>
      <c r="O442" s="11">
        <v>0.22</v>
      </c>
      <c r="P442" s="11">
        <f t="shared" si="198"/>
        <v>0.11491515331944031</v>
      </c>
      <c r="Q442" s="11">
        <f t="shared" si="199"/>
        <v>0.99996134856653751</v>
      </c>
      <c r="R442" s="11">
        <f t="shared" si="200"/>
        <v>769077.59273593337</v>
      </c>
      <c r="S442" s="11">
        <f t="shared" si="201"/>
        <v>6692310.3226146037</v>
      </c>
      <c r="T442" s="2">
        <v>386</v>
      </c>
      <c r="U442" s="2">
        <v>2973</v>
      </c>
      <c r="V442" s="2">
        <f t="shared" si="175"/>
        <v>0.11491515331944031</v>
      </c>
      <c r="W442" s="2">
        <f t="shared" si="176"/>
        <v>0.88508484668055964</v>
      </c>
      <c r="X442" s="2">
        <v>0</v>
      </c>
      <c r="Y442" s="2">
        <v>668</v>
      </c>
      <c r="Z442" s="5">
        <v>0</v>
      </c>
      <c r="AA442" s="5">
        <v>28</v>
      </c>
      <c r="AB442" s="5">
        <v>1829</v>
      </c>
      <c r="AC442" s="5">
        <v>283</v>
      </c>
      <c r="AD442" s="5">
        <v>36</v>
      </c>
      <c r="AE442" s="5">
        <v>45</v>
      </c>
      <c r="AF442" s="5">
        <f t="shared" si="177"/>
        <v>0</v>
      </c>
      <c r="AG442" s="5">
        <f t="shared" si="178"/>
        <v>1.3084112149532711E-2</v>
      </c>
      <c r="AH442" s="5">
        <f t="shared" si="179"/>
        <v>0.85467289719626172</v>
      </c>
      <c r="AI442" s="5">
        <f t="shared" si="180"/>
        <v>0.13224299065420561</v>
      </c>
      <c r="AJ442" s="5">
        <v>0</v>
      </c>
      <c r="AK442" s="3">
        <v>15</v>
      </c>
      <c r="AL442" s="3">
        <v>1774</v>
      </c>
      <c r="AM442" s="3">
        <v>384</v>
      </c>
      <c r="AN442" s="3">
        <v>16</v>
      </c>
      <c r="AO442" s="3">
        <v>32</v>
      </c>
      <c r="AP442" s="1">
        <f t="shared" si="181"/>
        <v>0</v>
      </c>
      <c r="AQ442" s="1">
        <f t="shared" si="182"/>
        <v>6.9028992176714222E-3</v>
      </c>
      <c r="AR442" s="1">
        <f t="shared" si="183"/>
        <v>0.81638288080994015</v>
      </c>
      <c r="AS442" s="1">
        <f t="shared" si="184"/>
        <v>0.1767142199723884</v>
      </c>
      <c r="AT442" s="5">
        <f t="shared" si="185"/>
        <v>2140</v>
      </c>
      <c r="AU442" s="3">
        <f t="shared" si="191"/>
        <v>2173</v>
      </c>
      <c r="AV442" s="2">
        <f t="shared" si="186"/>
        <v>3359</v>
      </c>
      <c r="AW442" s="1">
        <f t="shared" si="192"/>
        <v>0.3139252336448598</v>
      </c>
      <c r="AX442" s="1">
        <f t="shared" si="193"/>
        <v>0.30915784629544407</v>
      </c>
      <c r="AY442" s="1">
        <f t="shared" si="194"/>
        <v>0</v>
      </c>
      <c r="AZ442" s="1">
        <f t="shared" si="194"/>
        <v>4.6373676944316609</v>
      </c>
      <c r="BA442" s="1">
        <f t="shared" si="194"/>
        <v>548.44601932811781</v>
      </c>
      <c r="BB442" s="1">
        <f t="shared" si="187"/>
        <v>118.71661297745052</v>
      </c>
      <c r="BC442" s="1">
        <f t="shared" si="195"/>
        <v>0</v>
      </c>
      <c r="BD442" s="1">
        <f t="shared" si="195"/>
        <v>8.7899065420560749</v>
      </c>
      <c r="BE442" s="1">
        <f t="shared" si="195"/>
        <v>574.16925233644861</v>
      </c>
      <c r="BF442" s="1">
        <f t="shared" si="188"/>
        <v>88.84084112149533</v>
      </c>
      <c r="BG442" s="1">
        <f t="shared" si="196"/>
        <v>0</v>
      </c>
      <c r="BH442" s="1">
        <f t="shared" si="196"/>
        <v>6.9028992176714222E-3</v>
      </c>
      <c r="BI442" s="1">
        <f t="shared" si="196"/>
        <v>0.81638288080994026</v>
      </c>
      <c r="BJ442" s="1">
        <f t="shared" si="189"/>
        <v>0.1767142199723884</v>
      </c>
      <c r="BK442" s="1">
        <f t="shared" si="197"/>
        <v>0</v>
      </c>
      <c r="BL442" s="1">
        <f t="shared" si="197"/>
        <v>1.3084112149532709E-2</v>
      </c>
      <c r="BM442" s="1">
        <f t="shared" si="197"/>
        <v>0.85467289719626161</v>
      </c>
      <c r="BN442" s="1">
        <f t="shared" si="190"/>
        <v>0.13224299065420561</v>
      </c>
    </row>
    <row r="443" spans="1:66" hidden="1">
      <c r="A443" s="2" t="s">
        <v>616</v>
      </c>
      <c r="B443" s="2" t="s">
        <v>105</v>
      </c>
      <c r="C443" s="2" t="s">
        <v>162</v>
      </c>
      <c r="D443" s="2" t="s">
        <v>737</v>
      </c>
      <c r="E443" s="6" t="s">
        <v>4</v>
      </c>
      <c r="F443" s="2" t="s">
        <v>1436</v>
      </c>
      <c r="G443" s="2" t="s">
        <v>1433</v>
      </c>
      <c r="H443" s="2" t="s">
        <v>1434</v>
      </c>
      <c r="I443" s="2">
        <v>20</v>
      </c>
      <c r="J443" s="2">
        <v>50</v>
      </c>
      <c r="K443" s="2" t="str">
        <f t="shared" si="172"/>
        <v>MINERIO</v>
      </c>
      <c r="L443" s="2">
        <f t="shared" si="173"/>
        <v>1.4999999999999999E-4</v>
      </c>
      <c r="M443" s="2">
        <f t="shared" si="174"/>
        <v>13.5</v>
      </c>
      <c r="N443" s="9">
        <v>0.3</v>
      </c>
      <c r="O443" s="10">
        <v>0.27</v>
      </c>
      <c r="P443" s="11">
        <f t="shared" si="198"/>
        <v>0</v>
      </c>
      <c r="Q443" s="11">
        <f t="shared" si="199"/>
        <v>1</v>
      </c>
      <c r="R443" s="11">
        <f t="shared" si="200"/>
        <v>0</v>
      </c>
      <c r="S443" s="11">
        <f t="shared" si="201"/>
        <v>9314704</v>
      </c>
      <c r="T443" s="2">
        <v>0</v>
      </c>
      <c r="U443" s="2">
        <v>3052</v>
      </c>
      <c r="V443" s="2">
        <f t="shared" si="175"/>
        <v>0</v>
      </c>
      <c r="W443" s="2">
        <f t="shared" si="176"/>
        <v>1</v>
      </c>
      <c r="X443" s="2">
        <v>0</v>
      </c>
      <c r="Y443" s="2">
        <v>544</v>
      </c>
      <c r="Z443" s="2">
        <v>0</v>
      </c>
      <c r="AA443" s="2">
        <v>124</v>
      </c>
      <c r="AB443" s="2">
        <v>1339</v>
      </c>
      <c r="AC443" s="2">
        <v>253</v>
      </c>
      <c r="AD443" s="2">
        <v>166</v>
      </c>
      <c r="AE443" s="2">
        <v>108</v>
      </c>
      <c r="AF443" s="5">
        <f t="shared" si="177"/>
        <v>0</v>
      </c>
      <c r="AG443" s="5">
        <f t="shared" si="178"/>
        <v>7.2261072261072257E-2</v>
      </c>
      <c r="AH443" s="5">
        <f t="shared" si="179"/>
        <v>0.78030303030303028</v>
      </c>
      <c r="AI443" s="5">
        <f t="shared" si="180"/>
        <v>0.14743589743589744</v>
      </c>
      <c r="AJ443" s="2">
        <v>0</v>
      </c>
      <c r="AK443" s="3">
        <v>64</v>
      </c>
      <c r="AL443" s="3">
        <v>1351</v>
      </c>
      <c r="AM443" s="3">
        <v>396</v>
      </c>
      <c r="AN443" s="3">
        <v>82</v>
      </c>
      <c r="AO443" s="3">
        <v>94</v>
      </c>
      <c r="AP443" s="1">
        <f t="shared" si="181"/>
        <v>0</v>
      </c>
      <c r="AQ443" s="1">
        <f t="shared" si="182"/>
        <v>3.5339591385974603E-2</v>
      </c>
      <c r="AR443" s="1">
        <f t="shared" si="183"/>
        <v>0.74599668691330756</v>
      </c>
      <c r="AS443" s="1">
        <f t="shared" si="184"/>
        <v>0.21866372170071782</v>
      </c>
      <c r="AT443" s="5">
        <f t="shared" si="185"/>
        <v>1716</v>
      </c>
      <c r="AU443" s="3">
        <f t="shared" si="191"/>
        <v>1811</v>
      </c>
      <c r="AV443" s="2">
        <f t="shared" si="186"/>
        <v>3052</v>
      </c>
      <c r="AW443" s="1">
        <f t="shared" si="192"/>
        <v>0.35571095571095573</v>
      </c>
      <c r="AX443" s="1">
        <f t="shared" si="193"/>
        <v>0.33705135284373272</v>
      </c>
      <c r="AY443" s="1">
        <f t="shared" si="194"/>
        <v>0</v>
      </c>
      <c r="AZ443" s="1">
        <f t="shared" si="194"/>
        <v>21.571286581998894</v>
      </c>
      <c r="BA443" s="1">
        <f t="shared" si="194"/>
        <v>455.35637769188293</v>
      </c>
      <c r="BB443" s="1">
        <f t="shared" si="187"/>
        <v>133.47233572611816</v>
      </c>
      <c r="BC443" s="1">
        <f t="shared" si="195"/>
        <v>0</v>
      </c>
      <c r="BD443" s="1">
        <f t="shared" si="195"/>
        <v>44.10815850815851</v>
      </c>
      <c r="BE443" s="1">
        <f t="shared" si="195"/>
        <v>476.29696969696971</v>
      </c>
      <c r="BF443" s="1">
        <f t="shared" si="188"/>
        <v>89.994871794871798</v>
      </c>
      <c r="BG443" s="1">
        <f t="shared" si="196"/>
        <v>0</v>
      </c>
      <c r="BH443" s="1">
        <f t="shared" si="196"/>
        <v>3.5339591385974596E-2</v>
      </c>
      <c r="BI443" s="1">
        <f t="shared" si="196"/>
        <v>0.74599668691330756</v>
      </c>
      <c r="BJ443" s="1">
        <f t="shared" si="189"/>
        <v>0.21866372170071782</v>
      </c>
      <c r="BK443" s="1">
        <f t="shared" si="197"/>
        <v>0</v>
      </c>
      <c r="BL443" s="1">
        <f t="shared" si="197"/>
        <v>7.2261072261072271E-2</v>
      </c>
      <c r="BM443" s="1">
        <f t="shared" si="197"/>
        <v>0.78030303030303039</v>
      </c>
      <c r="BN443" s="1">
        <f t="shared" si="190"/>
        <v>0.14743589743589744</v>
      </c>
    </row>
    <row r="444" spans="1:66" hidden="1">
      <c r="A444" s="2" t="s">
        <v>161</v>
      </c>
      <c r="B444" s="2" t="s">
        <v>105</v>
      </c>
      <c r="C444" s="2" t="s">
        <v>164</v>
      </c>
      <c r="D444" s="2" t="s">
        <v>425</v>
      </c>
      <c r="E444" s="6" t="s">
        <v>92</v>
      </c>
      <c r="F444" s="2" t="s">
        <v>1436</v>
      </c>
      <c r="G444" s="2" t="s">
        <v>1433</v>
      </c>
      <c r="H444" s="2" t="s">
        <v>1434</v>
      </c>
      <c r="I444" s="2">
        <v>262</v>
      </c>
      <c r="J444" s="2">
        <v>40</v>
      </c>
      <c r="K444" s="2" t="str">
        <f t="shared" si="172"/>
        <v>MINERIO</v>
      </c>
      <c r="L444" s="2">
        <f t="shared" si="173"/>
        <v>1.2E-4</v>
      </c>
      <c r="M444" s="2">
        <f t="shared" si="174"/>
        <v>10.4</v>
      </c>
      <c r="N444" s="8">
        <v>0.3</v>
      </c>
      <c r="O444" s="11">
        <v>0.26</v>
      </c>
      <c r="P444" s="11">
        <f t="shared" si="198"/>
        <v>0</v>
      </c>
      <c r="Q444" s="11">
        <f t="shared" si="199"/>
        <v>1</v>
      </c>
      <c r="R444" s="11">
        <f t="shared" si="200"/>
        <v>0</v>
      </c>
      <c r="S444" s="11">
        <f t="shared" si="201"/>
        <v>5621641</v>
      </c>
      <c r="T444" s="2">
        <v>0</v>
      </c>
      <c r="U444" s="2">
        <v>2371</v>
      </c>
      <c r="V444" s="2">
        <f t="shared" si="175"/>
        <v>0</v>
      </c>
      <c r="W444" s="2">
        <f t="shared" si="176"/>
        <v>1</v>
      </c>
      <c r="X444" s="2">
        <v>0</v>
      </c>
      <c r="Y444" s="2">
        <v>539</v>
      </c>
      <c r="Z444" s="5">
        <v>0</v>
      </c>
      <c r="AA444" s="5">
        <v>38</v>
      </c>
      <c r="AB444" s="5">
        <v>1212</v>
      </c>
      <c r="AC444" s="5">
        <v>165</v>
      </c>
      <c r="AD444" s="5">
        <v>63</v>
      </c>
      <c r="AE444" s="5">
        <v>111</v>
      </c>
      <c r="AF444" s="5">
        <f t="shared" si="177"/>
        <v>0</v>
      </c>
      <c r="AG444" s="5">
        <f t="shared" si="178"/>
        <v>2.6855123674911659E-2</v>
      </c>
      <c r="AH444" s="5">
        <f t="shared" si="179"/>
        <v>0.85653710247349824</v>
      </c>
      <c r="AI444" s="5">
        <f t="shared" si="180"/>
        <v>0.1166077738515901</v>
      </c>
      <c r="AJ444" s="5">
        <v>0</v>
      </c>
      <c r="AK444" s="3">
        <v>16</v>
      </c>
      <c r="AL444" s="3">
        <v>1230</v>
      </c>
      <c r="AM444" s="3">
        <v>259</v>
      </c>
      <c r="AN444" s="3">
        <v>16</v>
      </c>
      <c r="AO444" s="3">
        <v>68</v>
      </c>
      <c r="AP444" s="1">
        <f t="shared" si="181"/>
        <v>0</v>
      </c>
      <c r="AQ444" s="1">
        <f t="shared" si="182"/>
        <v>1.0631229235880399E-2</v>
      </c>
      <c r="AR444" s="1">
        <f t="shared" si="183"/>
        <v>0.81727574750830567</v>
      </c>
      <c r="AS444" s="1">
        <f t="shared" si="184"/>
        <v>0.17209302325581396</v>
      </c>
      <c r="AT444" s="5">
        <f t="shared" si="185"/>
        <v>1415</v>
      </c>
      <c r="AU444" s="3">
        <f t="shared" si="191"/>
        <v>1505</v>
      </c>
      <c r="AV444" s="2">
        <f t="shared" si="186"/>
        <v>2371</v>
      </c>
      <c r="AW444" s="1">
        <f t="shared" si="192"/>
        <v>0.33512367491166078</v>
      </c>
      <c r="AX444" s="1">
        <f t="shared" si="193"/>
        <v>0.31508305647840529</v>
      </c>
      <c r="AY444" s="1">
        <f t="shared" si="194"/>
        <v>0</v>
      </c>
      <c r="AZ444" s="1">
        <f t="shared" si="194"/>
        <v>5.0413289036544846</v>
      </c>
      <c r="BA444" s="1">
        <f t="shared" si="194"/>
        <v>387.5521594684385</v>
      </c>
      <c r="BB444" s="1">
        <f t="shared" si="187"/>
        <v>81.606511627906968</v>
      </c>
      <c r="BC444" s="1">
        <f t="shared" si="195"/>
        <v>0</v>
      </c>
      <c r="BD444" s="1">
        <f t="shared" si="195"/>
        <v>12.73469964664311</v>
      </c>
      <c r="BE444" s="1">
        <f t="shared" si="195"/>
        <v>406.16989399293288</v>
      </c>
      <c r="BF444" s="1">
        <f t="shared" si="188"/>
        <v>55.295406360424032</v>
      </c>
      <c r="BG444" s="1">
        <f t="shared" si="196"/>
        <v>0</v>
      </c>
      <c r="BH444" s="1">
        <f t="shared" si="196"/>
        <v>1.0631229235880399E-2</v>
      </c>
      <c r="BI444" s="1">
        <f t="shared" si="196"/>
        <v>0.81727574750830567</v>
      </c>
      <c r="BJ444" s="1">
        <f t="shared" si="189"/>
        <v>0.17209302325581396</v>
      </c>
      <c r="BK444" s="1">
        <f t="shared" si="197"/>
        <v>0</v>
      </c>
      <c r="BL444" s="1">
        <f t="shared" si="197"/>
        <v>2.6855123674911663E-2</v>
      </c>
      <c r="BM444" s="1">
        <f t="shared" si="197"/>
        <v>0.85653710247349835</v>
      </c>
      <c r="BN444" s="1">
        <f t="shared" si="190"/>
        <v>0.11660777385159012</v>
      </c>
    </row>
    <row r="445" spans="1:66" hidden="1">
      <c r="A445" s="2" t="s">
        <v>161</v>
      </c>
      <c r="B445" s="2" t="s">
        <v>105</v>
      </c>
      <c r="C445" s="2" t="s">
        <v>164</v>
      </c>
      <c r="D445" s="2" t="s">
        <v>290</v>
      </c>
      <c r="E445" s="6" t="s">
        <v>80</v>
      </c>
      <c r="F445" s="2" t="s">
        <v>6</v>
      </c>
      <c r="G445" s="2" t="s">
        <v>6</v>
      </c>
      <c r="H445" s="2" t="s">
        <v>1141</v>
      </c>
      <c r="I445" s="2">
        <v>127</v>
      </c>
      <c r="J445" s="2">
        <v>25</v>
      </c>
      <c r="K445" s="2" t="str">
        <f t="shared" si="172"/>
        <v>ESTERIL</v>
      </c>
      <c r="L445" s="2">
        <f t="shared" si="173"/>
        <v>7.4999999999999993E-5</v>
      </c>
      <c r="M445" s="2">
        <f t="shared" si="174"/>
        <v>0.5</v>
      </c>
      <c r="N445" s="8">
        <v>0.3</v>
      </c>
      <c r="O445" s="11">
        <v>0.02</v>
      </c>
      <c r="P445" s="11">
        <f t="shared" si="198"/>
        <v>8.0882352941176478E-3</v>
      </c>
      <c r="Q445" s="11">
        <f t="shared" si="199"/>
        <v>0.99999400430926655</v>
      </c>
      <c r="R445" s="11">
        <f t="shared" si="200"/>
        <v>14479.914705882355</v>
      </c>
      <c r="S445" s="11">
        <f t="shared" si="201"/>
        <v>1790233.2662506385</v>
      </c>
      <c r="T445" s="2">
        <v>11</v>
      </c>
      <c r="U445" s="2">
        <v>1349</v>
      </c>
      <c r="V445" s="2">
        <f t="shared" si="175"/>
        <v>8.0882352941176478E-3</v>
      </c>
      <c r="W445" s="2">
        <f t="shared" si="176"/>
        <v>0.99191176470588238</v>
      </c>
      <c r="X445" s="2">
        <v>0</v>
      </c>
      <c r="Y445" s="2">
        <v>381</v>
      </c>
      <c r="Z445" s="5">
        <v>0</v>
      </c>
      <c r="AA445" s="5">
        <v>0</v>
      </c>
      <c r="AB445" s="5">
        <v>430</v>
      </c>
      <c r="AC445" s="5">
        <v>486</v>
      </c>
      <c r="AD445" s="5">
        <v>0</v>
      </c>
      <c r="AE445" s="5">
        <v>6</v>
      </c>
      <c r="AF445" s="5">
        <f t="shared" si="177"/>
        <v>0</v>
      </c>
      <c r="AG445" s="5">
        <f t="shared" si="178"/>
        <v>0</v>
      </c>
      <c r="AH445" s="5">
        <f t="shared" si="179"/>
        <v>0.46943231441048033</v>
      </c>
      <c r="AI445" s="5">
        <f t="shared" si="180"/>
        <v>0.53056768558951961</v>
      </c>
      <c r="AJ445" s="5">
        <v>0</v>
      </c>
      <c r="AK445" s="3">
        <v>0</v>
      </c>
      <c r="AL445" s="3">
        <v>356</v>
      </c>
      <c r="AM445" s="3">
        <v>566</v>
      </c>
      <c r="AN445" s="3">
        <v>0</v>
      </c>
      <c r="AO445" s="3">
        <v>0</v>
      </c>
      <c r="AP445" s="1">
        <f t="shared" si="181"/>
        <v>0</v>
      </c>
      <c r="AQ445" s="1">
        <f t="shared" si="182"/>
        <v>0</v>
      </c>
      <c r="AR445" s="1">
        <f t="shared" si="183"/>
        <v>0.38611713665943603</v>
      </c>
      <c r="AS445" s="1">
        <f t="shared" si="184"/>
        <v>0.61388286334056397</v>
      </c>
      <c r="AT445" s="5">
        <f t="shared" si="185"/>
        <v>916</v>
      </c>
      <c r="AU445" s="3">
        <f t="shared" si="191"/>
        <v>922</v>
      </c>
      <c r="AV445" s="2">
        <f t="shared" si="186"/>
        <v>1360</v>
      </c>
      <c r="AW445" s="1">
        <f t="shared" si="192"/>
        <v>0.29694323144104806</v>
      </c>
      <c r="AX445" s="1">
        <f t="shared" si="193"/>
        <v>0.29501084598698479</v>
      </c>
      <c r="AY445" s="1">
        <f t="shared" si="194"/>
        <v>0</v>
      </c>
      <c r="AZ445" s="1">
        <f t="shared" si="194"/>
        <v>0</v>
      </c>
      <c r="BA445" s="1">
        <f t="shared" si="194"/>
        <v>105.02386117136659</v>
      </c>
      <c r="BB445" s="1">
        <f t="shared" si="187"/>
        <v>166.9761388286334</v>
      </c>
      <c r="BC445" s="1">
        <f t="shared" si="195"/>
        <v>0</v>
      </c>
      <c r="BD445" s="1">
        <f t="shared" si="195"/>
        <v>0</v>
      </c>
      <c r="BE445" s="1">
        <f t="shared" si="195"/>
        <v>127.68558951965066</v>
      </c>
      <c r="BF445" s="1">
        <f t="shared" si="188"/>
        <v>144.31441048034935</v>
      </c>
      <c r="BG445" s="1">
        <f t="shared" si="196"/>
        <v>0</v>
      </c>
      <c r="BH445" s="1">
        <f t="shared" si="196"/>
        <v>0</v>
      </c>
      <c r="BI445" s="1">
        <f t="shared" si="196"/>
        <v>0.38611713665943598</v>
      </c>
      <c r="BJ445" s="1">
        <f t="shared" si="189"/>
        <v>0.61388286334056397</v>
      </c>
      <c r="BK445" s="1">
        <f t="shared" si="197"/>
        <v>0</v>
      </c>
      <c r="BL445" s="1">
        <f t="shared" si="197"/>
        <v>0</v>
      </c>
      <c r="BM445" s="1">
        <f t="shared" si="197"/>
        <v>0.46943231441048039</v>
      </c>
      <c r="BN445" s="1">
        <f t="shared" si="190"/>
        <v>0.53056768558951972</v>
      </c>
    </row>
    <row r="446" spans="1:66" hidden="1">
      <c r="A446" s="2" t="s">
        <v>1047</v>
      </c>
      <c r="B446" s="2" t="s">
        <v>105</v>
      </c>
      <c r="C446" s="2" t="s">
        <v>1048</v>
      </c>
      <c r="D446" s="2">
        <v>16156</v>
      </c>
      <c r="E446" s="6" t="s">
        <v>17</v>
      </c>
      <c r="F446" s="2" t="s">
        <v>6</v>
      </c>
      <c r="G446" s="2" t="s">
        <v>6</v>
      </c>
      <c r="H446" s="2" t="s">
        <v>1434</v>
      </c>
      <c r="I446" s="2">
        <v>12</v>
      </c>
      <c r="J446" s="2">
        <v>20</v>
      </c>
      <c r="K446" s="2" t="str">
        <f t="shared" si="172"/>
        <v>ESTERIL</v>
      </c>
      <c r="L446" s="2">
        <f t="shared" si="173"/>
        <v>6.0000000000000002E-5</v>
      </c>
      <c r="M446" s="2">
        <f t="shared" si="174"/>
        <v>1.2</v>
      </c>
      <c r="N446" s="8">
        <v>0.3</v>
      </c>
      <c r="O446" s="11">
        <v>0.06</v>
      </c>
      <c r="P446" s="11">
        <f t="shared" si="198"/>
        <v>0</v>
      </c>
      <c r="Q446" s="11">
        <f t="shared" si="199"/>
        <v>1</v>
      </c>
      <c r="R446" s="11">
        <f t="shared" si="200"/>
        <v>0</v>
      </c>
      <c r="S446" s="11">
        <f t="shared" si="201"/>
        <v>1018081</v>
      </c>
      <c r="T446" s="2">
        <v>0</v>
      </c>
      <c r="U446" s="2">
        <v>1009</v>
      </c>
      <c r="V446" s="2">
        <f t="shared" si="175"/>
        <v>0</v>
      </c>
      <c r="W446" s="2">
        <f t="shared" si="176"/>
        <v>1</v>
      </c>
      <c r="X446" s="2">
        <v>0</v>
      </c>
      <c r="Y446" s="2">
        <v>349</v>
      </c>
      <c r="Z446" s="5">
        <v>0</v>
      </c>
      <c r="AA446" s="5">
        <v>8</v>
      </c>
      <c r="AB446" s="5">
        <v>337</v>
      </c>
      <c r="AC446" s="5">
        <v>364</v>
      </c>
      <c r="AD446" s="5">
        <v>13</v>
      </c>
      <c r="AE446" s="5">
        <v>14</v>
      </c>
      <c r="AF446" s="5">
        <f t="shared" si="177"/>
        <v>0</v>
      </c>
      <c r="AG446" s="5">
        <f t="shared" si="178"/>
        <v>1.1283497884344146E-2</v>
      </c>
      <c r="AH446" s="5">
        <f t="shared" si="179"/>
        <v>0.47531734837799716</v>
      </c>
      <c r="AI446" s="5">
        <f t="shared" si="180"/>
        <v>0.51339915373765865</v>
      </c>
      <c r="AJ446" s="5">
        <v>0</v>
      </c>
      <c r="AK446" s="3">
        <v>3</v>
      </c>
      <c r="AL446" s="3">
        <v>277</v>
      </c>
      <c r="AM446" s="3">
        <v>436</v>
      </c>
      <c r="AN446" s="3">
        <v>5</v>
      </c>
      <c r="AO446" s="3">
        <v>13</v>
      </c>
      <c r="AP446" s="1">
        <f t="shared" si="181"/>
        <v>0</v>
      </c>
      <c r="AQ446" s="1">
        <f t="shared" si="182"/>
        <v>4.1899441340782122E-3</v>
      </c>
      <c r="AR446" s="1">
        <f t="shared" si="183"/>
        <v>0.38687150837988826</v>
      </c>
      <c r="AS446" s="1">
        <f t="shared" si="184"/>
        <v>0.60893854748603349</v>
      </c>
      <c r="AT446" s="5">
        <f t="shared" si="185"/>
        <v>709</v>
      </c>
      <c r="AU446" s="3">
        <f t="shared" si="191"/>
        <v>716</v>
      </c>
      <c r="AV446" s="2">
        <f t="shared" si="186"/>
        <v>1009</v>
      </c>
      <c r="AW446" s="1">
        <f t="shared" si="192"/>
        <v>0.28462623413258109</v>
      </c>
      <c r="AX446" s="1">
        <f t="shared" si="193"/>
        <v>0.28184357541899441</v>
      </c>
      <c r="AY446" s="1">
        <f t="shared" si="194"/>
        <v>0</v>
      </c>
      <c r="AZ446" s="1">
        <f t="shared" si="194"/>
        <v>0.84553072625698322</v>
      </c>
      <c r="BA446" s="1">
        <f t="shared" si="194"/>
        <v>78.070670391061455</v>
      </c>
      <c r="BB446" s="1">
        <f t="shared" si="187"/>
        <v>122.88379888268156</v>
      </c>
      <c r="BC446" s="1">
        <f t="shared" si="195"/>
        <v>0</v>
      </c>
      <c r="BD446" s="1">
        <f t="shared" si="195"/>
        <v>2.2770098730606487</v>
      </c>
      <c r="BE446" s="1">
        <f t="shared" si="195"/>
        <v>95.919040902679825</v>
      </c>
      <c r="BF446" s="1">
        <f t="shared" si="188"/>
        <v>103.60394922425952</v>
      </c>
      <c r="BG446" s="1">
        <f t="shared" si="196"/>
        <v>0</v>
      </c>
      <c r="BH446" s="1">
        <f t="shared" si="196"/>
        <v>4.1899441340782122E-3</v>
      </c>
      <c r="BI446" s="1">
        <f t="shared" si="196"/>
        <v>0.38687150837988826</v>
      </c>
      <c r="BJ446" s="1">
        <f t="shared" si="189"/>
        <v>0.60893854748603349</v>
      </c>
      <c r="BK446" s="1">
        <f t="shared" si="197"/>
        <v>0</v>
      </c>
      <c r="BL446" s="1">
        <f t="shared" si="197"/>
        <v>1.1283497884344146E-2</v>
      </c>
      <c r="BM446" s="1">
        <f t="shared" si="197"/>
        <v>0.47531734837799711</v>
      </c>
      <c r="BN446" s="1">
        <f t="shared" si="190"/>
        <v>0.51339915373765865</v>
      </c>
    </row>
    <row r="447" spans="1:66" hidden="1">
      <c r="A447" s="2" t="s">
        <v>161</v>
      </c>
      <c r="B447" s="2" t="s">
        <v>105</v>
      </c>
      <c r="C447" s="2" t="s">
        <v>164</v>
      </c>
      <c r="D447" s="2" t="s">
        <v>255</v>
      </c>
      <c r="E447" s="6" t="s">
        <v>76</v>
      </c>
      <c r="F447" s="2" t="s">
        <v>1436</v>
      </c>
      <c r="G447" s="2" t="s">
        <v>1433</v>
      </c>
      <c r="H447" s="2" t="s">
        <v>1434</v>
      </c>
      <c r="I447" s="2">
        <v>92</v>
      </c>
      <c r="J447" s="2">
        <v>10</v>
      </c>
      <c r="K447" s="2" t="str">
        <f t="shared" si="172"/>
        <v>MINERIO</v>
      </c>
      <c r="L447" s="2">
        <f t="shared" si="173"/>
        <v>3.0000000000000001E-5</v>
      </c>
      <c r="M447" s="2">
        <f t="shared" si="174"/>
        <v>34.6</v>
      </c>
      <c r="N447" s="8">
        <v>0.3</v>
      </c>
      <c r="O447" s="11">
        <v>3.46</v>
      </c>
      <c r="P447" s="11">
        <f t="shared" si="198"/>
        <v>2.2194821208384709E-2</v>
      </c>
      <c r="Q447" s="11">
        <f t="shared" si="199"/>
        <v>0.99997201235809885</v>
      </c>
      <c r="R447" s="11">
        <f t="shared" si="200"/>
        <v>13330.764488286066</v>
      </c>
      <c r="S447" s="11">
        <f t="shared" si="201"/>
        <v>600608.18992258317</v>
      </c>
      <c r="T447" s="2">
        <v>18</v>
      </c>
      <c r="U447" s="2">
        <v>793</v>
      </c>
      <c r="V447" s="2">
        <f t="shared" si="175"/>
        <v>2.2194821208384709E-2</v>
      </c>
      <c r="W447" s="2">
        <f t="shared" si="176"/>
        <v>0.97780517879161533</v>
      </c>
      <c r="X447" s="2">
        <v>0</v>
      </c>
      <c r="Y447" s="2">
        <v>296</v>
      </c>
      <c r="Z447" s="5">
        <v>0</v>
      </c>
      <c r="AA447" s="5">
        <v>89</v>
      </c>
      <c r="AB447" s="5">
        <v>321</v>
      </c>
      <c r="AC447" s="5">
        <v>67</v>
      </c>
      <c r="AD447" s="5">
        <v>73</v>
      </c>
      <c r="AE447" s="5">
        <v>22</v>
      </c>
      <c r="AF447" s="5">
        <f t="shared" si="177"/>
        <v>0</v>
      </c>
      <c r="AG447" s="5">
        <f t="shared" si="178"/>
        <v>0.18658280922431866</v>
      </c>
      <c r="AH447" s="5">
        <f t="shared" si="179"/>
        <v>0.67295597484276726</v>
      </c>
      <c r="AI447" s="5">
        <f t="shared" si="180"/>
        <v>0.14046121593291405</v>
      </c>
      <c r="AJ447" s="5">
        <v>0</v>
      </c>
      <c r="AK447" s="3">
        <v>69</v>
      </c>
      <c r="AL447" s="3">
        <v>327</v>
      </c>
      <c r="AM447" s="3">
        <v>101</v>
      </c>
      <c r="AN447" s="3">
        <v>57</v>
      </c>
      <c r="AO447" s="3">
        <v>17</v>
      </c>
      <c r="AP447" s="1">
        <f t="shared" si="181"/>
        <v>0</v>
      </c>
      <c r="AQ447" s="1">
        <f t="shared" si="182"/>
        <v>0.13883299798792756</v>
      </c>
      <c r="AR447" s="1">
        <f t="shared" si="183"/>
        <v>0.65794768611670018</v>
      </c>
      <c r="AS447" s="1">
        <f t="shared" si="184"/>
        <v>0.20321931589537223</v>
      </c>
      <c r="AT447" s="5">
        <f t="shared" si="185"/>
        <v>477</v>
      </c>
      <c r="AU447" s="3">
        <f t="shared" si="191"/>
        <v>497</v>
      </c>
      <c r="AV447" s="2">
        <f t="shared" si="186"/>
        <v>811</v>
      </c>
      <c r="AW447" s="1">
        <f t="shared" si="192"/>
        <v>0.340041928721174</v>
      </c>
      <c r="AX447" s="1">
        <f t="shared" si="193"/>
        <v>0.32635814889336018</v>
      </c>
      <c r="AY447" s="1">
        <f t="shared" si="194"/>
        <v>0</v>
      </c>
      <c r="AZ447" s="1">
        <f t="shared" si="194"/>
        <v>22.518712273641853</v>
      </c>
      <c r="BA447" s="1">
        <f t="shared" si="194"/>
        <v>106.71911468812878</v>
      </c>
      <c r="BB447" s="1">
        <f t="shared" si="187"/>
        <v>32.96217303822938</v>
      </c>
      <c r="BC447" s="1">
        <f t="shared" si="195"/>
        <v>0</v>
      </c>
      <c r="BD447" s="1">
        <f t="shared" si="195"/>
        <v>30.263731656184486</v>
      </c>
      <c r="BE447" s="1">
        <f t="shared" si="195"/>
        <v>109.15345911949686</v>
      </c>
      <c r="BF447" s="1">
        <f t="shared" si="188"/>
        <v>22.782809224318658</v>
      </c>
      <c r="BG447" s="1">
        <f t="shared" si="196"/>
        <v>0</v>
      </c>
      <c r="BH447" s="1">
        <f t="shared" si="196"/>
        <v>0.13883299798792759</v>
      </c>
      <c r="BI447" s="1">
        <f t="shared" si="196"/>
        <v>0.65794768611670029</v>
      </c>
      <c r="BJ447" s="1">
        <f t="shared" si="189"/>
        <v>0.20321931589537226</v>
      </c>
      <c r="BK447" s="1">
        <f t="shared" si="197"/>
        <v>0</v>
      </c>
      <c r="BL447" s="1">
        <f t="shared" si="197"/>
        <v>0.18658280922431864</v>
      </c>
      <c r="BM447" s="1">
        <f t="shared" si="197"/>
        <v>0.67295597484276726</v>
      </c>
      <c r="BN447" s="1">
        <f t="shared" si="190"/>
        <v>0.14046121593291402</v>
      </c>
    </row>
    <row r="448" spans="1:66" hidden="1">
      <c r="A448" s="2" t="s">
        <v>161</v>
      </c>
      <c r="B448" s="2" t="s">
        <v>105</v>
      </c>
      <c r="C448" s="2" t="s">
        <v>164</v>
      </c>
      <c r="D448" s="2" t="s">
        <v>345</v>
      </c>
      <c r="E448" s="6" t="s">
        <v>22</v>
      </c>
      <c r="F448" s="2" t="s">
        <v>6</v>
      </c>
      <c r="G448" s="2" t="s">
        <v>6</v>
      </c>
      <c r="H448" s="2" t="s">
        <v>1434</v>
      </c>
      <c r="I448" s="2">
        <v>182</v>
      </c>
      <c r="J448" s="2">
        <v>80</v>
      </c>
      <c r="K448" s="2" t="str">
        <f t="shared" si="172"/>
        <v>ESTERIL</v>
      </c>
      <c r="L448" s="2">
        <f t="shared" si="173"/>
        <v>2.32E-4</v>
      </c>
      <c r="M448" s="2">
        <f t="shared" si="174"/>
        <v>4.8</v>
      </c>
      <c r="N448" s="8">
        <v>0.28999999999999998</v>
      </c>
      <c r="O448" s="11">
        <v>0.06</v>
      </c>
      <c r="P448" s="11">
        <f t="shared" si="198"/>
        <v>0</v>
      </c>
      <c r="Q448" s="11">
        <f t="shared" si="199"/>
        <v>1</v>
      </c>
      <c r="R448" s="11">
        <f t="shared" si="200"/>
        <v>0</v>
      </c>
      <c r="S448" s="11">
        <f t="shared" si="201"/>
        <v>9659664</v>
      </c>
      <c r="T448" s="2">
        <v>0</v>
      </c>
      <c r="U448" s="2">
        <v>3108</v>
      </c>
      <c r="V448" s="2">
        <f t="shared" si="175"/>
        <v>0</v>
      </c>
      <c r="W448" s="2">
        <f t="shared" si="176"/>
        <v>1</v>
      </c>
      <c r="X448" s="2">
        <v>0</v>
      </c>
      <c r="Y448" s="2">
        <v>554</v>
      </c>
      <c r="Z448" s="5">
        <v>0</v>
      </c>
      <c r="AA448" s="5">
        <v>148</v>
      </c>
      <c r="AB448" s="5">
        <v>1528</v>
      </c>
      <c r="AC448" s="5">
        <v>80</v>
      </c>
      <c r="AD448" s="5">
        <v>202</v>
      </c>
      <c r="AE448" s="5">
        <v>127</v>
      </c>
      <c r="AF448" s="5">
        <f t="shared" si="177"/>
        <v>0</v>
      </c>
      <c r="AG448" s="5">
        <f t="shared" si="178"/>
        <v>8.4282460136674259E-2</v>
      </c>
      <c r="AH448" s="5">
        <f t="shared" si="179"/>
        <v>0.87015945330296129</v>
      </c>
      <c r="AI448" s="5">
        <f t="shared" si="180"/>
        <v>4.5558086560364468E-2</v>
      </c>
      <c r="AJ448" s="5">
        <v>0</v>
      </c>
      <c r="AK448" s="3">
        <v>63</v>
      </c>
      <c r="AL448" s="3">
        <v>1673</v>
      </c>
      <c r="AM448" s="3">
        <v>149</v>
      </c>
      <c r="AN448" s="3">
        <v>90</v>
      </c>
      <c r="AO448" s="3">
        <v>109</v>
      </c>
      <c r="AP448" s="1">
        <f t="shared" si="181"/>
        <v>0</v>
      </c>
      <c r="AQ448" s="1">
        <f t="shared" si="182"/>
        <v>3.3421750663129975E-2</v>
      </c>
      <c r="AR448" s="1">
        <f t="shared" si="183"/>
        <v>0.8875331564986737</v>
      </c>
      <c r="AS448" s="1">
        <f t="shared" si="184"/>
        <v>7.9045092838196288E-2</v>
      </c>
      <c r="AT448" s="5">
        <f t="shared" si="185"/>
        <v>1756</v>
      </c>
      <c r="AU448" s="3">
        <f t="shared" si="191"/>
        <v>1885</v>
      </c>
      <c r="AV448" s="2">
        <f t="shared" si="186"/>
        <v>3108</v>
      </c>
      <c r="AW448" s="1">
        <f t="shared" si="192"/>
        <v>0.35398633257403189</v>
      </c>
      <c r="AX448" s="1">
        <f t="shared" si="193"/>
        <v>0.32976127320954907</v>
      </c>
      <c r="AY448" s="1">
        <f t="shared" si="194"/>
        <v>0</v>
      </c>
      <c r="AZ448" s="1">
        <f t="shared" si="194"/>
        <v>20.774960212201592</v>
      </c>
      <c r="BA448" s="1">
        <f t="shared" si="194"/>
        <v>551.69061007957555</v>
      </c>
      <c r="BB448" s="1">
        <f t="shared" si="187"/>
        <v>49.134429708222811</v>
      </c>
      <c r="BC448" s="1">
        <f t="shared" si="195"/>
        <v>0</v>
      </c>
      <c r="BD448" s="1">
        <f t="shared" si="195"/>
        <v>52.389977220956723</v>
      </c>
      <c r="BE448" s="1">
        <f t="shared" si="195"/>
        <v>540.89111617312074</v>
      </c>
      <c r="BF448" s="1">
        <f t="shared" si="188"/>
        <v>28.31890660592255</v>
      </c>
      <c r="BG448" s="1">
        <f t="shared" si="196"/>
        <v>0</v>
      </c>
      <c r="BH448" s="1">
        <f t="shared" si="196"/>
        <v>3.3421750663129982E-2</v>
      </c>
      <c r="BI448" s="1">
        <f t="shared" si="196"/>
        <v>0.88753315649867381</v>
      </c>
      <c r="BJ448" s="1">
        <f t="shared" si="189"/>
        <v>7.9045092838196301E-2</v>
      </c>
      <c r="BK448" s="1">
        <f t="shared" si="197"/>
        <v>0</v>
      </c>
      <c r="BL448" s="1">
        <f t="shared" si="197"/>
        <v>8.4282460136674259E-2</v>
      </c>
      <c r="BM448" s="1">
        <f t="shared" si="197"/>
        <v>0.87015945330296129</v>
      </c>
      <c r="BN448" s="1">
        <f t="shared" si="190"/>
        <v>4.5558086560364461E-2</v>
      </c>
    </row>
    <row r="449" spans="1:66" hidden="1">
      <c r="A449" s="2" t="s">
        <v>616</v>
      </c>
      <c r="B449" s="2" t="s">
        <v>105</v>
      </c>
      <c r="C449" s="2" t="s">
        <v>164</v>
      </c>
      <c r="D449" s="2" t="s">
        <v>784</v>
      </c>
      <c r="E449" s="6" t="s">
        <v>5</v>
      </c>
      <c r="F449" s="2" t="s">
        <v>1436</v>
      </c>
      <c r="G449" s="2" t="s">
        <v>1433</v>
      </c>
      <c r="H449" s="2" t="s">
        <v>1434</v>
      </c>
      <c r="I449" s="2">
        <v>23</v>
      </c>
      <c r="J449" s="2">
        <v>75</v>
      </c>
      <c r="K449" s="2" t="str">
        <f t="shared" si="172"/>
        <v>MINERIO</v>
      </c>
      <c r="L449" s="2">
        <f t="shared" si="173"/>
        <v>2.175E-4</v>
      </c>
      <c r="M449" s="2">
        <f t="shared" si="174"/>
        <v>18</v>
      </c>
      <c r="N449" s="8">
        <v>0.28999999999999998</v>
      </c>
      <c r="O449" s="11">
        <v>0.24</v>
      </c>
      <c r="P449" s="11">
        <f t="shared" si="198"/>
        <v>0</v>
      </c>
      <c r="Q449" s="11">
        <f t="shared" si="199"/>
        <v>1</v>
      </c>
      <c r="R449" s="11">
        <f t="shared" si="200"/>
        <v>0</v>
      </c>
      <c r="S449" s="11">
        <f t="shared" si="201"/>
        <v>19421649</v>
      </c>
      <c r="T449" s="2">
        <v>0</v>
      </c>
      <c r="U449" s="2">
        <v>4407</v>
      </c>
      <c r="V449" s="2">
        <f t="shared" si="175"/>
        <v>0</v>
      </c>
      <c r="W449" s="2">
        <f t="shared" si="176"/>
        <v>1</v>
      </c>
      <c r="X449" s="2">
        <v>0</v>
      </c>
      <c r="Y449" s="2">
        <v>633</v>
      </c>
      <c r="Z449" s="5">
        <v>0</v>
      </c>
      <c r="AA449" s="5">
        <v>44</v>
      </c>
      <c r="AB449" s="5">
        <v>2101</v>
      </c>
      <c r="AC449" s="5">
        <v>537</v>
      </c>
      <c r="AD449" s="5">
        <v>59</v>
      </c>
      <c r="AE449" s="5">
        <v>92</v>
      </c>
      <c r="AF449" s="5">
        <f t="shared" si="177"/>
        <v>0</v>
      </c>
      <c r="AG449" s="5">
        <f t="shared" si="178"/>
        <v>1.6405667412378821E-2</v>
      </c>
      <c r="AH449" s="5">
        <f t="shared" si="179"/>
        <v>0.78337061894108873</v>
      </c>
      <c r="AI449" s="5">
        <f t="shared" si="180"/>
        <v>0.20022371364653244</v>
      </c>
      <c r="AJ449" s="5">
        <v>0</v>
      </c>
      <c r="AK449" s="3">
        <v>24</v>
      </c>
      <c r="AL449" s="3">
        <v>1898</v>
      </c>
      <c r="AM449" s="3">
        <v>816</v>
      </c>
      <c r="AN449" s="3">
        <v>29</v>
      </c>
      <c r="AO449" s="3">
        <v>66</v>
      </c>
      <c r="AP449" s="1">
        <f t="shared" si="181"/>
        <v>0</v>
      </c>
      <c r="AQ449" s="1">
        <f t="shared" si="182"/>
        <v>8.7655222790357923E-3</v>
      </c>
      <c r="AR449" s="1">
        <f t="shared" si="183"/>
        <v>0.6932067202337473</v>
      </c>
      <c r="AS449" s="1">
        <f t="shared" si="184"/>
        <v>0.29802775748721694</v>
      </c>
      <c r="AT449" s="5">
        <f t="shared" si="185"/>
        <v>2682</v>
      </c>
      <c r="AU449" s="3">
        <f t="shared" si="191"/>
        <v>2738</v>
      </c>
      <c r="AV449" s="2">
        <f t="shared" si="186"/>
        <v>4407</v>
      </c>
      <c r="AW449" s="1">
        <f t="shared" si="192"/>
        <v>0.32863534675615214</v>
      </c>
      <c r="AX449" s="1">
        <f t="shared" si="193"/>
        <v>0.32191380569758948</v>
      </c>
      <c r="AY449" s="1">
        <f t="shared" si="194"/>
        <v>0</v>
      </c>
      <c r="AZ449" s="1">
        <f t="shared" si="194"/>
        <v>7.725931336742148</v>
      </c>
      <c r="BA449" s="1">
        <f t="shared" si="194"/>
        <v>610.99240321402488</v>
      </c>
      <c r="BB449" s="1">
        <f t="shared" si="187"/>
        <v>262.68166544923304</v>
      </c>
      <c r="BC449" s="1">
        <f t="shared" si="195"/>
        <v>0</v>
      </c>
      <c r="BD449" s="1">
        <f t="shared" si="195"/>
        <v>14.459955257270694</v>
      </c>
      <c r="BE449" s="1">
        <f t="shared" si="195"/>
        <v>690.46286353467565</v>
      </c>
      <c r="BF449" s="1">
        <f t="shared" si="188"/>
        <v>176.47718120805371</v>
      </c>
      <c r="BG449" s="1">
        <f t="shared" si="196"/>
        <v>0</v>
      </c>
      <c r="BH449" s="1">
        <f t="shared" si="196"/>
        <v>8.7655222790357923E-3</v>
      </c>
      <c r="BI449" s="1">
        <f t="shared" si="196"/>
        <v>0.69320672023374719</v>
      </c>
      <c r="BJ449" s="1">
        <f t="shared" si="189"/>
        <v>0.29802775748721694</v>
      </c>
      <c r="BK449" s="1">
        <f t="shared" si="197"/>
        <v>0</v>
      </c>
      <c r="BL449" s="1">
        <f t="shared" si="197"/>
        <v>1.6405667412378821E-2</v>
      </c>
      <c r="BM449" s="1">
        <f t="shared" si="197"/>
        <v>0.78337061894108873</v>
      </c>
      <c r="BN449" s="1">
        <f t="shared" si="190"/>
        <v>0.20022371364653244</v>
      </c>
    </row>
    <row r="450" spans="1:66" hidden="1">
      <c r="A450" s="2" t="s">
        <v>1049</v>
      </c>
      <c r="B450" s="2" t="s">
        <v>105</v>
      </c>
      <c r="C450" s="2" t="s">
        <v>164</v>
      </c>
      <c r="E450" s="6" t="s">
        <v>135</v>
      </c>
      <c r="F450" s="2" t="s">
        <v>1436</v>
      </c>
      <c r="G450" s="2" t="s">
        <v>1433</v>
      </c>
      <c r="H450" s="2" t="s">
        <v>1434</v>
      </c>
      <c r="I450" s="2">
        <v>130</v>
      </c>
      <c r="J450" s="2">
        <v>35</v>
      </c>
      <c r="K450" s="2" t="str">
        <f t="shared" ref="K450:K513" si="202">IF(AND(N450&gt;0.08,O450&gt;0.2),"MINERIO","ESTERIL")</f>
        <v>ESTERIL</v>
      </c>
      <c r="L450" s="2">
        <f t="shared" ref="L450:L513" si="203">N450*J450/100000</f>
        <v>1.0149999999999999E-4</v>
      </c>
      <c r="M450" s="2">
        <f t="shared" ref="M450:M513" si="204">O450*J450</f>
        <v>2.1</v>
      </c>
      <c r="N450" s="9">
        <v>0.28999999999999998</v>
      </c>
      <c r="O450" s="10">
        <v>0.06</v>
      </c>
      <c r="P450" s="11">
        <f t="shared" si="198"/>
        <v>1.3601419278533412E-2</v>
      </c>
      <c r="Q450" s="11">
        <f t="shared" si="199"/>
        <v>0.99999184573838784</v>
      </c>
      <c r="R450" s="11">
        <f t="shared" si="200"/>
        <v>36805.780603193372</v>
      </c>
      <c r="S450" s="11">
        <f t="shared" si="201"/>
        <v>2706002.9343642211</v>
      </c>
      <c r="T450" s="2">
        <v>23</v>
      </c>
      <c r="U450" s="2">
        <v>1668</v>
      </c>
      <c r="V450" s="2">
        <f t="shared" ref="V450:V513" si="205">(T450/(T450+U450))</f>
        <v>1.3601419278533412E-2</v>
      </c>
      <c r="W450" s="2">
        <f t="shared" ref="W450:W513" si="206">(U450/(T450+U450))</f>
        <v>0.98639858072146658</v>
      </c>
      <c r="X450" s="2">
        <v>0</v>
      </c>
      <c r="Y450" s="2">
        <v>445</v>
      </c>
      <c r="Z450" s="5">
        <v>0</v>
      </c>
      <c r="AA450" s="5">
        <v>12</v>
      </c>
      <c r="AB450" s="5">
        <v>851</v>
      </c>
      <c r="AC450" s="5">
        <v>187</v>
      </c>
      <c r="AD450" s="5">
        <v>15</v>
      </c>
      <c r="AE450" s="5">
        <v>50</v>
      </c>
      <c r="AF450" s="5">
        <f t="shared" ref="AF450:AF513" si="207">Z450/($Z450+$AA450+$AB450+$AC450)</f>
        <v>0</v>
      </c>
      <c r="AG450" s="5">
        <f t="shared" ref="AG450:AG513" si="208">AA450/($Z450+$AA450+$AB450+$AC450)</f>
        <v>1.1428571428571429E-2</v>
      </c>
      <c r="AH450" s="5">
        <f t="shared" ref="AH450:AH513" si="209">AB450/($Z450+$AA450+$AB450+$AC450)</f>
        <v>0.81047619047619046</v>
      </c>
      <c r="AI450" s="5">
        <f t="shared" ref="AI450:AI513" si="210">AC450/($Z450+$AA450+$AB450+$AC450)</f>
        <v>0.17809523809523808</v>
      </c>
      <c r="AJ450" s="2">
        <v>0</v>
      </c>
      <c r="AK450" s="3">
        <v>3</v>
      </c>
      <c r="AL450" s="3">
        <v>795</v>
      </c>
      <c r="AM450" s="3">
        <v>273</v>
      </c>
      <c r="AN450" s="3">
        <v>5</v>
      </c>
      <c r="AO450" s="3">
        <v>39</v>
      </c>
      <c r="AP450" s="1">
        <f t="shared" ref="AP450:AP513" si="211">AJ450/($AJ450+$AK450+$AL450+$AM450)</f>
        <v>0</v>
      </c>
      <c r="AQ450" s="1">
        <f t="shared" ref="AQ450:AQ513" si="212">AK450/($AJ450+$AK450+$AL450+$AM450)</f>
        <v>2.8011204481792717E-3</v>
      </c>
      <c r="AR450" s="1">
        <f t="shared" ref="AR450:AR513" si="213">AL450/($AJ450+$AK450+$AL450+$AM450)</f>
        <v>0.74229691876750703</v>
      </c>
      <c r="AS450" s="1">
        <f t="shared" ref="AS450:AS513" si="214">AM450/($AJ450+$AK450+$AL450+$AM450)</f>
        <v>0.25490196078431371</v>
      </c>
      <c r="AT450" s="5">
        <f t="shared" ref="AT450:AT513" si="215">Z450+AA450+AB450+AC450</f>
        <v>1050</v>
      </c>
      <c r="AU450" s="3">
        <f t="shared" si="191"/>
        <v>1071</v>
      </c>
      <c r="AV450" s="2">
        <f t="shared" ref="AV450:AV513" si="216">T450+U450</f>
        <v>1691</v>
      </c>
      <c r="AW450" s="1">
        <f t="shared" si="192"/>
        <v>0.3220952380952381</v>
      </c>
      <c r="AX450" s="1">
        <f t="shared" si="193"/>
        <v>0.31577964519140989</v>
      </c>
      <c r="AY450" s="1">
        <f t="shared" si="194"/>
        <v>0</v>
      </c>
      <c r="AZ450" s="1">
        <f t="shared" si="194"/>
        <v>0.94733893557422966</v>
      </c>
      <c r="BA450" s="1">
        <f t="shared" si="194"/>
        <v>251.04481792717087</v>
      </c>
      <c r="BB450" s="1">
        <f t="shared" si="194"/>
        <v>86.207843137254898</v>
      </c>
      <c r="BC450" s="1">
        <f t="shared" si="195"/>
        <v>0</v>
      </c>
      <c r="BD450" s="1">
        <f t="shared" si="195"/>
        <v>3.8651428571428572</v>
      </c>
      <c r="BE450" s="1">
        <f t="shared" si="195"/>
        <v>274.10304761904763</v>
      </c>
      <c r="BF450" s="1">
        <f t="shared" si="195"/>
        <v>60.231809523809524</v>
      </c>
      <c r="BG450" s="1">
        <f t="shared" si="196"/>
        <v>0</v>
      </c>
      <c r="BH450" s="1">
        <f t="shared" si="196"/>
        <v>2.8011204481792717E-3</v>
      </c>
      <c r="BI450" s="1">
        <f t="shared" si="196"/>
        <v>0.74229691876750703</v>
      </c>
      <c r="BJ450" s="1">
        <f t="shared" si="196"/>
        <v>0.25490196078431371</v>
      </c>
      <c r="BK450" s="1">
        <f t="shared" si="197"/>
        <v>0</v>
      </c>
      <c r="BL450" s="1">
        <f t="shared" si="197"/>
        <v>1.1428571428571427E-2</v>
      </c>
      <c r="BM450" s="1">
        <f t="shared" si="197"/>
        <v>0.81047619047619035</v>
      </c>
      <c r="BN450" s="1">
        <f t="shared" si="197"/>
        <v>0.17809523809523808</v>
      </c>
    </row>
    <row r="451" spans="1:66" hidden="1">
      <c r="A451" s="2" t="s">
        <v>1047</v>
      </c>
      <c r="B451" s="2" t="s">
        <v>105</v>
      </c>
      <c r="C451" s="2" t="s">
        <v>1048</v>
      </c>
      <c r="D451" s="2">
        <v>16162</v>
      </c>
      <c r="E451" s="6" t="s">
        <v>50</v>
      </c>
      <c r="F451" s="2" t="s">
        <v>6</v>
      </c>
      <c r="G451" s="2" t="s">
        <v>6</v>
      </c>
      <c r="H451" s="2" t="s">
        <v>1434</v>
      </c>
      <c r="I451" s="2">
        <v>18</v>
      </c>
      <c r="J451" s="2">
        <v>20</v>
      </c>
      <c r="K451" s="2" t="str">
        <f t="shared" si="202"/>
        <v>ESTERIL</v>
      </c>
      <c r="L451" s="2">
        <f t="shared" si="203"/>
        <v>5.8E-5</v>
      </c>
      <c r="M451" s="2">
        <f t="shared" si="204"/>
        <v>0</v>
      </c>
      <c r="N451" s="8">
        <v>0.28999999999999998</v>
      </c>
      <c r="O451" s="11">
        <v>0</v>
      </c>
      <c r="P451" s="11">
        <f t="shared" si="198"/>
        <v>0</v>
      </c>
      <c r="Q451" s="11">
        <f t="shared" si="199"/>
        <v>1</v>
      </c>
      <c r="R451" s="11">
        <f t="shared" si="200"/>
        <v>0</v>
      </c>
      <c r="S451" s="11">
        <f t="shared" si="201"/>
        <v>720801</v>
      </c>
      <c r="T451" s="2">
        <v>0</v>
      </c>
      <c r="U451" s="2">
        <v>849</v>
      </c>
      <c r="V451" s="2">
        <f t="shared" si="205"/>
        <v>0</v>
      </c>
      <c r="W451" s="2">
        <f t="shared" si="206"/>
        <v>1</v>
      </c>
      <c r="X451" s="2">
        <v>0</v>
      </c>
      <c r="Y451" s="2">
        <v>316</v>
      </c>
      <c r="Z451" s="5">
        <v>0</v>
      </c>
      <c r="AA451" s="5">
        <v>0</v>
      </c>
      <c r="AB451" s="5">
        <v>345</v>
      </c>
      <c r="AC451" s="5">
        <v>273</v>
      </c>
      <c r="AD451" s="5">
        <v>0</v>
      </c>
      <c r="AE451" s="5">
        <v>14</v>
      </c>
      <c r="AF451" s="5">
        <f t="shared" si="207"/>
        <v>0</v>
      </c>
      <c r="AG451" s="5">
        <f t="shared" si="208"/>
        <v>0</v>
      </c>
      <c r="AH451" s="5">
        <f t="shared" si="209"/>
        <v>0.55825242718446599</v>
      </c>
      <c r="AI451" s="5">
        <f t="shared" si="210"/>
        <v>0.44174757281553401</v>
      </c>
      <c r="AJ451" s="5">
        <v>0</v>
      </c>
      <c r="AK451" s="3">
        <v>0</v>
      </c>
      <c r="AL451" s="3">
        <v>278</v>
      </c>
      <c r="AM451" s="3">
        <v>345</v>
      </c>
      <c r="AN451" s="3">
        <v>0</v>
      </c>
      <c r="AO451" s="3">
        <v>9</v>
      </c>
      <c r="AP451" s="1">
        <f t="shared" si="211"/>
        <v>0</v>
      </c>
      <c r="AQ451" s="1">
        <f t="shared" si="212"/>
        <v>0</v>
      </c>
      <c r="AR451" s="1">
        <f t="shared" si="213"/>
        <v>0.4462279293739968</v>
      </c>
      <c r="AS451" s="1">
        <f t="shared" si="214"/>
        <v>0.5537720706260032</v>
      </c>
      <c r="AT451" s="5">
        <f t="shared" si="215"/>
        <v>618</v>
      </c>
      <c r="AU451" s="3">
        <f t="shared" ref="AU451:AU514" si="217">AJ451+AK451+AL451+AM451</f>
        <v>623</v>
      </c>
      <c r="AV451" s="2">
        <f t="shared" si="216"/>
        <v>849</v>
      </c>
      <c r="AW451" s="1">
        <f t="shared" ref="AW451:AW514" si="218">AV451/(AT451*5)</f>
        <v>0.27475728155339807</v>
      </c>
      <c r="AX451" s="1">
        <f t="shared" ref="AX451:AX514" si="219">AV451/(5*AU451)</f>
        <v>0.27255216693418943</v>
      </c>
      <c r="AY451" s="1">
        <f t="shared" ref="AY451:BB514" si="220">$AX451*AJ451</f>
        <v>0</v>
      </c>
      <c r="AZ451" s="1">
        <f t="shared" si="220"/>
        <v>0</v>
      </c>
      <c r="BA451" s="1">
        <f t="shared" si="220"/>
        <v>75.769502407704664</v>
      </c>
      <c r="BB451" s="1">
        <f t="shared" si="220"/>
        <v>94.030497592295347</v>
      </c>
      <c r="BC451" s="1">
        <f t="shared" ref="BC451:BF514" si="221">$AW451*Z451</f>
        <v>0</v>
      </c>
      <c r="BD451" s="1">
        <f t="shared" si="221"/>
        <v>0</v>
      </c>
      <c r="BE451" s="1">
        <f t="shared" si="221"/>
        <v>94.791262135922338</v>
      </c>
      <c r="BF451" s="1">
        <f t="shared" si="221"/>
        <v>75.008737864077673</v>
      </c>
      <c r="BG451" s="1">
        <f t="shared" ref="BG451:BJ514" si="222">AY451/($AY451+$AZ451+$BA451+$BB451)</f>
        <v>0</v>
      </c>
      <c r="BH451" s="1">
        <f t="shared" si="222"/>
        <v>0</v>
      </c>
      <c r="BI451" s="1">
        <f t="shared" si="222"/>
        <v>0.4462279293739968</v>
      </c>
      <c r="BJ451" s="1">
        <f t="shared" si="222"/>
        <v>0.5537720706260032</v>
      </c>
      <c r="BK451" s="1">
        <f t="shared" ref="BK451:BN514" si="223">BC451/($BC451+$BD451+$BE451+$BF451)</f>
        <v>0</v>
      </c>
      <c r="BL451" s="1">
        <f t="shared" si="223"/>
        <v>0</v>
      </c>
      <c r="BM451" s="1">
        <f t="shared" si="223"/>
        <v>0.55825242718446599</v>
      </c>
      <c r="BN451" s="1">
        <f t="shared" si="223"/>
        <v>0.44174757281553395</v>
      </c>
    </row>
    <row r="452" spans="1:66" hidden="1">
      <c r="A452" s="2" t="s">
        <v>1049</v>
      </c>
      <c r="B452" s="2" t="s">
        <v>105</v>
      </c>
      <c r="C452" s="2" t="s">
        <v>164</v>
      </c>
      <c r="E452" s="6" t="s">
        <v>153</v>
      </c>
      <c r="F452" s="2" t="s">
        <v>1436</v>
      </c>
      <c r="G452" s="2" t="s">
        <v>6</v>
      </c>
      <c r="H452" s="2" t="s">
        <v>1141</v>
      </c>
      <c r="I452" s="2">
        <v>295</v>
      </c>
      <c r="J452" s="2">
        <v>20</v>
      </c>
      <c r="K452" s="2" t="str">
        <f t="shared" si="202"/>
        <v>MINERIO</v>
      </c>
      <c r="L452" s="2">
        <f t="shared" si="203"/>
        <v>5.8E-5</v>
      </c>
      <c r="M452" s="2">
        <f t="shared" si="204"/>
        <v>206</v>
      </c>
      <c r="N452" s="8">
        <v>0.28999999999999998</v>
      </c>
      <c r="O452" s="11">
        <v>10.3</v>
      </c>
      <c r="P452" s="11">
        <f t="shared" si="198"/>
        <v>0.36067708333333331</v>
      </c>
      <c r="Q452" s="11">
        <f t="shared" si="199"/>
        <v>0.99926596266214407</v>
      </c>
      <c r="R452" s="11">
        <f t="shared" si="200"/>
        <v>16517.567708333332</v>
      </c>
      <c r="S452" s="11">
        <f t="shared" si="201"/>
        <v>45762.384026075553</v>
      </c>
      <c r="T452" s="2">
        <v>277</v>
      </c>
      <c r="U452" s="2">
        <v>491</v>
      </c>
      <c r="V452" s="2">
        <f t="shared" si="205"/>
        <v>0.36067708333333331</v>
      </c>
      <c r="W452" s="2">
        <f t="shared" si="206"/>
        <v>0.63932291666666663</v>
      </c>
      <c r="X452" s="2">
        <v>0</v>
      </c>
      <c r="Y452" s="2">
        <v>328</v>
      </c>
      <c r="Z452" s="5">
        <v>0</v>
      </c>
      <c r="AA452" s="5">
        <v>180</v>
      </c>
      <c r="AB452" s="5">
        <v>189</v>
      </c>
      <c r="AC452" s="5">
        <v>21</v>
      </c>
      <c r="AD452" s="5">
        <v>135</v>
      </c>
      <c r="AE452" s="5">
        <v>24</v>
      </c>
      <c r="AF452" s="5">
        <f t="shared" si="207"/>
        <v>0</v>
      </c>
      <c r="AG452" s="5">
        <f t="shared" si="208"/>
        <v>0.46153846153846156</v>
      </c>
      <c r="AH452" s="5">
        <f t="shared" si="209"/>
        <v>0.48461538461538461</v>
      </c>
      <c r="AI452" s="5">
        <f t="shared" si="210"/>
        <v>5.3846153846153849E-2</v>
      </c>
      <c r="AJ452" s="5">
        <v>0</v>
      </c>
      <c r="AK452" s="3">
        <v>150</v>
      </c>
      <c r="AL452" s="3">
        <v>225</v>
      </c>
      <c r="AM452" s="3">
        <v>29</v>
      </c>
      <c r="AN452" s="3">
        <v>120</v>
      </c>
      <c r="AO452" s="3">
        <v>24</v>
      </c>
      <c r="AP452" s="1">
        <f t="shared" si="211"/>
        <v>0</v>
      </c>
      <c r="AQ452" s="1">
        <f t="shared" si="212"/>
        <v>0.37128712871287128</v>
      </c>
      <c r="AR452" s="1">
        <f t="shared" si="213"/>
        <v>0.55693069306930698</v>
      </c>
      <c r="AS452" s="1">
        <f t="shared" si="214"/>
        <v>7.1782178217821777E-2</v>
      </c>
      <c r="AT452" s="5">
        <f t="shared" si="215"/>
        <v>390</v>
      </c>
      <c r="AU452" s="3">
        <f t="shared" si="217"/>
        <v>404</v>
      </c>
      <c r="AV452" s="2">
        <f t="shared" si="216"/>
        <v>768</v>
      </c>
      <c r="AW452" s="1">
        <f t="shared" si="218"/>
        <v>0.39384615384615385</v>
      </c>
      <c r="AX452" s="1">
        <f t="shared" si="219"/>
        <v>0.3801980198019802</v>
      </c>
      <c r="AY452" s="1">
        <f t="shared" si="220"/>
        <v>0</v>
      </c>
      <c r="AZ452" s="1">
        <f t="shared" si="220"/>
        <v>57.029702970297031</v>
      </c>
      <c r="BA452" s="1">
        <f t="shared" si="220"/>
        <v>85.544554455445549</v>
      </c>
      <c r="BB452" s="1">
        <f t="shared" si="220"/>
        <v>11.025742574257427</v>
      </c>
      <c r="BC452" s="1">
        <f t="shared" si="221"/>
        <v>0</v>
      </c>
      <c r="BD452" s="1">
        <f t="shared" si="221"/>
        <v>70.892307692307696</v>
      </c>
      <c r="BE452" s="1">
        <f t="shared" si="221"/>
        <v>74.43692307692308</v>
      </c>
      <c r="BF452" s="1">
        <f t="shared" si="221"/>
        <v>8.2707692307692309</v>
      </c>
      <c r="BG452" s="1">
        <f t="shared" si="222"/>
        <v>0</v>
      </c>
      <c r="BH452" s="1">
        <f t="shared" si="222"/>
        <v>0.37128712871287123</v>
      </c>
      <c r="BI452" s="1">
        <f t="shared" si="222"/>
        <v>0.55693069306930687</v>
      </c>
      <c r="BJ452" s="1">
        <f t="shared" si="222"/>
        <v>7.1782178217821777E-2</v>
      </c>
      <c r="BK452" s="1">
        <f t="shared" si="223"/>
        <v>0</v>
      </c>
      <c r="BL452" s="1">
        <f t="shared" si="223"/>
        <v>0.46153846153846156</v>
      </c>
      <c r="BM452" s="1">
        <f t="shared" si="223"/>
        <v>0.48461538461538467</v>
      </c>
      <c r="BN452" s="1">
        <f t="shared" si="223"/>
        <v>5.3846153846153849E-2</v>
      </c>
    </row>
    <row r="453" spans="1:66" hidden="1">
      <c r="A453" s="2" t="s">
        <v>1047</v>
      </c>
      <c r="B453" s="2" t="s">
        <v>105</v>
      </c>
      <c r="C453" s="2" t="s">
        <v>1048</v>
      </c>
      <c r="D453" s="2">
        <v>16178</v>
      </c>
      <c r="E453" s="6" t="s">
        <v>59</v>
      </c>
      <c r="F453" s="2" t="s">
        <v>6</v>
      </c>
      <c r="G453" s="2" t="s">
        <v>6</v>
      </c>
      <c r="H453" s="2" t="s">
        <v>1434</v>
      </c>
      <c r="I453" s="2">
        <v>34</v>
      </c>
      <c r="J453" s="2">
        <v>15</v>
      </c>
      <c r="K453" s="2" t="str">
        <f t="shared" si="202"/>
        <v>ESTERIL</v>
      </c>
      <c r="L453" s="2">
        <f t="shared" si="203"/>
        <v>4.3499999999999993E-5</v>
      </c>
      <c r="M453" s="2">
        <f t="shared" si="204"/>
        <v>1.3499999999999999</v>
      </c>
      <c r="N453" s="8">
        <v>0.28999999999999998</v>
      </c>
      <c r="O453" s="11">
        <v>0.09</v>
      </c>
      <c r="P453" s="11">
        <f t="shared" si="198"/>
        <v>0</v>
      </c>
      <c r="Q453" s="11">
        <f t="shared" si="199"/>
        <v>1</v>
      </c>
      <c r="R453" s="11">
        <f t="shared" si="200"/>
        <v>0</v>
      </c>
      <c r="S453" s="11">
        <f t="shared" si="201"/>
        <v>565504</v>
      </c>
      <c r="T453" s="2">
        <v>0</v>
      </c>
      <c r="U453" s="2">
        <v>752</v>
      </c>
      <c r="V453" s="2">
        <f t="shared" si="205"/>
        <v>0</v>
      </c>
      <c r="W453" s="2">
        <f t="shared" si="206"/>
        <v>1</v>
      </c>
      <c r="X453" s="2">
        <v>0</v>
      </c>
      <c r="Y453" s="2">
        <v>316</v>
      </c>
      <c r="Z453" s="5">
        <v>0</v>
      </c>
      <c r="AA453" s="5">
        <v>0</v>
      </c>
      <c r="AB453" s="5">
        <v>191</v>
      </c>
      <c r="AC453" s="5">
        <v>386</v>
      </c>
      <c r="AD453" s="5">
        <v>0</v>
      </c>
      <c r="AE453" s="5">
        <v>1</v>
      </c>
      <c r="AF453" s="5">
        <f t="shared" si="207"/>
        <v>0</v>
      </c>
      <c r="AG453" s="5">
        <f t="shared" si="208"/>
        <v>0</v>
      </c>
      <c r="AH453" s="5">
        <f t="shared" si="209"/>
        <v>0.33102253032928941</v>
      </c>
      <c r="AI453" s="5">
        <f t="shared" si="210"/>
        <v>0.66897746967071059</v>
      </c>
      <c r="AJ453" s="5">
        <v>0</v>
      </c>
      <c r="AK453" s="3">
        <v>0</v>
      </c>
      <c r="AL453" s="3">
        <v>132</v>
      </c>
      <c r="AM453" s="3">
        <v>445</v>
      </c>
      <c r="AN453" s="3">
        <v>0</v>
      </c>
      <c r="AO453" s="3">
        <v>1</v>
      </c>
      <c r="AP453" s="1">
        <f t="shared" si="211"/>
        <v>0</v>
      </c>
      <c r="AQ453" s="1">
        <f t="shared" si="212"/>
        <v>0</v>
      </c>
      <c r="AR453" s="1">
        <f t="shared" si="213"/>
        <v>0.22876949740034663</v>
      </c>
      <c r="AS453" s="1">
        <f t="shared" si="214"/>
        <v>0.77123050259965342</v>
      </c>
      <c r="AT453" s="5">
        <f t="shared" si="215"/>
        <v>577</v>
      </c>
      <c r="AU453" s="3">
        <f t="shared" si="217"/>
        <v>577</v>
      </c>
      <c r="AV453" s="2">
        <f t="shared" si="216"/>
        <v>752</v>
      </c>
      <c r="AW453" s="1">
        <f t="shared" si="218"/>
        <v>0.26065857885615251</v>
      </c>
      <c r="AX453" s="1">
        <f t="shared" si="219"/>
        <v>0.26065857885615251</v>
      </c>
      <c r="AY453" s="1">
        <f t="shared" si="220"/>
        <v>0</v>
      </c>
      <c r="AZ453" s="1">
        <f t="shared" si="220"/>
        <v>0</v>
      </c>
      <c r="BA453" s="1">
        <f t="shared" si="220"/>
        <v>34.406932409012128</v>
      </c>
      <c r="BB453" s="1">
        <f t="shared" si="220"/>
        <v>115.99306759098786</v>
      </c>
      <c r="BC453" s="1">
        <f t="shared" si="221"/>
        <v>0</v>
      </c>
      <c r="BD453" s="1">
        <f t="shared" si="221"/>
        <v>0</v>
      </c>
      <c r="BE453" s="1">
        <f t="shared" si="221"/>
        <v>49.785788561525131</v>
      </c>
      <c r="BF453" s="1">
        <f t="shared" si="221"/>
        <v>100.61421143847487</v>
      </c>
      <c r="BG453" s="1">
        <f t="shared" si="222"/>
        <v>0</v>
      </c>
      <c r="BH453" s="1">
        <f t="shared" si="222"/>
        <v>0</v>
      </c>
      <c r="BI453" s="1">
        <f t="shared" si="222"/>
        <v>0.22876949740034663</v>
      </c>
      <c r="BJ453" s="1">
        <f t="shared" si="222"/>
        <v>0.77123050259965342</v>
      </c>
      <c r="BK453" s="1">
        <f t="shared" si="223"/>
        <v>0</v>
      </c>
      <c r="BL453" s="1">
        <f t="shared" si="223"/>
        <v>0</v>
      </c>
      <c r="BM453" s="1">
        <f t="shared" si="223"/>
        <v>0.33102253032928941</v>
      </c>
      <c r="BN453" s="1">
        <f t="shared" si="223"/>
        <v>0.66897746967071048</v>
      </c>
    </row>
    <row r="454" spans="1:66" hidden="1">
      <c r="A454" s="2" t="s">
        <v>616</v>
      </c>
      <c r="B454" s="2" t="s">
        <v>105</v>
      </c>
      <c r="C454" s="2" t="s">
        <v>163</v>
      </c>
      <c r="D454" s="2" t="s">
        <v>670</v>
      </c>
      <c r="E454" s="6" t="s">
        <v>107</v>
      </c>
      <c r="F454" s="2" t="s">
        <v>1436</v>
      </c>
      <c r="G454" s="2" t="s">
        <v>1433</v>
      </c>
      <c r="H454" s="2" t="s">
        <v>1434</v>
      </c>
      <c r="I454" s="2">
        <v>8</v>
      </c>
      <c r="K454" s="2" t="str">
        <f t="shared" si="202"/>
        <v>ESTERIL</v>
      </c>
      <c r="L454" s="2">
        <f t="shared" si="203"/>
        <v>0</v>
      </c>
      <c r="M454" s="2">
        <f t="shared" si="204"/>
        <v>0</v>
      </c>
      <c r="N454" s="8">
        <v>0.28666666666666668</v>
      </c>
      <c r="O454" s="11">
        <v>0.15</v>
      </c>
      <c r="P454" s="11">
        <f t="shared" si="198"/>
        <v>6.6308809598989576E-3</v>
      </c>
      <c r="Q454" s="11">
        <f t="shared" si="199"/>
        <v>0.99999789228640046</v>
      </c>
      <c r="R454" s="11">
        <f t="shared" si="200"/>
        <v>64754.696874013258</v>
      </c>
      <c r="S454" s="11">
        <f t="shared" si="201"/>
        <v>9765604.416859379</v>
      </c>
      <c r="T454" s="2">
        <v>21</v>
      </c>
      <c r="U454" s="2">
        <v>3146</v>
      </c>
      <c r="V454" s="2">
        <f t="shared" si="205"/>
        <v>6.6308809598989576E-3</v>
      </c>
      <c r="W454" s="2">
        <f t="shared" si="206"/>
        <v>0.99336911904010106</v>
      </c>
      <c r="X454" s="2">
        <v>0</v>
      </c>
      <c r="Y454" s="2">
        <v>564</v>
      </c>
      <c r="Z454" s="2">
        <v>0</v>
      </c>
      <c r="AA454" s="2">
        <v>23</v>
      </c>
      <c r="AB454" s="2">
        <v>1404</v>
      </c>
      <c r="AC454" s="2">
        <v>581</v>
      </c>
      <c r="AD454" s="2">
        <v>29</v>
      </c>
      <c r="AE454" s="2">
        <v>36</v>
      </c>
      <c r="AF454" s="5">
        <f t="shared" si="207"/>
        <v>0</v>
      </c>
      <c r="AG454" s="5">
        <f t="shared" si="208"/>
        <v>1.1454183266932271E-2</v>
      </c>
      <c r="AH454" s="5">
        <f t="shared" si="209"/>
        <v>0.69920318725099606</v>
      </c>
      <c r="AI454" s="5">
        <f t="shared" si="210"/>
        <v>0.28934262948207173</v>
      </c>
      <c r="AJ454" s="2">
        <v>0</v>
      </c>
      <c r="AK454" s="3">
        <v>23</v>
      </c>
      <c r="AL454" s="3">
        <v>1404</v>
      </c>
      <c r="AM454" s="3">
        <v>581</v>
      </c>
      <c r="AN454" s="3">
        <v>29</v>
      </c>
      <c r="AO454" s="3">
        <v>36</v>
      </c>
      <c r="AP454" s="1">
        <f t="shared" si="211"/>
        <v>0</v>
      </c>
      <c r="AQ454" s="1">
        <f t="shared" si="212"/>
        <v>1.1454183266932271E-2</v>
      </c>
      <c r="AR454" s="1">
        <f t="shared" si="213"/>
        <v>0.69920318725099606</v>
      </c>
      <c r="AS454" s="1">
        <f t="shared" si="214"/>
        <v>0.28934262948207173</v>
      </c>
      <c r="AT454" s="5">
        <f t="shared" si="215"/>
        <v>2008</v>
      </c>
      <c r="AU454" s="3">
        <f t="shared" si="217"/>
        <v>2008</v>
      </c>
      <c r="AV454" s="2">
        <f t="shared" si="216"/>
        <v>3167</v>
      </c>
      <c r="AW454" s="1">
        <f t="shared" si="218"/>
        <v>0.31543824701195217</v>
      </c>
      <c r="AX454" s="1">
        <f t="shared" si="219"/>
        <v>0.31543824701195217</v>
      </c>
      <c r="AY454" s="1">
        <f t="shared" si="220"/>
        <v>0</v>
      </c>
      <c r="AZ454" s="1">
        <f t="shared" si="220"/>
        <v>7.2550796812748999</v>
      </c>
      <c r="BA454" s="1">
        <f t="shared" si="220"/>
        <v>442.87529880478087</v>
      </c>
      <c r="BB454" s="1">
        <f t="shared" si="220"/>
        <v>183.2696215139442</v>
      </c>
      <c r="BC454" s="1">
        <f t="shared" si="221"/>
        <v>0</v>
      </c>
      <c r="BD454" s="1">
        <f t="shared" si="221"/>
        <v>7.2550796812748999</v>
      </c>
      <c r="BE454" s="1">
        <f t="shared" si="221"/>
        <v>442.87529880478087</v>
      </c>
      <c r="BF454" s="1">
        <f t="shared" si="221"/>
        <v>183.2696215139442</v>
      </c>
      <c r="BG454" s="1">
        <f t="shared" si="222"/>
        <v>0</v>
      </c>
      <c r="BH454" s="1">
        <f t="shared" si="222"/>
        <v>1.1454183266932271E-2</v>
      </c>
      <c r="BI454" s="1">
        <f t="shared" si="222"/>
        <v>0.69920318725099606</v>
      </c>
      <c r="BJ454" s="1">
        <f t="shared" si="222"/>
        <v>0.28934262948207168</v>
      </c>
      <c r="BK454" s="1">
        <f t="shared" si="223"/>
        <v>0</v>
      </c>
      <c r="BL454" s="1">
        <f t="shared" si="223"/>
        <v>1.1454183266932271E-2</v>
      </c>
      <c r="BM454" s="1">
        <f t="shared" si="223"/>
        <v>0.69920318725099606</v>
      </c>
      <c r="BN454" s="1">
        <f t="shared" si="223"/>
        <v>0.28934262948207168</v>
      </c>
    </row>
    <row r="455" spans="1:66" hidden="1">
      <c r="A455" s="2" t="s">
        <v>616</v>
      </c>
      <c r="B455" s="2" t="s">
        <v>105</v>
      </c>
      <c r="C455" s="2" t="s">
        <v>164</v>
      </c>
      <c r="D455" s="2" t="s">
        <v>819</v>
      </c>
      <c r="E455" s="6" t="s">
        <v>17</v>
      </c>
      <c r="F455" s="2" t="s">
        <v>1436</v>
      </c>
      <c r="G455" s="2" t="s">
        <v>6</v>
      </c>
      <c r="H455" s="2" t="s">
        <v>1434</v>
      </c>
      <c r="I455" s="2">
        <v>58</v>
      </c>
      <c r="J455" s="2">
        <v>80</v>
      </c>
      <c r="K455" s="2" t="str">
        <f t="shared" si="202"/>
        <v>ESTERIL</v>
      </c>
      <c r="L455" s="2">
        <f t="shared" si="203"/>
        <v>2.2400000000000002E-4</v>
      </c>
      <c r="M455" s="2">
        <f t="shared" si="204"/>
        <v>12</v>
      </c>
      <c r="N455" s="8">
        <v>0.28000000000000003</v>
      </c>
      <c r="O455" s="11">
        <v>0.15</v>
      </c>
      <c r="P455" s="11">
        <f t="shared" si="198"/>
        <v>1.4584346135148275E-3</v>
      </c>
      <c r="Q455" s="11">
        <f t="shared" si="199"/>
        <v>0.99999964497709448</v>
      </c>
      <c r="R455" s="11">
        <f t="shared" si="200"/>
        <v>24540.210014584347</v>
      </c>
      <c r="S455" s="11">
        <f t="shared" si="201"/>
        <v>16826398.026241161</v>
      </c>
      <c r="T455" s="2">
        <v>6</v>
      </c>
      <c r="U455" s="2">
        <v>4108</v>
      </c>
      <c r="V455" s="2">
        <f t="shared" si="205"/>
        <v>1.4584346135148275E-3</v>
      </c>
      <c r="W455" s="2">
        <f t="shared" si="206"/>
        <v>0.9985415653864852</v>
      </c>
      <c r="X455" s="2">
        <v>0</v>
      </c>
      <c r="Y455" s="2">
        <v>678</v>
      </c>
      <c r="Z455" s="5">
        <v>0</v>
      </c>
      <c r="AA455" s="5">
        <v>12</v>
      </c>
      <c r="AB455" s="5">
        <v>2071</v>
      </c>
      <c r="AC455" s="5">
        <v>507</v>
      </c>
      <c r="AD455" s="5">
        <v>11</v>
      </c>
      <c r="AE455" s="5">
        <v>63</v>
      </c>
      <c r="AF455" s="5">
        <f t="shared" si="207"/>
        <v>0</v>
      </c>
      <c r="AG455" s="5">
        <f t="shared" si="208"/>
        <v>4.633204633204633E-3</v>
      </c>
      <c r="AH455" s="5">
        <f t="shared" si="209"/>
        <v>0.79961389961389961</v>
      </c>
      <c r="AI455" s="5">
        <f t="shared" si="210"/>
        <v>0.19575289575289576</v>
      </c>
      <c r="AJ455" s="5">
        <v>0</v>
      </c>
      <c r="AK455" s="3">
        <v>5</v>
      </c>
      <c r="AL455" s="3">
        <v>1826</v>
      </c>
      <c r="AM455" s="3">
        <v>792</v>
      </c>
      <c r="AN455" s="3">
        <v>3</v>
      </c>
      <c r="AO455" s="3">
        <v>38</v>
      </c>
      <c r="AP455" s="1">
        <f t="shared" si="211"/>
        <v>0</v>
      </c>
      <c r="AQ455" s="1">
        <f t="shared" si="212"/>
        <v>1.9062142584826535E-3</v>
      </c>
      <c r="AR455" s="1">
        <f t="shared" si="213"/>
        <v>0.69614944719786509</v>
      </c>
      <c r="AS455" s="1">
        <f t="shared" si="214"/>
        <v>0.30194433854365232</v>
      </c>
      <c r="AT455" s="5">
        <f t="shared" si="215"/>
        <v>2590</v>
      </c>
      <c r="AU455" s="3">
        <f t="shared" si="217"/>
        <v>2623</v>
      </c>
      <c r="AV455" s="2">
        <f t="shared" si="216"/>
        <v>4114</v>
      </c>
      <c r="AW455" s="1">
        <f t="shared" si="218"/>
        <v>0.31768339768339771</v>
      </c>
      <c r="AX455" s="1">
        <f t="shared" si="219"/>
        <v>0.31368661837590545</v>
      </c>
      <c r="AY455" s="1">
        <f t="shared" si="220"/>
        <v>0</v>
      </c>
      <c r="AZ455" s="1">
        <f t="shared" si="220"/>
        <v>1.5684330918795273</v>
      </c>
      <c r="BA455" s="1">
        <f t="shared" si="220"/>
        <v>572.79176515440338</v>
      </c>
      <c r="BB455" s="1">
        <f t="shared" si="220"/>
        <v>248.43980175371712</v>
      </c>
      <c r="BC455" s="1">
        <f t="shared" si="221"/>
        <v>0</v>
      </c>
      <c r="BD455" s="1">
        <f t="shared" si="221"/>
        <v>3.8122007722007725</v>
      </c>
      <c r="BE455" s="1">
        <f t="shared" si="221"/>
        <v>657.92231660231664</v>
      </c>
      <c r="BF455" s="1">
        <f t="shared" si="221"/>
        <v>161.06548262548264</v>
      </c>
      <c r="BG455" s="1">
        <f t="shared" si="222"/>
        <v>0</v>
      </c>
      <c r="BH455" s="1">
        <f t="shared" si="222"/>
        <v>1.9062142584826533E-3</v>
      </c>
      <c r="BI455" s="1">
        <f t="shared" si="222"/>
        <v>0.69614944719786498</v>
      </c>
      <c r="BJ455" s="1">
        <f t="shared" si="222"/>
        <v>0.30194433854365227</v>
      </c>
      <c r="BK455" s="1">
        <f t="shared" si="223"/>
        <v>0</v>
      </c>
      <c r="BL455" s="1">
        <f t="shared" si="223"/>
        <v>4.633204633204633E-3</v>
      </c>
      <c r="BM455" s="1">
        <f t="shared" si="223"/>
        <v>0.79961389961389961</v>
      </c>
      <c r="BN455" s="1">
        <f t="shared" si="223"/>
        <v>0.19575289575289576</v>
      </c>
    </row>
    <row r="456" spans="1:66" hidden="1">
      <c r="A456" s="2" t="s">
        <v>616</v>
      </c>
      <c r="B456" s="2" t="s">
        <v>105</v>
      </c>
      <c r="C456" s="2" t="s">
        <v>164</v>
      </c>
      <c r="D456" s="2" t="s">
        <v>820</v>
      </c>
      <c r="E456" s="6" t="s">
        <v>17</v>
      </c>
      <c r="F456" s="2" t="s">
        <v>6</v>
      </c>
      <c r="G456" s="2" t="s">
        <v>6</v>
      </c>
      <c r="H456" s="2" t="s">
        <v>1434</v>
      </c>
      <c r="I456" s="2">
        <v>59</v>
      </c>
      <c r="J456" s="2">
        <v>20</v>
      </c>
      <c r="K456" s="2" t="str">
        <f t="shared" si="202"/>
        <v>ESTERIL</v>
      </c>
      <c r="L456" s="2">
        <f t="shared" si="203"/>
        <v>5.6000000000000006E-5</v>
      </c>
      <c r="M456" s="2">
        <f t="shared" si="204"/>
        <v>0</v>
      </c>
      <c r="N456" s="8">
        <v>0.28000000000000003</v>
      </c>
      <c r="O456" s="11">
        <v>0</v>
      </c>
      <c r="P456" s="11">
        <f t="shared" si="198"/>
        <v>1.4814814814814815E-2</v>
      </c>
      <c r="Q456" s="11">
        <f t="shared" si="199"/>
        <v>0.99998607649573246</v>
      </c>
      <c r="R456" s="11">
        <f t="shared" si="200"/>
        <v>16271.170370370372</v>
      </c>
      <c r="S456" s="11">
        <f t="shared" si="201"/>
        <v>1098288.7077595689</v>
      </c>
      <c r="T456" s="2">
        <v>16</v>
      </c>
      <c r="U456" s="2">
        <v>1064</v>
      </c>
      <c r="V456" s="2">
        <f t="shared" si="205"/>
        <v>1.4814814814814815E-2</v>
      </c>
      <c r="W456" s="2">
        <f t="shared" si="206"/>
        <v>0.98518518518518516</v>
      </c>
      <c r="X456" s="2">
        <v>0</v>
      </c>
      <c r="Y456" s="2">
        <v>400</v>
      </c>
      <c r="Z456" s="5">
        <v>0</v>
      </c>
      <c r="AA456" s="5">
        <v>34</v>
      </c>
      <c r="AB456" s="5">
        <v>503</v>
      </c>
      <c r="AC456" s="5">
        <v>178</v>
      </c>
      <c r="AD456" s="5">
        <v>19</v>
      </c>
      <c r="AE456" s="5">
        <v>27</v>
      </c>
      <c r="AF456" s="5">
        <f t="shared" si="207"/>
        <v>0</v>
      </c>
      <c r="AG456" s="5">
        <f t="shared" si="208"/>
        <v>4.7552447552447551E-2</v>
      </c>
      <c r="AH456" s="5">
        <f t="shared" si="209"/>
        <v>0.7034965034965035</v>
      </c>
      <c r="AI456" s="5">
        <f t="shared" si="210"/>
        <v>0.24895104895104894</v>
      </c>
      <c r="AJ456" s="5">
        <v>0</v>
      </c>
      <c r="AK456" s="3">
        <v>29</v>
      </c>
      <c r="AL456" s="3">
        <v>450</v>
      </c>
      <c r="AM456" s="3">
        <v>239</v>
      </c>
      <c r="AN456" s="3">
        <v>22</v>
      </c>
      <c r="AO456" s="3">
        <v>21</v>
      </c>
      <c r="AP456" s="1">
        <f t="shared" si="211"/>
        <v>0</v>
      </c>
      <c r="AQ456" s="1">
        <f t="shared" si="212"/>
        <v>4.0389972144846797E-2</v>
      </c>
      <c r="AR456" s="1">
        <f t="shared" si="213"/>
        <v>0.62674094707520889</v>
      </c>
      <c r="AS456" s="1">
        <f t="shared" si="214"/>
        <v>0.33286908077994432</v>
      </c>
      <c r="AT456" s="5">
        <f t="shared" si="215"/>
        <v>715</v>
      </c>
      <c r="AU456" s="3">
        <f t="shared" si="217"/>
        <v>718</v>
      </c>
      <c r="AV456" s="2">
        <f t="shared" si="216"/>
        <v>1080</v>
      </c>
      <c r="AW456" s="1">
        <f t="shared" si="218"/>
        <v>0.3020979020979021</v>
      </c>
      <c r="AX456" s="1">
        <f t="shared" si="219"/>
        <v>0.30083565459610029</v>
      </c>
      <c r="AY456" s="1">
        <f t="shared" si="220"/>
        <v>0</v>
      </c>
      <c r="AZ456" s="1">
        <f t="shared" si="220"/>
        <v>8.7242339832869078</v>
      </c>
      <c r="BA456" s="1">
        <f t="shared" si="220"/>
        <v>135.37604456824513</v>
      </c>
      <c r="BB456" s="1">
        <f t="shared" si="220"/>
        <v>71.899721448467972</v>
      </c>
      <c r="BC456" s="1">
        <f t="shared" si="221"/>
        <v>0</v>
      </c>
      <c r="BD456" s="1">
        <f t="shared" si="221"/>
        <v>10.271328671328671</v>
      </c>
      <c r="BE456" s="1">
        <f t="shared" si="221"/>
        <v>151.95524475524476</v>
      </c>
      <c r="BF456" s="1">
        <f t="shared" si="221"/>
        <v>53.773426573426576</v>
      </c>
      <c r="BG456" s="1">
        <f t="shared" si="222"/>
        <v>0</v>
      </c>
      <c r="BH456" s="1">
        <f t="shared" si="222"/>
        <v>4.0389972144846797E-2</v>
      </c>
      <c r="BI456" s="1">
        <f t="shared" si="222"/>
        <v>0.626740947075209</v>
      </c>
      <c r="BJ456" s="1">
        <f t="shared" si="222"/>
        <v>0.33286908077994432</v>
      </c>
      <c r="BK456" s="1">
        <f t="shared" si="223"/>
        <v>0</v>
      </c>
      <c r="BL456" s="1">
        <f t="shared" si="223"/>
        <v>4.7552447552447551E-2</v>
      </c>
      <c r="BM456" s="1">
        <f t="shared" si="223"/>
        <v>0.7034965034965035</v>
      </c>
      <c r="BN456" s="1">
        <f t="shared" si="223"/>
        <v>0.24895104895104897</v>
      </c>
    </row>
    <row r="457" spans="1:66" hidden="1">
      <c r="A457" s="2" t="s">
        <v>616</v>
      </c>
      <c r="B457" s="2" t="s">
        <v>105</v>
      </c>
      <c r="C457" s="2" t="s">
        <v>164</v>
      </c>
      <c r="D457" s="2" t="s">
        <v>845</v>
      </c>
      <c r="E457" s="6" t="s">
        <v>20</v>
      </c>
      <c r="F457" s="2" t="s">
        <v>1436</v>
      </c>
      <c r="G457" s="2" t="s">
        <v>6</v>
      </c>
      <c r="H457" s="2" t="s">
        <v>1434</v>
      </c>
      <c r="I457" s="2">
        <v>84</v>
      </c>
      <c r="J457" s="2">
        <v>115</v>
      </c>
      <c r="K457" s="2" t="str">
        <f t="shared" si="202"/>
        <v>ESTERIL</v>
      </c>
      <c r="L457" s="2">
        <f t="shared" si="203"/>
        <v>3.1050000000000001E-4</v>
      </c>
      <c r="M457" s="2">
        <f t="shared" si="204"/>
        <v>20.7</v>
      </c>
      <c r="N457" s="8">
        <v>0.27</v>
      </c>
      <c r="O457" s="11">
        <v>0.18</v>
      </c>
      <c r="P457" s="11">
        <f t="shared" si="198"/>
        <v>1.739874500855676E-2</v>
      </c>
      <c r="Q457" s="11">
        <f t="shared" si="199"/>
        <v>0.999994949591542</v>
      </c>
      <c r="R457" s="11">
        <f t="shared" si="200"/>
        <v>199240.96292070736</v>
      </c>
      <c r="S457" s="11">
        <f t="shared" si="201"/>
        <v>11451398.165469762</v>
      </c>
      <c r="T457" s="2">
        <v>61</v>
      </c>
      <c r="U457" s="2">
        <v>3445</v>
      </c>
      <c r="V457" s="2">
        <f t="shared" si="205"/>
        <v>1.739874500855676E-2</v>
      </c>
      <c r="W457" s="2">
        <f t="shared" si="206"/>
        <v>0.98260125499144324</v>
      </c>
      <c r="X457" s="2">
        <v>0</v>
      </c>
      <c r="Y457" s="2">
        <v>719</v>
      </c>
      <c r="Z457" s="5">
        <v>0</v>
      </c>
      <c r="AA457" s="5">
        <v>16</v>
      </c>
      <c r="AB457" s="5">
        <v>1876</v>
      </c>
      <c r="AC457" s="5">
        <v>360</v>
      </c>
      <c r="AD457" s="5">
        <v>16</v>
      </c>
      <c r="AE457" s="5">
        <v>54</v>
      </c>
      <c r="AF457" s="5">
        <f t="shared" si="207"/>
        <v>0</v>
      </c>
      <c r="AG457" s="5">
        <f t="shared" si="208"/>
        <v>7.104795737122558E-3</v>
      </c>
      <c r="AH457" s="5">
        <f t="shared" si="209"/>
        <v>0.8330373001776199</v>
      </c>
      <c r="AI457" s="5">
        <f t="shared" si="210"/>
        <v>0.15985790408525755</v>
      </c>
      <c r="AJ457" s="5">
        <v>0</v>
      </c>
      <c r="AK457" s="3">
        <v>3</v>
      </c>
      <c r="AL457" s="3">
        <v>1790</v>
      </c>
      <c r="AM457" s="3">
        <v>488</v>
      </c>
      <c r="AN457" s="3">
        <v>7</v>
      </c>
      <c r="AO457" s="3">
        <v>34</v>
      </c>
      <c r="AP457" s="1">
        <f t="shared" si="211"/>
        <v>0</v>
      </c>
      <c r="AQ457" s="1">
        <f t="shared" si="212"/>
        <v>1.31521262604121E-3</v>
      </c>
      <c r="AR457" s="1">
        <f t="shared" si="213"/>
        <v>0.78474353353792192</v>
      </c>
      <c r="AS457" s="1">
        <f t="shared" si="214"/>
        <v>0.21394125383603682</v>
      </c>
      <c r="AT457" s="5">
        <f t="shared" si="215"/>
        <v>2252</v>
      </c>
      <c r="AU457" s="3">
        <f t="shared" si="217"/>
        <v>2281</v>
      </c>
      <c r="AV457" s="2">
        <f t="shared" si="216"/>
        <v>3506</v>
      </c>
      <c r="AW457" s="1">
        <f t="shared" si="218"/>
        <v>0.31136767317939607</v>
      </c>
      <c r="AX457" s="1">
        <f t="shared" si="219"/>
        <v>0.30740903112669882</v>
      </c>
      <c r="AY457" s="1">
        <f t="shared" si="220"/>
        <v>0</v>
      </c>
      <c r="AZ457" s="1">
        <f t="shared" si="220"/>
        <v>0.92222709338009645</v>
      </c>
      <c r="BA457" s="1">
        <f t="shared" si="220"/>
        <v>550.26216571679083</v>
      </c>
      <c r="BB457" s="1">
        <f t="shared" si="220"/>
        <v>150.01560718982901</v>
      </c>
      <c r="BC457" s="1">
        <f t="shared" si="221"/>
        <v>0</v>
      </c>
      <c r="BD457" s="1">
        <f t="shared" si="221"/>
        <v>4.981882770870337</v>
      </c>
      <c r="BE457" s="1">
        <f t="shared" si="221"/>
        <v>584.12575488454706</v>
      </c>
      <c r="BF457" s="1">
        <f t="shared" si="221"/>
        <v>112.09236234458258</v>
      </c>
      <c r="BG457" s="1">
        <f t="shared" si="222"/>
        <v>0</v>
      </c>
      <c r="BH457" s="1">
        <f t="shared" si="222"/>
        <v>1.31521262604121E-3</v>
      </c>
      <c r="BI457" s="1">
        <f t="shared" si="222"/>
        <v>0.78474353353792192</v>
      </c>
      <c r="BJ457" s="1">
        <f t="shared" si="222"/>
        <v>0.21394125383603682</v>
      </c>
      <c r="BK457" s="1">
        <f t="shared" si="223"/>
        <v>0</v>
      </c>
      <c r="BL457" s="1">
        <f t="shared" si="223"/>
        <v>7.1047957371225563E-3</v>
      </c>
      <c r="BM457" s="1">
        <f t="shared" si="223"/>
        <v>0.83303730017761979</v>
      </c>
      <c r="BN457" s="1">
        <f t="shared" si="223"/>
        <v>0.15985790408525752</v>
      </c>
    </row>
    <row r="458" spans="1:66" hidden="1">
      <c r="A458" s="2" t="s">
        <v>161</v>
      </c>
      <c r="B458" s="2" t="s">
        <v>105</v>
      </c>
      <c r="C458" s="2" t="s">
        <v>164</v>
      </c>
      <c r="D458" s="2" t="s">
        <v>362</v>
      </c>
      <c r="E458" s="6" t="s">
        <v>89</v>
      </c>
      <c r="F458" s="2" t="s">
        <v>1436</v>
      </c>
      <c r="G458" s="2" t="s">
        <v>6</v>
      </c>
      <c r="H458" s="2" t="s">
        <v>1434</v>
      </c>
      <c r="I458" s="2">
        <v>199</v>
      </c>
      <c r="J458" s="2">
        <v>65</v>
      </c>
      <c r="K458" s="2" t="str">
        <f t="shared" si="202"/>
        <v>MINERIO</v>
      </c>
      <c r="L458" s="2">
        <f t="shared" si="203"/>
        <v>1.7550000000000001E-4</v>
      </c>
      <c r="M458" s="2">
        <f t="shared" si="204"/>
        <v>18.849999999999998</v>
      </c>
      <c r="N458" s="8">
        <v>0.27</v>
      </c>
      <c r="O458" s="11">
        <v>0.28999999999999998</v>
      </c>
      <c r="P458" s="11">
        <f t="shared" si="198"/>
        <v>0</v>
      </c>
      <c r="Q458" s="11">
        <f t="shared" si="199"/>
        <v>1</v>
      </c>
      <c r="R458" s="11">
        <f t="shared" si="200"/>
        <v>0</v>
      </c>
      <c r="S458" s="11">
        <f t="shared" si="201"/>
        <v>5784025</v>
      </c>
      <c r="T458" s="2">
        <v>0</v>
      </c>
      <c r="U458" s="2">
        <v>2405</v>
      </c>
      <c r="V458" s="2">
        <f t="shared" si="205"/>
        <v>0</v>
      </c>
      <c r="W458" s="2">
        <f t="shared" si="206"/>
        <v>1</v>
      </c>
      <c r="X458" s="2">
        <v>0</v>
      </c>
      <c r="Y458" s="2">
        <v>494</v>
      </c>
      <c r="Z458" s="5">
        <v>0</v>
      </c>
      <c r="AA458" s="5">
        <v>12</v>
      </c>
      <c r="AB458" s="5">
        <v>453</v>
      </c>
      <c r="AC458" s="5">
        <v>1190</v>
      </c>
      <c r="AD458" s="5">
        <v>7</v>
      </c>
      <c r="AE458" s="5">
        <v>3</v>
      </c>
      <c r="AF458" s="5">
        <f t="shared" si="207"/>
        <v>0</v>
      </c>
      <c r="AG458" s="5">
        <f t="shared" si="208"/>
        <v>7.2507552870090634E-3</v>
      </c>
      <c r="AH458" s="5">
        <f t="shared" si="209"/>
        <v>0.27371601208459212</v>
      </c>
      <c r="AI458" s="5">
        <f t="shared" si="210"/>
        <v>0.7190332326283988</v>
      </c>
      <c r="AJ458" s="5">
        <v>0</v>
      </c>
      <c r="AK458" s="3">
        <v>10</v>
      </c>
      <c r="AL458" s="3">
        <v>307</v>
      </c>
      <c r="AM458" s="3">
        <v>1336</v>
      </c>
      <c r="AN458" s="3">
        <v>8</v>
      </c>
      <c r="AO458" s="3">
        <v>4</v>
      </c>
      <c r="AP458" s="1">
        <f t="shared" si="211"/>
        <v>0</v>
      </c>
      <c r="AQ458" s="1">
        <f t="shared" si="212"/>
        <v>6.0496067755595887E-3</v>
      </c>
      <c r="AR458" s="1">
        <f t="shared" si="213"/>
        <v>0.18572292800967938</v>
      </c>
      <c r="AS458" s="1">
        <f t="shared" si="214"/>
        <v>0.80822746521476108</v>
      </c>
      <c r="AT458" s="5">
        <f t="shared" si="215"/>
        <v>1655</v>
      </c>
      <c r="AU458" s="3">
        <f t="shared" si="217"/>
        <v>1653</v>
      </c>
      <c r="AV458" s="2">
        <f t="shared" si="216"/>
        <v>2405</v>
      </c>
      <c r="AW458" s="1">
        <f t="shared" si="218"/>
        <v>0.29063444108761327</v>
      </c>
      <c r="AX458" s="1">
        <f t="shared" si="219"/>
        <v>0.29098608590441621</v>
      </c>
      <c r="AY458" s="1">
        <f t="shared" si="220"/>
        <v>0</v>
      </c>
      <c r="AZ458" s="1">
        <f t="shared" si="220"/>
        <v>2.9098608590441621</v>
      </c>
      <c r="BA458" s="1">
        <f t="shared" si="220"/>
        <v>89.332728372655779</v>
      </c>
      <c r="BB458" s="1">
        <f t="shared" si="220"/>
        <v>388.75741076830008</v>
      </c>
      <c r="BC458" s="1">
        <f t="shared" si="221"/>
        <v>0</v>
      </c>
      <c r="BD458" s="1">
        <f t="shared" si="221"/>
        <v>3.4876132930513593</v>
      </c>
      <c r="BE458" s="1">
        <f t="shared" si="221"/>
        <v>131.65740181268882</v>
      </c>
      <c r="BF458" s="1">
        <f t="shared" si="221"/>
        <v>345.85498489425981</v>
      </c>
      <c r="BG458" s="1">
        <f t="shared" si="222"/>
        <v>0</v>
      </c>
      <c r="BH458" s="1">
        <f t="shared" si="222"/>
        <v>6.0496067755595887E-3</v>
      </c>
      <c r="BI458" s="1">
        <f t="shared" si="222"/>
        <v>0.18572292800967938</v>
      </c>
      <c r="BJ458" s="1">
        <f t="shared" si="222"/>
        <v>0.80822746521476108</v>
      </c>
      <c r="BK458" s="1">
        <f t="shared" si="223"/>
        <v>0</v>
      </c>
      <c r="BL458" s="1">
        <f t="shared" si="223"/>
        <v>7.2507552870090626E-3</v>
      </c>
      <c r="BM458" s="1">
        <f t="shared" si="223"/>
        <v>0.27371601208459212</v>
      </c>
      <c r="BN458" s="1">
        <f t="shared" si="223"/>
        <v>0.7190332326283988</v>
      </c>
    </row>
    <row r="459" spans="1:66" hidden="1">
      <c r="A459" s="2" t="s">
        <v>1049</v>
      </c>
      <c r="B459" s="2" t="s">
        <v>105</v>
      </c>
      <c r="C459" s="2" t="s">
        <v>164</v>
      </c>
      <c r="E459" s="6" t="s">
        <v>14</v>
      </c>
      <c r="F459" s="2" t="s">
        <v>1436</v>
      </c>
      <c r="G459" s="2" t="s">
        <v>1433</v>
      </c>
      <c r="H459" s="2" t="s">
        <v>1434</v>
      </c>
      <c r="I459" s="2">
        <v>120</v>
      </c>
      <c r="J459" s="2">
        <v>65</v>
      </c>
      <c r="K459" s="2" t="str">
        <f t="shared" si="202"/>
        <v>MINERIO</v>
      </c>
      <c r="L459" s="2">
        <f t="shared" si="203"/>
        <v>1.7550000000000001E-4</v>
      </c>
      <c r="M459" s="2">
        <f t="shared" si="204"/>
        <v>111.8</v>
      </c>
      <c r="N459" s="9">
        <v>0.27</v>
      </c>
      <c r="O459" s="10">
        <v>1.72</v>
      </c>
      <c r="P459" s="11">
        <f t="shared" si="198"/>
        <v>1.8471568272365086E-2</v>
      </c>
      <c r="Q459" s="11">
        <f t="shared" si="199"/>
        <v>0.99999318396960535</v>
      </c>
      <c r="R459" s="11">
        <f t="shared" si="200"/>
        <v>130599.1781963057</v>
      </c>
      <c r="S459" s="11">
        <f t="shared" si="201"/>
        <v>7070232.8087498052</v>
      </c>
      <c r="T459" s="2">
        <v>51</v>
      </c>
      <c r="U459" s="2">
        <v>2710</v>
      </c>
      <c r="V459" s="2">
        <f t="shared" si="205"/>
        <v>1.8471568272365086E-2</v>
      </c>
      <c r="W459" s="2">
        <f t="shared" si="206"/>
        <v>0.98152843172763493</v>
      </c>
      <c r="X459" s="2">
        <v>0</v>
      </c>
      <c r="Y459" s="2">
        <v>494</v>
      </c>
      <c r="Z459" s="5">
        <v>0</v>
      </c>
      <c r="AA459" s="5">
        <v>73</v>
      </c>
      <c r="AB459" s="5">
        <v>1361</v>
      </c>
      <c r="AC459" s="5">
        <v>263</v>
      </c>
      <c r="AD459" s="5">
        <v>59</v>
      </c>
      <c r="AE459" s="5">
        <v>64</v>
      </c>
      <c r="AF459" s="5">
        <f t="shared" si="207"/>
        <v>0</v>
      </c>
      <c r="AG459" s="5">
        <f t="shared" si="208"/>
        <v>4.3017088980553918E-2</v>
      </c>
      <c r="AH459" s="5">
        <f t="shared" si="209"/>
        <v>0.80200353565114912</v>
      </c>
      <c r="AI459" s="5">
        <f t="shared" si="210"/>
        <v>0.15497937536829701</v>
      </c>
      <c r="AJ459" s="2">
        <v>0</v>
      </c>
      <c r="AK459" s="3">
        <v>51</v>
      </c>
      <c r="AL459" s="3">
        <v>1296</v>
      </c>
      <c r="AM459" s="3">
        <v>389</v>
      </c>
      <c r="AN459" s="3">
        <v>36</v>
      </c>
      <c r="AO459" s="3">
        <v>48</v>
      </c>
      <c r="AP459" s="1">
        <f t="shared" si="211"/>
        <v>0</v>
      </c>
      <c r="AQ459" s="1">
        <f t="shared" si="212"/>
        <v>2.9377880184331798E-2</v>
      </c>
      <c r="AR459" s="1">
        <f t="shared" si="213"/>
        <v>0.74654377880184331</v>
      </c>
      <c r="AS459" s="1">
        <f t="shared" si="214"/>
        <v>0.22407834101382487</v>
      </c>
      <c r="AT459" s="5">
        <f t="shared" si="215"/>
        <v>1697</v>
      </c>
      <c r="AU459" s="3">
        <f t="shared" si="217"/>
        <v>1736</v>
      </c>
      <c r="AV459" s="2">
        <f t="shared" si="216"/>
        <v>2761</v>
      </c>
      <c r="AW459" s="1">
        <f t="shared" si="218"/>
        <v>0.32539776075427224</v>
      </c>
      <c r="AX459" s="1">
        <f t="shared" si="219"/>
        <v>0.31808755760368662</v>
      </c>
      <c r="AY459" s="1">
        <f t="shared" si="220"/>
        <v>0</v>
      </c>
      <c r="AZ459" s="1">
        <f t="shared" si="220"/>
        <v>16.222465437788017</v>
      </c>
      <c r="BA459" s="1">
        <f t="shared" si="220"/>
        <v>412.24147465437784</v>
      </c>
      <c r="BB459" s="1">
        <f t="shared" si="220"/>
        <v>123.73605990783409</v>
      </c>
      <c r="BC459" s="1">
        <f t="shared" si="221"/>
        <v>0</v>
      </c>
      <c r="BD459" s="1">
        <f t="shared" si="221"/>
        <v>23.754036535061875</v>
      </c>
      <c r="BE459" s="1">
        <f t="shared" si="221"/>
        <v>442.86635238656453</v>
      </c>
      <c r="BF459" s="1">
        <f t="shared" si="221"/>
        <v>85.579611078373603</v>
      </c>
      <c r="BG459" s="1">
        <f t="shared" si="222"/>
        <v>0</v>
      </c>
      <c r="BH459" s="1">
        <f t="shared" si="222"/>
        <v>2.9377880184331798E-2</v>
      </c>
      <c r="BI459" s="1">
        <f t="shared" si="222"/>
        <v>0.74654377880184331</v>
      </c>
      <c r="BJ459" s="1">
        <f t="shared" si="222"/>
        <v>0.2240783410138249</v>
      </c>
      <c r="BK459" s="1">
        <f t="shared" si="223"/>
        <v>0</v>
      </c>
      <c r="BL459" s="1">
        <f t="shared" si="223"/>
        <v>4.3017088980553918E-2</v>
      </c>
      <c r="BM459" s="1">
        <f t="shared" si="223"/>
        <v>0.80200353565114901</v>
      </c>
      <c r="BN459" s="1">
        <f t="shared" si="223"/>
        <v>0.15497937536829698</v>
      </c>
    </row>
    <row r="460" spans="1:66" hidden="1">
      <c r="A460" s="2" t="s">
        <v>616</v>
      </c>
      <c r="B460" s="2" t="s">
        <v>105</v>
      </c>
      <c r="C460" s="2" t="s">
        <v>164</v>
      </c>
      <c r="D460" s="2" t="s">
        <v>771</v>
      </c>
      <c r="E460" s="6" t="s">
        <v>13</v>
      </c>
      <c r="F460" s="2" t="s">
        <v>1436</v>
      </c>
      <c r="G460" s="2" t="s">
        <v>1433</v>
      </c>
      <c r="H460" s="2" t="s">
        <v>1434</v>
      </c>
      <c r="I460" s="2">
        <v>10</v>
      </c>
      <c r="J460" s="2">
        <v>60</v>
      </c>
      <c r="K460" s="2" t="str">
        <f t="shared" si="202"/>
        <v>MINERIO</v>
      </c>
      <c r="L460" s="2">
        <f t="shared" si="203"/>
        <v>1.6200000000000003E-4</v>
      </c>
      <c r="M460" s="2">
        <f t="shared" si="204"/>
        <v>543.6</v>
      </c>
      <c r="N460" s="8">
        <v>0.27</v>
      </c>
      <c r="O460" s="11">
        <v>9.06</v>
      </c>
      <c r="P460" s="11">
        <f t="shared" si="198"/>
        <v>5.8681672025723476E-2</v>
      </c>
      <c r="Q460" s="11">
        <f t="shared" si="199"/>
        <v>0.99997494440575518</v>
      </c>
      <c r="R460" s="11">
        <f t="shared" si="200"/>
        <v>282987.43408360129</v>
      </c>
      <c r="S460" s="11">
        <f t="shared" si="201"/>
        <v>4822295.1715014242</v>
      </c>
      <c r="T460" s="2">
        <v>146</v>
      </c>
      <c r="U460" s="2">
        <v>2342</v>
      </c>
      <c r="V460" s="2">
        <f t="shared" si="205"/>
        <v>5.8681672025723476E-2</v>
      </c>
      <c r="W460" s="2">
        <f t="shared" si="206"/>
        <v>0.9413183279742765</v>
      </c>
      <c r="X460" s="2">
        <v>0</v>
      </c>
      <c r="Y460" s="2">
        <v>475</v>
      </c>
      <c r="Z460" s="5">
        <v>0</v>
      </c>
      <c r="AA460" s="5">
        <v>116</v>
      </c>
      <c r="AB460" s="5">
        <v>1161</v>
      </c>
      <c r="AC460" s="5">
        <v>194</v>
      </c>
      <c r="AD460" s="5">
        <v>98</v>
      </c>
      <c r="AE460" s="5">
        <v>66</v>
      </c>
      <c r="AF460" s="5">
        <f t="shared" si="207"/>
        <v>0</v>
      </c>
      <c r="AG460" s="5">
        <f t="shared" si="208"/>
        <v>7.8857919782460914E-2</v>
      </c>
      <c r="AH460" s="5">
        <f t="shared" si="209"/>
        <v>0.78925900747790623</v>
      </c>
      <c r="AI460" s="5">
        <f t="shared" si="210"/>
        <v>0.1318830727396329</v>
      </c>
      <c r="AJ460" s="5">
        <v>0</v>
      </c>
      <c r="AK460" s="3">
        <v>73</v>
      </c>
      <c r="AL460" s="3">
        <v>1161</v>
      </c>
      <c r="AM460" s="3">
        <v>282</v>
      </c>
      <c r="AN460" s="3">
        <v>67</v>
      </c>
      <c r="AO460" s="3">
        <v>52</v>
      </c>
      <c r="AP460" s="1">
        <f t="shared" si="211"/>
        <v>0</v>
      </c>
      <c r="AQ460" s="1">
        <f t="shared" si="212"/>
        <v>4.8153034300791556E-2</v>
      </c>
      <c r="AR460" s="1">
        <f t="shared" si="213"/>
        <v>0.7658311345646438</v>
      </c>
      <c r="AS460" s="1">
        <f t="shared" si="214"/>
        <v>0.18601583113456466</v>
      </c>
      <c r="AT460" s="5">
        <f t="shared" si="215"/>
        <v>1471</v>
      </c>
      <c r="AU460" s="3">
        <f t="shared" si="217"/>
        <v>1516</v>
      </c>
      <c r="AV460" s="2">
        <f t="shared" si="216"/>
        <v>2488</v>
      </c>
      <c r="AW460" s="1">
        <f t="shared" si="218"/>
        <v>0.33827328348062541</v>
      </c>
      <c r="AX460" s="1">
        <f t="shared" si="219"/>
        <v>0.32823218997361475</v>
      </c>
      <c r="AY460" s="1">
        <f t="shared" si="220"/>
        <v>0</v>
      </c>
      <c r="AZ460" s="1">
        <f t="shared" si="220"/>
        <v>23.960949868073875</v>
      </c>
      <c r="BA460" s="1">
        <f t="shared" si="220"/>
        <v>381.07757255936673</v>
      </c>
      <c r="BB460" s="1">
        <f t="shared" si="220"/>
        <v>92.561477572559355</v>
      </c>
      <c r="BC460" s="1">
        <f t="shared" si="221"/>
        <v>0</v>
      </c>
      <c r="BD460" s="1">
        <f t="shared" si="221"/>
        <v>39.239700883752548</v>
      </c>
      <c r="BE460" s="1">
        <f t="shared" si="221"/>
        <v>392.73528212100609</v>
      </c>
      <c r="BF460" s="1">
        <f t="shared" si="221"/>
        <v>65.625016995241324</v>
      </c>
      <c r="BG460" s="1">
        <f t="shared" si="222"/>
        <v>0</v>
      </c>
      <c r="BH460" s="1">
        <f t="shared" si="222"/>
        <v>4.8153034300791556E-2</v>
      </c>
      <c r="BI460" s="1">
        <f t="shared" si="222"/>
        <v>0.7658311345646438</v>
      </c>
      <c r="BJ460" s="1">
        <f t="shared" si="222"/>
        <v>0.18601583113456463</v>
      </c>
      <c r="BK460" s="1">
        <f t="shared" si="223"/>
        <v>0</v>
      </c>
      <c r="BL460" s="1">
        <f t="shared" si="223"/>
        <v>7.8857919782460914E-2</v>
      </c>
      <c r="BM460" s="1">
        <f t="shared" si="223"/>
        <v>0.78925900747790623</v>
      </c>
      <c r="BN460" s="1">
        <f t="shared" si="223"/>
        <v>0.1318830727396329</v>
      </c>
    </row>
    <row r="461" spans="1:66" hidden="1">
      <c r="A461" s="2" t="s">
        <v>1047</v>
      </c>
      <c r="B461" s="2" t="s">
        <v>105</v>
      </c>
      <c r="C461" s="2" t="s">
        <v>1048</v>
      </c>
      <c r="D461" s="2">
        <v>16169</v>
      </c>
      <c r="E461" s="6" t="s">
        <v>55</v>
      </c>
      <c r="F461" s="2" t="s">
        <v>6</v>
      </c>
      <c r="G461" s="2" t="s">
        <v>6</v>
      </c>
      <c r="H461" s="2" t="s">
        <v>1434</v>
      </c>
      <c r="I461" s="2">
        <v>25</v>
      </c>
      <c r="J461" s="2">
        <v>15</v>
      </c>
      <c r="K461" s="2" t="str">
        <f t="shared" si="202"/>
        <v>ESTERIL</v>
      </c>
      <c r="L461" s="2">
        <f t="shared" si="203"/>
        <v>4.0500000000000009E-5</v>
      </c>
      <c r="M461" s="2">
        <f t="shared" si="204"/>
        <v>0.15</v>
      </c>
      <c r="N461" s="8">
        <v>0.27</v>
      </c>
      <c r="O461" s="11">
        <v>0.01</v>
      </c>
      <c r="P461" s="11">
        <f t="shared" si="198"/>
        <v>0</v>
      </c>
      <c r="Q461" s="11">
        <f t="shared" si="199"/>
        <v>1</v>
      </c>
      <c r="R461" s="11">
        <f t="shared" si="200"/>
        <v>0</v>
      </c>
      <c r="S461" s="11">
        <f t="shared" si="201"/>
        <v>459684</v>
      </c>
      <c r="T461" s="2">
        <v>0</v>
      </c>
      <c r="U461" s="2">
        <v>678</v>
      </c>
      <c r="V461" s="2">
        <f t="shared" si="205"/>
        <v>0</v>
      </c>
      <c r="W461" s="2">
        <f t="shared" si="206"/>
        <v>1</v>
      </c>
      <c r="X461" s="2">
        <v>0</v>
      </c>
      <c r="Y461" s="2">
        <v>277</v>
      </c>
      <c r="Z461" s="5">
        <v>0</v>
      </c>
      <c r="AA461" s="5">
        <v>0</v>
      </c>
      <c r="AB461" s="5">
        <v>159</v>
      </c>
      <c r="AC461" s="5">
        <v>361</v>
      </c>
      <c r="AD461" s="5">
        <v>0</v>
      </c>
      <c r="AE461" s="5">
        <v>3</v>
      </c>
      <c r="AF461" s="5">
        <f t="shared" si="207"/>
        <v>0</v>
      </c>
      <c r="AG461" s="5">
        <f t="shared" si="208"/>
        <v>0</v>
      </c>
      <c r="AH461" s="5">
        <f t="shared" si="209"/>
        <v>0.30576923076923079</v>
      </c>
      <c r="AI461" s="5">
        <f t="shared" si="210"/>
        <v>0.69423076923076921</v>
      </c>
      <c r="AJ461" s="5">
        <v>0</v>
      </c>
      <c r="AK461" s="3">
        <v>0</v>
      </c>
      <c r="AL461" s="3">
        <v>119</v>
      </c>
      <c r="AM461" s="3">
        <v>402</v>
      </c>
      <c r="AN461" s="3">
        <v>0</v>
      </c>
      <c r="AO461" s="3">
        <v>2</v>
      </c>
      <c r="AP461" s="1">
        <f t="shared" si="211"/>
        <v>0</v>
      </c>
      <c r="AQ461" s="1">
        <f t="shared" si="212"/>
        <v>0</v>
      </c>
      <c r="AR461" s="1">
        <f t="shared" si="213"/>
        <v>0.22840690978886757</v>
      </c>
      <c r="AS461" s="1">
        <f t="shared" si="214"/>
        <v>0.77159309021113243</v>
      </c>
      <c r="AT461" s="5">
        <f t="shared" si="215"/>
        <v>520</v>
      </c>
      <c r="AU461" s="3">
        <f t="shared" si="217"/>
        <v>521</v>
      </c>
      <c r="AV461" s="2">
        <f t="shared" si="216"/>
        <v>678</v>
      </c>
      <c r="AW461" s="1">
        <f t="shared" si="218"/>
        <v>0.26076923076923075</v>
      </c>
      <c r="AX461" s="1">
        <f t="shared" si="219"/>
        <v>0.2602687140115163</v>
      </c>
      <c r="AY461" s="1">
        <f t="shared" si="220"/>
        <v>0</v>
      </c>
      <c r="AZ461" s="1">
        <f t="shared" si="220"/>
        <v>0</v>
      </c>
      <c r="BA461" s="1">
        <f t="shared" si="220"/>
        <v>30.971976967370441</v>
      </c>
      <c r="BB461" s="1">
        <f t="shared" si="220"/>
        <v>104.62802303262956</v>
      </c>
      <c r="BC461" s="1">
        <f t="shared" si="221"/>
        <v>0</v>
      </c>
      <c r="BD461" s="1">
        <f t="shared" si="221"/>
        <v>0</v>
      </c>
      <c r="BE461" s="1">
        <f t="shared" si="221"/>
        <v>41.462307692307689</v>
      </c>
      <c r="BF461" s="1">
        <f t="shared" si="221"/>
        <v>94.137692307692305</v>
      </c>
      <c r="BG461" s="1">
        <f t="shared" si="222"/>
        <v>0</v>
      </c>
      <c r="BH461" s="1">
        <f t="shared" si="222"/>
        <v>0</v>
      </c>
      <c r="BI461" s="1">
        <f t="shared" si="222"/>
        <v>0.22840690978886757</v>
      </c>
      <c r="BJ461" s="1">
        <f t="shared" si="222"/>
        <v>0.77159309021113243</v>
      </c>
      <c r="BK461" s="1">
        <f t="shared" si="223"/>
        <v>0</v>
      </c>
      <c r="BL461" s="1">
        <f t="shared" si="223"/>
        <v>0</v>
      </c>
      <c r="BM461" s="1">
        <f t="shared" si="223"/>
        <v>0.30576923076923074</v>
      </c>
      <c r="BN461" s="1">
        <f t="shared" si="223"/>
        <v>0.69423076923076921</v>
      </c>
    </row>
    <row r="462" spans="1:66" hidden="1">
      <c r="A462" s="2" t="s">
        <v>616</v>
      </c>
      <c r="B462" s="2" t="s">
        <v>105</v>
      </c>
      <c r="C462" s="2" t="s">
        <v>164</v>
      </c>
      <c r="D462" s="2" t="s">
        <v>807</v>
      </c>
      <c r="E462" s="6" t="s">
        <v>15</v>
      </c>
      <c r="F462" s="2" t="s">
        <v>1436</v>
      </c>
      <c r="G462" s="2" t="s">
        <v>1433</v>
      </c>
      <c r="H462" s="2" t="s">
        <v>1434</v>
      </c>
      <c r="I462" s="2">
        <v>46</v>
      </c>
      <c r="J462" s="2">
        <v>70</v>
      </c>
      <c r="K462" s="2" t="str">
        <f t="shared" si="202"/>
        <v>MINERIO</v>
      </c>
      <c r="L462" s="2">
        <f t="shared" si="203"/>
        <v>1.8200000000000001E-4</v>
      </c>
      <c r="M462" s="2">
        <f t="shared" si="204"/>
        <v>37.800000000000004</v>
      </c>
      <c r="N462" s="8">
        <v>0.26</v>
      </c>
      <c r="O462" s="11">
        <v>0.54</v>
      </c>
      <c r="P462" s="11">
        <f t="shared" si="198"/>
        <v>7.1309721892084618E-4</v>
      </c>
      <c r="Q462" s="11">
        <f t="shared" si="199"/>
        <v>0.99999983037652285</v>
      </c>
      <c r="R462" s="11">
        <f t="shared" si="200"/>
        <v>12585.025671499881</v>
      </c>
      <c r="S462" s="11">
        <f t="shared" si="201"/>
        <v>17648398.006416857</v>
      </c>
      <c r="T462" s="2">
        <v>3</v>
      </c>
      <c r="U462" s="2">
        <v>4204</v>
      </c>
      <c r="V462" s="2">
        <f t="shared" si="205"/>
        <v>7.1309721892084618E-4</v>
      </c>
      <c r="W462" s="2">
        <f t="shared" si="206"/>
        <v>0.99928690278107912</v>
      </c>
      <c r="X462" s="2">
        <v>0</v>
      </c>
      <c r="Y462" s="2">
        <v>653</v>
      </c>
      <c r="Z462" s="5">
        <v>0</v>
      </c>
      <c r="AA462" s="5">
        <v>10</v>
      </c>
      <c r="AB462" s="5">
        <v>1859</v>
      </c>
      <c r="AC462" s="5">
        <v>757</v>
      </c>
      <c r="AD462" s="5">
        <v>11</v>
      </c>
      <c r="AE462" s="5">
        <v>67</v>
      </c>
      <c r="AF462" s="5">
        <f t="shared" si="207"/>
        <v>0</v>
      </c>
      <c r="AG462" s="5">
        <f t="shared" si="208"/>
        <v>3.8080731150038081E-3</v>
      </c>
      <c r="AH462" s="5">
        <f t="shared" si="209"/>
        <v>0.70792079207920788</v>
      </c>
      <c r="AI462" s="5">
        <f t="shared" si="210"/>
        <v>0.28827113480578825</v>
      </c>
      <c r="AJ462" s="5">
        <v>0</v>
      </c>
      <c r="AK462" s="3">
        <v>0</v>
      </c>
      <c r="AL462" s="3">
        <v>1616</v>
      </c>
      <c r="AM462" s="3">
        <v>1046</v>
      </c>
      <c r="AN462" s="3">
        <v>0</v>
      </c>
      <c r="AO462" s="3">
        <v>42</v>
      </c>
      <c r="AP462" s="1">
        <f t="shared" si="211"/>
        <v>0</v>
      </c>
      <c r="AQ462" s="1">
        <f t="shared" si="212"/>
        <v>0</v>
      </c>
      <c r="AR462" s="1">
        <f t="shared" si="213"/>
        <v>0.60706235912847484</v>
      </c>
      <c r="AS462" s="1">
        <f t="shared" si="214"/>
        <v>0.39293764087152516</v>
      </c>
      <c r="AT462" s="5">
        <f t="shared" si="215"/>
        <v>2626</v>
      </c>
      <c r="AU462" s="3">
        <f t="shared" si="217"/>
        <v>2662</v>
      </c>
      <c r="AV462" s="2">
        <f t="shared" si="216"/>
        <v>4207</v>
      </c>
      <c r="AW462" s="1">
        <f t="shared" si="218"/>
        <v>0.32041127189642044</v>
      </c>
      <c r="AX462" s="1">
        <f t="shared" si="219"/>
        <v>0.31607813673929375</v>
      </c>
      <c r="AY462" s="1">
        <f t="shared" si="220"/>
        <v>0</v>
      </c>
      <c r="AZ462" s="1">
        <f t="shared" si="220"/>
        <v>0</v>
      </c>
      <c r="BA462" s="1">
        <f t="shared" si="220"/>
        <v>510.78226897069868</v>
      </c>
      <c r="BB462" s="1">
        <f t="shared" si="220"/>
        <v>330.61773102930124</v>
      </c>
      <c r="BC462" s="1">
        <f t="shared" si="221"/>
        <v>0</v>
      </c>
      <c r="BD462" s="1">
        <f t="shared" si="221"/>
        <v>3.2041127189642045</v>
      </c>
      <c r="BE462" s="1">
        <f t="shared" si="221"/>
        <v>595.64455445544559</v>
      </c>
      <c r="BF462" s="1">
        <f t="shared" si="221"/>
        <v>242.55133282559026</v>
      </c>
      <c r="BG462" s="1">
        <f t="shared" si="222"/>
        <v>0</v>
      </c>
      <c r="BH462" s="1">
        <f t="shared" si="222"/>
        <v>0</v>
      </c>
      <c r="BI462" s="1">
        <f t="shared" si="222"/>
        <v>0.60706235912847484</v>
      </c>
      <c r="BJ462" s="1">
        <f t="shared" si="222"/>
        <v>0.39293764087152516</v>
      </c>
      <c r="BK462" s="1">
        <f t="shared" si="223"/>
        <v>0</v>
      </c>
      <c r="BL462" s="1">
        <f t="shared" si="223"/>
        <v>3.8080731150038081E-3</v>
      </c>
      <c r="BM462" s="1">
        <f t="shared" si="223"/>
        <v>0.70792079207920788</v>
      </c>
      <c r="BN462" s="1">
        <f t="shared" si="223"/>
        <v>0.28827113480578825</v>
      </c>
    </row>
    <row r="463" spans="1:66" hidden="1">
      <c r="A463" s="2" t="s">
        <v>616</v>
      </c>
      <c r="B463" s="2" t="s">
        <v>105</v>
      </c>
      <c r="C463" s="2" t="s">
        <v>162</v>
      </c>
      <c r="D463" s="2" t="s">
        <v>722</v>
      </c>
      <c r="E463" s="6" t="s">
        <v>107</v>
      </c>
      <c r="F463" s="2" t="s">
        <v>1436</v>
      </c>
      <c r="G463" s="2" t="s">
        <v>1433</v>
      </c>
      <c r="H463" s="2" t="s">
        <v>1434</v>
      </c>
      <c r="I463" s="2">
        <v>5</v>
      </c>
      <c r="J463" s="2">
        <v>50</v>
      </c>
      <c r="K463" s="2" t="str">
        <f t="shared" si="202"/>
        <v>ESTERIL</v>
      </c>
      <c r="L463" s="2">
        <f t="shared" si="203"/>
        <v>1.2999999999999999E-4</v>
      </c>
      <c r="M463" s="2">
        <f t="shared" si="204"/>
        <v>4</v>
      </c>
      <c r="N463" s="9">
        <v>0.26</v>
      </c>
      <c r="O463" s="10">
        <v>0.08</v>
      </c>
      <c r="P463" s="11">
        <f t="shared" si="198"/>
        <v>0</v>
      </c>
      <c r="Q463" s="11">
        <f t="shared" si="199"/>
        <v>1</v>
      </c>
      <c r="R463" s="11">
        <f t="shared" si="200"/>
        <v>0</v>
      </c>
      <c r="S463" s="11">
        <f t="shared" si="201"/>
        <v>10182481</v>
      </c>
      <c r="T463" s="2">
        <v>0</v>
      </c>
      <c r="U463" s="2">
        <v>3191</v>
      </c>
      <c r="V463" s="2">
        <f t="shared" si="205"/>
        <v>0</v>
      </c>
      <c r="W463" s="2">
        <f t="shared" si="206"/>
        <v>1</v>
      </c>
      <c r="X463" s="2">
        <v>0</v>
      </c>
      <c r="Y463" s="2">
        <v>539</v>
      </c>
      <c r="Z463" s="2">
        <v>0</v>
      </c>
      <c r="AA463" s="2">
        <v>133</v>
      </c>
      <c r="AB463" s="2">
        <v>1415</v>
      </c>
      <c r="AC463" s="2">
        <v>218</v>
      </c>
      <c r="AD463" s="2">
        <v>166</v>
      </c>
      <c r="AE463" s="2">
        <v>135</v>
      </c>
      <c r="AF463" s="5">
        <f t="shared" si="207"/>
        <v>0</v>
      </c>
      <c r="AG463" s="5">
        <f t="shared" si="208"/>
        <v>7.5311438278595697E-2</v>
      </c>
      <c r="AH463" s="5">
        <f t="shared" si="209"/>
        <v>0.80124575311438273</v>
      </c>
      <c r="AI463" s="5">
        <f t="shared" si="210"/>
        <v>0.12344280860702152</v>
      </c>
      <c r="AJ463" s="2">
        <v>0</v>
      </c>
      <c r="AK463" s="3">
        <v>74</v>
      </c>
      <c r="AL463" s="3">
        <v>1454</v>
      </c>
      <c r="AM463" s="3">
        <v>351</v>
      </c>
      <c r="AN463" s="3">
        <v>90</v>
      </c>
      <c r="AO463" s="3">
        <v>95</v>
      </c>
      <c r="AP463" s="1">
        <f t="shared" si="211"/>
        <v>0</v>
      </c>
      <c r="AQ463" s="1">
        <f t="shared" si="212"/>
        <v>3.9382650345928687E-2</v>
      </c>
      <c r="AR463" s="1">
        <f t="shared" si="213"/>
        <v>0.77381585949973386</v>
      </c>
      <c r="AS463" s="1">
        <f t="shared" si="214"/>
        <v>0.18680149015433742</v>
      </c>
      <c r="AT463" s="5">
        <f t="shared" si="215"/>
        <v>1766</v>
      </c>
      <c r="AU463" s="3">
        <f t="shared" si="217"/>
        <v>1879</v>
      </c>
      <c r="AV463" s="2">
        <f t="shared" si="216"/>
        <v>3191</v>
      </c>
      <c r="AW463" s="1">
        <f t="shared" si="218"/>
        <v>0.36138165345413364</v>
      </c>
      <c r="AX463" s="1">
        <f t="shared" si="219"/>
        <v>0.33964874933475253</v>
      </c>
      <c r="AY463" s="1">
        <f t="shared" si="220"/>
        <v>0</v>
      </c>
      <c r="AZ463" s="1">
        <f t="shared" si="220"/>
        <v>25.134007450771687</v>
      </c>
      <c r="BA463" s="1">
        <f t="shared" si="220"/>
        <v>493.84928153273017</v>
      </c>
      <c r="BB463" s="1">
        <f t="shared" si="220"/>
        <v>119.21671101649814</v>
      </c>
      <c r="BC463" s="1">
        <f t="shared" si="221"/>
        <v>0</v>
      </c>
      <c r="BD463" s="1">
        <f t="shared" si="221"/>
        <v>48.063759909399778</v>
      </c>
      <c r="BE463" s="1">
        <f t="shared" si="221"/>
        <v>511.35503963759913</v>
      </c>
      <c r="BF463" s="1">
        <f t="shared" si="221"/>
        <v>78.781200453001134</v>
      </c>
      <c r="BG463" s="1">
        <f t="shared" si="222"/>
        <v>0</v>
      </c>
      <c r="BH463" s="1">
        <f t="shared" si="222"/>
        <v>3.938265034592868E-2</v>
      </c>
      <c r="BI463" s="1">
        <f t="shared" si="222"/>
        <v>0.77381585949973386</v>
      </c>
      <c r="BJ463" s="1">
        <f t="shared" si="222"/>
        <v>0.18680149015433739</v>
      </c>
      <c r="BK463" s="1">
        <f t="shared" si="223"/>
        <v>0</v>
      </c>
      <c r="BL463" s="1">
        <f t="shared" si="223"/>
        <v>7.5311438278595697E-2</v>
      </c>
      <c r="BM463" s="1">
        <f t="shared" si="223"/>
        <v>0.80124575311438284</v>
      </c>
      <c r="BN463" s="1">
        <f t="shared" si="223"/>
        <v>0.1234428086070215</v>
      </c>
    </row>
    <row r="464" spans="1:66" hidden="1">
      <c r="A464" s="2" t="s">
        <v>616</v>
      </c>
      <c r="B464" s="2" t="s">
        <v>105</v>
      </c>
      <c r="C464" s="2" t="s">
        <v>162</v>
      </c>
      <c r="D464" s="2" t="s">
        <v>725</v>
      </c>
      <c r="E464" s="6" t="s">
        <v>107</v>
      </c>
      <c r="F464" s="2" t="s">
        <v>1436</v>
      </c>
      <c r="G464" s="2" t="s">
        <v>1433</v>
      </c>
      <c r="H464" s="2" t="s">
        <v>1434</v>
      </c>
      <c r="I464" s="2">
        <v>8</v>
      </c>
      <c r="J464" s="2">
        <v>40</v>
      </c>
      <c r="K464" s="2" t="str">
        <f t="shared" si="202"/>
        <v>ESTERIL</v>
      </c>
      <c r="L464" s="2">
        <f t="shared" si="203"/>
        <v>1.0400000000000001E-4</v>
      </c>
      <c r="M464" s="2">
        <f t="shared" si="204"/>
        <v>2.8000000000000003</v>
      </c>
      <c r="N464" s="9">
        <v>0.26</v>
      </c>
      <c r="O464" s="10">
        <v>7.0000000000000007E-2</v>
      </c>
      <c r="P464" s="11">
        <f t="shared" si="198"/>
        <v>1.8037135278514589E-2</v>
      </c>
      <c r="Q464" s="11">
        <f t="shared" si="199"/>
        <v>0.99999025555941834</v>
      </c>
      <c r="R464" s="11">
        <f t="shared" si="200"/>
        <v>59549.403713527856</v>
      </c>
      <c r="S464" s="11">
        <f t="shared" si="201"/>
        <v>3301456.8288366087</v>
      </c>
      <c r="T464" s="2">
        <v>34</v>
      </c>
      <c r="U464" s="2">
        <v>1851</v>
      </c>
      <c r="V464" s="2">
        <f t="shared" si="205"/>
        <v>1.8037135278514589E-2</v>
      </c>
      <c r="W464" s="2">
        <f t="shared" si="206"/>
        <v>0.98196286472148542</v>
      </c>
      <c r="X464" s="2">
        <v>0</v>
      </c>
      <c r="Y464" s="2">
        <v>410</v>
      </c>
      <c r="Z464" s="2">
        <v>0</v>
      </c>
      <c r="AA464" s="2">
        <v>25</v>
      </c>
      <c r="AB464" s="2">
        <v>911</v>
      </c>
      <c r="AC464" s="2">
        <v>258</v>
      </c>
      <c r="AD464" s="2">
        <v>30</v>
      </c>
      <c r="AE464" s="2">
        <v>37</v>
      </c>
      <c r="AF464" s="5">
        <f t="shared" si="207"/>
        <v>0</v>
      </c>
      <c r="AG464" s="5">
        <f t="shared" si="208"/>
        <v>2.0938023450586266E-2</v>
      </c>
      <c r="AH464" s="5">
        <f t="shared" si="209"/>
        <v>0.76298157453936344</v>
      </c>
      <c r="AI464" s="5">
        <f t="shared" si="210"/>
        <v>0.21608040201005024</v>
      </c>
      <c r="AJ464" s="2">
        <v>0</v>
      </c>
      <c r="AK464" s="3">
        <v>8</v>
      </c>
      <c r="AL464" s="3">
        <v>851</v>
      </c>
      <c r="AM464" s="3">
        <v>366</v>
      </c>
      <c r="AN464" s="3">
        <v>10</v>
      </c>
      <c r="AO464" s="3">
        <v>25</v>
      </c>
      <c r="AP464" s="1">
        <f t="shared" si="211"/>
        <v>0</v>
      </c>
      <c r="AQ464" s="1">
        <f t="shared" si="212"/>
        <v>6.5306122448979594E-3</v>
      </c>
      <c r="AR464" s="1">
        <f t="shared" si="213"/>
        <v>0.69469387755102041</v>
      </c>
      <c r="AS464" s="1">
        <f t="shared" si="214"/>
        <v>0.29877551020408161</v>
      </c>
      <c r="AT464" s="5">
        <f t="shared" si="215"/>
        <v>1194</v>
      </c>
      <c r="AU464" s="3">
        <f t="shared" si="217"/>
        <v>1225</v>
      </c>
      <c r="AV464" s="2">
        <f t="shared" si="216"/>
        <v>1885</v>
      </c>
      <c r="AW464" s="1">
        <f t="shared" si="218"/>
        <v>0.31574539363484089</v>
      </c>
      <c r="AX464" s="1">
        <f t="shared" si="219"/>
        <v>0.30775510204081635</v>
      </c>
      <c r="AY464" s="1">
        <f t="shared" si="220"/>
        <v>0</v>
      </c>
      <c r="AZ464" s="1">
        <f t="shared" si="220"/>
        <v>2.4620408163265308</v>
      </c>
      <c r="BA464" s="1">
        <f t="shared" si="220"/>
        <v>261.89959183673471</v>
      </c>
      <c r="BB464" s="1">
        <f t="shared" si="220"/>
        <v>112.63836734693878</v>
      </c>
      <c r="BC464" s="1">
        <f t="shared" si="221"/>
        <v>0</v>
      </c>
      <c r="BD464" s="1">
        <f t="shared" si="221"/>
        <v>7.8936348408710222</v>
      </c>
      <c r="BE464" s="1">
        <f t="shared" si="221"/>
        <v>287.64405360134003</v>
      </c>
      <c r="BF464" s="1">
        <f t="shared" si="221"/>
        <v>81.462311557788951</v>
      </c>
      <c r="BG464" s="1">
        <f t="shared" si="222"/>
        <v>0</v>
      </c>
      <c r="BH464" s="1">
        <f t="shared" si="222"/>
        <v>6.5306122448979594E-3</v>
      </c>
      <c r="BI464" s="1">
        <f t="shared" si="222"/>
        <v>0.69469387755102041</v>
      </c>
      <c r="BJ464" s="1">
        <f t="shared" si="222"/>
        <v>0.29877551020408166</v>
      </c>
      <c r="BK464" s="1">
        <f t="shared" si="223"/>
        <v>0</v>
      </c>
      <c r="BL464" s="1">
        <f t="shared" si="223"/>
        <v>2.0938023450586266E-2</v>
      </c>
      <c r="BM464" s="1">
        <f t="shared" si="223"/>
        <v>0.76298157453936344</v>
      </c>
      <c r="BN464" s="1">
        <f t="shared" si="223"/>
        <v>0.21608040201005027</v>
      </c>
    </row>
    <row r="465" spans="1:66" hidden="1">
      <c r="A465" s="2" t="s">
        <v>1047</v>
      </c>
      <c r="B465" s="2" t="s">
        <v>105</v>
      </c>
      <c r="C465" s="2" t="s">
        <v>164</v>
      </c>
      <c r="D465" s="2">
        <v>12008</v>
      </c>
      <c r="E465" s="6" t="s">
        <v>31</v>
      </c>
      <c r="F465" s="2" t="s">
        <v>1436</v>
      </c>
      <c r="G465" s="2" t="s">
        <v>6</v>
      </c>
      <c r="H465" s="2" t="s">
        <v>1434</v>
      </c>
      <c r="I465" s="2">
        <v>59</v>
      </c>
      <c r="J465" s="2">
        <v>30</v>
      </c>
      <c r="K465" s="2" t="str">
        <f t="shared" si="202"/>
        <v>ESTERIL</v>
      </c>
      <c r="L465" s="2">
        <f t="shared" si="203"/>
        <v>7.8000000000000012E-5</v>
      </c>
      <c r="M465" s="2">
        <f t="shared" si="204"/>
        <v>3.3</v>
      </c>
      <c r="N465" s="8">
        <v>0.26</v>
      </c>
      <c r="O465" s="11">
        <v>0.11</v>
      </c>
      <c r="P465" s="11">
        <f t="shared" si="198"/>
        <v>5.5147058823529415E-3</v>
      </c>
      <c r="Q465" s="11">
        <f t="shared" si="199"/>
        <v>0.99999660216442121</v>
      </c>
      <c r="R465" s="11">
        <f t="shared" si="200"/>
        <v>14365.786764705883</v>
      </c>
      <c r="S465" s="11">
        <f t="shared" si="201"/>
        <v>2604987.1486519086</v>
      </c>
      <c r="T465" s="2">
        <v>9</v>
      </c>
      <c r="U465" s="2">
        <v>1623</v>
      </c>
      <c r="V465" s="2">
        <f t="shared" si="205"/>
        <v>5.5147058823529415E-3</v>
      </c>
      <c r="W465" s="2">
        <f t="shared" si="206"/>
        <v>0.99448529411764708</v>
      </c>
      <c r="X465" s="2">
        <v>0</v>
      </c>
      <c r="Y465" s="2">
        <v>490</v>
      </c>
      <c r="Z465" s="5">
        <v>0</v>
      </c>
      <c r="AA465" s="5">
        <v>7</v>
      </c>
      <c r="AB465" s="5">
        <v>358</v>
      </c>
      <c r="AC465" s="5">
        <v>757</v>
      </c>
      <c r="AD465" s="5">
        <v>3</v>
      </c>
      <c r="AE465" s="5">
        <v>0</v>
      </c>
      <c r="AF465" s="5">
        <f t="shared" si="207"/>
        <v>0</v>
      </c>
      <c r="AG465" s="5">
        <f t="shared" si="208"/>
        <v>6.2388591800356507E-3</v>
      </c>
      <c r="AH465" s="5">
        <f t="shared" si="209"/>
        <v>0.31907308377896615</v>
      </c>
      <c r="AI465" s="5">
        <f t="shared" si="210"/>
        <v>0.67468805704099821</v>
      </c>
      <c r="AJ465" s="5">
        <v>0</v>
      </c>
      <c r="AK465" s="3">
        <v>7</v>
      </c>
      <c r="AL465" s="3">
        <v>258</v>
      </c>
      <c r="AM465" s="3">
        <v>857</v>
      </c>
      <c r="AN465" s="3">
        <v>3</v>
      </c>
      <c r="AO465" s="3">
        <v>0</v>
      </c>
      <c r="AP465" s="1">
        <f t="shared" si="211"/>
        <v>0</v>
      </c>
      <c r="AQ465" s="1">
        <f t="shared" si="212"/>
        <v>6.2388591800356507E-3</v>
      </c>
      <c r="AR465" s="1">
        <f t="shared" si="213"/>
        <v>0.22994652406417113</v>
      </c>
      <c r="AS465" s="1">
        <f t="shared" si="214"/>
        <v>0.76381461675579321</v>
      </c>
      <c r="AT465" s="5">
        <f t="shared" si="215"/>
        <v>1122</v>
      </c>
      <c r="AU465" s="3">
        <f t="shared" si="217"/>
        <v>1122</v>
      </c>
      <c r="AV465" s="2">
        <f t="shared" si="216"/>
        <v>1632</v>
      </c>
      <c r="AW465" s="1">
        <f t="shared" si="218"/>
        <v>0.29090909090909089</v>
      </c>
      <c r="AX465" s="1">
        <f t="shared" si="219"/>
        <v>0.29090909090909089</v>
      </c>
      <c r="AY465" s="1">
        <f t="shared" si="220"/>
        <v>0</v>
      </c>
      <c r="AZ465" s="1">
        <f t="shared" si="220"/>
        <v>2.0363636363636362</v>
      </c>
      <c r="BA465" s="1">
        <f t="shared" si="220"/>
        <v>75.054545454545448</v>
      </c>
      <c r="BB465" s="1">
        <f t="shared" si="220"/>
        <v>249.30909090909088</v>
      </c>
      <c r="BC465" s="1">
        <f t="shared" si="221"/>
        <v>0</v>
      </c>
      <c r="BD465" s="1">
        <f t="shared" si="221"/>
        <v>2.0363636363636362</v>
      </c>
      <c r="BE465" s="1">
        <f t="shared" si="221"/>
        <v>104.14545454545454</v>
      </c>
      <c r="BF465" s="1">
        <f t="shared" si="221"/>
        <v>220.21818181818182</v>
      </c>
      <c r="BG465" s="1">
        <f t="shared" si="222"/>
        <v>0</v>
      </c>
      <c r="BH465" s="1">
        <f t="shared" si="222"/>
        <v>6.2388591800356507E-3</v>
      </c>
      <c r="BI465" s="1">
        <f t="shared" si="222"/>
        <v>0.22994652406417113</v>
      </c>
      <c r="BJ465" s="1">
        <f t="shared" si="222"/>
        <v>0.76381461675579321</v>
      </c>
      <c r="BK465" s="1">
        <f t="shared" si="223"/>
        <v>0</v>
      </c>
      <c r="BL465" s="1">
        <f t="shared" si="223"/>
        <v>6.2388591800356507E-3</v>
      </c>
      <c r="BM465" s="1">
        <f t="shared" si="223"/>
        <v>0.31907308377896615</v>
      </c>
      <c r="BN465" s="1">
        <f t="shared" si="223"/>
        <v>0.67468805704099821</v>
      </c>
    </row>
    <row r="466" spans="1:66" hidden="1">
      <c r="A466" s="2" t="s">
        <v>161</v>
      </c>
      <c r="B466" s="2" t="s">
        <v>105</v>
      </c>
      <c r="C466" s="2" t="s">
        <v>164</v>
      </c>
      <c r="D466" s="2" t="s">
        <v>412</v>
      </c>
      <c r="E466" s="6" t="s">
        <v>21</v>
      </c>
      <c r="F466" s="2" t="s">
        <v>1141</v>
      </c>
      <c r="G466" s="2" t="s">
        <v>1433</v>
      </c>
      <c r="H466" s="2" t="s">
        <v>1141</v>
      </c>
      <c r="I466" s="2">
        <v>249</v>
      </c>
      <c r="J466" s="2">
        <v>165</v>
      </c>
      <c r="K466" s="2" t="str">
        <f t="shared" si="202"/>
        <v>MINERIO</v>
      </c>
      <c r="L466" s="2">
        <f t="shared" si="203"/>
        <v>4.125E-4</v>
      </c>
      <c r="M466" s="2">
        <f t="shared" si="204"/>
        <v>146.85</v>
      </c>
      <c r="N466" s="8">
        <v>0.25</v>
      </c>
      <c r="O466" s="11">
        <v>0.89</v>
      </c>
      <c r="P466" s="11">
        <f t="shared" si="198"/>
        <v>9.1147036181678215E-2</v>
      </c>
      <c r="Q466" s="11">
        <f t="shared" si="199"/>
        <v>0.99998455943946807</v>
      </c>
      <c r="R466" s="11">
        <f t="shared" si="200"/>
        <v>2570959.0195535026</v>
      </c>
      <c r="S466" s="11">
        <f t="shared" si="201"/>
        <v>28206285.472416993</v>
      </c>
      <c r="T466" s="2">
        <v>592</v>
      </c>
      <c r="U466" s="2">
        <v>5903</v>
      </c>
      <c r="V466" s="2">
        <f t="shared" si="205"/>
        <v>9.1147036181678215E-2</v>
      </c>
      <c r="W466" s="2">
        <f t="shared" si="206"/>
        <v>0.90885296381832181</v>
      </c>
      <c r="X466" s="2">
        <v>0</v>
      </c>
      <c r="Y466" s="2">
        <v>801</v>
      </c>
      <c r="Z466" s="5">
        <v>0</v>
      </c>
      <c r="AA466" s="5">
        <v>197</v>
      </c>
      <c r="AB466" s="5">
        <v>3187</v>
      </c>
      <c r="AC466" s="5">
        <v>390</v>
      </c>
      <c r="AD466" s="5">
        <v>184</v>
      </c>
      <c r="AE466" s="5">
        <v>183</v>
      </c>
      <c r="AF466" s="5">
        <f t="shared" si="207"/>
        <v>0</v>
      </c>
      <c r="AG466" s="5">
        <f t="shared" si="208"/>
        <v>5.2199258081611022E-2</v>
      </c>
      <c r="AH466" s="5">
        <f t="shared" si="209"/>
        <v>0.84446210916799147</v>
      </c>
      <c r="AI466" s="5">
        <f t="shared" si="210"/>
        <v>0.10333863275039745</v>
      </c>
      <c r="AJ466" s="5">
        <v>0</v>
      </c>
      <c r="AK466" s="3">
        <v>113</v>
      </c>
      <c r="AL466" s="3">
        <v>3135</v>
      </c>
      <c r="AM466" s="3">
        <v>647</v>
      </c>
      <c r="AN466" s="3">
        <v>101</v>
      </c>
      <c r="AO466" s="3">
        <v>145</v>
      </c>
      <c r="AP466" s="1">
        <f t="shared" si="211"/>
        <v>0</v>
      </c>
      <c r="AQ466" s="1">
        <f t="shared" si="212"/>
        <v>2.9011553273427471E-2</v>
      </c>
      <c r="AR466" s="1">
        <f t="shared" si="213"/>
        <v>0.80487804878048785</v>
      </c>
      <c r="AS466" s="1">
        <f t="shared" si="214"/>
        <v>0.16611039794608473</v>
      </c>
      <c r="AT466" s="5">
        <f t="shared" si="215"/>
        <v>3774</v>
      </c>
      <c r="AU466" s="3">
        <f t="shared" si="217"/>
        <v>3895</v>
      </c>
      <c r="AV466" s="2">
        <f t="shared" si="216"/>
        <v>6495</v>
      </c>
      <c r="AW466" s="1">
        <f t="shared" si="218"/>
        <v>0.34419713831478538</v>
      </c>
      <c r="AX466" s="1">
        <f t="shared" si="219"/>
        <v>0.33350449293966622</v>
      </c>
      <c r="AY466" s="1">
        <f t="shared" si="220"/>
        <v>0</v>
      </c>
      <c r="AZ466" s="1">
        <f t="shared" si="220"/>
        <v>37.68600770218228</v>
      </c>
      <c r="BA466" s="1">
        <f t="shared" si="220"/>
        <v>1045.5365853658536</v>
      </c>
      <c r="BB466" s="1">
        <f t="shared" si="220"/>
        <v>215.77740693196404</v>
      </c>
      <c r="BC466" s="1">
        <f t="shared" si="221"/>
        <v>0</v>
      </c>
      <c r="BD466" s="1">
        <f t="shared" si="221"/>
        <v>67.806836248012715</v>
      </c>
      <c r="BE466" s="1">
        <f t="shared" si="221"/>
        <v>1096.9562798092211</v>
      </c>
      <c r="BF466" s="1">
        <f t="shared" si="221"/>
        <v>134.2368839427663</v>
      </c>
      <c r="BG466" s="1">
        <f t="shared" si="222"/>
        <v>0</v>
      </c>
      <c r="BH466" s="1">
        <f t="shared" si="222"/>
        <v>2.9011553273427467E-2</v>
      </c>
      <c r="BI466" s="1">
        <f t="shared" si="222"/>
        <v>0.80487804878048774</v>
      </c>
      <c r="BJ466" s="1">
        <f t="shared" si="222"/>
        <v>0.1661103979460847</v>
      </c>
      <c r="BK466" s="1">
        <f t="shared" si="223"/>
        <v>0</v>
      </c>
      <c r="BL466" s="1">
        <f t="shared" si="223"/>
        <v>5.2199258081611008E-2</v>
      </c>
      <c r="BM466" s="1">
        <f t="shared" si="223"/>
        <v>0.84446210916799147</v>
      </c>
      <c r="BN466" s="1">
        <f t="shared" si="223"/>
        <v>0.10333863275039744</v>
      </c>
    </row>
    <row r="467" spans="1:66" hidden="1">
      <c r="A467" s="2" t="s">
        <v>161</v>
      </c>
      <c r="B467" s="2" t="s">
        <v>105</v>
      </c>
      <c r="C467" s="2" t="s">
        <v>164</v>
      </c>
      <c r="D467" s="2" t="s">
        <v>222</v>
      </c>
      <c r="E467" s="6" t="s">
        <v>73</v>
      </c>
      <c r="F467" s="2" t="s">
        <v>1141</v>
      </c>
      <c r="G467" s="2" t="s">
        <v>1433</v>
      </c>
      <c r="H467" s="2" t="s">
        <v>1141</v>
      </c>
      <c r="I467" s="2">
        <v>58</v>
      </c>
      <c r="J467" s="2">
        <v>65</v>
      </c>
      <c r="K467" s="2" t="str">
        <f t="shared" si="202"/>
        <v>MINERIO</v>
      </c>
      <c r="L467" s="2">
        <f t="shared" si="203"/>
        <v>1.6249999999999999E-4</v>
      </c>
      <c r="M467" s="2">
        <f t="shared" si="204"/>
        <v>53.3</v>
      </c>
      <c r="N467" s="9">
        <v>0.25</v>
      </c>
      <c r="O467" s="10">
        <v>0.82</v>
      </c>
      <c r="P467" s="11">
        <f t="shared" si="198"/>
        <v>7.2455596278545253E-2</v>
      </c>
      <c r="Q467" s="11">
        <f t="shared" si="199"/>
        <v>0.99997797750740869</v>
      </c>
      <c r="R467" s="11">
        <f t="shared" si="200"/>
        <v>666525.47871440661</v>
      </c>
      <c r="S467" s="11">
        <f t="shared" si="201"/>
        <v>9198886.4131306503</v>
      </c>
      <c r="T467" s="2">
        <v>257</v>
      </c>
      <c r="U467" s="2">
        <v>3290</v>
      </c>
      <c r="V467" s="2">
        <f t="shared" si="205"/>
        <v>7.2455596278545253E-2</v>
      </c>
      <c r="W467" s="2">
        <f t="shared" si="206"/>
        <v>0.92754440372145475</v>
      </c>
      <c r="X467" s="2">
        <v>0</v>
      </c>
      <c r="Y467" s="2">
        <v>623</v>
      </c>
      <c r="Z467" s="5">
        <v>0</v>
      </c>
      <c r="AA467" s="5">
        <v>21</v>
      </c>
      <c r="AB467" s="5">
        <v>1348</v>
      </c>
      <c r="AC467" s="5">
        <v>842</v>
      </c>
      <c r="AD467" s="5">
        <v>17</v>
      </c>
      <c r="AE467" s="5">
        <v>61</v>
      </c>
      <c r="AF467" s="5">
        <f t="shared" si="207"/>
        <v>0</v>
      </c>
      <c r="AG467" s="5">
        <f t="shared" si="208"/>
        <v>9.497964721845319E-3</v>
      </c>
      <c r="AH467" s="5">
        <f t="shared" si="209"/>
        <v>0.60967887833559475</v>
      </c>
      <c r="AI467" s="5">
        <f t="shared" si="210"/>
        <v>0.38082315694255992</v>
      </c>
      <c r="AJ467" s="2">
        <v>0</v>
      </c>
      <c r="AK467" s="3">
        <v>4</v>
      </c>
      <c r="AL467" s="3">
        <v>1161</v>
      </c>
      <c r="AM467" s="3">
        <v>1066</v>
      </c>
      <c r="AN467" s="3">
        <v>5</v>
      </c>
      <c r="AO467" s="3">
        <v>53</v>
      </c>
      <c r="AP467" s="1">
        <f t="shared" si="211"/>
        <v>0</v>
      </c>
      <c r="AQ467" s="1">
        <f t="shared" si="212"/>
        <v>1.7929179740026895E-3</v>
      </c>
      <c r="AR467" s="1">
        <f t="shared" si="213"/>
        <v>0.52039444195428064</v>
      </c>
      <c r="AS467" s="1">
        <f t="shared" si="214"/>
        <v>0.4778126400717167</v>
      </c>
      <c r="AT467" s="5">
        <f t="shared" si="215"/>
        <v>2211</v>
      </c>
      <c r="AU467" s="3">
        <f t="shared" si="217"/>
        <v>2231</v>
      </c>
      <c r="AV467" s="2">
        <f t="shared" si="216"/>
        <v>3547</v>
      </c>
      <c r="AW467" s="1">
        <f t="shared" si="218"/>
        <v>0.32085029398462234</v>
      </c>
      <c r="AX467" s="1">
        <f t="shared" si="219"/>
        <v>0.31797400268937698</v>
      </c>
      <c r="AY467" s="1">
        <f t="shared" si="220"/>
        <v>0</v>
      </c>
      <c r="AZ467" s="1">
        <f t="shared" si="220"/>
        <v>1.2718960107575079</v>
      </c>
      <c r="BA467" s="1">
        <f t="shared" si="220"/>
        <v>369.16781712236667</v>
      </c>
      <c r="BB467" s="1">
        <f t="shared" si="220"/>
        <v>338.96028686687583</v>
      </c>
      <c r="BC467" s="1">
        <f t="shared" si="221"/>
        <v>0</v>
      </c>
      <c r="BD467" s="1">
        <f t="shared" si="221"/>
        <v>6.737856173677069</v>
      </c>
      <c r="BE467" s="1">
        <f t="shared" si="221"/>
        <v>432.5061962912709</v>
      </c>
      <c r="BF467" s="1">
        <f t="shared" si="221"/>
        <v>270.15594753505201</v>
      </c>
      <c r="BG467" s="1">
        <f t="shared" si="222"/>
        <v>0</v>
      </c>
      <c r="BH467" s="1">
        <f t="shared" si="222"/>
        <v>1.7929179740026893E-3</v>
      </c>
      <c r="BI467" s="1">
        <f t="shared" si="222"/>
        <v>0.52039444195428053</v>
      </c>
      <c r="BJ467" s="1">
        <f t="shared" si="222"/>
        <v>0.47781264007171664</v>
      </c>
      <c r="BK467" s="1">
        <f t="shared" si="223"/>
        <v>0</v>
      </c>
      <c r="BL467" s="1">
        <f t="shared" si="223"/>
        <v>9.497964721845319E-3</v>
      </c>
      <c r="BM467" s="1">
        <f t="shared" si="223"/>
        <v>0.60967887833559475</v>
      </c>
      <c r="BN467" s="1">
        <f t="shared" si="223"/>
        <v>0.38082315694255992</v>
      </c>
    </row>
    <row r="468" spans="1:66" hidden="1">
      <c r="A468" s="2" t="s">
        <v>1049</v>
      </c>
      <c r="B468" s="2" t="s">
        <v>105</v>
      </c>
      <c r="C468" s="2" t="s">
        <v>164</v>
      </c>
      <c r="E468" s="6" t="s">
        <v>154</v>
      </c>
      <c r="F468" s="2" t="s">
        <v>1436</v>
      </c>
      <c r="G468" s="2" t="s">
        <v>6</v>
      </c>
      <c r="H468" s="2" t="s">
        <v>1434</v>
      </c>
      <c r="I468" s="2">
        <v>303</v>
      </c>
      <c r="J468" s="2">
        <v>55</v>
      </c>
      <c r="K468" s="2" t="str">
        <f t="shared" si="202"/>
        <v>MINERIO</v>
      </c>
      <c r="L468" s="2">
        <f t="shared" si="203"/>
        <v>1.3750000000000001E-4</v>
      </c>
      <c r="M468" s="2">
        <f t="shared" si="204"/>
        <v>37.949999999999996</v>
      </c>
      <c r="N468" s="8">
        <v>0.25</v>
      </c>
      <c r="O468" s="11">
        <v>0.69</v>
      </c>
      <c r="P468" s="11">
        <f t="shared" si="198"/>
        <v>2.8022417934347479E-2</v>
      </c>
      <c r="Q468" s="11">
        <f t="shared" si="199"/>
        <v>0.99998845877490894</v>
      </c>
      <c r="R468" s="11">
        <f t="shared" si="200"/>
        <v>155809.23939151323</v>
      </c>
      <c r="S468" s="11">
        <f t="shared" si="201"/>
        <v>5560099.8288957328</v>
      </c>
      <c r="T468" s="2">
        <v>70</v>
      </c>
      <c r="U468" s="2">
        <v>2428</v>
      </c>
      <c r="V468" s="2">
        <f t="shared" si="205"/>
        <v>2.8022417934347479E-2</v>
      </c>
      <c r="W468" s="2">
        <f t="shared" si="206"/>
        <v>0.97197758206565255</v>
      </c>
      <c r="X468" s="2">
        <v>0</v>
      </c>
      <c r="Y468" s="2">
        <v>490</v>
      </c>
      <c r="Z468" s="5">
        <v>0</v>
      </c>
      <c r="AA468" s="5">
        <v>125</v>
      </c>
      <c r="AB468" s="5">
        <v>1076</v>
      </c>
      <c r="AC468" s="5">
        <v>284</v>
      </c>
      <c r="AD468" s="5">
        <v>101</v>
      </c>
      <c r="AE468" s="5">
        <v>65</v>
      </c>
      <c r="AF468" s="5">
        <f t="shared" si="207"/>
        <v>0</v>
      </c>
      <c r="AG468" s="5">
        <f t="shared" si="208"/>
        <v>8.4175084175084181E-2</v>
      </c>
      <c r="AH468" s="5">
        <f t="shared" si="209"/>
        <v>0.72457912457912454</v>
      </c>
      <c r="AI468" s="5">
        <f t="shared" si="210"/>
        <v>0.19124579124579125</v>
      </c>
      <c r="AJ468" s="5">
        <v>0</v>
      </c>
      <c r="AK468" s="3">
        <v>92</v>
      </c>
      <c r="AL468" s="3">
        <v>1040</v>
      </c>
      <c r="AM468" s="3">
        <v>396</v>
      </c>
      <c r="AN468" s="3">
        <v>78</v>
      </c>
      <c r="AO468" s="3">
        <v>45</v>
      </c>
      <c r="AP468" s="1">
        <f t="shared" si="211"/>
        <v>0</v>
      </c>
      <c r="AQ468" s="1">
        <f t="shared" si="212"/>
        <v>6.0209424083769635E-2</v>
      </c>
      <c r="AR468" s="1">
        <f t="shared" si="213"/>
        <v>0.68062827225130895</v>
      </c>
      <c r="AS468" s="1">
        <f t="shared" si="214"/>
        <v>0.25916230366492149</v>
      </c>
      <c r="AT468" s="5">
        <f t="shared" si="215"/>
        <v>1485</v>
      </c>
      <c r="AU468" s="3">
        <f t="shared" si="217"/>
        <v>1528</v>
      </c>
      <c r="AV468" s="2">
        <f t="shared" si="216"/>
        <v>2498</v>
      </c>
      <c r="AW468" s="1">
        <f t="shared" si="218"/>
        <v>0.33643097643097641</v>
      </c>
      <c r="AX468" s="1">
        <f t="shared" si="219"/>
        <v>0.32696335078534033</v>
      </c>
      <c r="AY468" s="1">
        <f t="shared" si="220"/>
        <v>0</v>
      </c>
      <c r="AZ468" s="1">
        <f t="shared" si="220"/>
        <v>30.08062827225131</v>
      </c>
      <c r="BA468" s="1">
        <f t="shared" si="220"/>
        <v>340.04188481675396</v>
      </c>
      <c r="BB468" s="1">
        <f t="shared" si="220"/>
        <v>129.47748691099477</v>
      </c>
      <c r="BC468" s="1">
        <f t="shared" si="221"/>
        <v>0</v>
      </c>
      <c r="BD468" s="1">
        <f t="shared" si="221"/>
        <v>42.053872053872048</v>
      </c>
      <c r="BE468" s="1">
        <f t="shared" si="221"/>
        <v>361.99973063973061</v>
      </c>
      <c r="BF468" s="1">
        <f t="shared" si="221"/>
        <v>95.546397306397296</v>
      </c>
      <c r="BG468" s="1">
        <f t="shared" si="222"/>
        <v>0</v>
      </c>
      <c r="BH468" s="1">
        <f t="shared" si="222"/>
        <v>6.0209424083769635E-2</v>
      </c>
      <c r="BI468" s="1">
        <f t="shared" si="222"/>
        <v>0.68062827225130895</v>
      </c>
      <c r="BJ468" s="1">
        <f t="shared" si="222"/>
        <v>0.25916230366492149</v>
      </c>
      <c r="BK468" s="1">
        <f t="shared" si="223"/>
        <v>0</v>
      </c>
      <c r="BL468" s="1">
        <f t="shared" si="223"/>
        <v>8.4175084175084167E-2</v>
      </c>
      <c r="BM468" s="1">
        <f t="shared" si="223"/>
        <v>0.72457912457912454</v>
      </c>
      <c r="BN468" s="1">
        <f t="shared" si="223"/>
        <v>0.19124579124579125</v>
      </c>
    </row>
    <row r="469" spans="1:66" hidden="1">
      <c r="A469" s="2" t="s">
        <v>1049</v>
      </c>
      <c r="B469" s="2" t="s">
        <v>105</v>
      </c>
      <c r="C469" s="2" t="s">
        <v>164</v>
      </c>
      <c r="E469" s="6" t="s">
        <v>143</v>
      </c>
      <c r="F469" s="2" t="s">
        <v>6</v>
      </c>
      <c r="G469" s="2" t="s">
        <v>6</v>
      </c>
      <c r="H469" s="2" t="s">
        <v>1434</v>
      </c>
      <c r="I469" s="2">
        <v>197</v>
      </c>
      <c r="J469" s="2">
        <v>35</v>
      </c>
      <c r="K469" s="2" t="str">
        <f t="shared" si="202"/>
        <v>ESTERIL</v>
      </c>
      <c r="L469" s="2">
        <f t="shared" si="203"/>
        <v>8.7499999999999999E-5</v>
      </c>
      <c r="M469" s="2">
        <f t="shared" si="204"/>
        <v>3.15</v>
      </c>
      <c r="N469" s="8">
        <v>0.25</v>
      </c>
      <c r="O469" s="11">
        <v>0.09</v>
      </c>
      <c r="P469" s="11">
        <f t="shared" si="198"/>
        <v>7.9230333899264292E-3</v>
      </c>
      <c r="Q469" s="11">
        <f t="shared" si="199"/>
        <v>0.99999548032083263</v>
      </c>
      <c r="R469" s="11">
        <f t="shared" si="200"/>
        <v>23960.211658177705</v>
      </c>
      <c r="S469" s="11">
        <f t="shared" si="201"/>
        <v>3024107.3319433169</v>
      </c>
      <c r="T469" s="2">
        <v>14</v>
      </c>
      <c r="U469" s="2">
        <v>1753</v>
      </c>
      <c r="V469" s="2">
        <f t="shared" si="205"/>
        <v>7.9230333899264292E-3</v>
      </c>
      <c r="W469" s="2">
        <f t="shared" si="206"/>
        <v>0.99207696661007361</v>
      </c>
      <c r="X469" s="2">
        <v>0</v>
      </c>
      <c r="Y469" s="2">
        <v>420</v>
      </c>
      <c r="Z469" s="5">
        <v>0</v>
      </c>
      <c r="AA469" s="5">
        <v>0</v>
      </c>
      <c r="AB469" s="5">
        <v>346</v>
      </c>
      <c r="AC469" s="5">
        <v>837</v>
      </c>
      <c r="AD469" s="5">
        <v>0</v>
      </c>
      <c r="AE469" s="5">
        <v>6</v>
      </c>
      <c r="AF469" s="5">
        <f t="shared" si="207"/>
        <v>0</v>
      </c>
      <c r="AG469" s="5">
        <f t="shared" si="208"/>
        <v>0</v>
      </c>
      <c r="AH469" s="5">
        <f t="shared" si="209"/>
        <v>0.29247675401521556</v>
      </c>
      <c r="AI469" s="5">
        <f t="shared" si="210"/>
        <v>0.70752324598478444</v>
      </c>
      <c r="AJ469" s="5">
        <v>0</v>
      </c>
      <c r="AK469" s="3">
        <v>0</v>
      </c>
      <c r="AL469" s="3">
        <v>0</v>
      </c>
      <c r="AM469" s="3">
        <v>220</v>
      </c>
      <c r="AN469" s="3">
        <v>967</v>
      </c>
      <c r="AO469" s="3">
        <v>0</v>
      </c>
      <c r="AP469" s="1">
        <f t="shared" si="211"/>
        <v>0</v>
      </c>
      <c r="AQ469" s="1">
        <f t="shared" si="212"/>
        <v>0</v>
      </c>
      <c r="AR469" s="1">
        <f t="shared" si="213"/>
        <v>0</v>
      </c>
      <c r="AS469" s="1">
        <f t="shared" si="214"/>
        <v>1</v>
      </c>
      <c r="AT469" s="5">
        <f t="shared" si="215"/>
        <v>1183</v>
      </c>
      <c r="AU469" s="3">
        <f t="shared" si="217"/>
        <v>220</v>
      </c>
      <c r="AV469" s="2">
        <f t="shared" si="216"/>
        <v>1767</v>
      </c>
      <c r="AW469" s="1">
        <f t="shared" si="218"/>
        <v>0.29873203719357566</v>
      </c>
      <c r="AX469" s="1">
        <f t="shared" si="219"/>
        <v>1.6063636363636364</v>
      </c>
      <c r="AY469" s="1">
        <f t="shared" si="220"/>
        <v>0</v>
      </c>
      <c r="AZ469" s="1">
        <f t="shared" si="220"/>
        <v>0</v>
      </c>
      <c r="BA469" s="1">
        <f t="shared" si="220"/>
        <v>0</v>
      </c>
      <c r="BB469" s="1">
        <f t="shared" si="220"/>
        <v>353.40000000000003</v>
      </c>
      <c r="BC469" s="1">
        <f t="shared" si="221"/>
        <v>0</v>
      </c>
      <c r="BD469" s="1">
        <f t="shared" si="221"/>
        <v>0</v>
      </c>
      <c r="BE469" s="1">
        <f t="shared" si="221"/>
        <v>103.36128486897718</v>
      </c>
      <c r="BF469" s="1">
        <f t="shared" si="221"/>
        <v>250.03871513102283</v>
      </c>
      <c r="BG469" s="1">
        <f t="shared" si="222"/>
        <v>0</v>
      </c>
      <c r="BH469" s="1">
        <f t="shared" si="222"/>
        <v>0</v>
      </c>
      <c r="BI469" s="1">
        <f t="shared" si="222"/>
        <v>0</v>
      </c>
      <c r="BJ469" s="1">
        <f t="shared" si="222"/>
        <v>1</v>
      </c>
      <c r="BK469" s="1">
        <f t="shared" si="223"/>
        <v>0</v>
      </c>
      <c r="BL469" s="1">
        <f t="shared" si="223"/>
        <v>0</v>
      </c>
      <c r="BM469" s="1">
        <f t="shared" si="223"/>
        <v>0.29247675401521556</v>
      </c>
      <c r="BN469" s="1">
        <f t="shared" si="223"/>
        <v>0.70752324598478455</v>
      </c>
    </row>
    <row r="470" spans="1:66" hidden="1">
      <c r="A470" s="2" t="s">
        <v>1047</v>
      </c>
      <c r="B470" s="2" t="s">
        <v>105</v>
      </c>
      <c r="C470" s="2" t="s">
        <v>1048</v>
      </c>
      <c r="D470" s="2">
        <v>16163</v>
      </c>
      <c r="E470" s="6" t="s">
        <v>51</v>
      </c>
      <c r="F470" s="2" t="s">
        <v>6</v>
      </c>
      <c r="G470" s="2" t="s">
        <v>6</v>
      </c>
      <c r="H470" s="2" t="s">
        <v>1434</v>
      </c>
      <c r="I470" s="2">
        <v>19</v>
      </c>
      <c r="J470" s="2">
        <v>30</v>
      </c>
      <c r="K470" s="2" t="str">
        <f t="shared" si="202"/>
        <v>ESTERIL</v>
      </c>
      <c r="L470" s="2">
        <f t="shared" si="203"/>
        <v>7.4999999999999993E-5</v>
      </c>
      <c r="M470" s="2">
        <f t="shared" si="204"/>
        <v>0.3</v>
      </c>
      <c r="N470" s="8">
        <v>0.25</v>
      </c>
      <c r="O470" s="11">
        <v>0.01</v>
      </c>
      <c r="P470" s="11">
        <f t="shared" si="198"/>
        <v>0</v>
      </c>
      <c r="Q470" s="11">
        <f t="shared" si="199"/>
        <v>1</v>
      </c>
      <c r="R470" s="11">
        <f t="shared" si="200"/>
        <v>0</v>
      </c>
      <c r="S470" s="11">
        <f t="shared" si="201"/>
        <v>1737124</v>
      </c>
      <c r="T470" s="2">
        <v>0</v>
      </c>
      <c r="U470" s="2">
        <v>1318</v>
      </c>
      <c r="V470" s="2">
        <f t="shared" si="205"/>
        <v>0</v>
      </c>
      <c r="W470" s="2">
        <f t="shared" si="206"/>
        <v>1</v>
      </c>
      <c r="X470" s="2">
        <v>0</v>
      </c>
      <c r="Y470" s="2">
        <v>386</v>
      </c>
      <c r="Z470" s="5">
        <v>0</v>
      </c>
      <c r="AA470" s="5">
        <v>0</v>
      </c>
      <c r="AB470" s="5">
        <v>391</v>
      </c>
      <c r="AC470" s="5">
        <v>571</v>
      </c>
      <c r="AD470" s="5">
        <v>0</v>
      </c>
      <c r="AE470" s="5">
        <v>2</v>
      </c>
      <c r="AF470" s="5">
        <f t="shared" si="207"/>
        <v>0</v>
      </c>
      <c r="AG470" s="5">
        <f t="shared" si="208"/>
        <v>0</v>
      </c>
      <c r="AH470" s="5">
        <f t="shared" si="209"/>
        <v>0.40644490644490644</v>
      </c>
      <c r="AI470" s="5">
        <f t="shared" si="210"/>
        <v>0.5935550935550935</v>
      </c>
      <c r="AJ470" s="5">
        <v>0</v>
      </c>
      <c r="AK470" s="3">
        <v>0</v>
      </c>
      <c r="AL470" s="3">
        <v>278</v>
      </c>
      <c r="AM470" s="3">
        <v>685</v>
      </c>
      <c r="AN470" s="3">
        <v>0</v>
      </c>
      <c r="AO470" s="3">
        <v>1</v>
      </c>
      <c r="AP470" s="1">
        <f t="shared" si="211"/>
        <v>0</v>
      </c>
      <c r="AQ470" s="1">
        <f t="shared" si="212"/>
        <v>0</v>
      </c>
      <c r="AR470" s="1">
        <f t="shared" si="213"/>
        <v>0.28868120456905505</v>
      </c>
      <c r="AS470" s="1">
        <f t="shared" si="214"/>
        <v>0.71131879543094501</v>
      </c>
      <c r="AT470" s="5">
        <f t="shared" si="215"/>
        <v>962</v>
      </c>
      <c r="AU470" s="3">
        <f t="shared" si="217"/>
        <v>963</v>
      </c>
      <c r="AV470" s="2">
        <f t="shared" si="216"/>
        <v>1318</v>
      </c>
      <c r="AW470" s="1">
        <f t="shared" si="218"/>
        <v>0.27401247401247403</v>
      </c>
      <c r="AX470" s="1">
        <f t="shared" si="219"/>
        <v>0.27372793354101765</v>
      </c>
      <c r="AY470" s="1">
        <f t="shared" si="220"/>
        <v>0</v>
      </c>
      <c r="AZ470" s="1">
        <f t="shared" si="220"/>
        <v>0</v>
      </c>
      <c r="BA470" s="1">
        <f t="shared" si="220"/>
        <v>76.096365524402913</v>
      </c>
      <c r="BB470" s="1">
        <f t="shared" si="220"/>
        <v>187.5036344755971</v>
      </c>
      <c r="BC470" s="1">
        <f t="shared" si="221"/>
        <v>0</v>
      </c>
      <c r="BD470" s="1">
        <f t="shared" si="221"/>
        <v>0</v>
      </c>
      <c r="BE470" s="1">
        <f t="shared" si="221"/>
        <v>107.13887733887735</v>
      </c>
      <c r="BF470" s="1">
        <f t="shared" si="221"/>
        <v>156.46112266112266</v>
      </c>
      <c r="BG470" s="1">
        <f t="shared" si="222"/>
        <v>0</v>
      </c>
      <c r="BH470" s="1">
        <f t="shared" si="222"/>
        <v>0</v>
      </c>
      <c r="BI470" s="1">
        <f t="shared" si="222"/>
        <v>0.28868120456905505</v>
      </c>
      <c r="BJ470" s="1">
        <f t="shared" si="222"/>
        <v>0.71131879543094489</v>
      </c>
      <c r="BK470" s="1">
        <f t="shared" si="223"/>
        <v>0</v>
      </c>
      <c r="BL470" s="1">
        <f t="shared" si="223"/>
        <v>0</v>
      </c>
      <c r="BM470" s="1">
        <f t="shared" si="223"/>
        <v>0.40644490644490644</v>
      </c>
      <c r="BN470" s="1">
        <f t="shared" si="223"/>
        <v>0.5935550935550935</v>
      </c>
    </row>
    <row r="471" spans="1:66" hidden="1">
      <c r="A471" s="2" t="s">
        <v>616</v>
      </c>
      <c r="B471" s="2" t="s">
        <v>105</v>
      </c>
      <c r="C471" s="2" t="s">
        <v>163</v>
      </c>
      <c r="D471" s="2" t="s">
        <v>686</v>
      </c>
      <c r="E471" s="6" t="s">
        <v>3</v>
      </c>
      <c r="F471" s="2" t="s">
        <v>1436</v>
      </c>
      <c r="G471" s="2" t="s">
        <v>6</v>
      </c>
      <c r="H471" s="2" t="s">
        <v>1434</v>
      </c>
      <c r="I471" s="2">
        <v>24</v>
      </c>
      <c r="K471" s="2" t="str">
        <f t="shared" si="202"/>
        <v>MINERIO</v>
      </c>
      <c r="L471" s="2">
        <f t="shared" si="203"/>
        <v>0</v>
      </c>
      <c r="M471" s="2">
        <f t="shared" si="204"/>
        <v>0</v>
      </c>
      <c r="N471" s="8">
        <v>0.25</v>
      </c>
      <c r="O471" s="11">
        <v>0.23</v>
      </c>
      <c r="P471" s="11">
        <f t="shared" si="198"/>
        <v>0</v>
      </c>
      <c r="Q471" s="11">
        <f t="shared" si="199"/>
        <v>1</v>
      </c>
      <c r="R471" s="11">
        <f t="shared" si="200"/>
        <v>0</v>
      </c>
      <c r="S471" s="11">
        <f t="shared" si="201"/>
        <v>266256</v>
      </c>
      <c r="T471" s="2">
        <v>0</v>
      </c>
      <c r="U471" s="2">
        <v>516</v>
      </c>
      <c r="V471" s="2">
        <f t="shared" si="205"/>
        <v>0</v>
      </c>
      <c r="W471" s="2">
        <f t="shared" si="206"/>
        <v>1</v>
      </c>
      <c r="X471" s="2">
        <v>0</v>
      </c>
      <c r="Y471" s="2">
        <v>232</v>
      </c>
      <c r="Z471" s="2">
        <v>0</v>
      </c>
      <c r="AA471" s="2">
        <v>0</v>
      </c>
      <c r="AB471" s="2">
        <v>223</v>
      </c>
      <c r="AC471" s="2">
        <v>143</v>
      </c>
      <c r="AD471" s="2">
        <v>0</v>
      </c>
      <c r="AE471" s="2">
        <v>6</v>
      </c>
      <c r="AF471" s="5">
        <f t="shared" si="207"/>
        <v>0</v>
      </c>
      <c r="AG471" s="5">
        <f t="shared" si="208"/>
        <v>0</v>
      </c>
      <c r="AH471" s="5">
        <f t="shared" si="209"/>
        <v>0.60928961748633881</v>
      </c>
      <c r="AI471" s="5">
        <f t="shared" si="210"/>
        <v>0.39071038251366119</v>
      </c>
      <c r="AJ471" s="2">
        <v>0</v>
      </c>
      <c r="AK471" s="3">
        <v>0</v>
      </c>
      <c r="AL471" s="3">
        <v>223</v>
      </c>
      <c r="AM471" s="3">
        <v>143</v>
      </c>
      <c r="AN471" s="3">
        <v>0</v>
      </c>
      <c r="AO471" s="3">
        <v>6</v>
      </c>
      <c r="AP471" s="1">
        <f t="shared" si="211"/>
        <v>0</v>
      </c>
      <c r="AQ471" s="1">
        <f t="shared" si="212"/>
        <v>0</v>
      </c>
      <c r="AR471" s="1">
        <f t="shared" si="213"/>
        <v>0.60928961748633881</v>
      </c>
      <c r="AS471" s="1">
        <f t="shared" si="214"/>
        <v>0.39071038251366119</v>
      </c>
      <c r="AT471" s="5">
        <f t="shared" si="215"/>
        <v>366</v>
      </c>
      <c r="AU471" s="3">
        <f t="shared" si="217"/>
        <v>366</v>
      </c>
      <c r="AV471" s="2">
        <f t="shared" si="216"/>
        <v>516</v>
      </c>
      <c r="AW471" s="1">
        <f t="shared" si="218"/>
        <v>0.28196721311475409</v>
      </c>
      <c r="AX471" s="1">
        <f t="shared" si="219"/>
        <v>0.28196721311475409</v>
      </c>
      <c r="AY471" s="1">
        <f t="shared" si="220"/>
        <v>0</v>
      </c>
      <c r="AZ471" s="1">
        <f t="shared" si="220"/>
        <v>0</v>
      </c>
      <c r="BA471" s="1">
        <f t="shared" si="220"/>
        <v>62.87868852459016</v>
      </c>
      <c r="BB471" s="1">
        <f t="shared" si="220"/>
        <v>40.321311475409836</v>
      </c>
      <c r="BC471" s="1">
        <f t="shared" si="221"/>
        <v>0</v>
      </c>
      <c r="BD471" s="1">
        <f t="shared" si="221"/>
        <v>0</v>
      </c>
      <c r="BE471" s="1">
        <f t="shared" si="221"/>
        <v>62.87868852459016</v>
      </c>
      <c r="BF471" s="1">
        <f t="shared" si="221"/>
        <v>40.321311475409836</v>
      </c>
      <c r="BG471" s="1">
        <f t="shared" si="222"/>
        <v>0</v>
      </c>
      <c r="BH471" s="1">
        <f t="shared" si="222"/>
        <v>0</v>
      </c>
      <c r="BI471" s="1">
        <f t="shared" si="222"/>
        <v>0.60928961748633881</v>
      </c>
      <c r="BJ471" s="1">
        <f t="shared" si="222"/>
        <v>0.39071038251366125</v>
      </c>
      <c r="BK471" s="1">
        <f t="shared" si="223"/>
        <v>0</v>
      </c>
      <c r="BL471" s="1">
        <f t="shared" si="223"/>
        <v>0</v>
      </c>
      <c r="BM471" s="1">
        <f t="shared" si="223"/>
        <v>0.60928961748633881</v>
      </c>
      <c r="BN471" s="1">
        <f t="shared" si="223"/>
        <v>0.39071038251366125</v>
      </c>
    </row>
    <row r="472" spans="1:66" hidden="1">
      <c r="A472" s="2" t="s">
        <v>616</v>
      </c>
      <c r="B472" s="2" t="s">
        <v>105</v>
      </c>
      <c r="C472" s="2" t="s">
        <v>162</v>
      </c>
      <c r="D472" s="2" t="s">
        <v>624</v>
      </c>
      <c r="E472" s="6" t="s">
        <v>107</v>
      </c>
      <c r="F472" s="2" t="s">
        <v>1436</v>
      </c>
      <c r="G472" s="2" t="s">
        <v>1433</v>
      </c>
      <c r="H472" s="2" t="s">
        <v>1434</v>
      </c>
      <c r="I472" s="2">
        <v>8</v>
      </c>
      <c r="K472" s="2" t="str">
        <f t="shared" si="202"/>
        <v>ESTERIL</v>
      </c>
      <c r="L472" s="2">
        <f t="shared" si="203"/>
        <v>0</v>
      </c>
      <c r="M472" s="2">
        <f t="shared" si="204"/>
        <v>0</v>
      </c>
      <c r="N472" s="8">
        <v>0.24693333333333334</v>
      </c>
      <c r="O472" s="11">
        <v>7.0000000000000007E-2</v>
      </c>
      <c r="P472" s="11">
        <f t="shared" si="198"/>
        <v>5.208333333333333E-3</v>
      </c>
      <c r="Q472" s="11">
        <f t="shared" si="199"/>
        <v>0.99999790240740694</v>
      </c>
      <c r="R472" s="11">
        <f t="shared" si="200"/>
        <v>31775.520833333332</v>
      </c>
      <c r="S472" s="11">
        <f t="shared" si="201"/>
        <v>6100887.2027973486</v>
      </c>
      <c r="T472" s="2">
        <v>13</v>
      </c>
      <c r="U472" s="2">
        <v>2483</v>
      </c>
      <c r="V472" s="2">
        <f t="shared" si="205"/>
        <v>5.208333333333333E-3</v>
      </c>
      <c r="W472" s="2">
        <f t="shared" si="206"/>
        <v>0.99479166666666663</v>
      </c>
      <c r="X472" s="2">
        <v>0</v>
      </c>
      <c r="Y472" s="2">
        <v>559</v>
      </c>
      <c r="Z472" s="2">
        <v>0</v>
      </c>
      <c r="AA472" s="2">
        <v>29</v>
      </c>
      <c r="AB472" s="2">
        <v>1210</v>
      </c>
      <c r="AC472" s="2">
        <v>314</v>
      </c>
      <c r="AD472" s="2">
        <v>36</v>
      </c>
      <c r="AE472" s="2">
        <v>72</v>
      </c>
      <c r="AF472" s="5">
        <f t="shared" si="207"/>
        <v>0</v>
      </c>
      <c r="AG472" s="5">
        <f t="shared" si="208"/>
        <v>1.8673535093367676E-2</v>
      </c>
      <c r="AH472" s="5">
        <f t="shared" si="209"/>
        <v>0.77913715389568572</v>
      </c>
      <c r="AI472" s="5">
        <f t="shared" si="210"/>
        <v>0.20218931101094656</v>
      </c>
      <c r="AJ472" s="2">
        <v>0</v>
      </c>
      <c r="AK472" s="3">
        <v>15</v>
      </c>
      <c r="AL472" s="3">
        <v>1125</v>
      </c>
      <c r="AM472" s="3">
        <v>458</v>
      </c>
      <c r="AN472" s="3">
        <v>14</v>
      </c>
      <c r="AO472" s="3">
        <v>49</v>
      </c>
      <c r="AP472" s="1">
        <f t="shared" si="211"/>
        <v>0</v>
      </c>
      <c r="AQ472" s="1">
        <f t="shared" si="212"/>
        <v>9.3867334167709645E-3</v>
      </c>
      <c r="AR472" s="1">
        <f t="shared" si="213"/>
        <v>0.70400500625782225</v>
      </c>
      <c r="AS472" s="1">
        <f t="shared" si="214"/>
        <v>0.28660826032540676</v>
      </c>
      <c r="AT472" s="5">
        <f t="shared" si="215"/>
        <v>1553</v>
      </c>
      <c r="AU472" s="3">
        <f t="shared" si="217"/>
        <v>1598</v>
      </c>
      <c r="AV472" s="2">
        <f t="shared" si="216"/>
        <v>2496</v>
      </c>
      <c r="AW472" s="1">
        <f t="shared" si="218"/>
        <v>0.32144236960721184</v>
      </c>
      <c r="AX472" s="1">
        <f t="shared" si="219"/>
        <v>0.3123904881101377</v>
      </c>
      <c r="AY472" s="1">
        <f t="shared" si="220"/>
        <v>0</v>
      </c>
      <c r="AZ472" s="1">
        <f t="shared" si="220"/>
        <v>4.6858573216520654</v>
      </c>
      <c r="BA472" s="1">
        <f t="shared" si="220"/>
        <v>351.4392991239049</v>
      </c>
      <c r="BB472" s="1">
        <f t="shared" si="220"/>
        <v>143.07484355444308</v>
      </c>
      <c r="BC472" s="1">
        <f t="shared" si="221"/>
        <v>0</v>
      </c>
      <c r="BD472" s="1">
        <f t="shared" si="221"/>
        <v>9.3218287186091437</v>
      </c>
      <c r="BE472" s="1">
        <f t="shared" si="221"/>
        <v>388.94526722472631</v>
      </c>
      <c r="BF472" s="1">
        <f t="shared" si="221"/>
        <v>100.93290405666451</v>
      </c>
      <c r="BG472" s="1">
        <f t="shared" si="222"/>
        <v>0</v>
      </c>
      <c r="BH472" s="1">
        <f t="shared" si="222"/>
        <v>9.3867334167709628E-3</v>
      </c>
      <c r="BI472" s="1">
        <f t="shared" si="222"/>
        <v>0.70400500625782225</v>
      </c>
      <c r="BJ472" s="1">
        <f t="shared" si="222"/>
        <v>0.28660826032540676</v>
      </c>
      <c r="BK472" s="1">
        <f t="shared" si="223"/>
        <v>0</v>
      </c>
      <c r="BL472" s="1">
        <f t="shared" si="223"/>
        <v>1.867353509336768E-2</v>
      </c>
      <c r="BM472" s="1">
        <f t="shared" si="223"/>
        <v>0.77913715389568583</v>
      </c>
      <c r="BN472" s="1">
        <f t="shared" si="223"/>
        <v>0.20218931101094656</v>
      </c>
    </row>
    <row r="473" spans="1:66" hidden="1">
      <c r="A473" s="2" t="s">
        <v>161</v>
      </c>
      <c r="B473" s="2" t="s">
        <v>105</v>
      </c>
      <c r="C473" s="2" t="s">
        <v>164</v>
      </c>
      <c r="D473" s="2" t="s">
        <v>187</v>
      </c>
      <c r="E473" s="6" t="s">
        <v>70</v>
      </c>
      <c r="F473" s="2" t="s">
        <v>1141</v>
      </c>
      <c r="G473" s="2" t="s">
        <v>1433</v>
      </c>
      <c r="H473" s="2" t="s">
        <v>1141</v>
      </c>
      <c r="I473" s="2">
        <v>23</v>
      </c>
      <c r="J473" s="2">
        <v>60</v>
      </c>
      <c r="K473" s="2" t="str">
        <f t="shared" si="202"/>
        <v>MINERIO</v>
      </c>
      <c r="L473" s="2">
        <f t="shared" si="203"/>
        <v>1.4399999999999998E-4</v>
      </c>
      <c r="M473" s="2">
        <f t="shared" si="204"/>
        <v>64.800000000000011</v>
      </c>
      <c r="N473" s="9">
        <v>0.24</v>
      </c>
      <c r="O473" s="10">
        <v>1.08</v>
      </c>
      <c r="P473" s="11">
        <f t="shared" si="198"/>
        <v>9.2879256965944267E-4</v>
      </c>
      <c r="Q473" s="11">
        <f t="shared" si="199"/>
        <v>0.99999971218087935</v>
      </c>
      <c r="R473" s="11">
        <f t="shared" si="200"/>
        <v>9654.033436532507</v>
      </c>
      <c r="S473" s="11">
        <f t="shared" si="201"/>
        <v>10394173.008357404</v>
      </c>
      <c r="T473" s="2">
        <v>3</v>
      </c>
      <c r="U473" s="2">
        <v>3227</v>
      </c>
      <c r="V473" s="2">
        <f t="shared" si="205"/>
        <v>9.2879256965944267E-4</v>
      </c>
      <c r="W473" s="2">
        <f t="shared" si="206"/>
        <v>0.9990712074303405</v>
      </c>
      <c r="X473" s="2">
        <v>0</v>
      </c>
      <c r="Y473" s="2">
        <v>579</v>
      </c>
      <c r="Z473" s="5">
        <v>0</v>
      </c>
      <c r="AA473" s="5">
        <v>27</v>
      </c>
      <c r="AB473" s="5">
        <v>1428</v>
      </c>
      <c r="AC473" s="5">
        <v>520</v>
      </c>
      <c r="AD473" s="5">
        <v>36</v>
      </c>
      <c r="AE473" s="5">
        <v>77</v>
      </c>
      <c r="AF473" s="5">
        <f t="shared" si="207"/>
        <v>0</v>
      </c>
      <c r="AG473" s="5">
        <f t="shared" si="208"/>
        <v>1.3670886075949367E-2</v>
      </c>
      <c r="AH473" s="5">
        <f t="shared" si="209"/>
        <v>0.72303797468354425</v>
      </c>
      <c r="AI473" s="5">
        <f t="shared" si="210"/>
        <v>0.26329113924050634</v>
      </c>
      <c r="AJ473" s="2">
        <v>0</v>
      </c>
      <c r="AK473" s="3">
        <v>11</v>
      </c>
      <c r="AL473" s="3">
        <v>1313</v>
      </c>
      <c r="AM473" s="3">
        <v>692</v>
      </c>
      <c r="AN473" s="3">
        <v>15</v>
      </c>
      <c r="AO473" s="3">
        <v>55</v>
      </c>
      <c r="AP473" s="1">
        <f t="shared" si="211"/>
        <v>0</v>
      </c>
      <c r="AQ473" s="1">
        <f t="shared" si="212"/>
        <v>5.456349206349206E-3</v>
      </c>
      <c r="AR473" s="1">
        <f t="shared" si="213"/>
        <v>0.65128968253968256</v>
      </c>
      <c r="AS473" s="1">
        <f t="shared" si="214"/>
        <v>0.34325396825396826</v>
      </c>
      <c r="AT473" s="5">
        <f t="shared" si="215"/>
        <v>1975</v>
      </c>
      <c r="AU473" s="3">
        <f t="shared" si="217"/>
        <v>2016</v>
      </c>
      <c r="AV473" s="2">
        <f t="shared" si="216"/>
        <v>3230</v>
      </c>
      <c r="AW473" s="1">
        <f t="shared" si="218"/>
        <v>0.32708860759493669</v>
      </c>
      <c r="AX473" s="1">
        <f t="shared" si="219"/>
        <v>0.32043650793650796</v>
      </c>
      <c r="AY473" s="1">
        <f t="shared" si="220"/>
        <v>0</v>
      </c>
      <c r="AZ473" s="1">
        <f t="shared" si="220"/>
        <v>3.5248015873015874</v>
      </c>
      <c r="BA473" s="1">
        <f t="shared" si="220"/>
        <v>420.73313492063494</v>
      </c>
      <c r="BB473" s="1">
        <f t="shared" si="220"/>
        <v>221.74206349206352</v>
      </c>
      <c r="BC473" s="1">
        <f t="shared" si="221"/>
        <v>0</v>
      </c>
      <c r="BD473" s="1">
        <f t="shared" si="221"/>
        <v>8.8313924050632906</v>
      </c>
      <c r="BE473" s="1">
        <f t="shared" si="221"/>
        <v>467.08253164556959</v>
      </c>
      <c r="BF473" s="1">
        <f t="shared" si="221"/>
        <v>170.08607594936709</v>
      </c>
      <c r="BG473" s="1">
        <f t="shared" si="222"/>
        <v>0</v>
      </c>
      <c r="BH473" s="1">
        <f t="shared" si="222"/>
        <v>5.4563492063492069E-3</v>
      </c>
      <c r="BI473" s="1">
        <f t="shared" si="222"/>
        <v>0.65128968253968256</v>
      </c>
      <c r="BJ473" s="1">
        <f t="shared" si="222"/>
        <v>0.34325396825396831</v>
      </c>
      <c r="BK473" s="1">
        <f t="shared" si="223"/>
        <v>0</v>
      </c>
      <c r="BL473" s="1">
        <f t="shared" si="223"/>
        <v>1.3670886075949367E-2</v>
      </c>
      <c r="BM473" s="1">
        <f t="shared" si="223"/>
        <v>0.72303797468354425</v>
      </c>
      <c r="BN473" s="1">
        <f t="shared" si="223"/>
        <v>0.26329113924050634</v>
      </c>
    </row>
    <row r="474" spans="1:66" hidden="1">
      <c r="A474" s="2" t="s">
        <v>161</v>
      </c>
      <c r="B474" s="2" t="s">
        <v>105</v>
      </c>
      <c r="C474" s="2" t="s">
        <v>164</v>
      </c>
      <c r="D474" s="2" t="s">
        <v>167</v>
      </c>
      <c r="E474" s="6" t="s">
        <v>67</v>
      </c>
      <c r="F474" s="2" t="s">
        <v>1436</v>
      </c>
      <c r="G474" s="2" t="s">
        <v>1433</v>
      </c>
      <c r="H474" s="2" t="s">
        <v>1434</v>
      </c>
      <c r="I474" s="2">
        <v>3</v>
      </c>
      <c r="J474" s="2">
        <v>25</v>
      </c>
      <c r="K474" s="2" t="str">
        <f t="shared" si="202"/>
        <v>MINERIO</v>
      </c>
      <c r="L474" s="2">
        <f t="shared" si="203"/>
        <v>6.0000000000000002E-5</v>
      </c>
      <c r="M474" s="2">
        <f t="shared" si="204"/>
        <v>5.5</v>
      </c>
      <c r="N474" s="8">
        <v>0.24</v>
      </c>
      <c r="O474" s="11">
        <v>0.22</v>
      </c>
      <c r="P474" s="11">
        <f t="shared" si="198"/>
        <v>0</v>
      </c>
      <c r="Q474" s="11">
        <f t="shared" si="199"/>
        <v>1</v>
      </c>
      <c r="R474" s="11">
        <f t="shared" si="200"/>
        <v>0</v>
      </c>
      <c r="S474" s="11">
        <f t="shared" si="201"/>
        <v>2079364</v>
      </c>
      <c r="T474" s="2">
        <v>0</v>
      </c>
      <c r="U474" s="2">
        <v>1442</v>
      </c>
      <c r="V474" s="2">
        <f t="shared" si="205"/>
        <v>0</v>
      </c>
      <c r="W474" s="2">
        <f t="shared" si="206"/>
        <v>1</v>
      </c>
      <c r="X474" s="2">
        <v>0</v>
      </c>
      <c r="Y474" s="2">
        <v>415</v>
      </c>
      <c r="Z474" s="5">
        <v>0</v>
      </c>
      <c r="AA474" s="5">
        <v>71</v>
      </c>
      <c r="AB474" s="5">
        <v>608</v>
      </c>
      <c r="AC474" s="5">
        <v>104</v>
      </c>
      <c r="AD474" s="5">
        <v>106</v>
      </c>
      <c r="AE474" s="5">
        <v>72</v>
      </c>
      <c r="AF474" s="5">
        <f t="shared" si="207"/>
        <v>0</v>
      </c>
      <c r="AG474" s="5">
        <f t="shared" si="208"/>
        <v>9.0676883780332063E-2</v>
      </c>
      <c r="AH474" s="5">
        <f t="shared" si="209"/>
        <v>0.77650063856960405</v>
      </c>
      <c r="AI474" s="5">
        <f t="shared" si="210"/>
        <v>0.13282247765006386</v>
      </c>
      <c r="AJ474" s="5">
        <v>0</v>
      </c>
      <c r="AK474" s="7">
        <v>37</v>
      </c>
      <c r="AL474" s="7">
        <v>621</v>
      </c>
      <c r="AM474" s="7">
        <v>183</v>
      </c>
      <c r="AN474" s="7">
        <v>57</v>
      </c>
      <c r="AO474" s="3">
        <v>63</v>
      </c>
      <c r="AP474" s="1">
        <f t="shared" si="211"/>
        <v>0</v>
      </c>
      <c r="AQ474" s="1">
        <f t="shared" si="212"/>
        <v>4.3995243757431628E-2</v>
      </c>
      <c r="AR474" s="1">
        <f t="shared" si="213"/>
        <v>0.73840665873959577</v>
      </c>
      <c r="AS474" s="1">
        <f t="shared" si="214"/>
        <v>0.21759809750297265</v>
      </c>
      <c r="AT474" s="5">
        <f t="shared" si="215"/>
        <v>783</v>
      </c>
      <c r="AU474" s="3">
        <f t="shared" si="217"/>
        <v>841</v>
      </c>
      <c r="AV474" s="2">
        <f t="shared" si="216"/>
        <v>1442</v>
      </c>
      <c r="AW474" s="1">
        <f t="shared" si="218"/>
        <v>0.36832694763729246</v>
      </c>
      <c r="AX474" s="1">
        <f t="shared" si="219"/>
        <v>0.34292508917954817</v>
      </c>
      <c r="AY474" s="1">
        <f t="shared" si="220"/>
        <v>0</v>
      </c>
      <c r="AZ474" s="1">
        <f t="shared" si="220"/>
        <v>12.688228299643283</v>
      </c>
      <c r="BA474" s="1">
        <f t="shared" si="220"/>
        <v>212.95648038049941</v>
      </c>
      <c r="BB474" s="1">
        <f t="shared" si="220"/>
        <v>62.755291319857314</v>
      </c>
      <c r="BC474" s="1">
        <f t="shared" si="221"/>
        <v>0</v>
      </c>
      <c r="BD474" s="1">
        <f t="shared" si="221"/>
        <v>26.151213282247763</v>
      </c>
      <c r="BE474" s="1">
        <f t="shared" si="221"/>
        <v>223.94278416347382</v>
      </c>
      <c r="BF474" s="1">
        <f t="shared" si="221"/>
        <v>38.306002554278415</v>
      </c>
      <c r="BG474" s="1">
        <f t="shared" si="222"/>
        <v>0</v>
      </c>
      <c r="BH474" s="1">
        <f t="shared" si="222"/>
        <v>4.3995243757431635E-2</v>
      </c>
      <c r="BI474" s="1">
        <f t="shared" si="222"/>
        <v>0.73840665873959577</v>
      </c>
      <c r="BJ474" s="1">
        <f t="shared" si="222"/>
        <v>0.21759809750297268</v>
      </c>
      <c r="BK474" s="1">
        <f t="shared" si="223"/>
        <v>0</v>
      </c>
      <c r="BL474" s="1">
        <f t="shared" si="223"/>
        <v>9.0676883780332063E-2</v>
      </c>
      <c r="BM474" s="1">
        <f t="shared" si="223"/>
        <v>0.77650063856960416</v>
      </c>
      <c r="BN474" s="1">
        <f t="shared" si="223"/>
        <v>0.13282247765006386</v>
      </c>
    </row>
    <row r="475" spans="1:66" hidden="1">
      <c r="A475" s="2" t="s">
        <v>616</v>
      </c>
      <c r="B475" s="2" t="s">
        <v>105</v>
      </c>
      <c r="C475" s="2" t="s">
        <v>162</v>
      </c>
      <c r="D475" s="2" t="s">
        <v>729</v>
      </c>
      <c r="E475" s="6" t="s">
        <v>107</v>
      </c>
      <c r="F475" s="2" t="s">
        <v>1436</v>
      </c>
      <c r="G475" s="2" t="s">
        <v>1433</v>
      </c>
      <c r="H475" s="2" t="s">
        <v>1434</v>
      </c>
      <c r="I475" s="2">
        <v>12</v>
      </c>
      <c r="J475" s="2">
        <v>25</v>
      </c>
      <c r="K475" s="2" t="str">
        <f t="shared" si="202"/>
        <v>MINERIO</v>
      </c>
      <c r="L475" s="2">
        <f t="shared" si="203"/>
        <v>6.0000000000000002E-5</v>
      </c>
      <c r="M475" s="2">
        <f t="shared" si="204"/>
        <v>11</v>
      </c>
      <c r="N475" s="9">
        <v>0.24</v>
      </c>
      <c r="O475" s="10">
        <v>0.44</v>
      </c>
      <c r="P475" s="11">
        <f t="shared" si="198"/>
        <v>0</v>
      </c>
      <c r="Q475" s="11">
        <f t="shared" si="199"/>
        <v>1</v>
      </c>
      <c r="R475" s="11">
        <f t="shared" si="200"/>
        <v>0</v>
      </c>
      <c r="S475" s="11">
        <f t="shared" si="201"/>
        <v>3316041</v>
      </c>
      <c r="T475" s="2">
        <v>0</v>
      </c>
      <c r="U475" s="2">
        <v>1821</v>
      </c>
      <c r="V475" s="2">
        <f t="shared" si="205"/>
        <v>0</v>
      </c>
      <c r="W475" s="2">
        <f t="shared" si="206"/>
        <v>1</v>
      </c>
      <c r="X475" s="2">
        <v>0</v>
      </c>
      <c r="Y475" s="2">
        <v>420</v>
      </c>
      <c r="Z475" s="2">
        <v>0</v>
      </c>
      <c r="AA475" s="2">
        <v>119</v>
      </c>
      <c r="AB475" s="2">
        <v>776</v>
      </c>
      <c r="AC475" s="2">
        <v>99</v>
      </c>
      <c r="AD475" s="2">
        <v>134</v>
      </c>
      <c r="AE475" s="2">
        <v>87</v>
      </c>
      <c r="AF475" s="5">
        <f t="shared" si="207"/>
        <v>0</v>
      </c>
      <c r="AG475" s="5">
        <f t="shared" si="208"/>
        <v>0.11971830985915492</v>
      </c>
      <c r="AH475" s="5">
        <f t="shared" si="209"/>
        <v>0.78068410462776661</v>
      </c>
      <c r="AI475" s="5">
        <f t="shared" si="210"/>
        <v>9.9597585513078471E-2</v>
      </c>
      <c r="AJ475" s="2">
        <v>0</v>
      </c>
      <c r="AK475" s="3">
        <v>57</v>
      </c>
      <c r="AL475" s="3">
        <v>857</v>
      </c>
      <c r="AM475" s="3">
        <v>151</v>
      </c>
      <c r="AN475" s="3">
        <v>69</v>
      </c>
      <c r="AO475" s="3">
        <v>80</v>
      </c>
      <c r="AP475" s="1">
        <f t="shared" si="211"/>
        <v>0</v>
      </c>
      <c r="AQ475" s="1">
        <f t="shared" si="212"/>
        <v>5.3521126760563378E-2</v>
      </c>
      <c r="AR475" s="1">
        <f t="shared" si="213"/>
        <v>0.80469483568075117</v>
      </c>
      <c r="AS475" s="1">
        <f t="shared" si="214"/>
        <v>0.14178403755868543</v>
      </c>
      <c r="AT475" s="5">
        <f t="shared" si="215"/>
        <v>994</v>
      </c>
      <c r="AU475" s="3">
        <f t="shared" si="217"/>
        <v>1065</v>
      </c>
      <c r="AV475" s="2">
        <f t="shared" si="216"/>
        <v>1821</v>
      </c>
      <c r="AW475" s="1">
        <f t="shared" si="218"/>
        <v>0.36639839034205229</v>
      </c>
      <c r="AX475" s="1">
        <f t="shared" si="219"/>
        <v>0.34197183098591549</v>
      </c>
      <c r="AY475" s="1">
        <f t="shared" si="220"/>
        <v>0</v>
      </c>
      <c r="AZ475" s="1">
        <f t="shared" si="220"/>
        <v>19.492394366197182</v>
      </c>
      <c r="BA475" s="1">
        <f t="shared" si="220"/>
        <v>293.06985915492959</v>
      </c>
      <c r="BB475" s="1">
        <f t="shared" si="220"/>
        <v>51.63774647887324</v>
      </c>
      <c r="BC475" s="1">
        <f t="shared" si="221"/>
        <v>0</v>
      </c>
      <c r="BD475" s="1">
        <f t="shared" si="221"/>
        <v>43.60140845070422</v>
      </c>
      <c r="BE475" s="1">
        <f t="shared" si="221"/>
        <v>284.32515090543257</v>
      </c>
      <c r="BF475" s="1">
        <f t="shared" si="221"/>
        <v>36.273440643863175</v>
      </c>
      <c r="BG475" s="1">
        <f t="shared" si="222"/>
        <v>0</v>
      </c>
      <c r="BH475" s="1">
        <f t="shared" si="222"/>
        <v>5.3521126760563378E-2</v>
      </c>
      <c r="BI475" s="1">
        <f t="shared" si="222"/>
        <v>0.80469483568075117</v>
      </c>
      <c r="BJ475" s="1">
        <f t="shared" si="222"/>
        <v>0.14178403755868546</v>
      </c>
      <c r="BK475" s="1">
        <f t="shared" si="223"/>
        <v>0</v>
      </c>
      <c r="BL475" s="1">
        <f t="shared" si="223"/>
        <v>0.11971830985915492</v>
      </c>
      <c r="BM475" s="1">
        <f t="shared" si="223"/>
        <v>0.7806841046277665</v>
      </c>
      <c r="BN475" s="1">
        <f t="shared" si="223"/>
        <v>9.9597585513078457E-2</v>
      </c>
    </row>
    <row r="476" spans="1:66" hidden="1">
      <c r="A476" s="2" t="s">
        <v>1049</v>
      </c>
      <c r="B476" s="2" t="s">
        <v>105</v>
      </c>
      <c r="C476" s="2" t="s">
        <v>164</v>
      </c>
      <c r="E476" s="6" t="s">
        <v>148</v>
      </c>
      <c r="F476" s="2" t="s">
        <v>1436</v>
      </c>
      <c r="G476" s="2" t="s">
        <v>6</v>
      </c>
      <c r="H476" s="2" t="s">
        <v>1141</v>
      </c>
      <c r="I476" s="2">
        <v>252</v>
      </c>
      <c r="J476" s="2">
        <v>25</v>
      </c>
      <c r="K476" s="2" t="str">
        <f t="shared" si="202"/>
        <v>MINERIO</v>
      </c>
      <c r="L476" s="2">
        <f t="shared" si="203"/>
        <v>6.0000000000000002E-5</v>
      </c>
      <c r="M476" s="2">
        <f t="shared" si="204"/>
        <v>34</v>
      </c>
      <c r="N476" s="8">
        <v>0.24</v>
      </c>
      <c r="O476" s="11">
        <v>1.36</v>
      </c>
      <c r="P476" s="11">
        <f t="shared" ref="P476:P539" si="224">T476/(T476+U476)</f>
        <v>1.8057285180572851E-2</v>
      </c>
      <c r="Q476" s="11">
        <f t="shared" ref="Q476:Q539" si="225">U476/(U476+V476)</f>
        <v>0.99998854972833251</v>
      </c>
      <c r="R476" s="11">
        <f t="shared" ref="R476:R539" si="226">(T476-U476)^2*P476</f>
        <v>43270.744707347447</v>
      </c>
      <c r="S476" s="11">
        <f t="shared" ref="S476:S539" si="227">(T476-U476)^2*Q476</f>
        <v>2396276.5616682023</v>
      </c>
      <c r="T476" s="2">
        <v>29</v>
      </c>
      <c r="U476" s="2">
        <v>1577</v>
      </c>
      <c r="V476" s="2">
        <f t="shared" si="205"/>
        <v>1.8057285180572851E-2</v>
      </c>
      <c r="W476" s="2">
        <f t="shared" si="206"/>
        <v>0.98194271481942719</v>
      </c>
      <c r="X476" s="2">
        <v>0</v>
      </c>
      <c r="Y476" s="2">
        <v>415</v>
      </c>
      <c r="Z476" s="5">
        <v>0</v>
      </c>
      <c r="AA476" s="5">
        <v>3</v>
      </c>
      <c r="AB476" s="5">
        <v>640</v>
      </c>
      <c r="AC476" s="5">
        <v>394</v>
      </c>
      <c r="AD476" s="5">
        <v>13</v>
      </c>
      <c r="AE476" s="5">
        <v>43</v>
      </c>
      <c r="AF476" s="5">
        <f t="shared" si="207"/>
        <v>0</v>
      </c>
      <c r="AG476" s="5">
        <f t="shared" si="208"/>
        <v>2.8929604628736743E-3</v>
      </c>
      <c r="AH476" s="5">
        <f t="shared" si="209"/>
        <v>0.61716489874638381</v>
      </c>
      <c r="AI476" s="5">
        <f t="shared" si="210"/>
        <v>0.37994214079074251</v>
      </c>
      <c r="AJ476" s="5">
        <v>0</v>
      </c>
      <c r="AK476" s="3">
        <v>0</v>
      </c>
      <c r="AL476" s="3">
        <v>554</v>
      </c>
      <c r="AM476" s="3">
        <v>511</v>
      </c>
      <c r="AN476" s="3">
        <v>1</v>
      </c>
      <c r="AO476" s="3">
        <v>27</v>
      </c>
      <c r="AP476" s="1">
        <f t="shared" si="211"/>
        <v>0</v>
      </c>
      <c r="AQ476" s="1">
        <f t="shared" si="212"/>
        <v>0</v>
      </c>
      <c r="AR476" s="1">
        <f t="shared" si="213"/>
        <v>0.52018779342723009</v>
      </c>
      <c r="AS476" s="1">
        <f t="shared" si="214"/>
        <v>0.47981220657276996</v>
      </c>
      <c r="AT476" s="5">
        <f t="shared" si="215"/>
        <v>1037</v>
      </c>
      <c r="AU476" s="3">
        <f t="shared" si="217"/>
        <v>1065</v>
      </c>
      <c r="AV476" s="2">
        <f t="shared" si="216"/>
        <v>1606</v>
      </c>
      <c r="AW476" s="1">
        <f t="shared" si="218"/>
        <v>0.30973963355834139</v>
      </c>
      <c r="AX476" s="1">
        <f t="shared" si="219"/>
        <v>0.30159624413145542</v>
      </c>
      <c r="AY476" s="1">
        <f t="shared" si="220"/>
        <v>0</v>
      </c>
      <c r="AZ476" s="1">
        <f t="shared" si="220"/>
        <v>0</v>
      </c>
      <c r="BA476" s="1">
        <f t="shared" si="220"/>
        <v>167.08431924882629</v>
      </c>
      <c r="BB476" s="1">
        <f t="shared" si="220"/>
        <v>154.11568075117373</v>
      </c>
      <c r="BC476" s="1">
        <f t="shared" si="221"/>
        <v>0</v>
      </c>
      <c r="BD476" s="1">
        <f t="shared" si="221"/>
        <v>0.92921890067502422</v>
      </c>
      <c r="BE476" s="1">
        <f t="shared" si="221"/>
        <v>198.23336547733848</v>
      </c>
      <c r="BF476" s="1">
        <f t="shared" si="221"/>
        <v>122.03741562198651</v>
      </c>
      <c r="BG476" s="1">
        <f t="shared" si="222"/>
        <v>0</v>
      </c>
      <c r="BH476" s="1">
        <f t="shared" si="222"/>
        <v>0</v>
      </c>
      <c r="BI476" s="1">
        <f t="shared" si="222"/>
        <v>0.52018779342722998</v>
      </c>
      <c r="BJ476" s="1">
        <f t="shared" si="222"/>
        <v>0.47981220657276996</v>
      </c>
      <c r="BK476" s="1">
        <f t="shared" si="223"/>
        <v>0</v>
      </c>
      <c r="BL476" s="1">
        <f t="shared" si="223"/>
        <v>2.8929604628736747E-3</v>
      </c>
      <c r="BM476" s="1">
        <f t="shared" si="223"/>
        <v>0.61716489874638381</v>
      </c>
      <c r="BN476" s="1">
        <f t="shared" si="223"/>
        <v>0.37994214079074257</v>
      </c>
    </row>
    <row r="477" spans="1:66" hidden="1">
      <c r="A477" s="2" t="s">
        <v>1049</v>
      </c>
      <c r="B477" s="2" t="s">
        <v>105</v>
      </c>
      <c r="C477" s="2" t="s">
        <v>164</v>
      </c>
      <c r="E477" s="6" t="s">
        <v>6</v>
      </c>
      <c r="F477" s="2" t="s">
        <v>6</v>
      </c>
      <c r="G477" s="2" t="s">
        <v>6</v>
      </c>
      <c r="H477" s="2" t="s">
        <v>1434</v>
      </c>
      <c r="I477" s="2">
        <v>212</v>
      </c>
      <c r="J477" s="2">
        <v>10</v>
      </c>
      <c r="K477" s="2" t="str">
        <f t="shared" si="202"/>
        <v>ESTERIL</v>
      </c>
      <c r="L477" s="2">
        <f t="shared" si="203"/>
        <v>2.4000000000000001E-5</v>
      </c>
      <c r="M477" s="2">
        <f t="shared" si="204"/>
        <v>0.2</v>
      </c>
      <c r="N477" s="8">
        <v>0.24</v>
      </c>
      <c r="O477" s="11">
        <v>0.02</v>
      </c>
      <c r="P477" s="11">
        <f t="shared" si="224"/>
        <v>0</v>
      </c>
      <c r="Q477" s="11">
        <f t="shared" si="225"/>
        <v>1</v>
      </c>
      <c r="R477" s="11">
        <f t="shared" si="226"/>
        <v>0</v>
      </c>
      <c r="S477" s="11">
        <f t="shared" si="227"/>
        <v>525625</v>
      </c>
      <c r="T477" s="2">
        <v>0</v>
      </c>
      <c r="U477" s="2">
        <v>725</v>
      </c>
      <c r="V477" s="2">
        <f t="shared" si="205"/>
        <v>0</v>
      </c>
      <c r="W477" s="2">
        <f t="shared" si="206"/>
        <v>1</v>
      </c>
      <c r="X477" s="2">
        <v>0</v>
      </c>
      <c r="Y477" s="2">
        <v>282</v>
      </c>
      <c r="Z477" s="5">
        <v>0</v>
      </c>
      <c r="AA477" s="5">
        <v>0</v>
      </c>
      <c r="AB477" s="5">
        <v>137</v>
      </c>
      <c r="AC477" s="5">
        <v>370</v>
      </c>
      <c r="AD477" s="5">
        <v>0</v>
      </c>
      <c r="AE477" s="5">
        <v>0</v>
      </c>
      <c r="AF477" s="5">
        <f t="shared" si="207"/>
        <v>0</v>
      </c>
      <c r="AG477" s="5">
        <f t="shared" si="208"/>
        <v>0</v>
      </c>
      <c r="AH477" s="5">
        <f t="shared" si="209"/>
        <v>0.27021696252465482</v>
      </c>
      <c r="AI477" s="5">
        <f t="shared" si="210"/>
        <v>0.72978303747534512</v>
      </c>
      <c r="AJ477" s="5">
        <v>0</v>
      </c>
      <c r="AK477" s="3">
        <v>0</v>
      </c>
      <c r="AL477" s="3">
        <v>79</v>
      </c>
      <c r="AM477" s="3">
        <v>428</v>
      </c>
      <c r="AN477" s="3">
        <v>0</v>
      </c>
      <c r="AO477" s="3">
        <v>0</v>
      </c>
      <c r="AP477" s="1">
        <f t="shared" si="211"/>
        <v>0</v>
      </c>
      <c r="AQ477" s="1">
        <f t="shared" si="212"/>
        <v>0</v>
      </c>
      <c r="AR477" s="1">
        <f t="shared" si="213"/>
        <v>0.15581854043392504</v>
      </c>
      <c r="AS477" s="1">
        <f t="shared" si="214"/>
        <v>0.84418145956607493</v>
      </c>
      <c r="AT477" s="5">
        <f t="shared" si="215"/>
        <v>507</v>
      </c>
      <c r="AU477" s="3">
        <f t="shared" si="217"/>
        <v>507</v>
      </c>
      <c r="AV477" s="2">
        <f t="shared" si="216"/>
        <v>725</v>
      </c>
      <c r="AW477" s="1">
        <f t="shared" si="218"/>
        <v>0.28599605522682447</v>
      </c>
      <c r="AX477" s="1">
        <f t="shared" si="219"/>
        <v>0.28599605522682447</v>
      </c>
      <c r="AY477" s="1">
        <f t="shared" si="220"/>
        <v>0</v>
      </c>
      <c r="AZ477" s="1">
        <f t="shared" si="220"/>
        <v>0</v>
      </c>
      <c r="BA477" s="1">
        <f t="shared" si="220"/>
        <v>22.593688362919135</v>
      </c>
      <c r="BB477" s="1">
        <f t="shared" si="220"/>
        <v>122.40631163708088</v>
      </c>
      <c r="BC477" s="1">
        <f t="shared" si="221"/>
        <v>0</v>
      </c>
      <c r="BD477" s="1">
        <f t="shared" si="221"/>
        <v>0</v>
      </c>
      <c r="BE477" s="1">
        <f t="shared" si="221"/>
        <v>39.181459566074956</v>
      </c>
      <c r="BF477" s="1">
        <f t="shared" si="221"/>
        <v>105.81854043392505</v>
      </c>
      <c r="BG477" s="1">
        <f t="shared" si="222"/>
        <v>0</v>
      </c>
      <c r="BH477" s="1">
        <f t="shared" si="222"/>
        <v>0</v>
      </c>
      <c r="BI477" s="1">
        <f t="shared" si="222"/>
        <v>0.15581854043392507</v>
      </c>
      <c r="BJ477" s="1">
        <f t="shared" si="222"/>
        <v>0.84418145956607504</v>
      </c>
      <c r="BK477" s="1">
        <f t="shared" si="223"/>
        <v>0</v>
      </c>
      <c r="BL477" s="1">
        <f t="shared" si="223"/>
        <v>0</v>
      </c>
      <c r="BM477" s="1">
        <f t="shared" si="223"/>
        <v>0.27021696252465488</v>
      </c>
      <c r="BN477" s="1">
        <f t="shared" si="223"/>
        <v>0.72978303747534523</v>
      </c>
    </row>
    <row r="478" spans="1:66" hidden="1">
      <c r="A478" s="2" t="s">
        <v>161</v>
      </c>
      <c r="B478" s="2" t="s">
        <v>105</v>
      </c>
      <c r="C478" s="2" t="s">
        <v>164</v>
      </c>
      <c r="D478" s="2" t="s">
        <v>380</v>
      </c>
      <c r="E478" s="6" t="s">
        <v>5</v>
      </c>
      <c r="F478" s="2" t="s">
        <v>1436</v>
      </c>
      <c r="G478" s="2" t="s">
        <v>1433</v>
      </c>
      <c r="H478" s="2" t="s">
        <v>1434</v>
      </c>
      <c r="I478" s="2">
        <v>217</v>
      </c>
      <c r="J478" s="2">
        <v>115</v>
      </c>
      <c r="K478" s="2" t="str">
        <f t="shared" si="202"/>
        <v>ESTERIL</v>
      </c>
      <c r="L478" s="2">
        <f t="shared" si="203"/>
        <v>2.6450000000000003E-4</v>
      </c>
      <c r="M478" s="2">
        <f t="shared" si="204"/>
        <v>6.8999999999999995</v>
      </c>
      <c r="N478" s="8">
        <v>0.23</v>
      </c>
      <c r="O478" s="11">
        <v>0.06</v>
      </c>
      <c r="P478" s="11">
        <f t="shared" si="224"/>
        <v>1.8177028451001054E-2</v>
      </c>
      <c r="Q478" s="11">
        <f t="shared" si="225"/>
        <v>0.99999512290319292</v>
      </c>
      <c r="R478" s="11">
        <f t="shared" si="226"/>
        <v>243226.16332982088</v>
      </c>
      <c r="S478" s="11">
        <f t="shared" si="227"/>
        <v>13380898.739743199</v>
      </c>
      <c r="T478" s="2">
        <v>69</v>
      </c>
      <c r="U478" s="2">
        <v>3727</v>
      </c>
      <c r="V478" s="2">
        <f t="shared" si="205"/>
        <v>1.8177028451001054E-2</v>
      </c>
      <c r="W478" s="2">
        <f t="shared" si="206"/>
        <v>0.981822971548999</v>
      </c>
      <c r="X478" s="2">
        <v>0</v>
      </c>
      <c r="Y478" s="2">
        <v>618</v>
      </c>
      <c r="Z478" s="5">
        <v>0</v>
      </c>
      <c r="AA478" s="5">
        <v>33</v>
      </c>
      <c r="AB478" s="5">
        <v>2122</v>
      </c>
      <c r="AC478" s="5">
        <v>163</v>
      </c>
      <c r="AD478" s="5">
        <v>43</v>
      </c>
      <c r="AE478" s="5">
        <v>105</v>
      </c>
      <c r="AF478" s="5">
        <f t="shared" si="207"/>
        <v>0</v>
      </c>
      <c r="AG478" s="5">
        <f t="shared" si="208"/>
        <v>1.4236410698878344E-2</v>
      </c>
      <c r="AH478" s="5">
        <f t="shared" si="209"/>
        <v>0.91544434857635892</v>
      </c>
      <c r="AI478" s="5">
        <f t="shared" si="210"/>
        <v>7.0319240724762727E-2</v>
      </c>
      <c r="AJ478" s="5">
        <v>0</v>
      </c>
      <c r="AK478" s="3">
        <v>13</v>
      </c>
      <c r="AL478" s="3">
        <v>2119</v>
      </c>
      <c r="AM478" s="3">
        <v>264</v>
      </c>
      <c r="AN478" s="3">
        <v>11</v>
      </c>
      <c r="AO478" s="3">
        <v>59</v>
      </c>
      <c r="AP478" s="1">
        <f t="shared" si="211"/>
        <v>0</v>
      </c>
      <c r="AQ478" s="1">
        <f t="shared" si="212"/>
        <v>5.4257095158597663E-3</v>
      </c>
      <c r="AR478" s="1">
        <f t="shared" si="213"/>
        <v>0.88439065108514192</v>
      </c>
      <c r="AS478" s="1">
        <f t="shared" si="214"/>
        <v>0.11018363939899833</v>
      </c>
      <c r="AT478" s="5">
        <f t="shared" si="215"/>
        <v>2318</v>
      </c>
      <c r="AU478" s="3">
        <f t="shared" si="217"/>
        <v>2396</v>
      </c>
      <c r="AV478" s="2">
        <f t="shared" si="216"/>
        <v>3796</v>
      </c>
      <c r="AW478" s="1">
        <f t="shared" si="218"/>
        <v>0.32752372735116481</v>
      </c>
      <c r="AX478" s="1">
        <f t="shared" si="219"/>
        <v>0.31686143572621034</v>
      </c>
      <c r="AY478" s="1">
        <f t="shared" si="220"/>
        <v>0</v>
      </c>
      <c r="AZ478" s="1">
        <f t="shared" si="220"/>
        <v>4.1191986644407343</v>
      </c>
      <c r="BA478" s="1">
        <f t="shared" si="220"/>
        <v>671.4293823038397</v>
      </c>
      <c r="BB478" s="1">
        <f t="shared" si="220"/>
        <v>83.651419031719527</v>
      </c>
      <c r="BC478" s="1">
        <f t="shared" si="221"/>
        <v>0</v>
      </c>
      <c r="BD478" s="1">
        <f t="shared" si="221"/>
        <v>10.808283002588439</v>
      </c>
      <c r="BE478" s="1">
        <f t="shared" si="221"/>
        <v>695.00534943917171</v>
      </c>
      <c r="BF478" s="1">
        <f t="shared" si="221"/>
        <v>53.386367558239861</v>
      </c>
      <c r="BG478" s="1">
        <f t="shared" si="222"/>
        <v>0</v>
      </c>
      <c r="BH478" s="1">
        <f t="shared" si="222"/>
        <v>5.4257095158597654E-3</v>
      </c>
      <c r="BI478" s="1">
        <f t="shared" si="222"/>
        <v>0.88439065108514181</v>
      </c>
      <c r="BJ478" s="1">
        <f t="shared" si="222"/>
        <v>0.11018363939899832</v>
      </c>
      <c r="BK478" s="1">
        <f t="shared" si="223"/>
        <v>0</v>
      </c>
      <c r="BL478" s="1">
        <f t="shared" si="223"/>
        <v>1.4236410698878346E-2</v>
      </c>
      <c r="BM478" s="1">
        <f t="shared" si="223"/>
        <v>0.91544434857635903</v>
      </c>
      <c r="BN478" s="1">
        <f t="shared" si="223"/>
        <v>7.0319240724762727E-2</v>
      </c>
    </row>
    <row r="479" spans="1:66" hidden="1">
      <c r="A479" s="2" t="s">
        <v>1049</v>
      </c>
      <c r="B479" s="2" t="s">
        <v>105</v>
      </c>
      <c r="C479" s="2" t="s">
        <v>164</v>
      </c>
      <c r="E479" s="6" t="s">
        <v>5</v>
      </c>
      <c r="F479" s="2" t="s">
        <v>1436</v>
      </c>
      <c r="G479" s="2" t="s">
        <v>1433</v>
      </c>
      <c r="H479" s="2" t="s">
        <v>1434</v>
      </c>
      <c r="I479" s="2">
        <v>4</v>
      </c>
      <c r="J479" s="2">
        <v>95</v>
      </c>
      <c r="K479" s="2" t="str">
        <f t="shared" si="202"/>
        <v>ESTERIL</v>
      </c>
      <c r="L479" s="2">
        <f t="shared" si="203"/>
        <v>2.1850000000000003E-4</v>
      </c>
      <c r="M479" s="2">
        <f t="shared" si="204"/>
        <v>3.8000000000000003</v>
      </c>
      <c r="N479" s="8">
        <v>0.23</v>
      </c>
      <c r="O479" s="11">
        <v>0.04</v>
      </c>
      <c r="P479" s="11">
        <f t="shared" si="224"/>
        <v>2.7328203767577608E-2</v>
      </c>
      <c r="Q479" s="11">
        <f t="shared" si="225"/>
        <v>0.99999254555372319</v>
      </c>
      <c r="R479" s="11">
        <f t="shared" si="226"/>
        <v>346930.69965508091</v>
      </c>
      <c r="S479" s="11">
        <f t="shared" si="227"/>
        <v>12694874.366035603</v>
      </c>
      <c r="T479" s="2">
        <v>103</v>
      </c>
      <c r="U479" s="2">
        <v>3666</v>
      </c>
      <c r="V479" s="2">
        <f t="shared" si="205"/>
        <v>2.7328203767577608E-2</v>
      </c>
      <c r="W479" s="2">
        <f t="shared" si="206"/>
        <v>0.97267179623242239</v>
      </c>
      <c r="X479" s="2">
        <v>0</v>
      </c>
      <c r="Y479" s="2">
        <v>692</v>
      </c>
      <c r="Z479" s="2">
        <v>0</v>
      </c>
      <c r="AA479" s="2">
        <v>3</v>
      </c>
      <c r="AB479" s="2">
        <v>2055</v>
      </c>
      <c r="AC479" s="2">
        <v>329</v>
      </c>
      <c r="AD479" s="2">
        <v>8</v>
      </c>
      <c r="AE479" s="2">
        <v>64</v>
      </c>
      <c r="AF479" s="5">
        <f t="shared" si="207"/>
        <v>0</v>
      </c>
      <c r="AG479" s="5">
        <f t="shared" si="208"/>
        <v>1.2568077084206116E-3</v>
      </c>
      <c r="AH479" s="5">
        <f t="shared" si="209"/>
        <v>0.86091328026811897</v>
      </c>
      <c r="AI479" s="5">
        <f t="shared" si="210"/>
        <v>0.1378299120234604</v>
      </c>
      <c r="AJ479" s="2">
        <v>0</v>
      </c>
      <c r="AK479" s="3">
        <v>0</v>
      </c>
      <c r="AL479" s="3">
        <v>1914</v>
      </c>
      <c r="AM479" s="3">
        <v>509</v>
      </c>
      <c r="AN479" s="3">
        <v>0</v>
      </c>
      <c r="AO479" s="3">
        <v>36</v>
      </c>
      <c r="AP479" s="1">
        <f t="shared" si="211"/>
        <v>0</v>
      </c>
      <c r="AQ479" s="1">
        <f t="shared" si="212"/>
        <v>0</v>
      </c>
      <c r="AR479" s="1">
        <f t="shared" si="213"/>
        <v>0.78992983904250924</v>
      </c>
      <c r="AS479" s="1">
        <f t="shared" si="214"/>
        <v>0.2100701609574907</v>
      </c>
      <c r="AT479" s="5">
        <f t="shared" si="215"/>
        <v>2387</v>
      </c>
      <c r="AU479" s="3">
        <f t="shared" si="217"/>
        <v>2423</v>
      </c>
      <c r="AV479" s="2">
        <f t="shared" si="216"/>
        <v>3769</v>
      </c>
      <c r="AW479" s="1">
        <f t="shared" si="218"/>
        <v>0.315793883535819</v>
      </c>
      <c r="AX479" s="1">
        <f t="shared" si="219"/>
        <v>0.31110193974411887</v>
      </c>
      <c r="AY479" s="1">
        <f t="shared" si="220"/>
        <v>0</v>
      </c>
      <c r="AZ479" s="1">
        <f t="shared" si="220"/>
        <v>0</v>
      </c>
      <c r="BA479" s="1">
        <f t="shared" si="220"/>
        <v>595.44911267024349</v>
      </c>
      <c r="BB479" s="1">
        <f t="shared" si="220"/>
        <v>158.35088732975652</v>
      </c>
      <c r="BC479" s="1">
        <f t="shared" si="221"/>
        <v>0</v>
      </c>
      <c r="BD479" s="1">
        <f t="shared" si="221"/>
        <v>0.94738165060745705</v>
      </c>
      <c r="BE479" s="1">
        <f t="shared" si="221"/>
        <v>648.95643066610808</v>
      </c>
      <c r="BF479" s="1">
        <f t="shared" si="221"/>
        <v>103.89618768328445</v>
      </c>
      <c r="BG479" s="1">
        <f t="shared" si="222"/>
        <v>0</v>
      </c>
      <c r="BH479" s="1">
        <f t="shared" si="222"/>
        <v>0</v>
      </c>
      <c r="BI479" s="1">
        <f t="shared" si="222"/>
        <v>0.78992983904250935</v>
      </c>
      <c r="BJ479" s="1">
        <f t="shared" si="222"/>
        <v>0.21007016095749076</v>
      </c>
      <c r="BK479" s="1">
        <f t="shared" si="223"/>
        <v>0</v>
      </c>
      <c r="BL479" s="1">
        <f t="shared" si="223"/>
        <v>1.2568077084206116E-3</v>
      </c>
      <c r="BM479" s="1">
        <f t="shared" si="223"/>
        <v>0.86091328026811897</v>
      </c>
      <c r="BN479" s="1">
        <f t="shared" si="223"/>
        <v>0.1378299120234604</v>
      </c>
    </row>
    <row r="480" spans="1:66" hidden="1">
      <c r="A480" s="2" t="s">
        <v>161</v>
      </c>
      <c r="B480" s="2" t="s">
        <v>105</v>
      </c>
      <c r="C480" s="2" t="s">
        <v>164</v>
      </c>
      <c r="D480" s="2" t="s">
        <v>384</v>
      </c>
      <c r="E480" s="6" t="s">
        <v>13</v>
      </c>
      <c r="F480" s="2" t="s">
        <v>1436</v>
      </c>
      <c r="G480" s="2" t="s">
        <v>1433</v>
      </c>
      <c r="H480" s="2" t="s">
        <v>1434</v>
      </c>
      <c r="I480" s="2">
        <v>221</v>
      </c>
      <c r="J480" s="2">
        <v>85</v>
      </c>
      <c r="K480" s="2" t="str">
        <f t="shared" si="202"/>
        <v>MINERIO</v>
      </c>
      <c r="L480" s="2">
        <f t="shared" si="203"/>
        <v>1.9550000000000001E-4</v>
      </c>
      <c r="M480" s="2">
        <f t="shared" si="204"/>
        <v>96.899999999999991</v>
      </c>
      <c r="N480" s="8">
        <v>0.23</v>
      </c>
      <c r="O480" s="11">
        <v>1.1399999999999999</v>
      </c>
      <c r="P480" s="11">
        <f t="shared" si="224"/>
        <v>3.129346314325452E-2</v>
      </c>
      <c r="Q480" s="11">
        <f t="shared" si="225"/>
        <v>0.99998876772733425</v>
      </c>
      <c r="R480" s="11">
        <f t="shared" si="226"/>
        <v>227453.90820584144</v>
      </c>
      <c r="S480" s="11">
        <f t="shared" si="227"/>
        <v>7268334.3591696396</v>
      </c>
      <c r="T480" s="2">
        <v>90</v>
      </c>
      <c r="U480" s="2">
        <v>2786</v>
      </c>
      <c r="V480" s="2">
        <f t="shared" si="205"/>
        <v>3.129346314325452E-2</v>
      </c>
      <c r="W480" s="2">
        <f t="shared" si="206"/>
        <v>0.96870653685674546</v>
      </c>
      <c r="X480" s="2">
        <v>0</v>
      </c>
      <c r="Y480" s="2">
        <v>643</v>
      </c>
      <c r="Z480" s="5">
        <v>0</v>
      </c>
      <c r="AA480" s="5">
        <v>37</v>
      </c>
      <c r="AB480" s="5">
        <v>1374</v>
      </c>
      <c r="AC480" s="5">
        <v>443</v>
      </c>
      <c r="AD480" s="5">
        <v>37</v>
      </c>
      <c r="AE480" s="5">
        <v>20</v>
      </c>
      <c r="AF480" s="5">
        <f t="shared" si="207"/>
        <v>0</v>
      </c>
      <c r="AG480" s="5">
        <f t="shared" si="208"/>
        <v>1.9956850053937433E-2</v>
      </c>
      <c r="AH480" s="5">
        <f t="shared" si="209"/>
        <v>0.74110032362459544</v>
      </c>
      <c r="AI480" s="5">
        <f t="shared" si="210"/>
        <v>0.2389428263214671</v>
      </c>
      <c r="AJ480" s="5">
        <v>0</v>
      </c>
      <c r="AK480" s="3">
        <v>23</v>
      </c>
      <c r="AL480" s="3">
        <v>1218</v>
      </c>
      <c r="AM480" s="3">
        <v>630</v>
      </c>
      <c r="AN480" s="3">
        <v>27</v>
      </c>
      <c r="AO480" s="3">
        <v>13</v>
      </c>
      <c r="AP480" s="1">
        <f t="shared" si="211"/>
        <v>0</v>
      </c>
      <c r="AQ480" s="1">
        <f t="shared" si="212"/>
        <v>1.2292891501870658E-2</v>
      </c>
      <c r="AR480" s="1">
        <f t="shared" si="213"/>
        <v>0.65098877605558525</v>
      </c>
      <c r="AS480" s="1">
        <f t="shared" si="214"/>
        <v>0.33671833244254412</v>
      </c>
      <c r="AT480" s="5">
        <f t="shared" si="215"/>
        <v>1854</v>
      </c>
      <c r="AU480" s="3">
        <f t="shared" si="217"/>
        <v>1871</v>
      </c>
      <c r="AV480" s="2">
        <f t="shared" si="216"/>
        <v>2876</v>
      </c>
      <c r="AW480" s="1">
        <f t="shared" si="218"/>
        <v>0.31024811218985976</v>
      </c>
      <c r="AX480" s="1">
        <f t="shared" si="219"/>
        <v>0.30742918225547833</v>
      </c>
      <c r="AY480" s="1">
        <f t="shared" si="220"/>
        <v>0</v>
      </c>
      <c r="AZ480" s="1">
        <f t="shared" si="220"/>
        <v>7.0708711918760017</v>
      </c>
      <c r="BA480" s="1">
        <f t="shared" si="220"/>
        <v>374.44874398717258</v>
      </c>
      <c r="BB480" s="1">
        <f t="shared" si="220"/>
        <v>193.68038482095136</v>
      </c>
      <c r="BC480" s="1">
        <f t="shared" si="221"/>
        <v>0</v>
      </c>
      <c r="BD480" s="1">
        <f t="shared" si="221"/>
        <v>11.479180151024812</v>
      </c>
      <c r="BE480" s="1">
        <f t="shared" si="221"/>
        <v>426.2809061488673</v>
      </c>
      <c r="BF480" s="1">
        <f t="shared" si="221"/>
        <v>137.43991370010787</v>
      </c>
      <c r="BG480" s="1">
        <f t="shared" si="222"/>
        <v>0</v>
      </c>
      <c r="BH480" s="1">
        <f t="shared" si="222"/>
        <v>1.2292891501870658E-2</v>
      </c>
      <c r="BI480" s="1">
        <f t="shared" si="222"/>
        <v>0.65098877605558525</v>
      </c>
      <c r="BJ480" s="1">
        <f t="shared" si="222"/>
        <v>0.33671833244254412</v>
      </c>
      <c r="BK480" s="1">
        <f t="shared" si="223"/>
        <v>0</v>
      </c>
      <c r="BL480" s="1">
        <f t="shared" si="223"/>
        <v>1.9956850053937433E-2</v>
      </c>
      <c r="BM480" s="1">
        <f t="shared" si="223"/>
        <v>0.74110032362459544</v>
      </c>
      <c r="BN480" s="1">
        <f t="shared" si="223"/>
        <v>0.23894282632146707</v>
      </c>
    </row>
    <row r="481" spans="1:66" hidden="1">
      <c r="A481" s="2" t="s">
        <v>1049</v>
      </c>
      <c r="B481" s="2" t="s">
        <v>105</v>
      </c>
      <c r="C481" s="2" t="s">
        <v>164</v>
      </c>
      <c r="E481" s="6" t="s">
        <v>135</v>
      </c>
      <c r="F481" s="2" t="s">
        <v>1436</v>
      </c>
      <c r="G481" s="2" t="s">
        <v>1433</v>
      </c>
      <c r="H481" s="2" t="s">
        <v>1434</v>
      </c>
      <c r="I481" s="2">
        <v>127</v>
      </c>
      <c r="J481" s="2">
        <v>80</v>
      </c>
      <c r="K481" s="2" t="str">
        <f t="shared" si="202"/>
        <v>MINERIO</v>
      </c>
      <c r="L481" s="2">
        <f t="shared" si="203"/>
        <v>1.8400000000000003E-4</v>
      </c>
      <c r="M481" s="2">
        <f t="shared" si="204"/>
        <v>22.400000000000002</v>
      </c>
      <c r="N481" s="9">
        <v>0.23</v>
      </c>
      <c r="O481" s="10">
        <v>0.28000000000000003</v>
      </c>
      <c r="P481" s="11">
        <f t="shared" si="224"/>
        <v>3.0779305828421741E-2</v>
      </c>
      <c r="Q481" s="11">
        <f t="shared" si="225"/>
        <v>0.99998960169399476</v>
      </c>
      <c r="R481" s="11">
        <f t="shared" si="226"/>
        <v>252819.86378519973</v>
      </c>
      <c r="S481" s="11">
        <f t="shared" si="227"/>
        <v>8213870.588771998</v>
      </c>
      <c r="T481" s="2">
        <v>94</v>
      </c>
      <c r="U481" s="2">
        <v>2960</v>
      </c>
      <c r="V481" s="2">
        <f t="shared" si="205"/>
        <v>3.0779305828421741E-2</v>
      </c>
      <c r="W481" s="2">
        <f t="shared" si="206"/>
        <v>0.9692206941715783</v>
      </c>
      <c r="X481" s="2">
        <v>0</v>
      </c>
      <c r="Y481" s="2">
        <v>544</v>
      </c>
      <c r="Z481" s="5">
        <v>0</v>
      </c>
      <c r="AA481" s="5">
        <v>261</v>
      </c>
      <c r="AB481" s="5">
        <v>1270</v>
      </c>
      <c r="AC481" s="5">
        <v>64</v>
      </c>
      <c r="AD481" s="5">
        <v>276</v>
      </c>
      <c r="AE481" s="5">
        <v>129</v>
      </c>
      <c r="AF481" s="5">
        <f t="shared" si="207"/>
        <v>0</v>
      </c>
      <c r="AG481" s="5">
        <f t="shared" si="208"/>
        <v>0.16363636363636364</v>
      </c>
      <c r="AH481" s="5">
        <f t="shared" si="209"/>
        <v>0.79623824451410663</v>
      </c>
      <c r="AI481" s="5">
        <f t="shared" si="210"/>
        <v>4.0125391849529783E-2</v>
      </c>
      <c r="AJ481" s="2">
        <v>0</v>
      </c>
      <c r="AK481" s="3">
        <v>117</v>
      </c>
      <c r="AL481" s="3">
        <v>1508</v>
      </c>
      <c r="AM481" s="3">
        <v>102</v>
      </c>
      <c r="AN481" s="3">
        <v>141</v>
      </c>
      <c r="AO481" s="3">
        <v>131</v>
      </c>
      <c r="AP481" s="1">
        <f t="shared" si="211"/>
        <v>0</v>
      </c>
      <c r="AQ481" s="1">
        <f t="shared" si="212"/>
        <v>6.7747539085118699E-2</v>
      </c>
      <c r="AR481" s="1">
        <f t="shared" si="213"/>
        <v>0.87319050376375218</v>
      </c>
      <c r="AS481" s="1">
        <f t="shared" si="214"/>
        <v>5.9061957151129128E-2</v>
      </c>
      <c r="AT481" s="5">
        <f t="shared" si="215"/>
        <v>1595</v>
      </c>
      <c r="AU481" s="3">
        <f t="shared" si="217"/>
        <v>1727</v>
      </c>
      <c r="AV481" s="2">
        <f t="shared" si="216"/>
        <v>3054</v>
      </c>
      <c r="AW481" s="1">
        <f t="shared" si="218"/>
        <v>0.38294670846394985</v>
      </c>
      <c r="AX481" s="1">
        <f t="shared" si="219"/>
        <v>0.35367689635205557</v>
      </c>
      <c r="AY481" s="1">
        <f t="shared" si="220"/>
        <v>0</v>
      </c>
      <c r="AZ481" s="1">
        <f t="shared" si="220"/>
        <v>41.380196873190499</v>
      </c>
      <c r="BA481" s="1">
        <f t="shared" si="220"/>
        <v>533.34475969889979</v>
      </c>
      <c r="BB481" s="1">
        <f t="shared" si="220"/>
        <v>36.075043427909669</v>
      </c>
      <c r="BC481" s="1">
        <f t="shared" si="221"/>
        <v>0</v>
      </c>
      <c r="BD481" s="1">
        <f t="shared" si="221"/>
        <v>99.949090909090913</v>
      </c>
      <c r="BE481" s="1">
        <f t="shared" si="221"/>
        <v>486.3423197492163</v>
      </c>
      <c r="BF481" s="1">
        <f t="shared" si="221"/>
        <v>24.50858934169279</v>
      </c>
      <c r="BG481" s="1">
        <f t="shared" si="222"/>
        <v>0</v>
      </c>
      <c r="BH481" s="1">
        <f t="shared" si="222"/>
        <v>6.7747539085118699E-2</v>
      </c>
      <c r="BI481" s="1">
        <f t="shared" si="222"/>
        <v>0.87319050376375218</v>
      </c>
      <c r="BJ481" s="1">
        <f t="shared" si="222"/>
        <v>5.9061957151129128E-2</v>
      </c>
      <c r="BK481" s="1">
        <f t="shared" si="223"/>
        <v>0</v>
      </c>
      <c r="BL481" s="1">
        <f t="shared" si="223"/>
        <v>0.16363636363636366</v>
      </c>
      <c r="BM481" s="1">
        <f t="shared" si="223"/>
        <v>0.79623824451410663</v>
      </c>
      <c r="BN481" s="1">
        <f t="shared" si="223"/>
        <v>4.0125391849529783E-2</v>
      </c>
    </row>
    <row r="482" spans="1:66" hidden="1">
      <c r="A482" s="2" t="s">
        <v>1049</v>
      </c>
      <c r="B482" s="2" t="s">
        <v>105</v>
      </c>
      <c r="C482" s="2" t="s">
        <v>164</v>
      </c>
      <c r="E482" s="6" t="s">
        <v>132</v>
      </c>
      <c r="F482" s="2" t="s">
        <v>1436</v>
      </c>
      <c r="G482" s="2" t="s">
        <v>1433</v>
      </c>
      <c r="H482" s="2" t="s">
        <v>1434</v>
      </c>
      <c r="I482" s="2">
        <v>58</v>
      </c>
      <c r="J482" s="2">
        <v>25</v>
      </c>
      <c r="K482" s="2" t="str">
        <f t="shared" si="202"/>
        <v>ESTERIL</v>
      </c>
      <c r="L482" s="2">
        <f t="shared" si="203"/>
        <v>5.7500000000000002E-5</v>
      </c>
      <c r="M482" s="2">
        <f t="shared" si="204"/>
        <v>1</v>
      </c>
      <c r="N482" s="8">
        <v>0.23</v>
      </c>
      <c r="O482" s="11">
        <v>0.04</v>
      </c>
      <c r="P482" s="11">
        <f t="shared" si="224"/>
        <v>3.3033033033033031E-2</v>
      </c>
      <c r="Q482" s="11">
        <f t="shared" si="225"/>
        <v>0.99997435389296252</v>
      </c>
      <c r="R482" s="11">
        <f t="shared" si="226"/>
        <v>51119.807807807803</v>
      </c>
      <c r="S482" s="11">
        <f t="shared" si="227"/>
        <v>1547496.3117260996</v>
      </c>
      <c r="T482" s="2">
        <v>44</v>
      </c>
      <c r="U482" s="2">
        <v>1288</v>
      </c>
      <c r="V482" s="2">
        <f t="shared" si="205"/>
        <v>3.3033033033033031E-2</v>
      </c>
      <c r="W482" s="2">
        <f t="shared" si="206"/>
        <v>0.96696696696696693</v>
      </c>
      <c r="X482" s="2">
        <v>0</v>
      </c>
      <c r="Y482" s="2">
        <v>361</v>
      </c>
      <c r="Z482" s="2">
        <v>0</v>
      </c>
      <c r="AA482" s="2">
        <v>285</v>
      </c>
      <c r="AB482" s="2">
        <v>322</v>
      </c>
      <c r="AC482" s="2">
        <v>24</v>
      </c>
      <c r="AD482" s="2">
        <v>260</v>
      </c>
      <c r="AE482" s="2">
        <v>35</v>
      </c>
      <c r="AF482" s="5">
        <f t="shared" si="207"/>
        <v>0</v>
      </c>
      <c r="AG482" s="5">
        <f t="shared" si="208"/>
        <v>0.45166402535657685</v>
      </c>
      <c r="AH482" s="5">
        <f t="shared" si="209"/>
        <v>0.51030110935023776</v>
      </c>
      <c r="AI482" s="5">
        <f t="shared" si="210"/>
        <v>3.8034865293185421E-2</v>
      </c>
      <c r="AJ482" s="2">
        <v>0</v>
      </c>
      <c r="AK482" s="3">
        <v>200</v>
      </c>
      <c r="AL482" s="3">
        <v>450</v>
      </c>
      <c r="AM482" s="3">
        <v>42</v>
      </c>
      <c r="AN482" s="3">
        <v>191</v>
      </c>
      <c r="AO482" s="3">
        <v>40</v>
      </c>
      <c r="AP482" s="1">
        <f t="shared" si="211"/>
        <v>0</v>
      </c>
      <c r="AQ482" s="1">
        <f t="shared" si="212"/>
        <v>0.28901734104046245</v>
      </c>
      <c r="AR482" s="1">
        <f t="shared" si="213"/>
        <v>0.6502890173410405</v>
      </c>
      <c r="AS482" s="1">
        <f t="shared" si="214"/>
        <v>6.0693641618497107E-2</v>
      </c>
      <c r="AT482" s="5">
        <f t="shared" si="215"/>
        <v>631</v>
      </c>
      <c r="AU482" s="3">
        <f t="shared" si="217"/>
        <v>692</v>
      </c>
      <c r="AV482" s="2">
        <f t="shared" si="216"/>
        <v>1332</v>
      </c>
      <c r="AW482" s="1">
        <f t="shared" si="218"/>
        <v>0.42218700475435816</v>
      </c>
      <c r="AX482" s="1">
        <f t="shared" si="219"/>
        <v>0.38497109826589593</v>
      </c>
      <c r="AY482" s="1">
        <f t="shared" si="220"/>
        <v>0</v>
      </c>
      <c r="AZ482" s="1">
        <f t="shared" si="220"/>
        <v>76.994219653179186</v>
      </c>
      <c r="BA482" s="1">
        <f t="shared" si="220"/>
        <v>173.23699421965316</v>
      </c>
      <c r="BB482" s="1">
        <f t="shared" si="220"/>
        <v>16.168786127167628</v>
      </c>
      <c r="BC482" s="1">
        <f t="shared" si="221"/>
        <v>0</v>
      </c>
      <c r="BD482" s="1">
        <f t="shared" si="221"/>
        <v>120.32329635499208</v>
      </c>
      <c r="BE482" s="1">
        <f t="shared" si="221"/>
        <v>135.94421553090334</v>
      </c>
      <c r="BF482" s="1">
        <f t="shared" si="221"/>
        <v>10.132488114104596</v>
      </c>
      <c r="BG482" s="1">
        <f t="shared" si="222"/>
        <v>0</v>
      </c>
      <c r="BH482" s="1">
        <f t="shared" si="222"/>
        <v>0.28901734104046245</v>
      </c>
      <c r="BI482" s="1">
        <f t="shared" si="222"/>
        <v>0.65028901734104039</v>
      </c>
      <c r="BJ482" s="1">
        <f t="shared" si="222"/>
        <v>6.0693641618497107E-2</v>
      </c>
      <c r="BK482" s="1">
        <f t="shared" si="223"/>
        <v>0</v>
      </c>
      <c r="BL482" s="1">
        <f t="shared" si="223"/>
        <v>0.45166402535657685</v>
      </c>
      <c r="BM482" s="1">
        <f t="shared" si="223"/>
        <v>0.51030110935023765</v>
      </c>
      <c r="BN482" s="1">
        <f t="shared" si="223"/>
        <v>3.8034865293185414E-2</v>
      </c>
    </row>
    <row r="483" spans="1:66" hidden="1">
      <c r="A483" s="2" t="s">
        <v>1049</v>
      </c>
      <c r="B483" s="2" t="s">
        <v>105</v>
      </c>
      <c r="C483" s="2" t="s">
        <v>164</v>
      </c>
      <c r="E483" s="6" t="s">
        <v>7</v>
      </c>
      <c r="F483" s="2" t="s">
        <v>1436</v>
      </c>
      <c r="G483" s="2" t="s">
        <v>1433</v>
      </c>
      <c r="H483" s="2" t="s">
        <v>1434</v>
      </c>
      <c r="I483" s="2">
        <v>14</v>
      </c>
      <c r="J483" s="2">
        <v>10</v>
      </c>
      <c r="K483" s="2" t="str">
        <f t="shared" si="202"/>
        <v>ESTERIL</v>
      </c>
      <c r="L483" s="2">
        <f t="shared" si="203"/>
        <v>2.3000000000000003E-5</v>
      </c>
      <c r="M483" s="2">
        <f t="shared" si="204"/>
        <v>0.5</v>
      </c>
      <c r="N483" s="8">
        <v>0.23</v>
      </c>
      <c r="O483" s="11">
        <v>0.05</v>
      </c>
      <c r="P483" s="11">
        <f t="shared" si="224"/>
        <v>0</v>
      </c>
      <c r="Q483" s="11">
        <f t="shared" si="225"/>
        <v>1</v>
      </c>
      <c r="R483" s="11">
        <f t="shared" si="226"/>
        <v>0</v>
      </c>
      <c r="S483" s="11">
        <f t="shared" si="227"/>
        <v>558009</v>
      </c>
      <c r="T483" s="2">
        <v>0</v>
      </c>
      <c r="U483" s="2">
        <v>747</v>
      </c>
      <c r="V483" s="2">
        <f t="shared" si="205"/>
        <v>0</v>
      </c>
      <c r="W483" s="2">
        <f t="shared" si="206"/>
        <v>1</v>
      </c>
      <c r="X483" s="2">
        <v>0</v>
      </c>
      <c r="Y483" s="2">
        <v>301</v>
      </c>
      <c r="Z483" s="2">
        <v>0</v>
      </c>
      <c r="AA483" s="2">
        <v>0</v>
      </c>
      <c r="AB483" s="2">
        <v>280</v>
      </c>
      <c r="AC483" s="2">
        <v>242</v>
      </c>
      <c r="AD483" s="2">
        <v>0</v>
      </c>
      <c r="AE483" s="2">
        <v>2</v>
      </c>
      <c r="AF483" s="5">
        <f t="shared" si="207"/>
        <v>0</v>
      </c>
      <c r="AG483" s="5">
        <f t="shared" si="208"/>
        <v>0</v>
      </c>
      <c r="AH483" s="5">
        <f t="shared" si="209"/>
        <v>0.53639846743295017</v>
      </c>
      <c r="AI483" s="5">
        <f t="shared" si="210"/>
        <v>0.46360153256704983</v>
      </c>
      <c r="AJ483" s="2">
        <v>0</v>
      </c>
      <c r="AK483" s="3">
        <v>0</v>
      </c>
      <c r="AL483" s="3">
        <v>216</v>
      </c>
      <c r="AM483" s="3">
        <v>307</v>
      </c>
      <c r="AN483" s="3">
        <v>0</v>
      </c>
      <c r="AO483" s="3">
        <v>1</v>
      </c>
      <c r="AP483" s="1">
        <f t="shared" si="211"/>
        <v>0</v>
      </c>
      <c r="AQ483" s="1">
        <f t="shared" si="212"/>
        <v>0</v>
      </c>
      <c r="AR483" s="1">
        <f t="shared" si="213"/>
        <v>0.4130019120458891</v>
      </c>
      <c r="AS483" s="1">
        <f t="shared" si="214"/>
        <v>0.5869980879541109</v>
      </c>
      <c r="AT483" s="5">
        <f t="shared" si="215"/>
        <v>522</v>
      </c>
      <c r="AU483" s="3">
        <f t="shared" si="217"/>
        <v>523</v>
      </c>
      <c r="AV483" s="2">
        <f t="shared" si="216"/>
        <v>747</v>
      </c>
      <c r="AW483" s="1">
        <f t="shared" si="218"/>
        <v>0.28620689655172415</v>
      </c>
      <c r="AX483" s="1">
        <f t="shared" si="219"/>
        <v>0.28565965583173997</v>
      </c>
      <c r="AY483" s="1">
        <f t="shared" si="220"/>
        <v>0</v>
      </c>
      <c r="AZ483" s="1">
        <f t="shared" si="220"/>
        <v>0</v>
      </c>
      <c r="BA483" s="1">
        <f t="shared" si="220"/>
        <v>61.702485659655835</v>
      </c>
      <c r="BB483" s="1">
        <f t="shared" si="220"/>
        <v>87.697514340344171</v>
      </c>
      <c r="BC483" s="1">
        <f t="shared" si="221"/>
        <v>0</v>
      </c>
      <c r="BD483" s="1">
        <f t="shared" si="221"/>
        <v>0</v>
      </c>
      <c r="BE483" s="1">
        <f t="shared" si="221"/>
        <v>80.137931034482762</v>
      </c>
      <c r="BF483" s="1">
        <f t="shared" si="221"/>
        <v>69.262068965517244</v>
      </c>
      <c r="BG483" s="1">
        <f t="shared" si="222"/>
        <v>0</v>
      </c>
      <c r="BH483" s="1">
        <f t="shared" si="222"/>
        <v>0</v>
      </c>
      <c r="BI483" s="1">
        <f t="shared" si="222"/>
        <v>0.4130019120458891</v>
      </c>
      <c r="BJ483" s="1">
        <f t="shared" si="222"/>
        <v>0.5869980879541109</v>
      </c>
      <c r="BK483" s="1">
        <f t="shared" si="223"/>
        <v>0</v>
      </c>
      <c r="BL483" s="1">
        <f t="shared" si="223"/>
        <v>0</v>
      </c>
      <c r="BM483" s="1">
        <f t="shared" si="223"/>
        <v>0.53639846743295017</v>
      </c>
      <c r="BN483" s="1">
        <f t="shared" si="223"/>
        <v>0.46360153256704983</v>
      </c>
    </row>
    <row r="484" spans="1:66" hidden="1">
      <c r="A484" s="2" t="s">
        <v>616</v>
      </c>
      <c r="B484" s="2" t="s">
        <v>105</v>
      </c>
      <c r="C484" s="2" t="s">
        <v>162</v>
      </c>
      <c r="D484" s="2" t="s">
        <v>634</v>
      </c>
      <c r="E484" s="6" t="s">
        <v>4</v>
      </c>
      <c r="F484" s="2" t="s">
        <v>1436</v>
      </c>
      <c r="G484" s="2" t="s">
        <v>1433</v>
      </c>
      <c r="H484" s="2" t="s">
        <v>1434</v>
      </c>
      <c r="I484" s="2">
        <v>18</v>
      </c>
      <c r="K484" s="2" t="str">
        <f t="shared" si="202"/>
        <v>MINERIO</v>
      </c>
      <c r="L484" s="2">
        <f t="shared" si="203"/>
        <v>0</v>
      </c>
      <c r="M484" s="2">
        <f t="shared" si="204"/>
        <v>0</v>
      </c>
      <c r="N484" s="8">
        <v>0.22000000000000003</v>
      </c>
      <c r="O484" s="11">
        <v>0.81</v>
      </c>
      <c r="P484" s="11">
        <f t="shared" si="224"/>
        <v>1.9402985074626865E-2</v>
      </c>
      <c r="Q484" s="11">
        <f t="shared" si="225"/>
        <v>0.99999015586297879</v>
      </c>
      <c r="R484" s="11">
        <f t="shared" si="226"/>
        <v>72424.04776119403</v>
      </c>
      <c r="S484" s="11">
        <f t="shared" si="227"/>
        <v>3732587.2555378955</v>
      </c>
      <c r="T484" s="2">
        <v>39</v>
      </c>
      <c r="U484" s="2">
        <v>1971</v>
      </c>
      <c r="V484" s="2">
        <f t="shared" si="205"/>
        <v>1.9402985074626865E-2</v>
      </c>
      <c r="W484" s="2">
        <f t="shared" si="206"/>
        <v>0.9805970149253731</v>
      </c>
      <c r="X484" s="2">
        <v>0</v>
      </c>
      <c r="Y484" s="2">
        <v>480</v>
      </c>
      <c r="Z484" s="2">
        <v>0</v>
      </c>
      <c r="AA484" s="2">
        <v>22</v>
      </c>
      <c r="AB484" s="2">
        <v>990</v>
      </c>
      <c r="AC484" s="2">
        <v>280</v>
      </c>
      <c r="AD484" s="2">
        <v>16</v>
      </c>
      <c r="AE484" s="2">
        <v>27</v>
      </c>
      <c r="AF484" s="5">
        <f t="shared" si="207"/>
        <v>0</v>
      </c>
      <c r="AG484" s="5">
        <f t="shared" si="208"/>
        <v>1.7027863777089782E-2</v>
      </c>
      <c r="AH484" s="5">
        <f t="shared" si="209"/>
        <v>0.76625386996904021</v>
      </c>
      <c r="AI484" s="5">
        <f t="shared" si="210"/>
        <v>0.21671826625386997</v>
      </c>
      <c r="AJ484" s="2">
        <v>0</v>
      </c>
      <c r="AK484" s="3">
        <v>7</v>
      </c>
      <c r="AL484" s="3">
        <v>885</v>
      </c>
      <c r="AM484" s="3">
        <v>416</v>
      </c>
      <c r="AN484" s="3">
        <v>5</v>
      </c>
      <c r="AO484" s="3">
        <v>22</v>
      </c>
      <c r="AP484" s="1">
        <f t="shared" si="211"/>
        <v>0</v>
      </c>
      <c r="AQ484" s="1">
        <f t="shared" si="212"/>
        <v>5.3516819571865441E-3</v>
      </c>
      <c r="AR484" s="1">
        <f t="shared" si="213"/>
        <v>0.67660550458715596</v>
      </c>
      <c r="AS484" s="1">
        <f t="shared" si="214"/>
        <v>0.31804281345565749</v>
      </c>
      <c r="AT484" s="5">
        <f t="shared" si="215"/>
        <v>1292</v>
      </c>
      <c r="AU484" s="3">
        <f t="shared" si="217"/>
        <v>1308</v>
      </c>
      <c r="AV484" s="2">
        <f t="shared" si="216"/>
        <v>2010</v>
      </c>
      <c r="AW484" s="1">
        <f t="shared" si="218"/>
        <v>0.3111455108359133</v>
      </c>
      <c r="AX484" s="1">
        <f t="shared" si="219"/>
        <v>0.30733944954128439</v>
      </c>
      <c r="AY484" s="1">
        <f t="shared" si="220"/>
        <v>0</v>
      </c>
      <c r="AZ484" s="1">
        <f t="shared" si="220"/>
        <v>2.1513761467889907</v>
      </c>
      <c r="BA484" s="1">
        <f t="shared" si="220"/>
        <v>271.99541284403671</v>
      </c>
      <c r="BB484" s="1">
        <f t="shared" si="220"/>
        <v>127.8532110091743</v>
      </c>
      <c r="BC484" s="1">
        <f t="shared" si="221"/>
        <v>0</v>
      </c>
      <c r="BD484" s="1">
        <f t="shared" si="221"/>
        <v>6.8452012383900929</v>
      </c>
      <c r="BE484" s="1">
        <f t="shared" si="221"/>
        <v>308.03405572755418</v>
      </c>
      <c r="BF484" s="1">
        <f t="shared" si="221"/>
        <v>87.120743034055721</v>
      </c>
      <c r="BG484" s="1">
        <f t="shared" si="222"/>
        <v>0</v>
      </c>
      <c r="BH484" s="1">
        <f t="shared" si="222"/>
        <v>5.3516819571865441E-3</v>
      </c>
      <c r="BI484" s="1">
        <f t="shared" si="222"/>
        <v>0.67660550458715596</v>
      </c>
      <c r="BJ484" s="1">
        <f t="shared" si="222"/>
        <v>0.31804281345565749</v>
      </c>
      <c r="BK484" s="1">
        <f t="shared" si="223"/>
        <v>0</v>
      </c>
      <c r="BL484" s="1">
        <f t="shared" si="223"/>
        <v>1.7027863777089782E-2</v>
      </c>
      <c r="BM484" s="1">
        <f t="shared" si="223"/>
        <v>0.76625386996904021</v>
      </c>
      <c r="BN484" s="1">
        <f t="shared" si="223"/>
        <v>0.21671826625386995</v>
      </c>
    </row>
    <row r="485" spans="1:66" hidden="1">
      <c r="A485" s="2" t="s">
        <v>616</v>
      </c>
      <c r="B485" s="2" t="s">
        <v>105</v>
      </c>
      <c r="C485" s="2" t="s">
        <v>162</v>
      </c>
      <c r="D485" s="2" t="s">
        <v>721</v>
      </c>
      <c r="E485" s="6" t="s">
        <v>107</v>
      </c>
      <c r="F485" s="2" t="s">
        <v>1436</v>
      </c>
      <c r="G485" s="2" t="s">
        <v>1433</v>
      </c>
      <c r="H485" s="2" t="s">
        <v>1434</v>
      </c>
      <c r="I485" s="2">
        <v>4</v>
      </c>
      <c r="J485" s="2">
        <v>110</v>
      </c>
      <c r="K485" s="2" t="str">
        <f t="shared" si="202"/>
        <v>MINERIO</v>
      </c>
      <c r="L485" s="2">
        <f t="shared" si="203"/>
        <v>2.42E-4</v>
      </c>
      <c r="M485" s="2">
        <f t="shared" si="204"/>
        <v>41.8</v>
      </c>
      <c r="N485" s="9">
        <v>0.22</v>
      </c>
      <c r="O485" s="10">
        <v>0.38</v>
      </c>
      <c r="P485" s="11">
        <f t="shared" si="224"/>
        <v>2.929329915781765E-2</v>
      </c>
      <c r="Q485" s="11">
        <f t="shared" si="225"/>
        <v>0.99998895021672074</v>
      </c>
      <c r="R485" s="11">
        <f t="shared" si="226"/>
        <v>193629.90845844013</v>
      </c>
      <c r="S485" s="11">
        <f t="shared" si="227"/>
        <v>6609967.960479483</v>
      </c>
      <c r="T485" s="2">
        <v>80</v>
      </c>
      <c r="U485" s="2">
        <v>2651</v>
      </c>
      <c r="V485" s="2">
        <f t="shared" si="205"/>
        <v>2.929329915781765E-2</v>
      </c>
      <c r="W485" s="2">
        <f t="shared" si="206"/>
        <v>0.97070670084218236</v>
      </c>
      <c r="X485" s="2">
        <v>0</v>
      </c>
      <c r="Y485" s="2">
        <v>684</v>
      </c>
      <c r="Z485" s="2">
        <v>0</v>
      </c>
      <c r="AA485" s="2">
        <v>18</v>
      </c>
      <c r="AB485" s="2">
        <v>1534</v>
      </c>
      <c r="AC485" s="2">
        <v>181</v>
      </c>
      <c r="AD485" s="2">
        <v>22</v>
      </c>
      <c r="AE485" s="2">
        <v>45</v>
      </c>
      <c r="AF485" s="5">
        <f t="shared" si="207"/>
        <v>0</v>
      </c>
      <c r="AG485" s="5">
        <f t="shared" si="208"/>
        <v>1.03866128101558E-2</v>
      </c>
      <c r="AH485" s="5">
        <f t="shared" si="209"/>
        <v>0.88517022504327758</v>
      </c>
      <c r="AI485" s="5">
        <f t="shared" si="210"/>
        <v>0.10444316214656665</v>
      </c>
      <c r="AJ485" s="2">
        <v>0</v>
      </c>
      <c r="AK485" s="3">
        <v>9</v>
      </c>
      <c r="AL485" s="3">
        <v>1497</v>
      </c>
      <c r="AM485" s="3">
        <v>250</v>
      </c>
      <c r="AN485" s="3">
        <v>12</v>
      </c>
      <c r="AO485" s="3">
        <v>32</v>
      </c>
      <c r="AP485" s="1">
        <f t="shared" si="211"/>
        <v>0</v>
      </c>
      <c r="AQ485" s="1">
        <f t="shared" si="212"/>
        <v>5.1252847380410024E-3</v>
      </c>
      <c r="AR485" s="1">
        <f t="shared" si="213"/>
        <v>0.85250569476082005</v>
      </c>
      <c r="AS485" s="1">
        <f t="shared" si="214"/>
        <v>0.14236902050113895</v>
      </c>
      <c r="AT485" s="5">
        <f t="shared" si="215"/>
        <v>1733</v>
      </c>
      <c r="AU485" s="3">
        <f t="shared" si="217"/>
        <v>1756</v>
      </c>
      <c r="AV485" s="2">
        <f t="shared" si="216"/>
        <v>2731</v>
      </c>
      <c r="AW485" s="1">
        <f t="shared" si="218"/>
        <v>0.31517599538372765</v>
      </c>
      <c r="AX485" s="1">
        <f t="shared" si="219"/>
        <v>0.31104783599088837</v>
      </c>
      <c r="AY485" s="1">
        <f t="shared" si="220"/>
        <v>0</v>
      </c>
      <c r="AZ485" s="1">
        <f t="shared" si="220"/>
        <v>2.7994305239179953</v>
      </c>
      <c r="BA485" s="1">
        <f t="shared" si="220"/>
        <v>465.63861047835991</v>
      </c>
      <c r="BB485" s="1">
        <f t="shared" si="220"/>
        <v>77.76195899772209</v>
      </c>
      <c r="BC485" s="1">
        <f t="shared" si="221"/>
        <v>0</v>
      </c>
      <c r="BD485" s="1">
        <f t="shared" si="221"/>
        <v>5.6731679169070972</v>
      </c>
      <c r="BE485" s="1">
        <f t="shared" si="221"/>
        <v>483.47997691863822</v>
      </c>
      <c r="BF485" s="1">
        <f t="shared" si="221"/>
        <v>57.046855164454705</v>
      </c>
      <c r="BG485" s="1">
        <f t="shared" si="222"/>
        <v>0</v>
      </c>
      <c r="BH485" s="1">
        <f t="shared" si="222"/>
        <v>5.1252847380410024E-3</v>
      </c>
      <c r="BI485" s="1">
        <f t="shared" si="222"/>
        <v>0.85250569476082017</v>
      </c>
      <c r="BJ485" s="1">
        <f t="shared" si="222"/>
        <v>0.14236902050113895</v>
      </c>
      <c r="BK485" s="1">
        <f t="shared" si="223"/>
        <v>0</v>
      </c>
      <c r="BL485" s="1">
        <f t="shared" si="223"/>
        <v>1.0386612810155798E-2</v>
      </c>
      <c r="BM485" s="1">
        <f t="shared" si="223"/>
        <v>0.88517022504327747</v>
      </c>
      <c r="BN485" s="1">
        <f t="shared" si="223"/>
        <v>0.10444316214656664</v>
      </c>
    </row>
    <row r="486" spans="1:66" hidden="1">
      <c r="A486" s="2" t="s">
        <v>161</v>
      </c>
      <c r="B486" s="2" t="s">
        <v>105</v>
      </c>
      <c r="C486" s="2" t="s">
        <v>164</v>
      </c>
      <c r="D486" s="2" t="s">
        <v>256</v>
      </c>
      <c r="E486" s="6" t="s">
        <v>76</v>
      </c>
      <c r="F486" s="2" t="s">
        <v>1436</v>
      </c>
      <c r="G486" s="2" t="s">
        <v>1433</v>
      </c>
      <c r="H486" s="2" t="s">
        <v>1434</v>
      </c>
      <c r="I486" s="2">
        <v>93</v>
      </c>
      <c r="J486" s="2">
        <v>70</v>
      </c>
      <c r="K486" s="2" t="str">
        <f t="shared" si="202"/>
        <v>MINERIO</v>
      </c>
      <c r="L486" s="2">
        <f t="shared" si="203"/>
        <v>1.54E-4</v>
      </c>
      <c r="M486" s="2">
        <f t="shared" si="204"/>
        <v>30.8</v>
      </c>
      <c r="N486" s="8">
        <v>0.22</v>
      </c>
      <c r="O486" s="11">
        <v>0.44</v>
      </c>
      <c r="P486" s="11">
        <f t="shared" si="224"/>
        <v>1.384083044982699E-2</v>
      </c>
      <c r="Q486" s="11">
        <f t="shared" si="225"/>
        <v>0.99999460399385398</v>
      </c>
      <c r="R486" s="11">
        <f t="shared" si="226"/>
        <v>88523.750865051901</v>
      </c>
      <c r="S486" s="11">
        <f t="shared" si="227"/>
        <v>6395806.4880026551</v>
      </c>
      <c r="T486" s="2">
        <v>36</v>
      </c>
      <c r="U486" s="2">
        <v>2565</v>
      </c>
      <c r="V486" s="2">
        <f t="shared" si="205"/>
        <v>1.384083044982699E-2</v>
      </c>
      <c r="W486" s="2">
        <f t="shared" si="206"/>
        <v>0.98615916955017302</v>
      </c>
      <c r="X486" s="2">
        <v>0</v>
      </c>
      <c r="Y486" s="2">
        <v>641</v>
      </c>
      <c r="Z486" s="5">
        <v>0</v>
      </c>
      <c r="AA486" s="5">
        <v>14</v>
      </c>
      <c r="AB486" s="5">
        <v>1385</v>
      </c>
      <c r="AC486" s="5">
        <v>285</v>
      </c>
      <c r="AD486" s="5">
        <v>9</v>
      </c>
      <c r="AE486" s="5">
        <v>40</v>
      </c>
      <c r="AF486" s="5">
        <f t="shared" si="207"/>
        <v>0</v>
      </c>
      <c r="AG486" s="5">
        <f t="shared" si="208"/>
        <v>8.3135391923990498E-3</v>
      </c>
      <c r="AH486" s="5">
        <f t="shared" si="209"/>
        <v>0.82244655581947745</v>
      </c>
      <c r="AI486" s="5">
        <f t="shared" si="210"/>
        <v>0.16923990498812352</v>
      </c>
      <c r="AJ486" s="5">
        <v>0</v>
      </c>
      <c r="AK486" s="3">
        <v>8</v>
      </c>
      <c r="AL486" s="3">
        <v>1284</v>
      </c>
      <c r="AM486" s="3">
        <v>416</v>
      </c>
      <c r="AN486" s="3">
        <v>4</v>
      </c>
      <c r="AO486" s="3">
        <v>21</v>
      </c>
      <c r="AP486" s="1">
        <f t="shared" si="211"/>
        <v>0</v>
      </c>
      <c r="AQ486" s="1">
        <f t="shared" si="212"/>
        <v>4.6838407494145199E-3</v>
      </c>
      <c r="AR486" s="1">
        <f t="shared" si="213"/>
        <v>0.75175644028103039</v>
      </c>
      <c r="AS486" s="1">
        <f t="shared" si="214"/>
        <v>0.24355971896955503</v>
      </c>
      <c r="AT486" s="5">
        <f t="shared" si="215"/>
        <v>1684</v>
      </c>
      <c r="AU486" s="3">
        <f t="shared" si="217"/>
        <v>1708</v>
      </c>
      <c r="AV486" s="2">
        <f t="shared" si="216"/>
        <v>2601</v>
      </c>
      <c r="AW486" s="1">
        <f t="shared" si="218"/>
        <v>0.30890736342042757</v>
      </c>
      <c r="AX486" s="1">
        <f t="shared" si="219"/>
        <v>0.30456674473067918</v>
      </c>
      <c r="AY486" s="1">
        <f t="shared" si="220"/>
        <v>0</v>
      </c>
      <c r="AZ486" s="1">
        <f t="shared" si="220"/>
        <v>2.4365339578454335</v>
      </c>
      <c r="BA486" s="1">
        <f t="shared" si="220"/>
        <v>391.06370023419208</v>
      </c>
      <c r="BB486" s="1">
        <f t="shared" si="220"/>
        <v>126.69976580796254</v>
      </c>
      <c r="BC486" s="1">
        <f t="shared" si="221"/>
        <v>0</v>
      </c>
      <c r="BD486" s="1">
        <f t="shared" si="221"/>
        <v>4.324703087885986</v>
      </c>
      <c r="BE486" s="1">
        <f t="shared" si="221"/>
        <v>427.8366983372922</v>
      </c>
      <c r="BF486" s="1">
        <f t="shared" si="221"/>
        <v>88.038598574821862</v>
      </c>
      <c r="BG486" s="1">
        <f t="shared" si="222"/>
        <v>0</v>
      </c>
      <c r="BH486" s="1">
        <f t="shared" si="222"/>
        <v>4.6838407494145199E-3</v>
      </c>
      <c r="BI486" s="1">
        <f t="shared" si="222"/>
        <v>0.7517564402810305</v>
      </c>
      <c r="BJ486" s="1">
        <f t="shared" si="222"/>
        <v>0.24355971896955503</v>
      </c>
      <c r="BK486" s="1">
        <f t="shared" si="223"/>
        <v>0</v>
      </c>
      <c r="BL486" s="1">
        <f t="shared" si="223"/>
        <v>8.3135391923990498E-3</v>
      </c>
      <c r="BM486" s="1">
        <f t="shared" si="223"/>
        <v>0.82244655581947745</v>
      </c>
      <c r="BN486" s="1">
        <f t="shared" si="223"/>
        <v>0.16923990498812352</v>
      </c>
    </row>
    <row r="487" spans="1:66" hidden="1">
      <c r="A487" s="2" t="s">
        <v>1047</v>
      </c>
      <c r="B487" s="2" t="s">
        <v>105</v>
      </c>
      <c r="C487" s="2" t="s">
        <v>1048</v>
      </c>
      <c r="D487" s="2">
        <v>16166</v>
      </c>
      <c r="E487" s="6" t="s">
        <v>53</v>
      </c>
      <c r="F487" s="2" t="s">
        <v>6</v>
      </c>
      <c r="G487" s="2" t="s">
        <v>6</v>
      </c>
      <c r="H487" s="2" t="s">
        <v>1141</v>
      </c>
      <c r="I487" s="2">
        <v>22</v>
      </c>
      <c r="J487" s="2">
        <v>65</v>
      </c>
      <c r="K487" s="2" t="str">
        <f t="shared" si="202"/>
        <v>ESTERIL</v>
      </c>
      <c r="L487" s="2">
        <f t="shared" si="203"/>
        <v>1.4300000000000001E-4</v>
      </c>
      <c r="M487" s="2">
        <f t="shared" si="204"/>
        <v>3.25</v>
      </c>
      <c r="N487" s="8">
        <v>0.22</v>
      </c>
      <c r="O487" s="11">
        <v>0.05</v>
      </c>
      <c r="P487" s="11">
        <f t="shared" si="224"/>
        <v>0</v>
      </c>
      <c r="Q487" s="11">
        <f t="shared" si="225"/>
        <v>1</v>
      </c>
      <c r="R487" s="11">
        <f t="shared" si="226"/>
        <v>0</v>
      </c>
      <c r="S487" s="11">
        <f t="shared" si="227"/>
        <v>5808100</v>
      </c>
      <c r="T487" s="2">
        <v>0</v>
      </c>
      <c r="U487" s="2">
        <v>2410</v>
      </c>
      <c r="V487" s="2">
        <f t="shared" si="205"/>
        <v>0</v>
      </c>
      <c r="W487" s="2">
        <f t="shared" si="206"/>
        <v>1</v>
      </c>
      <c r="X487" s="2">
        <v>0</v>
      </c>
      <c r="Y487" s="2">
        <v>607</v>
      </c>
      <c r="Z487" s="5">
        <v>0</v>
      </c>
      <c r="AA487" s="5">
        <v>0</v>
      </c>
      <c r="AB487" s="5">
        <v>681</v>
      </c>
      <c r="AC487" s="5">
        <v>1028</v>
      </c>
      <c r="AD487" s="5">
        <v>1</v>
      </c>
      <c r="AE487" s="5">
        <v>8</v>
      </c>
      <c r="AF487" s="5">
        <f t="shared" si="207"/>
        <v>0</v>
      </c>
      <c r="AG487" s="5">
        <f t="shared" si="208"/>
        <v>0</v>
      </c>
      <c r="AH487" s="5">
        <f t="shared" si="209"/>
        <v>0.39847864248098303</v>
      </c>
      <c r="AI487" s="5">
        <f t="shared" si="210"/>
        <v>0.60152135751901692</v>
      </c>
      <c r="AJ487" s="5">
        <v>0</v>
      </c>
      <c r="AK487" s="3">
        <v>0</v>
      </c>
      <c r="AL487" s="3">
        <v>479</v>
      </c>
      <c r="AM487" s="3">
        <v>1236</v>
      </c>
      <c r="AN487" s="3">
        <v>0</v>
      </c>
      <c r="AO487" s="3">
        <v>3</v>
      </c>
      <c r="AP487" s="1">
        <f t="shared" si="211"/>
        <v>0</v>
      </c>
      <c r="AQ487" s="1">
        <f t="shared" si="212"/>
        <v>0</v>
      </c>
      <c r="AR487" s="1">
        <f t="shared" si="213"/>
        <v>0.27930029154518948</v>
      </c>
      <c r="AS487" s="1">
        <f t="shared" si="214"/>
        <v>0.72069970845481046</v>
      </c>
      <c r="AT487" s="5">
        <f t="shared" si="215"/>
        <v>1709</v>
      </c>
      <c r="AU487" s="3">
        <f t="shared" si="217"/>
        <v>1715</v>
      </c>
      <c r="AV487" s="2">
        <f t="shared" si="216"/>
        <v>2410</v>
      </c>
      <c r="AW487" s="1">
        <f t="shared" si="218"/>
        <v>0.28203627852545349</v>
      </c>
      <c r="AX487" s="1">
        <f t="shared" si="219"/>
        <v>0.28104956268221576</v>
      </c>
      <c r="AY487" s="1">
        <f t="shared" si="220"/>
        <v>0</v>
      </c>
      <c r="AZ487" s="1">
        <f t="shared" si="220"/>
        <v>0</v>
      </c>
      <c r="BA487" s="1">
        <f t="shared" si="220"/>
        <v>134.62274052478134</v>
      </c>
      <c r="BB487" s="1">
        <f t="shared" si="220"/>
        <v>347.37725947521869</v>
      </c>
      <c r="BC487" s="1">
        <f t="shared" si="221"/>
        <v>0</v>
      </c>
      <c r="BD487" s="1">
        <f t="shared" si="221"/>
        <v>0</v>
      </c>
      <c r="BE487" s="1">
        <f t="shared" si="221"/>
        <v>192.06670567583382</v>
      </c>
      <c r="BF487" s="1">
        <f t="shared" si="221"/>
        <v>289.93329432416618</v>
      </c>
      <c r="BG487" s="1">
        <f t="shared" si="222"/>
        <v>0</v>
      </c>
      <c r="BH487" s="1">
        <f t="shared" si="222"/>
        <v>0</v>
      </c>
      <c r="BI487" s="1">
        <f t="shared" si="222"/>
        <v>0.27930029154518948</v>
      </c>
      <c r="BJ487" s="1">
        <f t="shared" si="222"/>
        <v>0.72069970845481057</v>
      </c>
      <c r="BK487" s="1">
        <f t="shared" si="223"/>
        <v>0</v>
      </c>
      <c r="BL487" s="1">
        <f t="shared" si="223"/>
        <v>0</v>
      </c>
      <c r="BM487" s="1">
        <f t="shared" si="223"/>
        <v>0.39847864248098303</v>
      </c>
      <c r="BN487" s="1">
        <f t="shared" si="223"/>
        <v>0.60152135751901703</v>
      </c>
    </row>
    <row r="488" spans="1:66" hidden="1">
      <c r="A488" s="2" t="s">
        <v>161</v>
      </c>
      <c r="B488" s="2" t="s">
        <v>105</v>
      </c>
      <c r="C488" s="2" t="s">
        <v>164</v>
      </c>
      <c r="D488" s="2" t="s">
        <v>382</v>
      </c>
      <c r="E488" s="6" t="s">
        <v>13</v>
      </c>
      <c r="F488" s="2" t="s">
        <v>1436</v>
      </c>
      <c r="G488" s="2" t="s">
        <v>1433</v>
      </c>
      <c r="H488" s="2" t="s">
        <v>1434</v>
      </c>
      <c r="I488" s="2">
        <v>219</v>
      </c>
      <c r="J488" s="2">
        <v>65</v>
      </c>
      <c r="K488" s="2" t="str">
        <f t="shared" si="202"/>
        <v>ESTERIL</v>
      </c>
      <c r="L488" s="2">
        <f t="shared" si="203"/>
        <v>1.4300000000000001E-4</v>
      </c>
      <c r="M488" s="2">
        <f t="shared" si="204"/>
        <v>11.7</v>
      </c>
      <c r="N488" s="8">
        <v>0.22</v>
      </c>
      <c r="O488" s="11">
        <v>0.18</v>
      </c>
      <c r="P488" s="11">
        <f t="shared" si="224"/>
        <v>0</v>
      </c>
      <c r="Q488" s="11">
        <f t="shared" si="225"/>
        <v>1</v>
      </c>
      <c r="R488" s="11">
        <f t="shared" si="226"/>
        <v>0</v>
      </c>
      <c r="S488" s="11">
        <f t="shared" si="227"/>
        <v>19088161</v>
      </c>
      <c r="T488" s="2">
        <v>0</v>
      </c>
      <c r="U488" s="2">
        <v>4369</v>
      </c>
      <c r="V488" s="2">
        <f t="shared" si="205"/>
        <v>0</v>
      </c>
      <c r="W488" s="2">
        <f t="shared" si="206"/>
        <v>1</v>
      </c>
      <c r="X488" s="2">
        <v>0</v>
      </c>
      <c r="Y488" s="2">
        <v>653</v>
      </c>
      <c r="Z488" s="5">
        <v>0</v>
      </c>
      <c r="AA488" s="5">
        <v>61</v>
      </c>
      <c r="AB488" s="5">
        <v>2177</v>
      </c>
      <c r="AC488" s="5">
        <v>359</v>
      </c>
      <c r="AD488" s="5">
        <v>71</v>
      </c>
      <c r="AE488" s="5">
        <v>140</v>
      </c>
      <c r="AF488" s="5">
        <f t="shared" si="207"/>
        <v>0</v>
      </c>
      <c r="AG488" s="5">
        <f t="shared" si="208"/>
        <v>2.3488640739314594E-2</v>
      </c>
      <c r="AH488" s="5">
        <f t="shared" si="209"/>
        <v>0.83827493261455521</v>
      </c>
      <c r="AI488" s="5">
        <f t="shared" si="210"/>
        <v>0.13823642664613014</v>
      </c>
      <c r="AJ488" s="5">
        <v>0</v>
      </c>
      <c r="AK488" s="3">
        <v>31</v>
      </c>
      <c r="AL488" s="3">
        <v>2075</v>
      </c>
      <c r="AM488" s="3">
        <v>586</v>
      </c>
      <c r="AN488" s="3">
        <v>28</v>
      </c>
      <c r="AO488" s="3">
        <v>87</v>
      </c>
      <c r="AP488" s="1">
        <f t="shared" si="211"/>
        <v>0</v>
      </c>
      <c r="AQ488" s="1">
        <f t="shared" si="212"/>
        <v>1.1515601783060922E-2</v>
      </c>
      <c r="AR488" s="1">
        <f t="shared" si="213"/>
        <v>0.7708023774145617</v>
      </c>
      <c r="AS488" s="1">
        <f t="shared" si="214"/>
        <v>0.21768202080237742</v>
      </c>
      <c r="AT488" s="5">
        <f t="shared" si="215"/>
        <v>2597</v>
      </c>
      <c r="AU488" s="3">
        <f t="shared" si="217"/>
        <v>2692</v>
      </c>
      <c r="AV488" s="2">
        <f t="shared" si="216"/>
        <v>4369</v>
      </c>
      <c r="AW488" s="1">
        <f t="shared" si="218"/>
        <v>0.3364651520985753</v>
      </c>
      <c r="AX488" s="1">
        <f t="shared" si="219"/>
        <v>0.32459138187221398</v>
      </c>
      <c r="AY488" s="1">
        <f t="shared" si="220"/>
        <v>0</v>
      </c>
      <c r="AZ488" s="1">
        <f t="shared" si="220"/>
        <v>10.062332838038634</v>
      </c>
      <c r="BA488" s="1">
        <f t="shared" si="220"/>
        <v>673.52711738484402</v>
      </c>
      <c r="BB488" s="1">
        <f t="shared" si="220"/>
        <v>190.21054977711739</v>
      </c>
      <c r="BC488" s="1">
        <f t="shared" si="221"/>
        <v>0</v>
      </c>
      <c r="BD488" s="1">
        <f t="shared" si="221"/>
        <v>20.524374278013095</v>
      </c>
      <c r="BE488" s="1">
        <f t="shared" si="221"/>
        <v>732.48463611859847</v>
      </c>
      <c r="BF488" s="1">
        <f t="shared" si="221"/>
        <v>120.79098960338854</v>
      </c>
      <c r="BG488" s="1">
        <f t="shared" si="222"/>
        <v>0</v>
      </c>
      <c r="BH488" s="1">
        <f t="shared" si="222"/>
        <v>1.1515601783060922E-2</v>
      </c>
      <c r="BI488" s="1">
        <f t="shared" si="222"/>
        <v>0.77080237741456159</v>
      </c>
      <c r="BJ488" s="1">
        <f t="shared" si="222"/>
        <v>0.21768202080237742</v>
      </c>
      <c r="BK488" s="1">
        <f t="shared" si="223"/>
        <v>0</v>
      </c>
      <c r="BL488" s="1">
        <f t="shared" si="223"/>
        <v>2.3488640739314594E-2</v>
      </c>
      <c r="BM488" s="1">
        <f t="shared" si="223"/>
        <v>0.83827493261455532</v>
      </c>
      <c r="BN488" s="1">
        <f t="shared" si="223"/>
        <v>0.13823642664613014</v>
      </c>
    </row>
    <row r="489" spans="1:66" hidden="1">
      <c r="A489" s="2" t="s">
        <v>1049</v>
      </c>
      <c r="B489" s="2" t="s">
        <v>105</v>
      </c>
      <c r="C489" s="2" t="s">
        <v>164</v>
      </c>
      <c r="E489" s="6" t="s">
        <v>131</v>
      </c>
      <c r="F489" s="2" t="s">
        <v>1436</v>
      </c>
      <c r="G489" s="2" t="s">
        <v>6</v>
      </c>
      <c r="H489" s="2" t="s">
        <v>1141</v>
      </c>
      <c r="I489" s="2">
        <v>44</v>
      </c>
      <c r="J489" s="2">
        <v>65</v>
      </c>
      <c r="K489" s="2" t="str">
        <f t="shared" si="202"/>
        <v>MINERIO</v>
      </c>
      <c r="L489" s="2">
        <f t="shared" si="203"/>
        <v>1.4300000000000001E-4</v>
      </c>
      <c r="M489" s="2">
        <f t="shared" si="204"/>
        <v>42.25</v>
      </c>
      <c r="N489" s="8">
        <v>0.22</v>
      </c>
      <c r="O489" s="11">
        <v>0.65</v>
      </c>
      <c r="P489" s="11">
        <f t="shared" si="224"/>
        <v>6.7796610169491523E-3</v>
      </c>
      <c r="Q489" s="11">
        <f t="shared" si="225"/>
        <v>0.99999228713455479</v>
      </c>
      <c r="R489" s="11">
        <f t="shared" si="226"/>
        <v>5166.9762711864405</v>
      </c>
      <c r="S489" s="11">
        <f t="shared" si="227"/>
        <v>762123.12180157111</v>
      </c>
      <c r="T489" s="2">
        <v>6</v>
      </c>
      <c r="U489" s="2">
        <v>879</v>
      </c>
      <c r="V489" s="2">
        <f t="shared" si="205"/>
        <v>6.7796610169491523E-3</v>
      </c>
      <c r="W489" s="2">
        <f t="shared" si="206"/>
        <v>0.99322033898305084</v>
      </c>
      <c r="X489" s="2">
        <v>0</v>
      </c>
      <c r="Y489" s="2">
        <v>321</v>
      </c>
      <c r="Z489" s="2">
        <v>0</v>
      </c>
      <c r="AA489" s="2">
        <v>29</v>
      </c>
      <c r="AB489" s="2">
        <v>311</v>
      </c>
      <c r="AC489" s="2">
        <v>254</v>
      </c>
      <c r="AD489" s="2">
        <v>20</v>
      </c>
      <c r="AE489" s="2">
        <v>13</v>
      </c>
      <c r="AF489" s="5">
        <f t="shared" si="207"/>
        <v>0</v>
      </c>
      <c r="AG489" s="5">
        <f t="shared" si="208"/>
        <v>4.8821548821548821E-2</v>
      </c>
      <c r="AH489" s="5">
        <f t="shared" si="209"/>
        <v>0.52356902356902357</v>
      </c>
      <c r="AI489" s="5">
        <f t="shared" si="210"/>
        <v>0.42760942760942761</v>
      </c>
      <c r="AJ489" s="2">
        <v>0</v>
      </c>
      <c r="AK489" s="3">
        <v>27</v>
      </c>
      <c r="AL489" s="3">
        <v>261</v>
      </c>
      <c r="AM489" s="3">
        <v>315</v>
      </c>
      <c r="AN489" s="3">
        <v>16</v>
      </c>
      <c r="AO489" s="3">
        <v>8</v>
      </c>
      <c r="AP489" s="1">
        <f t="shared" si="211"/>
        <v>0</v>
      </c>
      <c r="AQ489" s="1">
        <f t="shared" si="212"/>
        <v>4.4776119402985072E-2</v>
      </c>
      <c r="AR489" s="1">
        <f t="shared" si="213"/>
        <v>0.43283582089552236</v>
      </c>
      <c r="AS489" s="1">
        <f t="shared" si="214"/>
        <v>0.52238805970149249</v>
      </c>
      <c r="AT489" s="5">
        <f t="shared" si="215"/>
        <v>594</v>
      </c>
      <c r="AU489" s="3">
        <f t="shared" si="217"/>
        <v>603</v>
      </c>
      <c r="AV489" s="2">
        <f t="shared" si="216"/>
        <v>885</v>
      </c>
      <c r="AW489" s="1">
        <f t="shared" si="218"/>
        <v>0.29797979797979796</v>
      </c>
      <c r="AX489" s="1">
        <f t="shared" si="219"/>
        <v>0.29353233830845771</v>
      </c>
      <c r="AY489" s="1">
        <f t="shared" si="220"/>
        <v>0</v>
      </c>
      <c r="AZ489" s="1">
        <f t="shared" si="220"/>
        <v>7.9253731343283578</v>
      </c>
      <c r="BA489" s="1">
        <f t="shared" si="220"/>
        <v>76.611940298507463</v>
      </c>
      <c r="BB489" s="1">
        <f t="shared" si="220"/>
        <v>92.462686567164184</v>
      </c>
      <c r="BC489" s="1">
        <f t="shared" si="221"/>
        <v>0</v>
      </c>
      <c r="BD489" s="1">
        <f t="shared" si="221"/>
        <v>8.6414141414141401</v>
      </c>
      <c r="BE489" s="1">
        <f t="shared" si="221"/>
        <v>92.671717171717162</v>
      </c>
      <c r="BF489" s="1">
        <f t="shared" si="221"/>
        <v>75.686868686868678</v>
      </c>
      <c r="BG489" s="1">
        <f t="shared" si="222"/>
        <v>0</v>
      </c>
      <c r="BH489" s="1">
        <f t="shared" si="222"/>
        <v>4.4776119402985072E-2</v>
      </c>
      <c r="BI489" s="1">
        <f t="shared" si="222"/>
        <v>0.43283582089552242</v>
      </c>
      <c r="BJ489" s="1">
        <f t="shared" si="222"/>
        <v>0.5223880597014926</v>
      </c>
      <c r="BK489" s="1">
        <f t="shared" si="223"/>
        <v>0</v>
      </c>
      <c r="BL489" s="1">
        <f t="shared" si="223"/>
        <v>4.8821548821548814E-2</v>
      </c>
      <c r="BM489" s="1">
        <f t="shared" si="223"/>
        <v>0.52356902356902346</v>
      </c>
      <c r="BN489" s="1">
        <f t="shared" si="223"/>
        <v>0.42760942760942755</v>
      </c>
    </row>
    <row r="490" spans="1:66" hidden="1">
      <c r="A490" s="2" t="s">
        <v>1047</v>
      </c>
      <c r="B490" s="2" t="s">
        <v>105</v>
      </c>
      <c r="C490" s="2" t="s">
        <v>1048</v>
      </c>
      <c r="D490" s="2">
        <v>16157</v>
      </c>
      <c r="E490" s="6" t="s">
        <v>48</v>
      </c>
      <c r="F490" s="2" t="s">
        <v>6</v>
      </c>
      <c r="G490" s="2" t="s">
        <v>6</v>
      </c>
      <c r="H490" s="2" t="s">
        <v>1434</v>
      </c>
      <c r="I490" s="2">
        <v>13</v>
      </c>
      <c r="J490" s="2">
        <v>15</v>
      </c>
      <c r="K490" s="2" t="str">
        <f t="shared" si="202"/>
        <v>ESTERIL</v>
      </c>
      <c r="L490" s="2">
        <f t="shared" si="203"/>
        <v>3.2999999999999996E-5</v>
      </c>
      <c r="M490" s="2">
        <f t="shared" si="204"/>
        <v>0.15</v>
      </c>
      <c r="N490" s="8">
        <v>0.22</v>
      </c>
      <c r="O490" s="11">
        <v>0.01</v>
      </c>
      <c r="P490" s="11">
        <f t="shared" si="224"/>
        <v>0</v>
      </c>
      <c r="Q490" s="11">
        <f t="shared" si="225"/>
        <v>1</v>
      </c>
      <c r="R490" s="11">
        <f t="shared" si="226"/>
        <v>0</v>
      </c>
      <c r="S490" s="11">
        <f t="shared" si="227"/>
        <v>595984</v>
      </c>
      <c r="T490" s="2">
        <v>0</v>
      </c>
      <c r="U490" s="2">
        <v>772</v>
      </c>
      <c r="V490" s="2">
        <f t="shared" si="205"/>
        <v>0</v>
      </c>
      <c r="W490" s="2">
        <f t="shared" si="206"/>
        <v>1</v>
      </c>
      <c r="X490" s="2">
        <v>0</v>
      </c>
      <c r="Y490" s="2">
        <v>316</v>
      </c>
      <c r="Z490" s="5">
        <v>0</v>
      </c>
      <c r="AA490" s="5">
        <v>7</v>
      </c>
      <c r="AB490" s="5">
        <v>374</v>
      </c>
      <c r="AC490" s="5">
        <v>154</v>
      </c>
      <c r="AD490" s="5">
        <v>14</v>
      </c>
      <c r="AE490" s="5">
        <v>30</v>
      </c>
      <c r="AF490" s="5">
        <f t="shared" si="207"/>
        <v>0</v>
      </c>
      <c r="AG490" s="5">
        <f t="shared" si="208"/>
        <v>1.3084112149532711E-2</v>
      </c>
      <c r="AH490" s="5">
        <f t="shared" si="209"/>
        <v>0.69906542056074772</v>
      </c>
      <c r="AI490" s="5">
        <f t="shared" si="210"/>
        <v>0.28785046728971964</v>
      </c>
      <c r="AJ490" s="5">
        <v>0</v>
      </c>
      <c r="AK490" s="3">
        <v>5</v>
      </c>
      <c r="AL490" s="3">
        <v>336</v>
      </c>
      <c r="AM490" s="3">
        <v>210</v>
      </c>
      <c r="AN490" s="3">
        <v>7</v>
      </c>
      <c r="AO490" s="3">
        <v>21</v>
      </c>
      <c r="AP490" s="1">
        <f t="shared" si="211"/>
        <v>0</v>
      </c>
      <c r="AQ490" s="1">
        <f t="shared" si="212"/>
        <v>9.0744101633393835E-3</v>
      </c>
      <c r="AR490" s="1">
        <f t="shared" si="213"/>
        <v>0.6098003629764065</v>
      </c>
      <c r="AS490" s="1">
        <f t="shared" si="214"/>
        <v>0.38112522686025407</v>
      </c>
      <c r="AT490" s="5">
        <f t="shared" si="215"/>
        <v>535</v>
      </c>
      <c r="AU490" s="3">
        <f t="shared" si="217"/>
        <v>551</v>
      </c>
      <c r="AV490" s="2">
        <f t="shared" si="216"/>
        <v>772</v>
      </c>
      <c r="AW490" s="1">
        <f t="shared" si="218"/>
        <v>0.28859813084112151</v>
      </c>
      <c r="AX490" s="1">
        <f t="shared" si="219"/>
        <v>0.28021778584392015</v>
      </c>
      <c r="AY490" s="1">
        <f t="shared" si="220"/>
        <v>0</v>
      </c>
      <c r="AZ490" s="1">
        <f t="shared" si="220"/>
        <v>1.4010889292196007</v>
      </c>
      <c r="BA490" s="1">
        <f t="shared" si="220"/>
        <v>94.153176043557167</v>
      </c>
      <c r="BB490" s="1">
        <f t="shared" si="220"/>
        <v>58.845735027223235</v>
      </c>
      <c r="BC490" s="1">
        <f t="shared" si="221"/>
        <v>0</v>
      </c>
      <c r="BD490" s="1">
        <f t="shared" si="221"/>
        <v>2.0201869158878507</v>
      </c>
      <c r="BE490" s="1">
        <f t="shared" si="221"/>
        <v>107.93570093457944</v>
      </c>
      <c r="BF490" s="1">
        <f t="shared" si="221"/>
        <v>44.444112149532714</v>
      </c>
      <c r="BG490" s="1">
        <f t="shared" si="222"/>
        <v>0</v>
      </c>
      <c r="BH490" s="1">
        <f t="shared" si="222"/>
        <v>9.0744101633393817E-3</v>
      </c>
      <c r="BI490" s="1">
        <f t="shared" si="222"/>
        <v>0.6098003629764065</v>
      </c>
      <c r="BJ490" s="1">
        <f t="shared" si="222"/>
        <v>0.38112522686025407</v>
      </c>
      <c r="BK490" s="1">
        <f t="shared" si="223"/>
        <v>0</v>
      </c>
      <c r="BL490" s="1">
        <f t="shared" si="223"/>
        <v>1.3084112149532711E-2</v>
      </c>
      <c r="BM490" s="1">
        <f t="shared" si="223"/>
        <v>0.69906542056074772</v>
      </c>
      <c r="BN490" s="1">
        <f t="shared" si="223"/>
        <v>0.28785046728971964</v>
      </c>
    </row>
    <row r="491" spans="1:66" hidden="1">
      <c r="A491" s="2" t="s">
        <v>161</v>
      </c>
      <c r="B491" s="2" t="s">
        <v>105</v>
      </c>
      <c r="C491" s="2" t="s">
        <v>164</v>
      </c>
      <c r="D491" s="2" t="s">
        <v>258</v>
      </c>
      <c r="E491" s="6" t="s">
        <v>77</v>
      </c>
      <c r="F491" s="2" t="s">
        <v>1436</v>
      </c>
      <c r="G491" s="2" t="s">
        <v>1433</v>
      </c>
      <c r="H491" s="2" t="s">
        <v>1434</v>
      </c>
      <c r="I491" s="2">
        <v>95</v>
      </c>
      <c r="J491" s="2">
        <v>10</v>
      </c>
      <c r="K491" s="2" t="str">
        <f t="shared" si="202"/>
        <v>ESTERIL</v>
      </c>
      <c r="L491" s="2">
        <f t="shared" si="203"/>
        <v>2.2000000000000003E-5</v>
      </c>
      <c r="M491" s="2">
        <f t="shared" si="204"/>
        <v>1.1000000000000001</v>
      </c>
      <c r="N491" s="8">
        <v>0.22</v>
      </c>
      <c r="O491" s="11">
        <v>0.11</v>
      </c>
      <c r="P491" s="11">
        <f t="shared" si="224"/>
        <v>2.7794935145151328E-3</v>
      </c>
      <c r="Q491" s="11">
        <f t="shared" si="225"/>
        <v>0.99999913920993433</v>
      </c>
      <c r="R491" s="11">
        <f t="shared" si="226"/>
        <v>28818.900555898705</v>
      </c>
      <c r="S491" s="11">
        <f t="shared" si="227"/>
        <v>10368391.074984282</v>
      </c>
      <c r="T491" s="2">
        <v>9</v>
      </c>
      <c r="U491" s="2">
        <v>3229</v>
      </c>
      <c r="V491" s="2">
        <f t="shared" si="205"/>
        <v>2.7794935145151328E-3</v>
      </c>
      <c r="W491" s="2">
        <f t="shared" si="206"/>
        <v>0.99722050648548488</v>
      </c>
      <c r="X491" s="2">
        <v>0</v>
      </c>
      <c r="Y491" s="2">
        <v>598</v>
      </c>
      <c r="Z491" s="5">
        <v>0</v>
      </c>
      <c r="AA491" s="5">
        <v>24</v>
      </c>
      <c r="AB491" s="5">
        <v>1605</v>
      </c>
      <c r="AC491" s="5">
        <v>414</v>
      </c>
      <c r="AD491" s="5">
        <v>26</v>
      </c>
      <c r="AE491" s="5">
        <v>52</v>
      </c>
      <c r="AF491" s="5">
        <f t="shared" si="207"/>
        <v>0</v>
      </c>
      <c r="AG491" s="5">
        <f t="shared" si="208"/>
        <v>1.1747430249632892E-2</v>
      </c>
      <c r="AH491" s="5">
        <f t="shared" si="209"/>
        <v>0.78560939794419971</v>
      </c>
      <c r="AI491" s="5">
        <f t="shared" si="210"/>
        <v>0.20264317180616739</v>
      </c>
      <c r="AJ491" s="5">
        <v>0</v>
      </c>
      <c r="AK491" s="3">
        <v>6</v>
      </c>
      <c r="AL491" s="3">
        <v>1448</v>
      </c>
      <c r="AM491" s="3">
        <v>621</v>
      </c>
      <c r="AN491" s="3">
        <v>13</v>
      </c>
      <c r="AO491" s="3">
        <v>33</v>
      </c>
      <c r="AP491" s="1">
        <f t="shared" si="211"/>
        <v>0</v>
      </c>
      <c r="AQ491" s="1">
        <f t="shared" si="212"/>
        <v>2.891566265060241E-3</v>
      </c>
      <c r="AR491" s="1">
        <f t="shared" si="213"/>
        <v>0.69783132530120484</v>
      </c>
      <c r="AS491" s="1">
        <f t="shared" si="214"/>
        <v>0.29927710843373495</v>
      </c>
      <c r="AT491" s="5">
        <f t="shared" si="215"/>
        <v>2043</v>
      </c>
      <c r="AU491" s="3">
        <f t="shared" si="217"/>
        <v>2075</v>
      </c>
      <c r="AV491" s="2">
        <f t="shared" si="216"/>
        <v>3238</v>
      </c>
      <c r="AW491" s="1">
        <f t="shared" si="218"/>
        <v>0.31698482623592755</v>
      </c>
      <c r="AX491" s="1">
        <f t="shared" si="219"/>
        <v>0.31209638554216868</v>
      </c>
      <c r="AY491" s="1">
        <f t="shared" si="220"/>
        <v>0</v>
      </c>
      <c r="AZ491" s="1">
        <f t="shared" si="220"/>
        <v>1.8725783132530121</v>
      </c>
      <c r="BA491" s="1">
        <f t="shared" si="220"/>
        <v>451.91556626506025</v>
      </c>
      <c r="BB491" s="1">
        <f t="shared" si="220"/>
        <v>193.81185542168674</v>
      </c>
      <c r="BC491" s="1">
        <f t="shared" si="221"/>
        <v>0</v>
      </c>
      <c r="BD491" s="1">
        <f t="shared" si="221"/>
        <v>7.6076358296622608</v>
      </c>
      <c r="BE491" s="1">
        <f t="shared" si="221"/>
        <v>508.76064610866371</v>
      </c>
      <c r="BF491" s="1">
        <f t="shared" si="221"/>
        <v>131.231718061674</v>
      </c>
      <c r="BG491" s="1">
        <f t="shared" si="222"/>
        <v>0</v>
      </c>
      <c r="BH491" s="1">
        <f t="shared" si="222"/>
        <v>2.891566265060241E-3</v>
      </c>
      <c r="BI491" s="1">
        <f t="shared" si="222"/>
        <v>0.69783132530120484</v>
      </c>
      <c r="BJ491" s="1">
        <f t="shared" si="222"/>
        <v>0.29927710843373495</v>
      </c>
      <c r="BK491" s="1">
        <f t="shared" si="223"/>
        <v>0</v>
      </c>
      <c r="BL491" s="1">
        <f t="shared" si="223"/>
        <v>1.1747430249632894E-2</v>
      </c>
      <c r="BM491" s="1">
        <f t="shared" si="223"/>
        <v>0.78560939794419982</v>
      </c>
      <c r="BN491" s="1">
        <f t="shared" si="223"/>
        <v>0.20264317180616742</v>
      </c>
    </row>
    <row r="492" spans="1:66" hidden="1">
      <c r="A492" s="2" t="s">
        <v>1049</v>
      </c>
      <c r="B492" s="2" t="s">
        <v>105</v>
      </c>
      <c r="C492" s="2" t="s">
        <v>164</v>
      </c>
      <c r="E492" s="6" t="s">
        <v>6</v>
      </c>
      <c r="F492" s="2" t="s">
        <v>6</v>
      </c>
      <c r="G492" s="2" t="s">
        <v>6</v>
      </c>
      <c r="H492" s="2" t="s">
        <v>1434</v>
      </c>
      <c r="I492" s="2">
        <v>218</v>
      </c>
      <c r="J492" s="2">
        <v>5</v>
      </c>
      <c r="K492" s="2" t="str">
        <f t="shared" si="202"/>
        <v>ESTERIL</v>
      </c>
      <c r="L492" s="2">
        <f t="shared" si="203"/>
        <v>1.1000000000000001E-5</v>
      </c>
      <c r="M492" s="2">
        <f t="shared" si="204"/>
        <v>0.05</v>
      </c>
      <c r="N492" s="8">
        <v>0.22</v>
      </c>
      <c r="O492" s="11">
        <v>0.01</v>
      </c>
      <c r="P492" s="11">
        <f t="shared" si="224"/>
        <v>0</v>
      </c>
      <c r="Q492" s="11">
        <f t="shared" si="225"/>
        <v>1</v>
      </c>
      <c r="R492" s="11">
        <f t="shared" si="226"/>
        <v>0</v>
      </c>
      <c r="S492" s="11">
        <f t="shared" si="227"/>
        <v>195364</v>
      </c>
      <c r="T492" s="2">
        <v>0</v>
      </c>
      <c r="U492" s="2">
        <v>442</v>
      </c>
      <c r="V492" s="2">
        <f t="shared" si="205"/>
        <v>0</v>
      </c>
      <c r="W492" s="2">
        <f t="shared" si="206"/>
        <v>1</v>
      </c>
      <c r="X492" s="2">
        <v>0</v>
      </c>
      <c r="Y492" s="2">
        <v>227</v>
      </c>
      <c r="Z492" s="5">
        <v>0</v>
      </c>
      <c r="AA492" s="5">
        <v>0</v>
      </c>
      <c r="AB492" s="5">
        <v>52</v>
      </c>
      <c r="AC492" s="5">
        <v>265</v>
      </c>
      <c r="AD492" s="5">
        <v>0</v>
      </c>
      <c r="AE492" s="5">
        <v>0</v>
      </c>
      <c r="AF492" s="5">
        <f t="shared" si="207"/>
        <v>0</v>
      </c>
      <c r="AG492" s="5">
        <f t="shared" si="208"/>
        <v>0</v>
      </c>
      <c r="AH492" s="5">
        <f t="shared" si="209"/>
        <v>0.16403785488958991</v>
      </c>
      <c r="AI492" s="5">
        <f t="shared" si="210"/>
        <v>0.83596214511041012</v>
      </c>
      <c r="AJ492" s="5">
        <v>0</v>
      </c>
      <c r="AK492" s="3">
        <v>0</v>
      </c>
      <c r="AL492" s="3">
        <v>29</v>
      </c>
      <c r="AM492" s="3">
        <v>288</v>
      </c>
      <c r="AN492" s="3">
        <v>0</v>
      </c>
      <c r="AO492" s="3">
        <v>0</v>
      </c>
      <c r="AP492" s="1">
        <f t="shared" si="211"/>
        <v>0</v>
      </c>
      <c r="AQ492" s="1">
        <f t="shared" si="212"/>
        <v>0</v>
      </c>
      <c r="AR492" s="1">
        <f t="shared" si="213"/>
        <v>9.1482649842271294E-2</v>
      </c>
      <c r="AS492" s="1">
        <f t="shared" si="214"/>
        <v>0.90851735015772872</v>
      </c>
      <c r="AT492" s="5">
        <f t="shared" si="215"/>
        <v>317</v>
      </c>
      <c r="AU492" s="3">
        <f t="shared" si="217"/>
        <v>317</v>
      </c>
      <c r="AV492" s="2">
        <f t="shared" si="216"/>
        <v>442</v>
      </c>
      <c r="AW492" s="1">
        <f t="shared" si="218"/>
        <v>0.27886435331230286</v>
      </c>
      <c r="AX492" s="1">
        <f t="shared" si="219"/>
        <v>0.27886435331230286</v>
      </c>
      <c r="AY492" s="1">
        <f t="shared" si="220"/>
        <v>0</v>
      </c>
      <c r="AZ492" s="1">
        <f t="shared" si="220"/>
        <v>0</v>
      </c>
      <c r="BA492" s="1">
        <f t="shared" si="220"/>
        <v>8.0870662460567821</v>
      </c>
      <c r="BB492" s="1">
        <f t="shared" si="220"/>
        <v>80.312933753943227</v>
      </c>
      <c r="BC492" s="1">
        <f t="shared" si="221"/>
        <v>0</v>
      </c>
      <c r="BD492" s="1">
        <f t="shared" si="221"/>
        <v>0</v>
      </c>
      <c r="BE492" s="1">
        <f t="shared" si="221"/>
        <v>14.500946372239749</v>
      </c>
      <c r="BF492" s="1">
        <f t="shared" si="221"/>
        <v>73.899053627760253</v>
      </c>
      <c r="BG492" s="1">
        <f t="shared" si="222"/>
        <v>0</v>
      </c>
      <c r="BH492" s="1">
        <f t="shared" si="222"/>
        <v>0</v>
      </c>
      <c r="BI492" s="1">
        <f t="shared" si="222"/>
        <v>9.148264984227128E-2</v>
      </c>
      <c r="BJ492" s="1">
        <f t="shared" si="222"/>
        <v>0.90851735015772872</v>
      </c>
      <c r="BK492" s="1">
        <f t="shared" si="223"/>
        <v>0</v>
      </c>
      <c r="BL492" s="1">
        <f t="shared" si="223"/>
        <v>0</v>
      </c>
      <c r="BM492" s="1">
        <f t="shared" si="223"/>
        <v>0.16403785488958991</v>
      </c>
      <c r="BN492" s="1">
        <f t="shared" si="223"/>
        <v>0.83596214511041</v>
      </c>
    </row>
    <row r="493" spans="1:66" hidden="1">
      <c r="A493" s="2" t="s">
        <v>616</v>
      </c>
      <c r="B493" s="2" t="s">
        <v>105</v>
      </c>
      <c r="C493" s="2" t="s">
        <v>162</v>
      </c>
      <c r="D493" s="2" t="s">
        <v>720</v>
      </c>
      <c r="E493" s="6" t="s">
        <v>107</v>
      </c>
      <c r="F493" s="2" t="s">
        <v>1436</v>
      </c>
      <c r="G493" s="2" t="s">
        <v>1433</v>
      </c>
      <c r="H493" s="2" t="s">
        <v>1434</v>
      </c>
      <c r="I493" s="2">
        <v>3</v>
      </c>
      <c r="J493" s="2">
        <v>115</v>
      </c>
      <c r="K493" s="2" t="str">
        <f t="shared" si="202"/>
        <v>ESTERIL</v>
      </c>
      <c r="L493" s="2">
        <f t="shared" si="203"/>
        <v>2.4149999999999999E-4</v>
      </c>
      <c r="M493" s="2">
        <f t="shared" si="204"/>
        <v>16.100000000000001</v>
      </c>
      <c r="N493" s="9">
        <v>0.21</v>
      </c>
      <c r="O493" s="10">
        <v>0.14000000000000001</v>
      </c>
      <c r="P493" s="11">
        <f t="shared" si="224"/>
        <v>1.7248814144027597E-2</v>
      </c>
      <c r="Q493" s="11">
        <f t="shared" si="225"/>
        <v>0.99999621571986175</v>
      </c>
      <c r="R493" s="11">
        <f t="shared" si="226"/>
        <v>345881.5696420871</v>
      </c>
      <c r="S493" s="11">
        <f t="shared" si="227"/>
        <v>20052408.115783077</v>
      </c>
      <c r="T493" s="2">
        <v>80</v>
      </c>
      <c r="U493" s="2">
        <v>4558</v>
      </c>
      <c r="V493" s="2">
        <f t="shared" si="205"/>
        <v>1.7248814144027597E-2</v>
      </c>
      <c r="W493" s="2">
        <f t="shared" si="206"/>
        <v>0.98275118585597243</v>
      </c>
      <c r="X493" s="2">
        <v>0</v>
      </c>
      <c r="Y493" s="2">
        <v>633</v>
      </c>
      <c r="Z493" s="2">
        <v>0</v>
      </c>
      <c r="AA493" s="2">
        <v>141</v>
      </c>
      <c r="AB493" s="2">
        <v>2320</v>
      </c>
      <c r="AC493" s="2">
        <v>240</v>
      </c>
      <c r="AD493" s="2">
        <v>148</v>
      </c>
      <c r="AE493" s="2">
        <v>126</v>
      </c>
      <c r="AF493" s="5">
        <f t="shared" si="207"/>
        <v>0</v>
      </c>
      <c r="AG493" s="5">
        <f t="shared" si="208"/>
        <v>5.2202887819326173E-2</v>
      </c>
      <c r="AH493" s="5">
        <f t="shared" si="209"/>
        <v>0.85894113291373564</v>
      </c>
      <c r="AI493" s="5">
        <f t="shared" si="210"/>
        <v>8.8855979266938168E-2</v>
      </c>
      <c r="AJ493" s="2">
        <v>0</v>
      </c>
      <c r="AK493" s="3">
        <v>69</v>
      </c>
      <c r="AL493" s="3">
        <v>2345</v>
      </c>
      <c r="AM493" s="3">
        <v>391</v>
      </c>
      <c r="AN493" s="3">
        <v>77</v>
      </c>
      <c r="AO493" s="3">
        <v>92</v>
      </c>
      <c r="AP493" s="1">
        <f t="shared" si="211"/>
        <v>0</v>
      </c>
      <c r="AQ493" s="1">
        <f t="shared" si="212"/>
        <v>2.4598930481283421E-2</v>
      </c>
      <c r="AR493" s="1">
        <f t="shared" si="213"/>
        <v>0.83600713012477723</v>
      </c>
      <c r="AS493" s="1">
        <f t="shared" si="214"/>
        <v>0.1393939393939394</v>
      </c>
      <c r="AT493" s="5">
        <f t="shared" si="215"/>
        <v>2701</v>
      </c>
      <c r="AU493" s="3">
        <f t="shared" si="217"/>
        <v>2805</v>
      </c>
      <c r="AV493" s="2">
        <f t="shared" si="216"/>
        <v>4638</v>
      </c>
      <c r="AW493" s="1">
        <f t="shared" si="218"/>
        <v>0.34342835986671605</v>
      </c>
      <c r="AX493" s="1">
        <f t="shared" si="219"/>
        <v>0.33069518716577539</v>
      </c>
      <c r="AY493" s="1">
        <f t="shared" si="220"/>
        <v>0</v>
      </c>
      <c r="AZ493" s="1">
        <f t="shared" si="220"/>
        <v>22.817967914438501</v>
      </c>
      <c r="BA493" s="1">
        <f t="shared" si="220"/>
        <v>775.48021390374333</v>
      </c>
      <c r="BB493" s="1">
        <f t="shared" si="220"/>
        <v>129.30181818181819</v>
      </c>
      <c r="BC493" s="1">
        <f t="shared" si="221"/>
        <v>0</v>
      </c>
      <c r="BD493" s="1">
        <f t="shared" si="221"/>
        <v>48.42339874120696</v>
      </c>
      <c r="BE493" s="1">
        <f t="shared" si="221"/>
        <v>796.75379489078125</v>
      </c>
      <c r="BF493" s="1">
        <f t="shared" si="221"/>
        <v>82.422806368011848</v>
      </c>
      <c r="BG493" s="1">
        <f t="shared" si="222"/>
        <v>0</v>
      </c>
      <c r="BH493" s="1">
        <f t="shared" si="222"/>
        <v>2.4598930481283417E-2</v>
      </c>
      <c r="BI493" s="1">
        <f t="shared" si="222"/>
        <v>0.83600713012477712</v>
      </c>
      <c r="BJ493" s="1">
        <f t="shared" si="222"/>
        <v>0.13939393939393938</v>
      </c>
      <c r="BK493" s="1">
        <f t="shared" si="223"/>
        <v>0</v>
      </c>
      <c r="BL493" s="1">
        <f t="shared" si="223"/>
        <v>5.2202887819326173E-2</v>
      </c>
      <c r="BM493" s="1">
        <f t="shared" si="223"/>
        <v>0.85894113291373575</v>
      </c>
      <c r="BN493" s="1">
        <f t="shared" si="223"/>
        <v>8.8855979266938168E-2</v>
      </c>
    </row>
    <row r="494" spans="1:66" hidden="1">
      <c r="A494" s="2" t="s">
        <v>616</v>
      </c>
      <c r="B494" s="2" t="s">
        <v>105</v>
      </c>
      <c r="C494" s="2" t="s">
        <v>164</v>
      </c>
      <c r="D494" s="2" t="s">
        <v>823</v>
      </c>
      <c r="E494" s="6" t="s">
        <v>17</v>
      </c>
      <c r="F494" s="2" t="s">
        <v>6</v>
      </c>
      <c r="G494" s="2" t="s">
        <v>6</v>
      </c>
      <c r="H494" s="2" t="s">
        <v>1434</v>
      </c>
      <c r="I494" s="2">
        <v>62</v>
      </c>
      <c r="J494" s="2">
        <v>80</v>
      </c>
      <c r="K494" s="2" t="str">
        <f t="shared" si="202"/>
        <v>ESTERIL</v>
      </c>
      <c r="L494" s="2">
        <f t="shared" si="203"/>
        <v>1.6800000000000002E-4</v>
      </c>
      <c r="M494" s="2">
        <f t="shared" si="204"/>
        <v>7.1999999999999993</v>
      </c>
      <c r="N494" s="8">
        <v>0.21</v>
      </c>
      <c r="O494" s="11">
        <v>0.09</v>
      </c>
      <c r="P494" s="11">
        <f t="shared" si="224"/>
        <v>0.10343496719413355</v>
      </c>
      <c r="Q494" s="11">
        <f t="shared" si="225"/>
        <v>0.99995547552225306</v>
      </c>
      <c r="R494" s="11">
        <f t="shared" si="226"/>
        <v>436808.4523350058</v>
      </c>
      <c r="S494" s="11">
        <f t="shared" si="227"/>
        <v>4222836.9720173627</v>
      </c>
      <c r="T494" s="2">
        <v>268</v>
      </c>
      <c r="U494" s="2">
        <v>2323</v>
      </c>
      <c r="V494" s="2">
        <f t="shared" si="205"/>
        <v>0.10343496719413355</v>
      </c>
      <c r="W494" s="2">
        <f t="shared" si="206"/>
        <v>0.89656503280586641</v>
      </c>
      <c r="X494" s="2">
        <v>0</v>
      </c>
      <c r="Y494" s="2">
        <v>613</v>
      </c>
      <c r="Z494" s="5">
        <v>0</v>
      </c>
      <c r="AA494" s="5">
        <v>9</v>
      </c>
      <c r="AB494" s="5">
        <v>1415</v>
      </c>
      <c r="AC494" s="5">
        <v>252</v>
      </c>
      <c r="AD494" s="5">
        <v>11</v>
      </c>
      <c r="AE494" s="5">
        <v>44</v>
      </c>
      <c r="AF494" s="5">
        <f t="shared" si="207"/>
        <v>0</v>
      </c>
      <c r="AG494" s="5">
        <f t="shared" si="208"/>
        <v>5.3699284009546535E-3</v>
      </c>
      <c r="AH494" s="5">
        <f t="shared" si="209"/>
        <v>0.84427207637231505</v>
      </c>
      <c r="AI494" s="5">
        <f t="shared" si="210"/>
        <v>0.15035799522673032</v>
      </c>
      <c r="AJ494" s="5">
        <v>0</v>
      </c>
      <c r="AK494" s="3">
        <v>5</v>
      </c>
      <c r="AL494" s="3">
        <v>1339</v>
      </c>
      <c r="AM494" s="3">
        <v>360</v>
      </c>
      <c r="AN494" s="3">
        <v>5</v>
      </c>
      <c r="AO494" s="3">
        <v>20</v>
      </c>
      <c r="AP494" s="1">
        <f t="shared" si="211"/>
        <v>0</v>
      </c>
      <c r="AQ494" s="1">
        <f t="shared" si="212"/>
        <v>2.9342723004694834E-3</v>
      </c>
      <c r="AR494" s="1">
        <f t="shared" si="213"/>
        <v>0.78579812206572774</v>
      </c>
      <c r="AS494" s="1">
        <f t="shared" si="214"/>
        <v>0.21126760563380281</v>
      </c>
      <c r="AT494" s="5">
        <f t="shared" si="215"/>
        <v>1676</v>
      </c>
      <c r="AU494" s="3">
        <f t="shared" si="217"/>
        <v>1704</v>
      </c>
      <c r="AV494" s="2">
        <f t="shared" si="216"/>
        <v>2591</v>
      </c>
      <c r="AW494" s="1">
        <f t="shared" si="218"/>
        <v>0.3091885441527446</v>
      </c>
      <c r="AX494" s="1">
        <f t="shared" si="219"/>
        <v>0.3041079812206573</v>
      </c>
      <c r="AY494" s="1">
        <f t="shared" si="220"/>
        <v>0</v>
      </c>
      <c r="AZ494" s="1">
        <f t="shared" si="220"/>
        <v>1.5205399061032865</v>
      </c>
      <c r="BA494" s="1">
        <f t="shared" si="220"/>
        <v>407.20058685446014</v>
      </c>
      <c r="BB494" s="1">
        <f t="shared" si="220"/>
        <v>109.47887323943662</v>
      </c>
      <c r="BC494" s="1">
        <f t="shared" si="221"/>
        <v>0</v>
      </c>
      <c r="BD494" s="1">
        <f t="shared" si="221"/>
        <v>2.7826968973747013</v>
      </c>
      <c r="BE494" s="1">
        <f t="shared" si="221"/>
        <v>437.50178997613364</v>
      </c>
      <c r="BF494" s="1">
        <f t="shared" si="221"/>
        <v>77.915513126491646</v>
      </c>
      <c r="BG494" s="1">
        <f t="shared" si="222"/>
        <v>0</v>
      </c>
      <c r="BH494" s="1">
        <f t="shared" si="222"/>
        <v>2.9342723004694834E-3</v>
      </c>
      <c r="BI494" s="1">
        <f t="shared" si="222"/>
        <v>0.78579812206572774</v>
      </c>
      <c r="BJ494" s="1">
        <f t="shared" si="222"/>
        <v>0.21126760563380281</v>
      </c>
      <c r="BK494" s="1">
        <f t="shared" si="223"/>
        <v>0</v>
      </c>
      <c r="BL494" s="1">
        <f t="shared" si="223"/>
        <v>5.3699284009546527E-3</v>
      </c>
      <c r="BM494" s="1">
        <f t="shared" si="223"/>
        <v>0.84427207637231494</v>
      </c>
      <c r="BN494" s="1">
        <f t="shared" si="223"/>
        <v>0.1503579952267303</v>
      </c>
    </row>
    <row r="495" spans="1:66" hidden="1">
      <c r="A495" s="2" t="s">
        <v>1049</v>
      </c>
      <c r="B495" s="2" t="s">
        <v>105</v>
      </c>
      <c r="C495" s="2" t="s">
        <v>164</v>
      </c>
      <c r="E495" s="6" t="s">
        <v>131</v>
      </c>
      <c r="F495" s="2" t="s">
        <v>1436</v>
      </c>
      <c r="G495" s="2" t="s">
        <v>6</v>
      </c>
      <c r="H495" s="2" t="s">
        <v>1141</v>
      </c>
      <c r="I495" s="2">
        <v>52</v>
      </c>
      <c r="J495" s="2">
        <v>75</v>
      </c>
      <c r="K495" s="2" t="str">
        <f t="shared" si="202"/>
        <v>ESTERIL</v>
      </c>
      <c r="L495" s="2">
        <f t="shared" si="203"/>
        <v>1.5750000000000001E-4</v>
      </c>
      <c r="M495" s="2">
        <f t="shared" si="204"/>
        <v>13.5</v>
      </c>
      <c r="N495" s="8">
        <v>0.21</v>
      </c>
      <c r="O495" s="11">
        <v>0.18</v>
      </c>
      <c r="P495" s="11">
        <f t="shared" si="224"/>
        <v>5.1981097782624497E-2</v>
      </c>
      <c r="Q495" s="11">
        <f t="shared" si="225"/>
        <v>0.99998006899472891</v>
      </c>
      <c r="R495" s="11">
        <f t="shared" si="226"/>
        <v>315848.84587422753</v>
      </c>
      <c r="S495" s="11">
        <f t="shared" si="227"/>
        <v>6076103.8947274964</v>
      </c>
      <c r="T495" s="2">
        <v>143</v>
      </c>
      <c r="U495" s="2">
        <v>2608</v>
      </c>
      <c r="V495" s="2">
        <f t="shared" si="205"/>
        <v>5.1981097782624497E-2</v>
      </c>
      <c r="W495" s="2">
        <f t="shared" si="206"/>
        <v>0.9480189022173755</v>
      </c>
      <c r="X495" s="2">
        <v>0</v>
      </c>
      <c r="Y495" s="2">
        <v>585</v>
      </c>
      <c r="Z495" s="2">
        <v>0</v>
      </c>
      <c r="AA495" s="2">
        <v>17</v>
      </c>
      <c r="AB495" s="2">
        <v>1457</v>
      </c>
      <c r="AC495" s="2">
        <v>277</v>
      </c>
      <c r="AD495" s="2">
        <v>16</v>
      </c>
      <c r="AE495" s="2">
        <v>28</v>
      </c>
      <c r="AF495" s="5">
        <f t="shared" si="207"/>
        <v>0</v>
      </c>
      <c r="AG495" s="5">
        <f t="shared" si="208"/>
        <v>9.7087378640776691E-3</v>
      </c>
      <c r="AH495" s="5">
        <f t="shared" si="209"/>
        <v>0.83209594517418617</v>
      </c>
      <c r="AI495" s="5">
        <f t="shared" si="210"/>
        <v>0.15819531696173614</v>
      </c>
      <c r="AJ495" s="2">
        <v>0</v>
      </c>
      <c r="AK495" s="3">
        <v>3</v>
      </c>
      <c r="AL495" s="3">
        <v>1363</v>
      </c>
      <c r="AM495" s="3">
        <v>399</v>
      </c>
      <c r="AN495" s="3">
        <v>3</v>
      </c>
      <c r="AO495" s="3">
        <v>27</v>
      </c>
      <c r="AP495" s="1">
        <f t="shared" si="211"/>
        <v>0</v>
      </c>
      <c r="AQ495" s="1">
        <f t="shared" si="212"/>
        <v>1.6997167138810198E-3</v>
      </c>
      <c r="AR495" s="1">
        <f t="shared" si="213"/>
        <v>0.7722379603399433</v>
      </c>
      <c r="AS495" s="1">
        <f t="shared" si="214"/>
        <v>0.22606232294617565</v>
      </c>
      <c r="AT495" s="5">
        <f t="shared" si="215"/>
        <v>1751</v>
      </c>
      <c r="AU495" s="3">
        <f t="shared" si="217"/>
        <v>1765</v>
      </c>
      <c r="AV495" s="2">
        <f t="shared" si="216"/>
        <v>2751</v>
      </c>
      <c r="AW495" s="1">
        <f t="shared" si="218"/>
        <v>0.31422044545973732</v>
      </c>
      <c r="AX495" s="1">
        <f t="shared" si="219"/>
        <v>0.31172804532577902</v>
      </c>
      <c r="AY495" s="1">
        <f t="shared" si="220"/>
        <v>0</v>
      </c>
      <c r="AZ495" s="1">
        <f t="shared" si="220"/>
        <v>0.93518413597733707</v>
      </c>
      <c r="BA495" s="1">
        <f t="shared" si="220"/>
        <v>424.8853257790368</v>
      </c>
      <c r="BB495" s="1">
        <f t="shared" si="220"/>
        <v>124.37949008498583</v>
      </c>
      <c r="BC495" s="1">
        <f t="shared" si="221"/>
        <v>0</v>
      </c>
      <c r="BD495" s="1">
        <f t="shared" si="221"/>
        <v>5.3417475728155344</v>
      </c>
      <c r="BE495" s="1">
        <f t="shared" si="221"/>
        <v>457.81918903483728</v>
      </c>
      <c r="BF495" s="1">
        <f t="shared" si="221"/>
        <v>87.039063392347231</v>
      </c>
      <c r="BG495" s="1">
        <f t="shared" si="222"/>
        <v>0</v>
      </c>
      <c r="BH495" s="1">
        <f t="shared" si="222"/>
        <v>1.6997167138810196E-3</v>
      </c>
      <c r="BI495" s="1">
        <f t="shared" si="222"/>
        <v>0.77223796033994319</v>
      </c>
      <c r="BJ495" s="1">
        <f t="shared" si="222"/>
        <v>0.22606232294617562</v>
      </c>
      <c r="BK495" s="1">
        <f t="shared" si="223"/>
        <v>0</v>
      </c>
      <c r="BL495" s="1">
        <f t="shared" si="223"/>
        <v>9.7087378640776691E-3</v>
      </c>
      <c r="BM495" s="1">
        <f t="shared" si="223"/>
        <v>0.83209594517418617</v>
      </c>
      <c r="BN495" s="1">
        <f t="shared" si="223"/>
        <v>0.15819531696173614</v>
      </c>
    </row>
    <row r="496" spans="1:66" hidden="1">
      <c r="A496" s="2" t="s">
        <v>616</v>
      </c>
      <c r="B496" s="2" t="s">
        <v>105</v>
      </c>
      <c r="C496" s="2" t="s">
        <v>162</v>
      </c>
      <c r="D496" s="2" t="s">
        <v>741</v>
      </c>
      <c r="E496" s="6" t="s">
        <v>4</v>
      </c>
      <c r="F496" s="2" t="s">
        <v>1436</v>
      </c>
      <c r="G496" s="2" t="s">
        <v>1433</v>
      </c>
      <c r="H496" s="2" t="s">
        <v>1434</v>
      </c>
      <c r="I496" s="2">
        <v>24</v>
      </c>
      <c r="J496" s="2">
        <v>45</v>
      </c>
      <c r="K496" s="2" t="str">
        <f t="shared" si="202"/>
        <v>MINERIO</v>
      </c>
      <c r="L496" s="2">
        <f t="shared" si="203"/>
        <v>9.4499999999999993E-5</v>
      </c>
      <c r="M496" s="2">
        <f t="shared" si="204"/>
        <v>58.5</v>
      </c>
      <c r="N496" s="9">
        <v>0.21</v>
      </c>
      <c r="O496" s="10">
        <v>1.3</v>
      </c>
      <c r="P496" s="11">
        <f t="shared" si="224"/>
        <v>4.0310077519379846E-3</v>
      </c>
      <c r="Q496" s="11">
        <f t="shared" si="225"/>
        <v>0.99999874501784147</v>
      </c>
      <c r="R496" s="11">
        <f t="shared" si="226"/>
        <v>41251.72496124031</v>
      </c>
      <c r="S496" s="11">
        <f t="shared" si="227"/>
        <v>10233588.157013327</v>
      </c>
      <c r="T496" s="2">
        <v>13</v>
      </c>
      <c r="U496" s="2">
        <v>3212</v>
      </c>
      <c r="V496" s="2">
        <f t="shared" si="205"/>
        <v>4.0310077519379846E-3</v>
      </c>
      <c r="W496" s="2">
        <f t="shared" si="206"/>
        <v>0.99596899224806201</v>
      </c>
      <c r="X496" s="2">
        <v>0</v>
      </c>
      <c r="Y496" s="2">
        <v>589</v>
      </c>
      <c r="Z496" s="2">
        <v>0</v>
      </c>
      <c r="AA496" s="2">
        <v>371</v>
      </c>
      <c r="AB496" s="2">
        <v>1048</v>
      </c>
      <c r="AC496" s="2">
        <v>101</v>
      </c>
      <c r="AD496" s="2">
        <v>447</v>
      </c>
      <c r="AE496" s="2">
        <v>152</v>
      </c>
      <c r="AF496" s="5">
        <f t="shared" si="207"/>
        <v>0</v>
      </c>
      <c r="AG496" s="5">
        <f t="shared" si="208"/>
        <v>0.24407894736842106</v>
      </c>
      <c r="AH496" s="5">
        <f t="shared" si="209"/>
        <v>0.68947368421052635</v>
      </c>
      <c r="AI496" s="5">
        <f t="shared" si="210"/>
        <v>6.644736842105263E-2</v>
      </c>
      <c r="AJ496" s="2">
        <v>0</v>
      </c>
      <c r="AK496" s="3">
        <v>184</v>
      </c>
      <c r="AL496" s="3">
        <v>1324</v>
      </c>
      <c r="AM496" s="3">
        <v>167</v>
      </c>
      <c r="AN496" s="3">
        <v>253</v>
      </c>
      <c r="AO496" s="3">
        <v>185</v>
      </c>
      <c r="AP496" s="1">
        <f t="shared" si="211"/>
        <v>0</v>
      </c>
      <c r="AQ496" s="1">
        <f t="shared" si="212"/>
        <v>0.10985074626865672</v>
      </c>
      <c r="AR496" s="1">
        <f t="shared" si="213"/>
        <v>0.79044776119402982</v>
      </c>
      <c r="AS496" s="1">
        <f t="shared" si="214"/>
        <v>9.9701492537313433E-2</v>
      </c>
      <c r="AT496" s="5">
        <f t="shared" si="215"/>
        <v>1520</v>
      </c>
      <c r="AU496" s="3">
        <f t="shared" si="217"/>
        <v>1675</v>
      </c>
      <c r="AV496" s="2">
        <f t="shared" si="216"/>
        <v>3225</v>
      </c>
      <c r="AW496" s="1">
        <f t="shared" si="218"/>
        <v>0.42434210526315791</v>
      </c>
      <c r="AX496" s="1">
        <f t="shared" si="219"/>
        <v>0.38507462686567162</v>
      </c>
      <c r="AY496" s="1">
        <f t="shared" si="220"/>
        <v>0</v>
      </c>
      <c r="AZ496" s="1">
        <f t="shared" si="220"/>
        <v>70.853731343283584</v>
      </c>
      <c r="BA496" s="1">
        <f t="shared" si="220"/>
        <v>509.83880597014922</v>
      </c>
      <c r="BB496" s="1">
        <f t="shared" si="220"/>
        <v>64.307462686567163</v>
      </c>
      <c r="BC496" s="1">
        <f t="shared" si="221"/>
        <v>0</v>
      </c>
      <c r="BD496" s="1">
        <f t="shared" si="221"/>
        <v>157.43092105263159</v>
      </c>
      <c r="BE496" s="1">
        <f t="shared" si="221"/>
        <v>444.71052631578948</v>
      </c>
      <c r="BF496" s="1">
        <f t="shared" si="221"/>
        <v>42.858552631578952</v>
      </c>
      <c r="BG496" s="1">
        <f t="shared" si="222"/>
        <v>0</v>
      </c>
      <c r="BH496" s="1">
        <f t="shared" si="222"/>
        <v>0.10985074626865672</v>
      </c>
      <c r="BI496" s="1">
        <f t="shared" si="222"/>
        <v>0.79044776119402982</v>
      </c>
      <c r="BJ496" s="1">
        <f t="shared" si="222"/>
        <v>9.9701492537313433E-2</v>
      </c>
      <c r="BK496" s="1">
        <f t="shared" si="223"/>
        <v>0</v>
      </c>
      <c r="BL496" s="1">
        <f t="shared" si="223"/>
        <v>0.24407894736842106</v>
      </c>
      <c r="BM496" s="1">
        <f t="shared" si="223"/>
        <v>0.68947368421052635</v>
      </c>
      <c r="BN496" s="1">
        <f t="shared" si="223"/>
        <v>6.6447368421052644E-2</v>
      </c>
    </row>
    <row r="497" spans="1:66" hidden="1">
      <c r="A497" s="2" t="s">
        <v>1047</v>
      </c>
      <c r="B497" s="2" t="s">
        <v>105</v>
      </c>
      <c r="C497" s="2" t="s">
        <v>1048</v>
      </c>
      <c r="D497" s="2">
        <v>16165</v>
      </c>
      <c r="E497" s="6" t="s">
        <v>52</v>
      </c>
      <c r="F497" s="2" t="s">
        <v>1436</v>
      </c>
      <c r="G497" s="2" t="s">
        <v>6</v>
      </c>
      <c r="H497" s="2" t="s">
        <v>1141</v>
      </c>
      <c r="I497" s="2">
        <v>21</v>
      </c>
      <c r="J497" s="2">
        <v>35</v>
      </c>
      <c r="K497" s="2" t="str">
        <f t="shared" si="202"/>
        <v>ESTERIL</v>
      </c>
      <c r="L497" s="2">
        <f t="shared" si="203"/>
        <v>7.3499999999999998E-5</v>
      </c>
      <c r="M497" s="2">
        <f t="shared" si="204"/>
        <v>5.95</v>
      </c>
      <c r="N497" s="8">
        <v>0.21</v>
      </c>
      <c r="O497" s="11">
        <v>0.17</v>
      </c>
      <c r="P497" s="11">
        <f t="shared" si="224"/>
        <v>0</v>
      </c>
      <c r="Q497" s="11">
        <f t="shared" si="225"/>
        <v>1</v>
      </c>
      <c r="R497" s="11">
        <f t="shared" si="226"/>
        <v>0</v>
      </c>
      <c r="S497" s="11">
        <f t="shared" si="227"/>
        <v>2430481</v>
      </c>
      <c r="T497" s="2">
        <v>0</v>
      </c>
      <c r="U497" s="2">
        <v>1559</v>
      </c>
      <c r="V497" s="2">
        <f t="shared" si="205"/>
        <v>0</v>
      </c>
      <c r="W497" s="2">
        <f t="shared" si="206"/>
        <v>1</v>
      </c>
      <c r="X497" s="2">
        <v>0</v>
      </c>
      <c r="Y497" s="2">
        <v>400</v>
      </c>
      <c r="Z497" s="5">
        <v>0</v>
      </c>
      <c r="AA497" s="5">
        <v>0</v>
      </c>
      <c r="AB497" s="5">
        <v>340</v>
      </c>
      <c r="AC497" s="5">
        <v>764</v>
      </c>
      <c r="AD497" s="5">
        <v>0</v>
      </c>
      <c r="AE497" s="5">
        <v>4</v>
      </c>
      <c r="AF497" s="5">
        <f t="shared" si="207"/>
        <v>0</v>
      </c>
      <c r="AG497" s="5">
        <f t="shared" si="208"/>
        <v>0</v>
      </c>
      <c r="AH497" s="5">
        <f t="shared" si="209"/>
        <v>0.3079710144927536</v>
      </c>
      <c r="AI497" s="5">
        <f t="shared" si="210"/>
        <v>0.69202898550724634</v>
      </c>
      <c r="AJ497" s="5">
        <v>0</v>
      </c>
      <c r="AK497" s="3">
        <v>0</v>
      </c>
      <c r="AL497" s="3">
        <v>234</v>
      </c>
      <c r="AM497" s="3">
        <v>872</v>
      </c>
      <c r="AN497" s="3">
        <v>0</v>
      </c>
      <c r="AO497" s="3">
        <v>2</v>
      </c>
      <c r="AP497" s="1">
        <f t="shared" si="211"/>
        <v>0</v>
      </c>
      <c r="AQ497" s="1">
        <f t="shared" si="212"/>
        <v>0</v>
      </c>
      <c r="AR497" s="1">
        <f t="shared" si="213"/>
        <v>0.2115732368896926</v>
      </c>
      <c r="AS497" s="1">
        <f t="shared" si="214"/>
        <v>0.78842676311030746</v>
      </c>
      <c r="AT497" s="5">
        <f t="shared" si="215"/>
        <v>1104</v>
      </c>
      <c r="AU497" s="3">
        <f t="shared" si="217"/>
        <v>1106</v>
      </c>
      <c r="AV497" s="2">
        <f t="shared" si="216"/>
        <v>1559</v>
      </c>
      <c r="AW497" s="1">
        <f t="shared" si="218"/>
        <v>0.28242753623188405</v>
      </c>
      <c r="AX497" s="1">
        <f t="shared" si="219"/>
        <v>0.28191681735985535</v>
      </c>
      <c r="AY497" s="1">
        <f t="shared" si="220"/>
        <v>0</v>
      </c>
      <c r="AZ497" s="1">
        <f t="shared" si="220"/>
        <v>0</v>
      </c>
      <c r="BA497" s="1">
        <f t="shared" si="220"/>
        <v>65.968535262206146</v>
      </c>
      <c r="BB497" s="1">
        <f t="shared" si="220"/>
        <v>245.83146473779388</v>
      </c>
      <c r="BC497" s="1">
        <f t="shared" si="221"/>
        <v>0</v>
      </c>
      <c r="BD497" s="1">
        <f t="shared" si="221"/>
        <v>0</v>
      </c>
      <c r="BE497" s="1">
        <f t="shared" si="221"/>
        <v>96.025362318840578</v>
      </c>
      <c r="BF497" s="1">
        <f t="shared" si="221"/>
        <v>215.77463768115942</v>
      </c>
      <c r="BG497" s="1">
        <f t="shared" si="222"/>
        <v>0</v>
      </c>
      <c r="BH497" s="1">
        <f t="shared" si="222"/>
        <v>0</v>
      </c>
      <c r="BI497" s="1">
        <f t="shared" si="222"/>
        <v>0.21157323688969257</v>
      </c>
      <c r="BJ497" s="1">
        <f t="shared" si="222"/>
        <v>0.78842676311030746</v>
      </c>
      <c r="BK497" s="1">
        <f t="shared" si="223"/>
        <v>0</v>
      </c>
      <c r="BL497" s="1">
        <f t="shared" si="223"/>
        <v>0</v>
      </c>
      <c r="BM497" s="1">
        <f t="shared" si="223"/>
        <v>0.3079710144927536</v>
      </c>
      <c r="BN497" s="1">
        <f t="shared" si="223"/>
        <v>0.69202898550724634</v>
      </c>
    </row>
    <row r="498" spans="1:66" hidden="1">
      <c r="A498" s="2" t="s">
        <v>1049</v>
      </c>
      <c r="B498" s="2" t="s">
        <v>105</v>
      </c>
      <c r="C498" s="2" t="s">
        <v>164</v>
      </c>
      <c r="E498" s="6" t="s">
        <v>14</v>
      </c>
      <c r="F498" s="2" t="s">
        <v>1436</v>
      </c>
      <c r="G498" s="2" t="s">
        <v>1433</v>
      </c>
      <c r="H498" s="2" t="s">
        <v>1434</v>
      </c>
      <c r="I498" s="2">
        <v>122</v>
      </c>
      <c r="J498" s="2">
        <v>30</v>
      </c>
      <c r="K498" s="2" t="str">
        <f t="shared" si="202"/>
        <v>MINERIO</v>
      </c>
      <c r="L498" s="2">
        <f t="shared" si="203"/>
        <v>6.3E-5</v>
      </c>
      <c r="M498" s="2">
        <f t="shared" si="204"/>
        <v>9.6</v>
      </c>
      <c r="N498" s="9">
        <v>0.21</v>
      </c>
      <c r="O498" s="10">
        <v>0.32</v>
      </c>
      <c r="P498" s="11">
        <f t="shared" si="224"/>
        <v>0</v>
      </c>
      <c r="Q498" s="11">
        <f t="shared" si="225"/>
        <v>1</v>
      </c>
      <c r="R498" s="11">
        <f t="shared" si="226"/>
        <v>0</v>
      </c>
      <c r="S498" s="11">
        <f t="shared" si="227"/>
        <v>1923769</v>
      </c>
      <c r="T498" s="2">
        <v>0</v>
      </c>
      <c r="U498" s="2">
        <v>1387</v>
      </c>
      <c r="V498" s="2">
        <f t="shared" si="205"/>
        <v>0</v>
      </c>
      <c r="W498" s="2">
        <f t="shared" si="206"/>
        <v>1</v>
      </c>
      <c r="X498" s="2">
        <v>0</v>
      </c>
      <c r="Y498" s="2">
        <v>366</v>
      </c>
      <c r="Z498" s="5">
        <v>0</v>
      </c>
      <c r="AA498" s="5">
        <v>203</v>
      </c>
      <c r="AB498" s="5">
        <v>505</v>
      </c>
      <c r="AC498" s="5">
        <v>86</v>
      </c>
      <c r="AD498" s="5">
        <v>105</v>
      </c>
      <c r="AE498" s="5">
        <v>45</v>
      </c>
      <c r="AF498" s="5">
        <f t="shared" si="207"/>
        <v>0</v>
      </c>
      <c r="AG498" s="5">
        <f t="shared" si="208"/>
        <v>0.25566750629722923</v>
      </c>
      <c r="AH498" s="5">
        <f t="shared" si="209"/>
        <v>0.6360201511335013</v>
      </c>
      <c r="AI498" s="5">
        <f t="shared" si="210"/>
        <v>0.10831234256926953</v>
      </c>
      <c r="AJ498" s="2">
        <v>0</v>
      </c>
      <c r="AK498" s="3">
        <v>149</v>
      </c>
      <c r="AL498" s="3">
        <v>558</v>
      </c>
      <c r="AM498" s="3">
        <v>112</v>
      </c>
      <c r="AN498" s="3">
        <v>89</v>
      </c>
      <c r="AO498" s="3">
        <v>33</v>
      </c>
      <c r="AP498" s="1">
        <f t="shared" si="211"/>
        <v>0</v>
      </c>
      <c r="AQ498" s="1">
        <f t="shared" si="212"/>
        <v>0.18192918192918192</v>
      </c>
      <c r="AR498" s="1">
        <f t="shared" si="213"/>
        <v>0.68131868131868134</v>
      </c>
      <c r="AS498" s="1">
        <f t="shared" si="214"/>
        <v>0.13675213675213677</v>
      </c>
      <c r="AT498" s="5">
        <f t="shared" si="215"/>
        <v>794</v>
      </c>
      <c r="AU498" s="3">
        <f t="shared" si="217"/>
        <v>819</v>
      </c>
      <c r="AV498" s="2">
        <f t="shared" si="216"/>
        <v>1387</v>
      </c>
      <c r="AW498" s="1">
        <f t="shared" si="218"/>
        <v>0.34937027707808566</v>
      </c>
      <c r="AX498" s="1">
        <f t="shared" si="219"/>
        <v>0.33870573870573872</v>
      </c>
      <c r="AY498" s="1">
        <f t="shared" si="220"/>
        <v>0</v>
      </c>
      <c r="AZ498" s="1">
        <f t="shared" si="220"/>
        <v>50.467155067155069</v>
      </c>
      <c r="BA498" s="1">
        <f t="shared" si="220"/>
        <v>188.9978021978022</v>
      </c>
      <c r="BB498" s="1">
        <f t="shared" si="220"/>
        <v>37.935042735042735</v>
      </c>
      <c r="BC498" s="1">
        <f t="shared" si="221"/>
        <v>0</v>
      </c>
      <c r="BD498" s="1">
        <f t="shared" si="221"/>
        <v>70.92216624685139</v>
      </c>
      <c r="BE498" s="1">
        <f t="shared" si="221"/>
        <v>176.43198992443325</v>
      </c>
      <c r="BF498" s="1">
        <f t="shared" si="221"/>
        <v>30.045843828715366</v>
      </c>
      <c r="BG498" s="1">
        <f t="shared" si="222"/>
        <v>0</v>
      </c>
      <c r="BH498" s="1">
        <f t="shared" si="222"/>
        <v>0.18192918192918195</v>
      </c>
      <c r="BI498" s="1">
        <f t="shared" si="222"/>
        <v>0.68131868131868134</v>
      </c>
      <c r="BJ498" s="1">
        <f t="shared" si="222"/>
        <v>0.13675213675213677</v>
      </c>
      <c r="BK498" s="1">
        <f t="shared" si="223"/>
        <v>0</v>
      </c>
      <c r="BL498" s="1">
        <f t="shared" si="223"/>
        <v>0.25566750629722923</v>
      </c>
      <c r="BM498" s="1">
        <f t="shared" si="223"/>
        <v>0.63602015113350119</v>
      </c>
      <c r="BN498" s="1">
        <f t="shared" si="223"/>
        <v>0.10831234256926951</v>
      </c>
    </row>
    <row r="499" spans="1:66" hidden="1">
      <c r="A499" s="2" t="s">
        <v>616</v>
      </c>
      <c r="B499" s="2" t="s">
        <v>105</v>
      </c>
      <c r="C499" s="2" t="s">
        <v>164</v>
      </c>
      <c r="D499" s="2" t="s">
        <v>773</v>
      </c>
      <c r="E499" s="6" t="s">
        <v>13</v>
      </c>
      <c r="F499" s="2" t="s">
        <v>1436</v>
      </c>
      <c r="G499" s="2" t="s">
        <v>1433</v>
      </c>
      <c r="H499" s="2" t="s">
        <v>1434</v>
      </c>
      <c r="I499" s="2">
        <v>12</v>
      </c>
      <c r="J499" s="2">
        <v>30</v>
      </c>
      <c r="K499" s="2" t="str">
        <f t="shared" si="202"/>
        <v>MINERIO</v>
      </c>
      <c r="L499" s="2">
        <f t="shared" si="203"/>
        <v>6.3E-5</v>
      </c>
      <c r="M499" s="2">
        <f t="shared" si="204"/>
        <v>9.9</v>
      </c>
      <c r="N499" s="8">
        <v>0.21</v>
      </c>
      <c r="O499" s="11">
        <v>0.33</v>
      </c>
      <c r="P499" s="11">
        <f t="shared" si="224"/>
        <v>5.8572949946751867E-3</v>
      </c>
      <c r="Q499" s="11">
        <f t="shared" si="225"/>
        <v>0.99999686273346611</v>
      </c>
      <c r="R499" s="11">
        <f t="shared" si="226"/>
        <v>20176.834930777422</v>
      </c>
      <c r="S499" s="11">
        <f t="shared" si="227"/>
        <v>3444725.1929450291</v>
      </c>
      <c r="T499" s="2">
        <v>11</v>
      </c>
      <c r="U499" s="2">
        <v>1867</v>
      </c>
      <c r="V499" s="2">
        <f t="shared" si="205"/>
        <v>5.8572949946751867E-3</v>
      </c>
      <c r="W499" s="2">
        <f t="shared" si="206"/>
        <v>0.99414270500532487</v>
      </c>
      <c r="X499" s="2">
        <v>0</v>
      </c>
      <c r="Y499" s="2">
        <v>529</v>
      </c>
      <c r="Z499" s="5">
        <v>0</v>
      </c>
      <c r="AA499" s="5">
        <v>47</v>
      </c>
      <c r="AB499" s="5">
        <v>915</v>
      </c>
      <c r="AC499" s="5">
        <v>175</v>
      </c>
      <c r="AD499" s="5">
        <v>65</v>
      </c>
      <c r="AE499" s="5">
        <v>87</v>
      </c>
      <c r="AF499" s="5">
        <f t="shared" si="207"/>
        <v>0</v>
      </c>
      <c r="AG499" s="5">
        <f t="shared" si="208"/>
        <v>4.1336851363236587E-2</v>
      </c>
      <c r="AH499" s="5">
        <f t="shared" si="209"/>
        <v>0.80474934036939316</v>
      </c>
      <c r="AI499" s="5">
        <f t="shared" si="210"/>
        <v>0.15391380826737028</v>
      </c>
      <c r="AJ499" s="5">
        <v>0</v>
      </c>
      <c r="AK499" s="3">
        <v>15</v>
      </c>
      <c r="AL499" s="3">
        <v>903</v>
      </c>
      <c r="AM499" s="3">
        <v>269</v>
      </c>
      <c r="AN499" s="3">
        <v>38</v>
      </c>
      <c r="AO499" s="3">
        <v>64</v>
      </c>
      <c r="AP499" s="1">
        <f t="shared" si="211"/>
        <v>0</v>
      </c>
      <c r="AQ499" s="1">
        <f t="shared" si="212"/>
        <v>1.2636899747262006E-2</v>
      </c>
      <c r="AR499" s="1">
        <f t="shared" si="213"/>
        <v>0.76074136478517274</v>
      </c>
      <c r="AS499" s="1">
        <f t="shared" si="214"/>
        <v>0.22662173546756528</v>
      </c>
      <c r="AT499" s="5">
        <f t="shared" si="215"/>
        <v>1137</v>
      </c>
      <c r="AU499" s="3">
        <f t="shared" si="217"/>
        <v>1187</v>
      </c>
      <c r="AV499" s="2">
        <f t="shared" si="216"/>
        <v>1878</v>
      </c>
      <c r="AW499" s="1">
        <f t="shared" si="218"/>
        <v>0.33034300791556725</v>
      </c>
      <c r="AX499" s="1">
        <f t="shared" si="219"/>
        <v>0.3164279696714406</v>
      </c>
      <c r="AY499" s="1">
        <f t="shared" si="220"/>
        <v>0</v>
      </c>
      <c r="AZ499" s="1">
        <f t="shared" si="220"/>
        <v>4.7464195450716087</v>
      </c>
      <c r="BA499" s="1">
        <f t="shared" si="220"/>
        <v>285.73445661331084</v>
      </c>
      <c r="BB499" s="1">
        <f t="shared" si="220"/>
        <v>85.119123841617522</v>
      </c>
      <c r="BC499" s="1">
        <f t="shared" si="221"/>
        <v>0</v>
      </c>
      <c r="BD499" s="1">
        <f t="shared" si="221"/>
        <v>15.52612137203166</v>
      </c>
      <c r="BE499" s="1">
        <f t="shared" si="221"/>
        <v>302.26385224274406</v>
      </c>
      <c r="BF499" s="1">
        <f t="shared" si="221"/>
        <v>57.810026385224269</v>
      </c>
      <c r="BG499" s="1">
        <f t="shared" si="222"/>
        <v>0</v>
      </c>
      <c r="BH499" s="1">
        <f t="shared" si="222"/>
        <v>1.2636899747262006E-2</v>
      </c>
      <c r="BI499" s="1">
        <f t="shared" si="222"/>
        <v>0.76074136478517274</v>
      </c>
      <c r="BJ499" s="1">
        <f t="shared" si="222"/>
        <v>0.22662173546756531</v>
      </c>
      <c r="BK499" s="1">
        <f t="shared" si="223"/>
        <v>0</v>
      </c>
      <c r="BL499" s="1">
        <f t="shared" si="223"/>
        <v>4.1336851363236587E-2</v>
      </c>
      <c r="BM499" s="1">
        <f t="shared" si="223"/>
        <v>0.80474934036939316</v>
      </c>
      <c r="BN499" s="1">
        <f t="shared" si="223"/>
        <v>0.15391380826737028</v>
      </c>
    </row>
    <row r="500" spans="1:66" hidden="1">
      <c r="A500" s="2" t="s">
        <v>1049</v>
      </c>
      <c r="B500" s="2" t="s">
        <v>105</v>
      </c>
      <c r="C500" s="2" t="s">
        <v>164</v>
      </c>
      <c r="E500" s="6" t="s">
        <v>138</v>
      </c>
      <c r="F500" s="2" t="s">
        <v>1436</v>
      </c>
      <c r="G500" s="2" t="s">
        <v>6</v>
      </c>
      <c r="H500" s="2" t="s">
        <v>1434</v>
      </c>
      <c r="I500" s="2">
        <v>149</v>
      </c>
      <c r="J500" s="2">
        <v>25</v>
      </c>
      <c r="K500" s="2" t="str">
        <f t="shared" si="202"/>
        <v>MINERIO</v>
      </c>
      <c r="L500" s="2">
        <f t="shared" si="203"/>
        <v>5.2500000000000002E-5</v>
      </c>
      <c r="M500" s="2">
        <f t="shared" si="204"/>
        <v>28.499999999999996</v>
      </c>
      <c r="N500" s="9">
        <v>0.21</v>
      </c>
      <c r="O500" s="10">
        <v>1.1399999999999999</v>
      </c>
      <c r="P500" s="11">
        <f t="shared" si="224"/>
        <v>0.1669064748201439</v>
      </c>
      <c r="Q500" s="11">
        <f t="shared" si="225"/>
        <v>0.99985588737349773</v>
      </c>
      <c r="R500" s="11">
        <f t="shared" si="226"/>
        <v>143118.29640287772</v>
      </c>
      <c r="S500" s="11">
        <f t="shared" si="227"/>
        <v>857352.42688147735</v>
      </c>
      <c r="T500" s="2">
        <v>232</v>
      </c>
      <c r="U500" s="2">
        <v>1158</v>
      </c>
      <c r="V500" s="2">
        <f t="shared" si="205"/>
        <v>0.1669064748201439</v>
      </c>
      <c r="W500" s="2">
        <f t="shared" si="206"/>
        <v>0.83309352517985613</v>
      </c>
      <c r="X500" s="2">
        <v>0</v>
      </c>
      <c r="Y500" s="2">
        <v>331</v>
      </c>
      <c r="Z500" s="5">
        <v>0</v>
      </c>
      <c r="AA500" s="5">
        <v>70</v>
      </c>
      <c r="AB500" s="5">
        <v>381</v>
      </c>
      <c r="AC500" s="5">
        <v>405</v>
      </c>
      <c r="AD500" s="5">
        <v>55</v>
      </c>
      <c r="AE500" s="5">
        <v>23</v>
      </c>
      <c r="AF500" s="5">
        <f t="shared" si="207"/>
        <v>0</v>
      </c>
      <c r="AG500" s="5">
        <f t="shared" si="208"/>
        <v>8.1775700934579434E-2</v>
      </c>
      <c r="AH500" s="5">
        <f t="shared" si="209"/>
        <v>0.44509345794392524</v>
      </c>
      <c r="AI500" s="5">
        <f t="shared" si="210"/>
        <v>0.47313084112149534</v>
      </c>
      <c r="AJ500" s="5">
        <v>0</v>
      </c>
      <c r="AK500" s="3">
        <v>50</v>
      </c>
      <c r="AL500" s="3">
        <v>344</v>
      </c>
      <c r="AM500" s="3">
        <v>473</v>
      </c>
      <c r="AN500" s="3">
        <v>46</v>
      </c>
      <c r="AO500" s="3">
        <v>18</v>
      </c>
      <c r="AP500" s="1">
        <f t="shared" si="211"/>
        <v>0</v>
      </c>
      <c r="AQ500" s="1">
        <f t="shared" si="212"/>
        <v>5.7670126874279123E-2</v>
      </c>
      <c r="AR500" s="1">
        <f t="shared" si="213"/>
        <v>0.39677047289504036</v>
      </c>
      <c r="AS500" s="1">
        <f t="shared" si="214"/>
        <v>0.5455594002306805</v>
      </c>
      <c r="AT500" s="5">
        <f t="shared" si="215"/>
        <v>856</v>
      </c>
      <c r="AU500" s="3">
        <f t="shared" si="217"/>
        <v>867</v>
      </c>
      <c r="AV500" s="2">
        <f t="shared" si="216"/>
        <v>1390</v>
      </c>
      <c r="AW500" s="1">
        <f t="shared" si="218"/>
        <v>0.32476635514018692</v>
      </c>
      <c r="AX500" s="1">
        <f t="shared" si="219"/>
        <v>0.32064590542099192</v>
      </c>
      <c r="AY500" s="1">
        <f t="shared" si="220"/>
        <v>0</v>
      </c>
      <c r="AZ500" s="1">
        <f t="shared" si="220"/>
        <v>16.032295271049595</v>
      </c>
      <c r="BA500" s="1">
        <f t="shared" si="220"/>
        <v>110.30219146482122</v>
      </c>
      <c r="BB500" s="1">
        <f t="shared" si="220"/>
        <v>151.66551326412917</v>
      </c>
      <c r="BC500" s="1">
        <f t="shared" si="221"/>
        <v>0</v>
      </c>
      <c r="BD500" s="1">
        <f t="shared" si="221"/>
        <v>22.733644859813083</v>
      </c>
      <c r="BE500" s="1">
        <f t="shared" si="221"/>
        <v>123.73598130841121</v>
      </c>
      <c r="BF500" s="1">
        <f t="shared" si="221"/>
        <v>131.53037383177571</v>
      </c>
      <c r="BG500" s="1">
        <f t="shared" si="222"/>
        <v>0</v>
      </c>
      <c r="BH500" s="1">
        <f t="shared" si="222"/>
        <v>5.7670126874279116E-2</v>
      </c>
      <c r="BI500" s="1">
        <f t="shared" si="222"/>
        <v>0.39677047289504036</v>
      </c>
      <c r="BJ500" s="1">
        <f t="shared" si="222"/>
        <v>0.5455594002306805</v>
      </c>
      <c r="BK500" s="1">
        <f t="shared" si="223"/>
        <v>0</v>
      </c>
      <c r="BL500" s="1">
        <f t="shared" si="223"/>
        <v>8.1775700934579434E-2</v>
      </c>
      <c r="BM500" s="1">
        <f t="shared" si="223"/>
        <v>0.44509345794392524</v>
      </c>
      <c r="BN500" s="1">
        <f t="shared" si="223"/>
        <v>0.47313084112149534</v>
      </c>
    </row>
    <row r="501" spans="1:66" hidden="1">
      <c r="A501" s="2" t="s">
        <v>616</v>
      </c>
      <c r="B501" s="2" t="s">
        <v>105</v>
      </c>
      <c r="C501" s="2" t="s">
        <v>162</v>
      </c>
      <c r="D501" s="2" t="s">
        <v>740</v>
      </c>
      <c r="E501" s="6" t="s">
        <v>4</v>
      </c>
      <c r="F501" s="2" t="s">
        <v>1436</v>
      </c>
      <c r="G501" s="2" t="s">
        <v>1433</v>
      </c>
      <c r="H501" s="2" t="s">
        <v>1434</v>
      </c>
      <c r="I501" s="2">
        <v>23</v>
      </c>
      <c r="J501" s="2">
        <v>20</v>
      </c>
      <c r="K501" s="2" t="str">
        <f t="shared" si="202"/>
        <v>MINERIO</v>
      </c>
      <c r="L501" s="2">
        <f t="shared" si="203"/>
        <v>4.2000000000000004E-5</v>
      </c>
      <c r="M501" s="2">
        <f t="shared" si="204"/>
        <v>33.6</v>
      </c>
      <c r="N501" s="9">
        <v>0.21</v>
      </c>
      <c r="O501" s="10">
        <v>1.68</v>
      </c>
      <c r="P501" s="11">
        <f t="shared" si="224"/>
        <v>0</v>
      </c>
      <c r="Q501" s="11">
        <f t="shared" si="225"/>
        <v>1</v>
      </c>
      <c r="R501" s="11">
        <f t="shared" si="226"/>
        <v>0</v>
      </c>
      <c r="S501" s="11">
        <f t="shared" si="227"/>
        <v>1406596</v>
      </c>
      <c r="T501" s="2">
        <v>0</v>
      </c>
      <c r="U501" s="2">
        <v>1186</v>
      </c>
      <c r="V501" s="2">
        <f t="shared" si="205"/>
        <v>0</v>
      </c>
      <c r="W501" s="2">
        <f t="shared" si="206"/>
        <v>1</v>
      </c>
      <c r="X501" s="2">
        <v>0</v>
      </c>
      <c r="Y501" s="2">
        <v>326</v>
      </c>
      <c r="Z501" s="2">
        <v>0</v>
      </c>
      <c r="AA501" s="2">
        <v>16</v>
      </c>
      <c r="AB501" s="2">
        <v>538</v>
      </c>
      <c r="AC501" s="2">
        <v>187</v>
      </c>
      <c r="AD501" s="2">
        <v>22</v>
      </c>
      <c r="AE501" s="2">
        <v>29</v>
      </c>
      <c r="AF501" s="5">
        <f t="shared" si="207"/>
        <v>0</v>
      </c>
      <c r="AG501" s="5">
        <f t="shared" si="208"/>
        <v>2.1592442645074223E-2</v>
      </c>
      <c r="AH501" s="5">
        <f t="shared" si="209"/>
        <v>0.72604588394062075</v>
      </c>
      <c r="AI501" s="5">
        <f t="shared" si="210"/>
        <v>0.25236167341430499</v>
      </c>
      <c r="AJ501" s="2">
        <v>0</v>
      </c>
      <c r="AK501" s="3">
        <v>12</v>
      </c>
      <c r="AL501" s="3">
        <v>502</v>
      </c>
      <c r="AM501" s="3">
        <v>249</v>
      </c>
      <c r="AN501" s="3">
        <v>10</v>
      </c>
      <c r="AO501" s="3">
        <v>19</v>
      </c>
      <c r="AP501" s="1">
        <f t="shared" si="211"/>
        <v>0</v>
      </c>
      <c r="AQ501" s="1">
        <f t="shared" si="212"/>
        <v>1.5727391874180863E-2</v>
      </c>
      <c r="AR501" s="1">
        <f t="shared" si="213"/>
        <v>0.65792922673656618</v>
      </c>
      <c r="AS501" s="1">
        <f t="shared" si="214"/>
        <v>0.32634338138925295</v>
      </c>
      <c r="AT501" s="5">
        <f t="shared" si="215"/>
        <v>741</v>
      </c>
      <c r="AU501" s="3">
        <f t="shared" si="217"/>
        <v>763</v>
      </c>
      <c r="AV501" s="2">
        <f t="shared" si="216"/>
        <v>1186</v>
      </c>
      <c r="AW501" s="1">
        <f t="shared" si="218"/>
        <v>0.32010796221322535</v>
      </c>
      <c r="AX501" s="1">
        <f t="shared" si="219"/>
        <v>0.31087811271297511</v>
      </c>
      <c r="AY501" s="1">
        <f t="shared" si="220"/>
        <v>0</v>
      </c>
      <c r="AZ501" s="1">
        <f t="shared" si="220"/>
        <v>3.7305373525557011</v>
      </c>
      <c r="BA501" s="1">
        <f t="shared" si="220"/>
        <v>156.0608125819135</v>
      </c>
      <c r="BB501" s="1">
        <f t="shared" si="220"/>
        <v>77.408650065530807</v>
      </c>
      <c r="BC501" s="1">
        <f t="shared" si="221"/>
        <v>0</v>
      </c>
      <c r="BD501" s="1">
        <f t="shared" si="221"/>
        <v>5.1217273954116056</v>
      </c>
      <c r="BE501" s="1">
        <f t="shared" si="221"/>
        <v>172.21808367071523</v>
      </c>
      <c r="BF501" s="1">
        <f t="shared" si="221"/>
        <v>59.86018893387314</v>
      </c>
      <c r="BG501" s="1">
        <f t="shared" si="222"/>
        <v>0</v>
      </c>
      <c r="BH501" s="1">
        <f t="shared" si="222"/>
        <v>1.5727391874180867E-2</v>
      </c>
      <c r="BI501" s="1">
        <f t="shared" si="222"/>
        <v>0.65792922673656618</v>
      </c>
      <c r="BJ501" s="1">
        <f t="shared" si="222"/>
        <v>0.32634338138925301</v>
      </c>
      <c r="BK501" s="1">
        <f t="shared" si="223"/>
        <v>0</v>
      </c>
      <c r="BL501" s="1">
        <f t="shared" si="223"/>
        <v>2.1592442645074227E-2</v>
      </c>
      <c r="BM501" s="1">
        <f t="shared" si="223"/>
        <v>0.72604588394062086</v>
      </c>
      <c r="BN501" s="1">
        <f t="shared" si="223"/>
        <v>0.25236167341430504</v>
      </c>
    </row>
    <row r="502" spans="1:66" hidden="1">
      <c r="A502" s="2" t="s">
        <v>161</v>
      </c>
      <c r="B502" s="2" t="s">
        <v>105</v>
      </c>
      <c r="C502" s="2" t="s">
        <v>164</v>
      </c>
      <c r="D502" s="2" t="s">
        <v>276</v>
      </c>
      <c r="E502" s="6" t="s">
        <v>6</v>
      </c>
      <c r="F502" s="2" t="s">
        <v>6</v>
      </c>
      <c r="G502" s="2" t="s">
        <v>6</v>
      </c>
      <c r="H502" s="2" t="s">
        <v>1434</v>
      </c>
      <c r="I502" s="2">
        <v>113</v>
      </c>
      <c r="J502" s="2">
        <v>10</v>
      </c>
      <c r="K502" s="2" t="str">
        <f t="shared" si="202"/>
        <v>ESTERIL</v>
      </c>
      <c r="L502" s="2">
        <f t="shared" si="203"/>
        <v>2.1000000000000002E-5</v>
      </c>
      <c r="M502" s="2">
        <f t="shared" si="204"/>
        <v>0</v>
      </c>
      <c r="N502" s="8">
        <v>0.21</v>
      </c>
      <c r="O502" s="11">
        <v>0</v>
      </c>
      <c r="P502" s="11">
        <f t="shared" si="224"/>
        <v>0</v>
      </c>
      <c r="Q502" s="11">
        <f t="shared" si="225"/>
        <v>1</v>
      </c>
      <c r="R502" s="11">
        <f t="shared" si="226"/>
        <v>0</v>
      </c>
      <c r="S502" s="11">
        <f t="shared" si="227"/>
        <v>202500</v>
      </c>
      <c r="T502" s="2">
        <v>0</v>
      </c>
      <c r="U502" s="2">
        <v>450</v>
      </c>
      <c r="V502" s="2">
        <f t="shared" si="205"/>
        <v>0</v>
      </c>
      <c r="W502" s="2">
        <f t="shared" si="206"/>
        <v>1</v>
      </c>
      <c r="X502" s="2">
        <v>0</v>
      </c>
      <c r="Y502" s="2">
        <v>232</v>
      </c>
      <c r="Z502" s="5">
        <v>0</v>
      </c>
      <c r="AA502" s="5">
        <v>7</v>
      </c>
      <c r="AB502" s="5">
        <v>95</v>
      </c>
      <c r="AC502" s="5">
        <v>221</v>
      </c>
      <c r="AD502" s="5">
        <v>10</v>
      </c>
      <c r="AE502" s="5">
        <v>3</v>
      </c>
      <c r="AF502" s="5">
        <f t="shared" si="207"/>
        <v>0</v>
      </c>
      <c r="AG502" s="5">
        <f t="shared" si="208"/>
        <v>2.1671826625386997E-2</v>
      </c>
      <c r="AH502" s="5">
        <f t="shared" si="209"/>
        <v>0.29411764705882354</v>
      </c>
      <c r="AI502" s="5">
        <f t="shared" si="210"/>
        <v>0.68421052631578949</v>
      </c>
      <c r="AJ502" s="5">
        <v>0</v>
      </c>
      <c r="AK502" s="3">
        <v>2</v>
      </c>
      <c r="AL502" s="3">
        <v>73</v>
      </c>
      <c r="AM502" s="3">
        <v>250</v>
      </c>
      <c r="AN502" s="3">
        <v>6</v>
      </c>
      <c r="AO502" s="3">
        <v>4</v>
      </c>
      <c r="AP502" s="1">
        <f t="shared" si="211"/>
        <v>0</v>
      </c>
      <c r="AQ502" s="1">
        <f t="shared" si="212"/>
        <v>6.1538461538461538E-3</v>
      </c>
      <c r="AR502" s="1">
        <f t="shared" si="213"/>
        <v>0.22461538461538461</v>
      </c>
      <c r="AS502" s="1">
        <f t="shared" si="214"/>
        <v>0.76923076923076927</v>
      </c>
      <c r="AT502" s="5">
        <f t="shared" si="215"/>
        <v>323</v>
      </c>
      <c r="AU502" s="3">
        <f t="shared" si="217"/>
        <v>325</v>
      </c>
      <c r="AV502" s="2">
        <f t="shared" si="216"/>
        <v>450</v>
      </c>
      <c r="AW502" s="1">
        <f t="shared" si="218"/>
        <v>0.27863777089783281</v>
      </c>
      <c r="AX502" s="1">
        <f t="shared" si="219"/>
        <v>0.27692307692307694</v>
      </c>
      <c r="AY502" s="1">
        <f t="shared" si="220"/>
        <v>0</v>
      </c>
      <c r="AZ502" s="1">
        <f t="shared" si="220"/>
        <v>0.55384615384615388</v>
      </c>
      <c r="BA502" s="1">
        <f t="shared" si="220"/>
        <v>20.215384615384618</v>
      </c>
      <c r="BB502" s="1">
        <f t="shared" si="220"/>
        <v>69.230769230769241</v>
      </c>
      <c r="BC502" s="1">
        <f t="shared" si="221"/>
        <v>0</v>
      </c>
      <c r="BD502" s="1">
        <f t="shared" si="221"/>
        <v>1.9504643962848296</v>
      </c>
      <c r="BE502" s="1">
        <f t="shared" si="221"/>
        <v>26.470588235294116</v>
      </c>
      <c r="BF502" s="1">
        <f t="shared" si="221"/>
        <v>61.578947368421055</v>
      </c>
      <c r="BG502" s="1">
        <f t="shared" si="222"/>
        <v>0</v>
      </c>
      <c r="BH502" s="1">
        <f t="shared" si="222"/>
        <v>6.153846153846153E-3</v>
      </c>
      <c r="BI502" s="1">
        <f t="shared" si="222"/>
        <v>0.22461538461538461</v>
      </c>
      <c r="BJ502" s="1">
        <f t="shared" si="222"/>
        <v>0.76923076923076927</v>
      </c>
      <c r="BK502" s="1">
        <f t="shared" si="223"/>
        <v>0</v>
      </c>
      <c r="BL502" s="1">
        <f t="shared" si="223"/>
        <v>2.1671826625386994E-2</v>
      </c>
      <c r="BM502" s="1">
        <f t="shared" si="223"/>
        <v>0.29411764705882348</v>
      </c>
      <c r="BN502" s="1">
        <f t="shared" si="223"/>
        <v>0.68421052631578949</v>
      </c>
    </row>
    <row r="503" spans="1:66" hidden="1">
      <c r="A503" s="2" t="s">
        <v>1049</v>
      </c>
      <c r="B503" s="2" t="s">
        <v>105</v>
      </c>
      <c r="C503" s="2" t="s">
        <v>164</v>
      </c>
      <c r="E503" s="6" t="s">
        <v>6</v>
      </c>
      <c r="F503" s="2" t="s">
        <v>1436</v>
      </c>
      <c r="G503" s="2" t="s">
        <v>6</v>
      </c>
      <c r="H503" s="2" t="s">
        <v>1434</v>
      </c>
      <c r="I503" s="2">
        <v>217</v>
      </c>
      <c r="J503" s="2">
        <v>5</v>
      </c>
      <c r="K503" s="2" t="str">
        <f t="shared" si="202"/>
        <v>MINERIO</v>
      </c>
      <c r="L503" s="2">
        <f t="shared" si="203"/>
        <v>1.0500000000000001E-5</v>
      </c>
      <c r="M503" s="2">
        <f t="shared" si="204"/>
        <v>2.5499999999999998</v>
      </c>
      <c r="N503" s="8">
        <v>0.21</v>
      </c>
      <c r="O503" s="11">
        <v>0.51</v>
      </c>
      <c r="P503" s="11">
        <f t="shared" si="224"/>
        <v>5.0970873786407765E-2</v>
      </c>
      <c r="Q503" s="11">
        <f t="shared" si="225"/>
        <v>0.99986965670057659</v>
      </c>
      <c r="R503" s="11">
        <f t="shared" si="226"/>
        <v>6977.9126213592226</v>
      </c>
      <c r="S503" s="11">
        <f t="shared" si="227"/>
        <v>136882.15600230894</v>
      </c>
      <c r="T503" s="2">
        <v>21</v>
      </c>
      <c r="U503" s="2">
        <v>391</v>
      </c>
      <c r="V503" s="2">
        <f t="shared" si="205"/>
        <v>5.0970873786407765E-2</v>
      </c>
      <c r="W503" s="2">
        <f t="shared" si="206"/>
        <v>0.94902912621359226</v>
      </c>
      <c r="X503" s="2">
        <v>0</v>
      </c>
      <c r="Y503" s="2">
        <v>227</v>
      </c>
      <c r="Z503" s="5">
        <v>0</v>
      </c>
      <c r="AA503" s="5">
        <v>9</v>
      </c>
      <c r="AB503" s="5">
        <v>95</v>
      </c>
      <c r="AC503" s="5">
        <v>195</v>
      </c>
      <c r="AD503" s="5">
        <v>7</v>
      </c>
      <c r="AE503" s="5">
        <v>1</v>
      </c>
      <c r="AF503" s="5">
        <f t="shared" si="207"/>
        <v>0</v>
      </c>
      <c r="AG503" s="5">
        <f t="shared" si="208"/>
        <v>3.0100334448160536E-2</v>
      </c>
      <c r="AH503" s="5">
        <f t="shared" si="209"/>
        <v>0.31772575250836121</v>
      </c>
      <c r="AI503" s="5">
        <f t="shared" si="210"/>
        <v>0.65217391304347827</v>
      </c>
      <c r="AJ503" s="5">
        <v>0</v>
      </c>
      <c r="AK503" s="3">
        <v>5</v>
      </c>
      <c r="AL503" s="3">
        <v>75</v>
      </c>
      <c r="AM503" s="3">
        <v>219</v>
      </c>
      <c r="AN503" s="3">
        <v>5</v>
      </c>
      <c r="AO503" s="3">
        <v>3</v>
      </c>
      <c r="AP503" s="1">
        <f t="shared" si="211"/>
        <v>0</v>
      </c>
      <c r="AQ503" s="1">
        <f t="shared" si="212"/>
        <v>1.6722408026755852E-2</v>
      </c>
      <c r="AR503" s="1">
        <f t="shared" si="213"/>
        <v>0.25083612040133779</v>
      </c>
      <c r="AS503" s="1">
        <f t="shared" si="214"/>
        <v>0.73244147157190631</v>
      </c>
      <c r="AT503" s="5">
        <f t="shared" si="215"/>
        <v>299</v>
      </c>
      <c r="AU503" s="3">
        <f t="shared" si="217"/>
        <v>299</v>
      </c>
      <c r="AV503" s="2">
        <f t="shared" si="216"/>
        <v>412</v>
      </c>
      <c r="AW503" s="1">
        <f t="shared" si="218"/>
        <v>0.27558528428093648</v>
      </c>
      <c r="AX503" s="1">
        <f t="shared" si="219"/>
        <v>0.27558528428093648</v>
      </c>
      <c r="AY503" s="1">
        <f t="shared" si="220"/>
        <v>0</v>
      </c>
      <c r="AZ503" s="1">
        <f t="shared" si="220"/>
        <v>1.3779264214046825</v>
      </c>
      <c r="BA503" s="1">
        <f t="shared" si="220"/>
        <v>20.668896321070235</v>
      </c>
      <c r="BB503" s="1">
        <f t="shared" si="220"/>
        <v>60.35317725752509</v>
      </c>
      <c r="BC503" s="1">
        <f t="shared" si="221"/>
        <v>0</v>
      </c>
      <c r="BD503" s="1">
        <f t="shared" si="221"/>
        <v>2.4802675585284284</v>
      </c>
      <c r="BE503" s="1">
        <f t="shared" si="221"/>
        <v>26.180602006688964</v>
      </c>
      <c r="BF503" s="1">
        <f t="shared" si="221"/>
        <v>53.739130434782616</v>
      </c>
      <c r="BG503" s="1">
        <f t="shared" si="222"/>
        <v>0</v>
      </c>
      <c r="BH503" s="1">
        <f t="shared" si="222"/>
        <v>1.6722408026755856E-2</v>
      </c>
      <c r="BI503" s="1">
        <f t="shared" si="222"/>
        <v>0.25083612040133779</v>
      </c>
      <c r="BJ503" s="1">
        <f t="shared" si="222"/>
        <v>0.73244147157190642</v>
      </c>
      <c r="BK503" s="1">
        <f t="shared" si="223"/>
        <v>0</v>
      </c>
      <c r="BL503" s="1">
        <f t="shared" si="223"/>
        <v>3.0100334448160536E-2</v>
      </c>
      <c r="BM503" s="1">
        <f t="shared" si="223"/>
        <v>0.31772575250836121</v>
      </c>
      <c r="BN503" s="1">
        <f t="shared" si="223"/>
        <v>0.65217391304347827</v>
      </c>
    </row>
    <row r="504" spans="1:66" hidden="1">
      <c r="A504" s="2" t="s">
        <v>616</v>
      </c>
      <c r="B504" s="2" t="s">
        <v>105</v>
      </c>
      <c r="C504" s="2" t="s">
        <v>164</v>
      </c>
      <c r="D504" s="2" t="s">
        <v>788</v>
      </c>
      <c r="E504" s="6" t="s">
        <v>5</v>
      </c>
      <c r="F504" s="2" t="s">
        <v>1436</v>
      </c>
      <c r="G504" s="2" t="s">
        <v>1433</v>
      </c>
      <c r="H504" s="2" t="s">
        <v>1434</v>
      </c>
      <c r="I504" s="2">
        <v>27</v>
      </c>
      <c r="J504" s="2">
        <v>90</v>
      </c>
      <c r="K504" s="2" t="str">
        <f t="shared" si="202"/>
        <v>MINERIO</v>
      </c>
      <c r="L504" s="2">
        <f t="shared" si="203"/>
        <v>1.8000000000000001E-4</v>
      </c>
      <c r="M504" s="2">
        <f t="shared" si="204"/>
        <v>86.399999999999991</v>
      </c>
      <c r="N504" s="8">
        <v>0.2</v>
      </c>
      <c r="O504" s="11">
        <v>0.96</v>
      </c>
      <c r="P504" s="11">
        <f t="shared" si="224"/>
        <v>3.4431874077717659E-3</v>
      </c>
      <c r="Q504" s="11">
        <f t="shared" si="225"/>
        <v>0.99999915025062147</v>
      </c>
      <c r="R504" s="11">
        <f t="shared" si="226"/>
        <v>56142.699458927695</v>
      </c>
      <c r="S504" s="11">
        <f t="shared" si="227"/>
        <v>16305430.144459095</v>
      </c>
      <c r="T504" s="2">
        <v>14</v>
      </c>
      <c r="U504" s="2">
        <v>4052</v>
      </c>
      <c r="V504" s="2">
        <f t="shared" si="205"/>
        <v>3.4431874077717659E-3</v>
      </c>
      <c r="W504" s="2">
        <f t="shared" si="206"/>
        <v>0.99655681259222828</v>
      </c>
      <c r="X504" s="2">
        <v>0</v>
      </c>
      <c r="Y504" s="2">
        <v>815</v>
      </c>
      <c r="Z504" s="5">
        <v>0</v>
      </c>
      <c r="AA504" s="5">
        <v>37</v>
      </c>
      <c r="AB504" s="5">
        <v>1808</v>
      </c>
      <c r="AC504" s="5">
        <v>698</v>
      </c>
      <c r="AD504" s="5">
        <v>37</v>
      </c>
      <c r="AE504" s="5">
        <v>53</v>
      </c>
      <c r="AF504" s="5">
        <f t="shared" si="207"/>
        <v>0</v>
      </c>
      <c r="AG504" s="5">
        <f t="shared" si="208"/>
        <v>1.4549744396382226E-2</v>
      </c>
      <c r="AH504" s="5">
        <f t="shared" si="209"/>
        <v>0.71097129374754231</v>
      </c>
      <c r="AI504" s="5">
        <f t="shared" si="210"/>
        <v>0.27447896185607551</v>
      </c>
      <c r="AJ504" s="5">
        <v>0</v>
      </c>
      <c r="AK504" s="3">
        <v>29</v>
      </c>
      <c r="AL504" s="3">
        <v>1527</v>
      </c>
      <c r="AM504" s="3">
        <v>1022</v>
      </c>
      <c r="AN504" s="3">
        <v>32</v>
      </c>
      <c r="AO504" s="3">
        <v>23</v>
      </c>
      <c r="AP504" s="1">
        <f t="shared" si="211"/>
        <v>0</v>
      </c>
      <c r="AQ504" s="1">
        <f t="shared" si="212"/>
        <v>1.1249030256012413E-2</v>
      </c>
      <c r="AR504" s="1">
        <f t="shared" si="213"/>
        <v>0.59231962761830881</v>
      </c>
      <c r="AS504" s="1">
        <f t="shared" si="214"/>
        <v>0.39643134212567882</v>
      </c>
      <c r="AT504" s="5">
        <f t="shared" si="215"/>
        <v>2543</v>
      </c>
      <c r="AU504" s="3">
        <f t="shared" si="217"/>
        <v>2578</v>
      </c>
      <c r="AV504" s="2">
        <f t="shared" si="216"/>
        <v>4066</v>
      </c>
      <c r="AW504" s="1">
        <f t="shared" si="218"/>
        <v>0.31977978765237908</v>
      </c>
      <c r="AX504" s="1">
        <f t="shared" si="219"/>
        <v>0.31543832428238944</v>
      </c>
      <c r="AY504" s="1">
        <f t="shared" si="220"/>
        <v>0</v>
      </c>
      <c r="AZ504" s="1">
        <f t="shared" si="220"/>
        <v>9.1477114041892928</v>
      </c>
      <c r="BA504" s="1">
        <f t="shared" si="220"/>
        <v>481.67432117920868</v>
      </c>
      <c r="BB504" s="1">
        <f t="shared" si="220"/>
        <v>322.37796741660202</v>
      </c>
      <c r="BC504" s="1">
        <f t="shared" si="221"/>
        <v>0</v>
      </c>
      <c r="BD504" s="1">
        <f t="shared" si="221"/>
        <v>11.831852143138025</v>
      </c>
      <c r="BE504" s="1">
        <f t="shared" si="221"/>
        <v>578.16185607550142</v>
      </c>
      <c r="BF504" s="1">
        <f t="shared" si="221"/>
        <v>223.20629178136059</v>
      </c>
      <c r="BG504" s="1">
        <f t="shared" si="222"/>
        <v>0</v>
      </c>
      <c r="BH504" s="1">
        <f t="shared" si="222"/>
        <v>1.1249030256012411E-2</v>
      </c>
      <c r="BI504" s="1">
        <f t="shared" si="222"/>
        <v>0.5923196276183087</v>
      </c>
      <c r="BJ504" s="1">
        <f t="shared" si="222"/>
        <v>0.39643134212567882</v>
      </c>
      <c r="BK504" s="1">
        <f t="shared" si="223"/>
        <v>0</v>
      </c>
      <c r="BL504" s="1">
        <f t="shared" si="223"/>
        <v>1.4549744396382224E-2</v>
      </c>
      <c r="BM504" s="1">
        <f t="shared" si="223"/>
        <v>0.71097129374754231</v>
      </c>
      <c r="BN504" s="1">
        <f t="shared" si="223"/>
        <v>0.27447896185607545</v>
      </c>
    </row>
    <row r="505" spans="1:66" hidden="1">
      <c r="A505" s="2" t="s">
        <v>161</v>
      </c>
      <c r="B505" s="2" t="s">
        <v>105</v>
      </c>
      <c r="C505" s="2" t="s">
        <v>164</v>
      </c>
      <c r="D505" s="2" t="s">
        <v>250</v>
      </c>
      <c r="E505" s="6" t="s">
        <v>76</v>
      </c>
      <c r="F505" s="2" t="s">
        <v>1436</v>
      </c>
      <c r="G505" s="2" t="s">
        <v>1433</v>
      </c>
      <c r="H505" s="2" t="s">
        <v>1434</v>
      </c>
      <c r="I505" s="2">
        <v>87</v>
      </c>
      <c r="J505" s="2">
        <v>70</v>
      </c>
      <c r="K505" s="2" t="str">
        <f t="shared" si="202"/>
        <v>ESTERIL</v>
      </c>
      <c r="L505" s="2">
        <f t="shared" si="203"/>
        <v>1.3999999999999999E-4</v>
      </c>
      <c r="M505" s="2">
        <f t="shared" si="204"/>
        <v>7</v>
      </c>
      <c r="N505" s="9">
        <v>0.2</v>
      </c>
      <c r="O505" s="10">
        <v>0.1</v>
      </c>
      <c r="P505" s="11">
        <f t="shared" si="224"/>
        <v>1.7270572299356586E-2</v>
      </c>
      <c r="Q505" s="11">
        <f t="shared" si="225"/>
        <v>0.99999404876997999</v>
      </c>
      <c r="R505" s="11">
        <f t="shared" si="226"/>
        <v>140378.68303420249</v>
      </c>
      <c r="S505" s="11">
        <f t="shared" si="227"/>
        <v>8128152.6272061998</v>
      </c>
      <c r="T505" s="2">
        <v>51</v>
      </c>
      <c r="U505" s="2">
        <v>2902</v>
      </c>
      <c r="V505" s="2">
        <f t="shared" si="205"/>
        <v>1.7270572299356586E-2</v>
      </c>
      <c r="W505" s="2">
        <f t="shared" si="206"/>
        <v>0.98272942770064342</v>
      </c>
      <c r="X505" s="2">
        <v>0</v>
      </c>
      <c r="Y505" s="2">
        <v>534</v>
      </c>
      <c r="Z505" s="5">
        <v>0</v>
      </c>
      <c r="AA505" s="5">
        <v>19</v>
      </c>
      <c r="AB505" s="5">
        <v>1548</v>
      </c>
      <c r="AC505" s="5">
        <v>269</v>
      </c>
      <c r="AD505" s="5">
        <v>29</v>
      </c>
      <c r="AE505" s="5">
        <v>69</v>
      </c>
      <c r="AF505" s="5">
        <f t="shared" si="207"/>
        <v>0</v>
      </c>
      <c r="AG505" s="5">
        <f t="shared" si="208"/>
        <v>1.0348583877995643E-2</v>
      </c>
      <c r="AH505" s="5">
        <f t="shared" si="209"/>
        <v>0.84313725490196079</v>
      </c>
      <c r="AI505" s="5">
        <f t="shared" si="210"/>
        <v>0.14651416122004357</v>
      </c>
      <c r="AJ505" s="5">
        <v>0</v>
      </c>
      <c r="AK505" s="3">
        <v>7</v>
      </c>
      <c r="AL505" s="3">
        <v>1447</v>
      </c>
      <c r="AM505" s="3">
        <v>420</v>
      </c>
      <c r="AN505" s="3">
        <v>15</v>
      </c>
      <c r="AO505" s="3">
        <v>45</v>
      </c>
      <c r="AP505" s="1">
        <f t="shared" si="211"/>
        <v>0</v>
      </c>
      <c r="AQ505" s="1">
        <f t="shared" si="212"/>
        <v>3.735325506937033E-3</v>
      </c>
      <c r="AR505" s="1">
        <f t="shared" si="213"/>
        <v>0.77214514407684098</v>
      </c>
      <c r="AS505" s="1">
        <f t="shared" si="214"/>
        <v>0.22411953041622198</v>
      </c>
      <c r="AT505" s="5">
        <f t="shared" si="215"/>
        <v>1836</v>
      </c>
      <c r="AU505" s="3">
        <f t="shared" si="217"/>
        <v>1874</v>
      </c>
      <c r="AV505" s="2">
        <f t="shared" si="216"/>
        <v>2953</v>
      </c>
      <c r="AW505" s="1">
        <f t="shared" si="218"/>
        <v>0.32167755991285402</v>
      </c>
      <c r="AX505" s="1">
        <f t="shared" si="219"/>
        <v>0.31515474919957309</v>
      </c>
      <c r="AY505" s="1">
        <f t="shared" si="220"/>
        <v>0</v>
      </c>
      <c r="AZ505" s="1">
        <f t="shared" si="220"/>
        <v>2.2060832443970115</v>
      </c>
      <c r="BA505" s="1">
        <f t="shared" si="220"/>
        <v>456.02892209178225</v>
      </c>
      <c r="BB505" s="1">
        <f t="shared" si="220"/>
        <v>132.36499466382071</v>
      </c>
      <c r="BC505" s="1">
        <f t="shared" si="221"/>
        <v>0</v>
      </c>
      <c r="BD505" s="1">
        <f t="shared" si="221"/>
        <v>6.1118736383442265</v>
      </c>
      <c r="BE505" s="1">
        <f t="shared" si="221"/>
        <v>497.95686274509802</v>
      </c>
      <c r="BF505" s="1">
        <f t="shared" si="221"/>
        <v>86.531263616557737</v>
      </c>
      <c r="BG505" s="1">
        <f t="shared" si="222"/>
        <v>0</v>
      </c>
      <c r="BH505" s="1">
        <f t="shared" si="222"/>
        <v>3.7353255069370334E-3</v>
      </c>
      <c r="BI505" s="1">
        <f t="shared" si="222"/>
        <v>0.77214514407684109</v>
      </c>
      <c r="BJ505" s="1">
        <f t="shared" si="222"/>
        <v>0.22411953041622204</v>
      </c>
      <c r="BK505" s="1">
        <f t="shared" si="223"/>
        <v>0</v>
      </c>
      <c r="BL505" s="1">
        <f t="shared" si="223"/>
        <v>1.0348583877995645E-2</v>
      </c>
      <c r="BM505" s="1">
        <f t="shared" si="223"/>
        <v>0.8431372549019609</v>
      </c>
      <c r="BN505" s="1">
        <f t="shared" si="223"/>
        <v>0.1465141612200436</v>
      </c>
    </row>
    <row r="506" spans="1:66" hidden="1">
      <c r="A506" s="2" t="s">
        <v>1049</v>
      </c>
      <c r="B506" s="2" t="s">
        <v>105</v>
      </c>
      <c r="C506" s="2" t="s">
        <v>164</v>
      </c>
      <c r="E506" s="6" t="s">
        <v>151</v>
      </c>
      <c r="F506" s="2" t="s">
        <v>1141</v>
      </c>
      <c r="G506" s="2" t="s">
        <v>1433</v>
      </c>
      <c r="H506" s="2" t="s">
        <v>1141</v>
      </c>
      <c r="I506" s="2">
        <v>279</v>
      </c>
      <c r="J506" s="2">
        <v>35</v>
      </c>
      <c r="K506" s="2" t="str">
        <f t="shared" si="202"/>
        <v>MINERIO</v>
      </c>
      <c r="L506" s="2">
        <f t="shared" si="203"/>
        <v>6.9999999999999994E-5</v>
      </c>
      <c r="M506" s="2">
        <f t="shared" si="204"/>
        <v>51.8</v>
      </c>
      <c r="N506" s="8">
        <v>0.2</v>
      </c>
      <c r="O506" s="11">
        <v>1.48</v>
      </c>
      <c r="P506" s="11">
        <f t="shared" si="224"/>
        <v>1.1904761904761904E-2</v>
      </c>
      <c r="Q506" s="11">
        <f t="shared" si="225"/>
        <v>0.99999245106402246</v>
      </c>
      <c r="R506" s="11">
        <f t="shared" si="226"/>
        <v>28897.190476190473</v>
      </c>
      <c r="S506" s="11">
        <f t="shared" si="227"/>
        <v>2427345.6759845698</v>
      </c>
      <c r="T506" s="2">
        <v>19</v>
      </c>
      <c r="U506" s="2">
        <v>1577</v>
      </c>
      <c r="V506" s="2">
        <f t="shared" si="205"/>
        <v>1.1904761904761904E-2</v>
      </c>
      <c r="W506" s="2">
        <f t="shared" si="206"/>
        <v>0.98809523809523814</v>
      </c>
      <c r="X506" s="2">
        <v>0</v>
      </c>
      <c r="Y506" s="2">
        <v>460</v>
      </c>
      <c r="Z506" s="5">
        <v>0</v>
      </c>
      <c r="AA506" s="5">
        <v>88</v>
      </c>
      <c r="AB506" s="5">
        <v>739</v>
      </c>
      <c r="AC506" s="5">
        <v>108</v>
      </c>
      <c r="AD506" s="5">
        <v>94</v>
      </c>
      <c r="AE506" s="5">
        <v>53</v>
      </c>
      <c r="AF506" s="5">
        <f t="shared" si="207"/>
        <v>0</v>
      </c>
      <c r="AG506" s="5">
        <f t="shared" si="208"/>
        <v>9.4117647058823528E-2</v>
      </c>
      <c r="AH506" s="5">
        <f t="shared" si="209"/>
        <v>0.79037433155080217</v>
      </c>
      <c r="AI506" s="5">
        <f t="shared" si="210"/>
        <v>0.11550802139037433</v>
      </c>
      <c r="AJ506" s="5">
        <v>0</v>
      </c>
      <c r="AK506" s="3">
        <v>55</v>
      </c>
      <c r="AL506" s="3">
        <v>744</v>
      </c>
      <c r="AM506" s="3">
        <v>178</v>
      </c>
      <c r="AN506" s="3">
        <v>57</v>
      </c>
      <c r="AO506" s="3">
        <v>48</v>
      </c>
      <c r="AP506" s="1">
        <f t="shared" si="211"/>
        <v>0</v>
      </c>
      <c r="AQ506" s="1">
        <f t="shared" si="212"/>
        <v>5.6294779938587509E-2</v>
      </c>
      <c r="AR506" s="1">
        <f t="shared" si="213"/>
        <v>0.76151484135107472</v>
      </c>
      <c r="AS506" s="1">
        <f t="shared" si="214"/>
        <v>0.18219037871033777</v>
      </c>
      <c r="AT506" s="5">
        <f t="shared" si="215"/>
        <v>935</v>
      </c>
      <c r="AU506" s="3">
        <f t="shared" si="217"/>
        <v>977</v>
      </c>
      <c r="AV506" s="2">
        <f t="shared" si="216"/>
        <v>1596</v>
      </c>
      <c r="AW506" s="1">
        <f t="shared" si="218"/>
        <v>0.34139037433155078</v>
      </c>
      <c r="AX506" s="1">
        <f t="shared" si="219"/>
        <v>0.32671443193449334</v>
      </c>
      <c r="AY506" s="1">
        <f t="shared" si="220"/>
        <v>0</v>
      </c>
      <c r="AZ506" s="1">
        <f t="shared" si="220"/>
        <v>17.969293756397136</v>
      </c>
      <c r="BA506" s="1">
        <f t="shared" si="220"/>
        <v>243.07553735926305</v>
      </c>
      <c r="BB506" s="1">
        <f t="shared" si="220"/>
        <v>58.155168884339815</v>
      </c>
      <c r="BC506" s="1">
        <f t="shared" si="221"/>
        <v>0</v>
      </c>
      <c r="BD506" s="1">
        <f t="shared" si="221"/>
        <v>30.042352941176468</v>
      </c>
      <c r="BE506" s="1">
        <f t="shared" si="221"/>
        <v>252.28748663101604</v>
      </c>
      <c r="BF506" s="1">
        <f t="shared" si="221"/>
        <v>36.870160427807484</v>
      </c>
      <c r="BG506" s="1">
        <f t="shared" si="222"/>
        <v>0</v>
      </c>
      <c r="BH506" s="1">
        <f t="shared" si="222"/>
        <v>5.6294779938587509E-2</v>
      </c>
      <c r="BI506" s="1">
        <f t="shared" si="222"/>
        <v>0.76151484135107461</v>
      </c>
      <c r="BJ506" s="1">
        <f t="shared" si="222"/>
        <v>0.18219037871033775</v>
      </c>
      <c r="BK506" s="1">
        <f t="shared" si="223"/>
        <v>0</v>
      </c>
      <c r="BL506" s="1">
        <f t="shared" si="223"/>
        <v>9.4117647058823528E-2</v>
      </c>
      <c r="BM506" s="1">
        <f t="shared" si="223"/>
        <v>0.79037433155080217</v>
      </c>
      <c r="BN506" s="1">
        <f t="shared" si="223"/>
        <v>0.11550802139037433</v>
      </c>
    </row>
    <row r="507" spans="1:66" hidden="1">
      <c r="A507" s="2" t="s">
        <v>616</v>
      </c>
      <c r="B507" s="2" t="s">
        <v>105</v>
      </c>
      <c r="C507" s="2" t="s">
        <v>164</v>
      </c>
      <c r="D507" s="2" t="s">
        <v>834</v>
      </c>
      <c r="E507" s="6" t="s">
        <v>18</v>
      </c>
      <c r="F507" s="2" t="s">
        <v>6</v>
      </c>
      <c r="G507" s="2" t="s">
        <v>6</v>
      </c>
      <c r="H507" s="2" t="s">
        <v>1141</v>
      </c>
      <c r="I507" s="2">
        <v>73</v>
      </c>
      <c r="J507" s="2">
        <v>30</v>
      </c>
      <c r="K507" s="2" t="str">
        <f t="shared" si="202"/>
        <v>ESTERIL</v>
      </c>
      <c r="L507" s="2">
        <f t="shared" si="203"/>
        <v>6.0000000000000002E-5</v>
      </c>
      <c r="M507" s="2">
        <f t="shared" si="204"/>
        <v>1.7999999999999998</v>
      </c>
      <c r="N507" s="8">
        <v>0.2</v>
      </c>
      <c r="O507" s="11">
        <v>0.06</v>
      </c>
      <c r="P507" s="11">
        <f t="shared" si="224"/>
        <v>7.5780089153046057E-2</v>
      </c>
      <c r="Q507" s="11">
        <f t="shared" si="225"/>
        <v>0.99993908724020997</v>
      </c>
      <c r="R507" s="11">
        <f t="shared" si="226"/>
        <v>98829.664190193158</v>
      </c>
      <c r="S507" s="11">
        <f t="shared" si="227"/>
        <v>1304084.5597715413</v>
      </c>
      <c r="T507" s="2">
        <v>102</v>
      </c>
      <c r="U507" s="2">
        <v>1244</v>
      </c>
      <c r="V507" s="2">
        <f t="shared" si="205"/>
        <v>7.5780089153046057E-2</v>
      </c>
      <c r="W507" s="2">
        <f t="shared" si="206"/>
        <v>0.92421991084695398</v>
      </c>
      <c r="X507" s="2">
        <v>0</v>
      </c>
      <c r="Y507" s="2">
        <v>458</v>
      </c>
      <c r="Z507" s="5">
        <v>0</v>
      </c>
      <c r="AA507" s="5">
        <v>0</v>
      </c>
      <c r="AB507" s="5">
        <v>374</v>
      </c>
      <c r="AC507" s="5">
        <v>553</v>
      </c>
      <c r="AD507" s="5">
        <v>0</v>
      </c>
      <c r="AE507" s="5">
        <v>4</v>
      </c>
      <c r="AF507" s="5">
        <f t="shared" si="207"/>
        <v>0</v>
      </c>
      <c r="AG507" s="5">
        <f t="shared" si="208"/>
        <v>0</v>
      </c>
      <c r="AH507" s="5">
        <f t="shared" si="209"/>
        <v>0.40345199568500539</v>
      </c>
      <c r="AI507" s="5">
        <f t="shared" si="210"/>
        <v>0.59654800431499455</v>
      </c>
      <c r="AJ507" s="5">
        <v>0</v>
      </c>
      <c r="AK507" s="3">
        <v>0</v>
      </c>
      <c r="AL507" s="3">
        <v>257</v>
      </c>
      <c r="AM507" s="3">
        <v>672</v>
      </c>
      <c r="AN507" s="3">
        <v>0</v>
      </c>
      <c r="AO507" s="3">
        <v>2</v>
      </c>
      <c r="AP507" s="1">
        <f t="shared" si="211"/>
        <v>0</v>
      </c>
      <c r="AQ507" s="1">
        <f t="shared" si="212"/>
        <v>0</v>
      </c>
      <c r="AR507" s="1">
        <f t="shared" si="213"/>
        <v>0.27664155005382129</v>
      </c>
      <c r="AS507" s="1">
        <f t="shared" si="214"/>
        <v>0.72335844994617871</v>
      </c>
      <c r="AT507" s="5">
        <f t="shared" si="215"/>
        <v>927</v>
      </c>
      <c r="AU507" s="3">
        <f t="shared" si="217"/>
        <v>929</v>
      </c>
      <c r="AV507" s="2">
        <f t="shared" si="216"/>
        <v>1346</v>
      </c>
      <c r="AW507" s="1">
        <f t="shared" si="218"/>
        <v>0.29039913700107872</v>
      </c>
      <c r="AX507" s="1">
        <f t="shared" si="219"/>
        <v>0.28977395048439181</v>
      </c>
      <c r="AY507" s="1">
        <f t="shared" si="220"/>
        <v>0</v>
      </c>
      <c r="AZ507" s="1">
        <f t="shared" si="220"/>
        <v>0</v>
      </c>
      <c r="BA507" s="1">
        <f t="shared" si="220"/>
        <v>74.471905274488691</v>
      </c>
      <c r="BB507" s="1">
        <f t="shared" si="220"/>
        <v>194.72809472551128</v>
      </c>
      <c r="BC507" s="1">
        <f t="shared" si="221"/>
        <v>0</v>
      </c>
      <c r="BD507" s="1">
        <f t="shared" si="221"/>
        <v>0</v>
      </c>
      <c r="BE507" s="1">
        <f t="shared" si="221"/>
        <v>108.60927723840344</v>
      </c>
      <c r="BF507" s="1">
        <f t="shared" si="221"/>
        <v>160.59072276159654</v>
      </c>
      <c r="BG507" s="1">
        <f t="shared" si="222"/>
        <v>0</v>
      </c>
      <c r="BH507" s="1">
        <f t="shared" si="222"/>
        <v>0</v>
      </c>
      <c r="BI507" s="1">
        <f t="shared" si="222"/>
        <v>0.27664155005382129</v>
      </c>
      <c r="BJ507" s="1">
        <f t="shared" si="222"/>
        <v>0.72335844994617859</v>
      </c>
      <c r="BK507" s="1">
        <f t="shared" si="223"/>
        <v>0</v>
      </c>
      <c r="BL507" s="1">
        <f t="shared" si="223"/>
        <v>0</v>
      </c>
      <c r="BM507" s="1">
        <f t="shared" si="223"/>
        <v>0.40345199568500534</v>
      </c>
      <c r="BN507" s="1">
        <f t="shared" si="223"/>
        <v>0.59654800431499455</v>
      </c>
    </row>
    <row r="508" spans="1:66" hidden="1">
      <c r="A508" s="2" t="s">
        <v>1049</v>
      </c>
      <c r="B508" s="2" t="s">
        <v>105</v>
      </c>
      <c r="C508" s="2" t="s">
        <v>164</v>
      </c>
      <c r="E508" s="6" t="s">
        <v>138</v>
      </c>
      <c r="F508" s="2" t="s">
        <v>6</v>
      </c>
      <c r="G508" s="2" t="s">
        <v>6</v>
      </c>
      <c r="H508" s="2" t="s">
        <v>1434</v>
      </c>
      <c r="I508" s="2">
        <v>150</v>
      </c>
      <c r="J508" s="2">
        <v>20</v>
      </c>
      <c r="K508" s="2" t="str">
        <f t="shared" si="202"/>
        <v>ESTERIL</v>
      </c>
      <c r="L508" s="2">
        <f t="shared" si="203"/>
        <v>4.0000000000000003E-5</v>
      </c>
      <c r="M508" s="2">
        <f t="shared" si="204"/>
        <v>0.8</v>
      </c>
      <c r="N508" s="9">
        <v>0.2</v>
      </c>
      <c r="O508" s="10">
        <v>0.04</v>
      </c>
      <c r="P508" s="11">
        <f t="shared" si="224"/>
        <v>1.0192525481313703E-2</v>
      </c>
      <c r="Q508" s="11">
        <f t="shared" si="225"/>
        <v>0.99998833820753064</v>
      </c>
      <c r="R508" s="11">
        <f t="shared" si="226"/>
        <v>7626.3023782559458</v>
      </c>
      <c r="S508" s="11">
        <f t="shared" si="227"/>
        <v>748216.27435532957</v>
      </c>
      <c r="T508" s="2">
        <v>9</v>
      </c>
      <c r="U508" s="2">
        <v>874</v>
      </c>
      <c r="V508" s="2">
        <f t="shared" si="205"/>
        <v>1.0192525481313703E-2</v>
      </c>
      <c r="W508" s="2">
        <f t="shared" si="206"/>
        <v>0.98980747451868634</v>
      </c>
      <c r="X508" s="2">
        <v>0</v>
      </c>
      <c r="Y508" s="2">
        <v>419</v>
      </c>
      <c r="Z508" s="5">
        <v>0</v>
      </c>
      <c r="AA508" s="5">
        <v>0</v>
      </c>
      <c r="AB508" s="5">
        <v>215</v>
      </c>
      <c r="AC508" s="5">
        <v>406</v>
      </c>
      <c r="AD508" s="5">
        <v>0</v>
      </c>
      <c r="AE508" s="5">
        <v>1</v>
      </c>
      <c r="AF508" s="5">
        <f t="shared" si="207"/>
        <v>0</v>
      </c>
      <c r="AG508" s="5">
        <f t="shared" si="208"/>
        <v>0</v>
      </c>
      <c r="AH508" s="5">
        <f t="shared" si="209"/>
        <v>0.34621578099838968</v>
      </c>
      <c r="AI508" s="5">
        <f t="shared" si="210"/>
        <v>0.65378421900161032</v>
      </c>
      <c r="AJ508" s="5">
        <v>0</v>
      </c>
      <c r="AK508" s="3">
        <v>0</v>
      </c>
      <c r="AL508" s="3">
        <v>147</v>
      </c>
      <c r="AM508" s="3">
        <v>475</v>
      </c>
      <c r="AN508" s="3">
        <v>0</v>
      </c>
      <c r="AO508" s="3">
        <v>0</v>
      </c>
      <c r="AP508" s="1">
        <f t="shared" si="211"/>
        <v>0</v>
      </c>
      <c r="AQ508" s="1">
        <f t="shared" si="212"/>
        <v>0</v>
      </c>
      <c r="AR508" s="1">
        <f t="shared" si="213"/>
        <v>0.23633440514469453</v>
      </c>
      <c r="AS508" s="1">
        <f t="shared" si="214"/>
        <v>0.7636655948553055</v>
      </c>
      <c r="AT508" s="5">
        <f t="shared" si="215"/>
        <v>621</v>
      </c>
      <c r="AU508" s="3">
        <f t="shared" si="217"/>
        <v>622</v>
      </c>
      <c r="AV508" s="2">
        <f t="shared" si="216"/>
        <v>883</v>
      </c>
      <c r="AW508" s="1">
        <f t="shared" si="218"/>
        <v>0.28438003220611918</v>
      </c>
      <c r="AX508" s="1">
        <f t="shared" si="219"/>
        <v>0.28392282958199355</v>
      </c>
      <c r="AY508" s="1">
        <f t="shared" si="220"/>
        <v>0</v>
      </c>
      <c r="AZ508" s="1">
        <f t="shared" si="220"/>
        <v>0</v>
      </c>
      <c r="BA508" s="1">
        <f t="shared" si="220"/>
        <v>41.73665594855305</v>
      </c>
      <c r="BB508" s="1">
        <f t="shared" si="220"/>
        <v>134.86334405144694</v>
      </c>
      <c r="BC508" s="1">
        <f t="shared" si="221"/>
        <v>0</v>
      </c>
      <c r="BD508" s="1">
        <f t="shared" si="221"/>
        <v>0</v>
      </c>
      <c r="BE508" s="1">
        <f t="shared" si="221"/>
        <v>61.141706924315628</v>
      </c>
      <c r="BF508" s="1">
        <f t="shared" si="221"/>
        <v>115.4582930756844</v>
      </c>
      <c r="BG508" s="1">
        <f t="shared" si="222"/>
        <v>0</v>
      </c>
      <c r="BH508" s="1">
        <f t="shared" si="222"/>
        <v>0</v>
      </c>
      <c r="BI508" s="1">
        <f t="shared" si="222"/>
        <v>0.2363344051446945</v>
      </c>
      <c r="BJ508" s="1">
        <f t="shared" si="222"/>
        <v>0.7636655948553055</v>
      </c>
      <c r="BK508" s="1">
        <f t="shared" si="223"/>
        <v>0</v>
      </c>
      <c r="BL508" s="1">
        <f t="shared" si="223"/>
        <v>0</v>
      </c>
      <c r="BM508" s="1">
        <f t="shared" si="223"/>
        <v>0.34621578099838968</v>
      </c>
      <c r="BN508" s="1">
        <f t="shared" si="223"/>
        <v>0.65378421900161032</v>
      </c>
    </row>
    <row r="509" spans="1:66" hidden="1">
      <c r="A509" s="2" t="s">
        <v>1047</v>
      </c>
      <c r="B509" s="2" t="s">
        <v>105</v>
      </c>
      <c r="C509" s="2" t="s">
        <v>1048</v>
      </c>
      <c r="D509" s="2">
        <v>16180</v>
      </c>
      <c r="E509" s="6" t="s">
        <v>59</v>
      </c>
      <c r="F509" s="2" t="s">
        <v>1436</v>
      </c>
      <c r="G509" s="2" t="s">
        <v>6</v>
      </c>
      <c r="H509" s="2" t="s">
        <v>1434</v>
      </c>
      <c r="I509" s="2">
        <v>36</v>
      </c>
      <c r="J509" s="2">
        <v>15</v>
      </c>
      <c r="K509" s="2" t="str">
        <f t="shared" si="202"/>
        <v>MINERIO</v>
      </c>
      <c r="L509" s="2">
        <f t="shared" si="203"/>
        <v>3.0000000000000001E-5</v>
      </c>
      <c r="M509" s="2">
        <f t="shared" si="204"/>
        <v>65.25</v>
      </c>
      <c r="N509" s="8">
        <v>0.2</v>
      </c>
      <c r="O509" s="11">
        <v>4.3499999999999996</v>
      </c>
      <c r="P509" s="11">
        <f t="shared" si="224"/>
        <v>5.9485530546623797E-2</v>
      </c>
      <c r="Q509" s="11">
        <f t="shared" si="225"/>
        <v>0.99989832567111936</v>
      </c>
      <c r="R509" s="11">
        <f t="shared" si="226"/>
        <v>17863.742765273313</v>
      </c>
      <c r="S509" s="11">
        <f t="shared" si="227"/>
        <v>300273.46679233981</v>
      </c>
      <c r="T509" s="2">
        <v>37</v>
      </c>
      <c r="U509" s="2">
        <v>585</v>
      </c>
      <c r="V509" s="2">
        <f t="shared" si="205"/>
        <v>5.9485530546623797E-2</v>
      </c>
      <c r="W509" s="2">
        <f t="shared" si="206"/>
        <v>0.94051446945337625</v>
      </c>
      <c r="X509" s="2">
        <v>0</v>
      </c>
      <c r="Y509" s="2">
        <v>287</v>
      </c>
      <c r="Z509" s="5">
        <v>0</v>
      </c>
      <c r="AA509" s="5">
        <v>76</v>
      </c>
      <c r="AB509" s="5">
        <v>227</v>
      </c>
      <c r="AC509" s="5">
        <v>123</v>
      </c>
      <c r="AD509" s="5">
        <v>49</v>
      </c>
      <c r="AE509" s="5">
        <v>12</v>
      </c>
      <c r="AF509" s="5">
        <f t="shared" si="207"/>
        <v>0</v>
      </c>
      <c r="AG509" s="5">
        <f t="shared" si="208"/>
        <v>0.17840375586854459</v>
      </c>
      <c r="AH509" s="5">
        <f t="shared" si="209"/>
        <v>0.53286384976525825</v>
      </c>
      <c r="AI509" s="5">
        <f t="shared" si="210"/>
        <v>0.28873239436619719</v>
      </c>
      <c r="AJ509" s="5">
        <v>0</v>
      </c>
      <c r="AK509" s="3">
        <v>59</v>
      </c>
      <c r="AL509" s="3">
        <v>214</v>
      </c>
      <c r="AM509" s="3">
        <v>152</v>
      </c>
      <c r="AN509" s="3">
        <v>46</v>
      </c>
      <c r="AO509" s="3">
        <v>15</v>
      </c>
      <c r="AP509" s="1">
        <f t="shared" si="211"/>
        <v>0</v>
      </c>
      <c r="AQ509" s="1">
        <f t="shared" si="212"/>
        <v>0.13882352941176471</v>
      </c>
      <c r="AR509" s="1">
        <f t="shared" si="213"/>
        <v>0.50352941176470589</v>
      </c>
      <c r="AS509" s="1">
        <f t="shared" si="214"/>
        <v>0.35764705882352943</v>
      </c>
      <c r="AT509" s="5">
        <f t="shared" si="215"/>
        <v>426</v>
      </c>
      <c r="AU509" s="3">
        <f t="shared" si="217"/>
        <v>425</v>
      </c>
      <c r="AV509" s="2">
        <f t="shared" si="216"/>
        <v>622</v>
      </c>
      <c r="AW509" s="1">
        <f t="shared" si="218"/>
        <v>0.29201877934272302</v>
      </c>
      <c r="AX509" s="1">
        <f t="shared" si="219"/>
        <v>0.29270588235294115</v>
      </c>
      <c r="AY509" s="1">
        <f t="shared" si="220"/>
        <v>0</v>
      </c>
      <c r="AZ509" s="1">
        <f t="shared" si="220"/>
        <v>17.269647058823526</v>
      </c>
      <c r="BA509" s="1">
        <f t="shared" si="220"/>
        <v>62.639058823529403</v>
      </c>
      <c r="BB509" s="1">
        <f t="shared" si="220"/>
        <v>44.491294117647058</v>
      </c>
      <c r="BC509" s="1">
        <f t="shared" si="221"/>
        <v>0</v>
      </c>
      <c r="BD509" s="1">
        <f t="shared" si="221"/>
        <v>22.19342723004695</v>
      </c>
      <c r="BE509" s="1">
        <f t="shared" si="221"/>
        <v>66.288262910798124</v>
      </c>
      <c r="BF509" s="1">
        <f t="shared" si="221"/>
        <v>35.918309859154931</v>
      </c>
      <c r="BG509" s="1">
        <f t="shared" si="222"/>
        <v>0</v>
      </c>
      <c r="BH509" s="1">
        <f t="shared" si="222"/>
        <v>0.13882352941176468</v>
      </c>
      <c r="BI509" s="1">
        <f t="shared" si="222"/>
        <v>0.50352941176470589</v>
      </c>
      <c r="BJ509" s="1">
        <f t="shared" si="222"/>
        <v>0.35764705882352943</v>
      </c>
      <c r="BK509" s="1">
        <f t="shared" si="223"/>
        <v>0</v>
      </c>
      <c r="BL509" s="1">
        <f t="shared" si="223"/>
        <v>0.17840375586854459</v>
      </c>
      <c r="BM509" s="1">
        <f t="shared" si="223"/>
        <v>0.53286384976525825</v>
      </c>
      <c r="BN509" s="1">
        <f t="shared" si="223"/>
        <v>0.28873239436619719</v>
      </c>
    </row>
    <row r="510" spans="1:66" hidden="1">
      <c r="A510" s="2" t="s">
        <v>1047</v>
      </c>
      <c r="B510" s="2" t="s">
        <v>105</v>
      </c>
      <c r="C510" s="2" t="s">
        <v>1048</v>
      </c>
      <c r="D510" s="2">
        <v>16191</v>
      </c>
      <c r="E510" s="6" t="s">
        <v>62</v>
      </c>
      <c r="F510" s="2" t="s">
        <v>6</v>
      </c>
      <c r="G510" s="2" t="s">
        <v>6</v>
      </c>
      <c r="H510" s="2" t="s">
        <v>1434</v>
      </c>
      <c r="I510" s="2">
        <v>47</v>
      </c>
      <c r="J510" s="2">
        <v>10</v>
      </c>
      <c r="K510" s="2" t="str">
        <f t="shared" si="202"/>
        <v>ESTERIL</v>
      </c>
      <c r="L510" s="2">
        <f t="shared" si="203"/>
        <v>2.0000000000000002E-5</v>
      </c>
      <c r="M510" s="2">
        <f t="shared" si="204"/>
        <v>0.8</v>
      </c>
      <c r="N510" s="8">
        <v>0.2</v>
      </c>
      <c r="O510" s="11">
        <v>0.08</v>
      </c>
      <c r="P510" s="11">
        <f t="shared" si="224"/>
        <v>0</v>
      </c>
      <c r="Q510" s="11">
        <f t="shared" si="225"/>
        <v>1</v>
      </c>
      <c r="R510" s="11">
        <f t="shared" si="226"/>
        <v>0</v>
      </c>
      <c r="S510" s="11">
        <f t="shared" si="227"/>
        <v>1042441</v>
      </c>
      <c r="T510" s="2">
        <v>0</v>
      </c>
      <c r="U510" s="2">
        <v>1021</v>
      </c>
      <c r="V510" s="2">
        <f t="shared" si="205"/>
        <v>0</v>
      </c>
      <c r="W510" s="2">
        <f t="shared" si="206"/>
        <v>1</v>
      </c>
      <c r="X510" s="2">
        <v>0</v>
      </c>
      <c r="Y510" s="2">
        <v>316</v>
      </c>
      <c r="Z510" s="5">
        <v>0</v>
      </c>
      <c r="AA510" s="5">
        <v>0</v>
      </c>
      <c r="AB510" s="5">
        <v>311</v>
      </c>
      <c r="AC510" s="5">
        <v>376</v>
      </c>
      <c r="AD510" s="5">
        <v>0</v>
      </c>
      <c r="AE510" s="5">
        <v>8</v>
      </c>
      <c r="AF510" s="5">
        <f t="shared" si="207"/>
        <v>0</v>
      </c>
      <c r="AG510" s="5">
        <f t="shared" si="208"/>
        <v>0</v>
      </c>
      <c r="AH510" s="5">
        <f t="shared" si="209"/>
        <v>0.45269286754002913</v>
      </c>
      <c r="AI510" s="5">
        <f t="shared" si="210"/>
        <v>0.54730713245997087</v>
      </c>
      <c r="AJ510" s="5">
        <v>0</v>
      </c>
      <c r="AK510" s="3">
        <v>0</v>
      </c>
      <c r="AL510" s="3">
        <v>224</v>
      </c>
      <c r="AM510" s="3">
        <v>465</v>
      </c>
      <c r="AN510" s="3">
        <v>0</v>
      </c>
      <c r="AO510" s="3">
        <v>6</v>
      </c>
      <c r="AP510" s="1">
        <f t="shared" si="211"/>
        <v>0</v>
      </c>
      <c r="AQ510" s="1">
        <f t="shared" si="212"/>
        <v>0</v>
      </c>
      <c r="AR510" s="1">
        <f t="shared" si="213"/>
        <v>0.3251088534107402</v>
      </c>
      <c r="AS510" s="1">
        <f t="shared" si="214"/>
        <v>0.67489114658925975</v>
      </c>
      <c r="AT510" s="5">
        <f t="shared" si="215"/>
        <v>687</v>
      </c>
      <c r="AU510" s="3">
        <f t="shared" si="217"/>
        <v>689</v>
      </c>
      <c r="AV510" s="2">
        <f t="shared" si="216"/>
        <v>1021</v>
      </c>
      <c r="AW510" s="1">
        <f t="shared" si="218"/>
        <v>0.29723435225618633</v>
      </c>
      <c r="AX510" s="1">
        <f t="shared" si="219"/>
        <v>0.29637155297532658</v>
      </c>
      <c r="AY510" s="1">
        <f t="shared" si="220"/>
        <v>0</v>
      </c>
      <c r="AZ510" s="1">
        <f t="shared" si="220"/>
        <v>0</v>
      </c>
      <c r="BA510" s="1">
        <f t="shared" si="220"/>
        <v>66.387227866473154</v>
      </c>
      <c r="BB510" s="1">
        <f t="shared" si="220"/>
        <v>137.81277213352686</v>
      </c>
      <c r="BC510" s="1">
        <f t="shared" si="221"/>
        <v>0</v>
      </c>
      <c r="BD510" s="1">
        <f t="shared" si="221"/>
        <v>0</v>
      </c>
      <c r="BE510" s="1">
        <f t="shared" si="221"/>
        <v>92.439883551673944</v>
      </c>
      <c r="BF510" s="1">
        <f t="shared" si="221"/>
        <v>111.76011644832606</v>
      </c>
      <c r="BG510" s="1">
        <f t="shared" si="222"/>
        <v>0</v>
      </c>
      <c r="BH510" s="1">
        <f t="shared" si="222"/>
        <v>0</v>
      </c>
      <c r="BI510" s="1">
        <f t="shared" si="222"/>
        <v>0.3251088534107402</v>
      </c>
      <c r="BJ510" s="1">
        <f t="shared" si="222"/>
        <v>0.67489114658925975</v>
      </c>
      <c r="BK510" s="1">
        <f t="shared" si="223"/>
        <v>0</v>
      </c>
      <c r="BL510" s="1">
        <f t="shared" si="223"/>
        <v>0</v>
      </c>
      <c r="BM510" s="1">
        <f t="shared" si="223"/>
        <v>0.45269286754002913</v>
      </c>
      <c r="BN510" s="1">
        <f t="shared" si="223"/>
        <v>0.54730713245997098</v>
      </c>
    </row>
    <row r="511" spans="1:66" hidden="1">
      <c r="A511" s="2" t="s">
        <v>1049</v>
      </c>
      <c r="B511" s="2" t="s">
        <v>105</v>
      </c>
      <c r="C511" s="2" t="s">
        <v>164</v>
      </c>
      <c r="E511" s="6" t="s">
        <v>139</v>
      </c>
      <c r="F511" s="2" t="s">
        <v>1436</v>
      </c>
      <c r="G511" s="2" t="s">
        <v>6</v>
      </c>
      <c r="H511" s="2" t="s">
        <v>1434</v>
      </c>
      <c r="I511" s="2">
        <v>165</v>
      </c>
      <c r="J511" s="2">
        <v>10</v>
      </c>
      <c r="K511" s="2" t="str">
        <f t="shared" si="202"/>
        <v>MINERIO</v>
      </c>
      <c r="L511" s="2">
        <f t="shared" si="203"/>
        <v>2.0000000000000002E-5</v>
      </c>
      <c r="M511" s="2">
        <f t="shared" si="204"/>
        <v>10.9</v>
      </c>
      <c r="N511" s="8">
        <v>0.2</v>
      </c>
      <c r="O511" s="11">
        <v>1.0900000000000001</v>
      </c>
      <c r="P511" s="11">
        <f t="shared" si="224"/>
        <v>0</v>
      </c>
      <c r="Q511" s="11">
        <f t="shared" si="225"/>
        <v>1</v>
      </c>
      <c r="R511" s="11">
        <f t="shared" si="226"/>
        <v>0</v>
      </c>
      <c r="S511" s="11">
        <f t="shared" si="227"/>
        <v>521284</v>
      </c>
      <c r="T511" s="2">
        <v>0</v>
      </c>
      <c r="U511" s="2">
        <v>722</v>
      </c>
      <c r="V511" s="2">
        <f t="shared" si="205"/>
        <v>0</v>
      </c>
      <c r="W511" s="2">
        <f t="shared" si="206"/>
        <v>1</v>
      </c>
      <c r="X511" s="2">
        <v>0</v>
      </c>
      <c r="Y511" s="2">
        <v>267</v>
      </c>
      <c r="Z511" s="5">
        <v>0</v>
      </c>
      <c r="AA511" s="5">
        <v>0</v>
      </c>
      <c r="AB511" s="5">
        <v>179</v>
      </c>
      <c r="AC511" s="5">
        <v>329</v>
      </c>
      <c r="AD511" s="5">
        <v>0</v>
      </c>
      <c r="AE511" s="5">
        <v>1</v>
      </c>
      <c r="AF511" s="5">
        <f t="shared" si="207"/>
        <v>0</v>
      </c>
      <c r="AG511" s="5">
        <f t="shared" si="208"/>
        <v>0</v>
      </c>
      <c r="AH511" s="5">
        <f t="shared" si="209"/>
        <v>0.35236220472440943</v>
      </c>
      <c r="AI511" s="5">
        <f t="shared" si="210"/>
        <v>0.64763779527559051</v>
      </c>
      <c r="AJ511" s="5">
        <v>0</v>
      </c>
      <c r="AK511" s="3">
        <v>0</v>
      </c>
      <c r="AL511" s="3">
        <v>125</v>
      </c>
      <c r="AM511" s="3">
        <v>383</v>
      </c>
      <c r="AN511" s="3">
        <v>0</v>
      </c>
      <c r="AO511" s="3">
        <v>1</v>
      </c>
      <c r="AP511" s="1">
        <f t="shared" si="211"/>
        <v>0</v>
      </c>
      <c r="AQ511" s="1">
        <f t="shared" si="212"/>
        <v>0</v>
      </c>
      <c r="AR511" s="1">
        <f t="shared" si="213"/>
        <v>0.24606299212598426</v>
      </c>
      <c r="AS511" s="1">
        <f t="shared" si="214"/>
        <v>0.75393700787401574</v>
      </c>
      <c r="AT511" s="5">
        <f t="shared" si="215"/>
        <v>508</v>
      </c>
      <c r="AU511" s="3">
        <f t="shared" si="217"/>
        <v>508</v>
      </c>
      <c r="AV511" s="2">
        <f t="shared" si="216"/>
        <v>722</v>
      </c>
      <c r="AW511" s="1">
        <f t="shared" si="218"/>
        <v>0.28425196850393702</v>
      </c>
      <c r="AX511" s="1">
        <f t="shared" si="219"/>
        <v>0.28425196850393702</v>
      </c>
      <c r="AY511" s="1">
        <f t="shared" si="220"/>
        <v>0</v>
      </c>
      <c r="AZ511" s="1">
        <f t="shared" si="220"/>
        <v>0</v>
      </c>
      <c r="BA511" s="1">
        <f t="shared" si="220"/>
        <v>35.531496062992126</v>
      </c>
      <c r="BB511" s="1">
        <f t="shared" si="220"/>
        <v>108.86850393700789</v>
      </c>
      <c r="BC511" s="1">
        <f t="shared" si="221"/>
        <v>0</v>
      </c>
      <c r="BD511" s="1">
        <f t="shared" si="221"/>
        <v>0</v>
      </c>
      <c r="BE511" s="1">
        <f t="shared" si="221"/>
        <v>50.881102362204729</v>
      </c>
      <c r="BF511" s="1">
        <f t="shared" si="221"/>
        <v>93.518897637795277</v>
      </c>
      <c r="BG511" s="1">
        <f t="shared" si="222"/>
        <v>0</v>
      </c>
      <c r="BH511" s="1">
        <f t="shared" si="222"/>
        <v>0</v>
      </c>
      <c r="BI511" s="1">
        <f t="shared" si="222"/>
        <v>0.24606299212598423</v>
      </c>
      <c r="BJ511" s="1">
        <f t="shared" si="222"/>
        <v>0.75393700787401585</v>
      </c>
      <c r="BK511" s="1">
        <f t="shared" si="223"/>
        <v>0</v>
      </c>
      <c r="BL511" s="1">
        <f t="shared" si="223"/>
        <v>0</v>
      </c>
      <c r="BM511" s="1">
        <f t="shared" si="223"/>
        <v>0.35236220472440949</v>
      </c>
      <c r="BN511" s="1">
        <f t="shared" si="223"/>
        <v>0.64763779527559051</v>
      </c>
    </row>
    <row r="512" spans="1:66" hidden="1">
      <c r="A512" s="2" t="s">
        <v>616</v>
      </c>
      <c r="B512" s="2" t="s">
        <v>105</v>
      </c>
      <c r="C512" s="2" t="s">
        <v>163</v>
      </c>
      <c r="D512" s="2" t="s">
        <v>715</v>
      </c>
      <c r="E512" s="6" t="s">
        <v>9</v>
      </c>
      <c r="F512" s="2" t="s">
        <v>1436</v>
      </c>
      <c r="G512" s="2" t="s">
        <v>1433</v>
      </c>
      <c r="H512" s="2" t="s">
        <v>1141</v>
      </c>
      <c r="I512" s="2">
        <v>53</v>
      </c>
      <c r="K512" s="2" t="str">
        <f t="shared" si="202"/>
        <v>ESTERIL</v>
      </c>
      <c r="L512" s="2">
        <f t="shared" si="203"/>
        <v>0</v>
      </c>
      <c r="M512" s="2">
        <f t="shared" si="204"/>
        <v>0</v>
      </c>
      <c r="N512" s="9">
        <v>0.2</v>
      </c>
      <c r="O512" s="10">
        <v>0.03</v>
      </c>
      <c r="P512" s="11">
        <f t="shared" si="224"/>
        <v>0</v>
      </c>
      <c r="Q512" s="11">
        <f t="shared" si="225"/>
        <v>1</v>
      </c>
      <c r="R512" s="11">
        <f t="shared" si="226"/>
        <v>0</v>
      </c>
      <c r="S512" s="11">
        <f t="shared" si="227"/>
        <v>1159929</v>
      </c>
      <c r="T512" s="2">
        <v>0</v>
      </c>
      <c r="U512" s="2">
        <v>1077</v>
      </c>
      <c r="V512" s="2">
        <f t="shared" si="205"/>
        <v>0</v>
      </c>
      <c r="W512" s="2">
        <f t="shared" si="206"/>
        <v>1</v>
      </c>
      <c r="X512" s="2">
        <v>0</v>
      </c>
      <c r="Y512" s="2">
        <v>321</v>
      </c>
      <c r="Z512" s="2">
        <v>0</v>
      </c>
      <c r="AA512" s="2">
        <v>0</v>
      </c>
      <c r="AB512" s="2">
        <v>453</v>
      </c>
      <c r="AC512" s="2">
        <v>286</v>
      </c>
      <c r="AD512" s="2">
        <v>0</v>
      </c>
      <c r="AE512" s="2">
        <v>7</v>
      </c>
      <c r="AF512" s="5">
        <f t="shared" si="207"/>
        <v>0</v>
      </c>
      <c r="AG512" s="5">
        <f t="shared" si="208"/>
        <v>0</v>
      </c>
      <c r="AH512" s="5">
        <f t="shared" si="209"/>
        <v>0.61299052774018947</v>
      </c>
      <c r="AI512" s="5">
        <f t="shared" si="210"/>
        <v>0.38700947225981053</v>
      </c>
      <c r="AJ512" s="2">
        <v>0</v>
      </c>
      <c r="AK512" s="3">
        <v>0</v>
      </c>
      <c r="AL512" s="3">
        <v>348</v>
      </c>
      <c r="AM512" s="3">
        <v>395</v>
      </c>
      <c r="AN512" s="3">
        <v>0</v>
      </c>
      <c r="AO512" s="3">
        <v>3</v>
      </c>
      <c r="AP512" s="1">
        <f t="shared" si="211"/>
        <v>0</v>
      </c>
      <c r="AQ512" s="1">
        <f t="shared" si="212"/>
        <v>0</v>
      </c>
      <c r="AR512" s="1">
        <f t="shared" si="213"/>
        <v>0.46837146702557203</v>
      </c>
      <c r="AS512" s="1">
        <f t="shared" si="214"/>
        <v>0.53162853297442803</v>
      </c>
      <c r="AT512" s="5">
        <f t="shared" si="215"/>
        <v>739</v>
      </c>
      <c r="AU512" s="3">
        <f t="shared" si="217"/>
        <v>743</v>
      </c>
      <c r="AV512" s="2">
        <f t="shared" si="216"/>
        <v>1077</v>
      </c>
      <c r="AW512" s="1">
        <f t="shared" si="218"/>
        <v>0.29147496617050067</v>
      </c>
      <c r="AX512" s="1">
        <f t="shared" si="219"/>
        <v>0.2899057873485868</v>
      </c>
      <c r="AY512" s="1">
        <f t="shared" si="220"/>
        <v>0</v>
      </c>
      <c r="AZ512" s="1">
        <f t="shared" si="220"/>
        <v>0</v>
      </c>
      <c r="BA512" s="1">
        <f t="shared" si="220"/>
        <v>100.88721399730821</v>
      </c>
      <c r="BB512" s="1">
        <f t="shared" si="220"/>
        <v>114.51278600269178</v>
      </c>
      <c r="BC512" s="1">
        <f t="shared" si="221"/>
        <v>0</v>
      </c>
      <c r="BD512" s="1">
        <f t="shared" si="221"/>
        <v>0</v>
      </c>
      <c r="BE512" s="1">
        <f t="shared" si="221"/>
        <v>132.03815967523681</v>
      </c>
      <c r="BF512" s="1">
        <f t="shared" si="221"/>
        <v>83.361840324763193</v>
      </c>
      <c r="BG512" s="1">
        <f t="shared" si="222"/>
        <v>0</v>
      </c>
      <c r="BH512" s="1">
        <f t="shared" si="222"/>
        <v>0</v>
      </c>
      <c r="BI512" s="1">
        <f t="shared" si="222"/>
        <v>0.46837146702557203</v>
      </c>
      <c r="BJ512" s="1">
        <f t="shared" si="222"/>
        <v>0.53162853297442803</v>
      </c>
      <c r="BK512" s="1">
        <f t="shared" si="223"/>
        <v>0</v>
      </c>
      <c r="BL512" s="1">
        <f t="shared" si="223"/>
        <v>0</v>
      </c>
      <c r="BM512" s="1">
        <f t="shared" si="223"/>
        <v>0.61299052774018947</v>
      </c>
      <c r="BN512" s="1">
        <f t="shared" si="223"/>
        <v>0.38700947225981053</v>
      </c>
    </row>
    <row r="513" spans="1:66" hidden="1">
      <c r="A513" s="2" t="s">
        <v>616</v>
      </c>
      <c r="B513" s="2" t="s">
        <v>105</v>
      </c>
      <c r="C513" s="2" t="s">
        <v>163</v>
      </c>
      <c r="D513" s="2" t="s">
        <v>688</v>
      </c>
      <c r="E513" s="6" t="s">
        <v>3</v>
      </c>
      <c r="F513" s="2" t="s">
        <v>1436</v>
      </c>
      <c r="G513" s="2" t="s">
        <v>6</v>
      </c>
      <c r="H513" s="2" t="s">
        <v>1434</v>
      </c>
      <c r="I513" s="2">
        <v>26</v>
      </c>
      <c r="K513" s="2" t="str">
        <f t="shared" si="202"/>
        <v>ESTERIL</v>
      </c>
      <c r="L513" s="2">
        <f t="shared" si="203"/>
        <v>0</v>
      </c>
      <c r="M513" s="2">
        <f t="shared" si="204"/>
        <v>0</v>
      </c>
      <c r="N513" s="8">
        <v>0.19999999999999998</v>
      </c>
      <c r="O513" s="11">
        <v>0.1</v>
      </c>
      <c r="P513" s="11">
        <f t="shared" si="224"/>
        <v>3.0546623794212219E-2</v>
      </c>
      <c r="Q513" s="11">
        <f t="shared" si="225"/>
        <v>0.99994934481517528</v>
      </c>
      <c r="R513" s="11">
        <f t="shared" si="226"/>
        <v>10418.109324758843</v>
      </c>
      <c r="S513" s="11">
        <f t="shared" si="227"/>
        <v>341038.72374528443</v>
      </c>
      <c r="T513" s="2">
        <v>19</v>
      </c>
      <c r="U513" s="2">
        <v>603</v>
      </c>
      <c r="V513" s="2">
        <f t="shared" si="205"/>
        <v>3.0546623794212219E-2</v>
      </c>
      <c r="W513" s="2">
        <f t="shared" si="206"/>
        <v>0.96945337620578775</v>
      </c>
      <c r="X513" s="2">
        <v>0</v>
      </c>
      <c r="Y513" s="2">
        <v>247</v>
      </c>
      <c r="Z513" s="2">
        <v>0</v>
      </c>
      <c r="AA513" s="2">
        <v>0</v>
      </c>
      <c r="AB513" s="2">
        <v>175</v>
      </c>
      <c r="AC513" s="2">
        <v>252</v>
      </c>
      <c r="AD513" s="2">
        <v>0</v>
      </c>
      <c r="AE513" s="2">
        <v>3</v>
      </c>
      <c r="AF513" s="5">
        <f t="shared" si="207"/>
        <v>0</v>
      </c>
      <c r="AG513" s="5">
        <f t="shared" si="208"/>
        <v>0</v>
      </c>
      <c r="AH513" s="5">
        <f t="shared" si="209"/>
        <v>0.4098360655737705</v>
      </c>
      <c r="AI513" s="5">
        <f t="shared" si="210"/>
        <v>0.5901639344262295</v>
      </c>
      <c r="AJ513" s="2">
        <v>0</v>
      </c>
      <c r="AK513" s="3">
        <v>0</v>
      </c>
      <c r="AL513" s="3">
        <v>175</v>
      </c>
      <c r="AM513" s="3">
        <v>252</v>
      </c>
      <c r="AN513" s="3">
        <v>0</v>
      </c>
      <c r="AO513" s="3">
        <v>3</v>
      </c>
      <c r="AP513" s="1">
        <f t="shared" si="211"/>
        <v>0</v>
      </c>
      <c r="AQ513" s="1">
        <f t="shared" si="212"/>
        <v>0</v>
      </c>
      <c r="AR513" s="1">
        <f t="shared" si="213"/>
        <v>0.4098360655737705</v>
      </c>
      <c r="AS513" s="1">
        <f t="shared" si="214"/>
        <v>0.5901639344262295</v>
      </c>
      <c r="AT513" s="5">
        <f t="shared" si="215"/>
        <v>427</v>
      </c>
      <c r="AU513" s="3">
        <f t="shared" si="217"/>
        <v>427</v>
      </c>
      <c r="AV513" s="2">
        <f t="shared" si="216"/>
        <v>622</v>
      </c>
      <c r="AW513" s="1">
        <f t="shared" si="218"/>
        <v>0.29133489461358314</v>
      </c>
      <c r="AX513" s="1">
        <f t="shared" si="219"/>
        <v>0.29133489461358314</v>
      </c>
      <c r="AY513" s="1">
        <f t="shared" si="220"/>
        <v>0</v>
      </c>
      <c r="AZ513" s="1">
        <f t="shared" si="220"/>
        <v>0</v>
      </c>
      <c r="BA513" s="1">
        <f t="shared" si="220"/>
        <v>50.983606557377051</v>
      </c>
      <c r="BB513" s="1">
        <f t="shared" si="220"/>
        <v>73.416393442622947</v>
      </c>
      <c r="BC513" s="1">
        <f t="shared" si="221"/>
        <v>0</v>
      </c>
      <c r="BD513" s="1">
        <f t="shared" si="221"/>
        <v>0</v>
      </c>
      <c r="BE513" s="1">
        <f t="shared" si="221"/>
        <v>50.983606557377051</v>
      </c>
      <c r="BF513" s="1">
        <f t="shared" si="221"/>
        <v>73.416393442622947</v>
      </c>
      <c r="BG513" s="1">
        <f t="shared" si="222"/>
        <v>0</v>
      </c>
      <c r="BH513" s="1">
        <f t="shared" si="222"/>
        <v>0</v>
      </c>
      <c r="BI513" s="1">
        <f t="shared" si="222"/>
        <v>0.4098360655737705</v>
      </c>
      <c r="BJ513" s="1">
        <f t="shared" si="222"/>
        <v>0.5901639344262295</v>
      </c>
      <c r="BK513" s="1">
        <f t="shared" si="223"/>
        <v>0</v>
      </c>
      <c r="BL513" s="1">
        <f t="shared" si="223"/>
        <v>0</v>
      </c>
      <c r="BM513" s="1">
        <f t="shared" si="223"/>
        <v>0.4098360655737705</v>
      </c>
      <c r="BN513" s="1">
        <f t="shared" si="223"/>
        <v>0.5901639344262295</v>
      </c>
    </row>
    <row r="514" spans="1:66" hidden="1">
      <c r="A514" s="2" t="s">
        <v>1047</v>
      </c>
      <c r="B514" s="2" t="s">
        <v>105</v>
      </c>
      <c r="C514" s="2" t="s">
        <v>1048</v>
      </c>
      <c r="D514" s="2">
        <v>16121</v>
      </c>
      <c r="E514" s="6" t="s">
        <v>114</v>
      </c>
      <c r="F514" s="2" t="s">
        <v>1436</v>
      </c>
      <c r="G514" s="2" t="s">
        <v>1433</v>
      </c>
      <c r="H514" s="2" t="s">
        <v>1434</v>
      </c>
      <c r="I514" s="2">
        <v>1</v>
      </c>
      <c r="J514" s="2">
        <v>105</v>
      </c>
      <c r="K514" s="2" t="str">
        <f t="shared" ref="K514:K577" si="228">IF(AND(N514&gt;0.08,O514&gt;0.2),"MINERIO","ESTERIL")</f>
        <v>ESTERIL</v>
      </c>
      <c r="L514" s="2">
        <f t="shared" ref="L514:L577" si="229">N514*J514/100000</f>
        <v>1.995E-4</v>
      </c>
      <c r="M514" s="2">
        <f t="shared" ref="M514:M577" si="230">O514*J514</f>
        <v>0</v>
      </c>
      <c r="N514" s="8">
        <v>0.19</v>
      </c>
      <c r="P514" s="11">
        <f t="shared" si="224"/>
        <v>0</v>
      </c>
      <c r="Q514" s="11">
        <f t="shared" si="225"/>
        <v>1</v>
      </c>
      <c r="R514" s="11">
        <f t="shared" si="226"/>
        <v>0</v>
      </c>
      <c r="S514" s="11">
        <f t="shared" si="227"/>
        <v>10156969</v>
      </c>
      <c r="T514" s="2">
        <v>0</v>
      </c>
      <c r="U514" s="2">
        <v>3187</v>
      </c>
      <c r="V514" s="2">
        <f t="shared" ref="V514:V577" si="231">(T514/(T514+U514))</f>
        <v>0</v>
      </c>
      <c r="W514" s="2">
        <f t="shared" ref="W514:W577" si="232">(U514/(T514+U514))</f>
        <v>1</v>
      </c>
      <c r="X514" s="2">
        <v>0</v>
      </c>
      <c r="Y514" s="2">
        <v>648</v>
      </c>
      <c r="Z514" s="5">
        <v>0</v>
      </c>
      <c r="AA514" s="5">
        <v>24</v>
      </c>
      <c r="AB514" s="5">
        <v>1823</v>
      </c>
      <c r="AC514" s="5">
        <v>165</v>
      </c>
      <c r="AD514" s="5">
        <v>32</v>
      </c>
      <c r="AE514" s="5">
        <v>109</v>
      </c>
      <c r="AF514" s="5">
        <f t="shared" ref="AF514:AF577" si="233">Z514/($Z514+$AA514+$AB514+$AC514)</f>
        <v>0</v>
      </c>
      <c r="AG514" s="5">
        <f t="shared" ref="AG514:AG577" si="234">AA514/($Z514+$AA514+$AB514+$AC514)</f>
        <v>1.1928429423459244E-2</v>
      </c>
      <c r="AH514" s="5">
        <f t="shared" ref="AH514:AH577" si="235">AB514/($Z514+$AA514+$AB514+$AC514)</f>
        <v>0.9060636182902585</v>
      </c>
      <c r="AI514" s="5">
        <f t="shared" ref="AI514:AI577" si="236">AC514/($Z514+$AA514+$AB514+$AC514)</f>
        <v>8.2007952286282312E-2</v>
      </c>
      <c r="AJ514" s="5">
        <v>0</v>
      </c>
      <c r="AK514" s="3">
        <v>12</v>
      </c>
      <c r="AL514" s="3">
        <v>1832</v>
      </c>
      <c r="AM514" s="3">
        <v>236</v>
      </c>
      <c r="AN514" s="3">
        <v>12</v>
      </c>
      <c r="AO514" s="3">
        <v>61</v>
      </c>
      <c r="AP514" s="1">
        <f t="shared" ref="AP514:AP577" si="237">AJ514/($AJ514+$AK514+$AL514+$AM514)</f>
        <v>0</v>
      </c>
      <c r="AQ514" s="1">
        <f t="shared" ref="AQ514:AQ577" si="238">AK514/($AJ514+$AK514+$AL514+$AM514)</f>
        <v>5.7692307692307696E-3</v>
      </c>
      <c r="AR514" s="1">
        <f t="shared" ref="AR514:AR577" si="239">AL514/($AJ514+$AK514+$AL514+$AM514)</f>
        <v>0.88076923076923075</v>
      </c>
      <c r="AS514" s="1">
        <f t="shared" ref="AS514:AS577" si="240">AM514/($AJ514+$AK514+$AL514+$AM514)</f>
        <v>0.11346153846153846</v>
      </c>
      <c r="AT514" s="5">
        <f t="shared" ref="AT514:AT577" si="241">Z514+AA514+AB514+AC514</f>
        <v>2012</v>
      </c>
      <c r="AU514" s="3">
        <f t="shared" si="217"/>
        <v>2080</v>
      </c>
      <c r="AV514" s="2">
        <f t="shared" ref="AV514:AV577" si="242">T514+U514</f>
        <v>3187</v>
      </c>
      <c r="AW514" s="1">
        <f t="shared" si="218"/>
        <v>0.31679920477137175</v>
      </c>
      <c r="AX514" s="1">
        <f t="shared" si="219"/>
        <v>0.30644230769230768</v>
      </c>
      <c r="AY514" s="1">
        <f t="shared" si="220"/>
        <v>0</v>
      </c>
      <c r="AZ514" s="1">
        <f t="shared" si="220"/>
        <v>3.6773076923076919</v>
      </c>
      <c r="BA514" s="1">
        <f t="shared" si="220"/>
        <v>561.40230769230766</v>
      </c>
      <c r="BB514" s="1">
        <f t="shared" ref="BB514:BB577" si="243">$AX514*AM514</f>
        <v>72.320384615384611</v>
      </c>
      <c r="BC514" s="1">
        <f t="shared" si="221"/>
        <v>0</v>
      </c>
      <c r="BD514" s="1">
        <f t="shared" si="221"/>
        <v>7.6031809145129223</v>
      </c>
      <c r="BE514" s="1">
        <f t="shared" si="221"/>
        <v>577.52495029821068</v>
      </c>
      <c r="BF514" s="1">
        <f t="shared" ref="BF514:BF577" si="244">$AW514*AC514</f>
        <v>52.27186878727634</v>
      </c>
      <c r="BG514" s="1">
        <f t="shared" si="222"/>
        <v>0</v>
      </c>
      <c r="BH514" s="1">
        <f t="shared" si="222"/>
        <v>5.7692307692307696E-3</v>
      </c>
      <c r="BI514" s="1">
        <f t="shared" si="222"/>
        <v>0.88076923076923086</v>
      </c>
      <c r="BJ514" s="1">
        <f t="shared" ref="BJ514:BJ577" si="245">BB514/($AY514+$AZ514+$BA514+$BB514)</f>
        <v>0.11346153846153847</v>
      </c>
      <c r="BK514" s="1">
        <f t="shared" si="223"/>
        <v>0</v>
      </c>
      <c r="BL514" s="1">
        <f t="shared" si="223"/>
        <v>1.1928429423459244E-2</v>
      </c>
      <c r="BM514" s="1">
        <f t="shared" si="223"/>
        <v>0.90606361829025839</v>
      </c>
      <c r="BN514" s="1">
        <f t="shared" ref="BN514:BN577" si="246">BF514/($BC514+$BD514+$BE514+$BF514)</f>
        <v>8.2007952286282312E-2</v>
      </c>
    </row>
    <row r="515" spans="1:66" hidden="1">
      <c r="A515" s="2" t="s">
        <v>161</v>
      </c>
      <c r="B515" s="2" t="s">
        <v>105</v>
      </c>
      <c r="C515" s="2" t="s">
        <v>164</v>
      </c>
      <c r="D515" s="2" t="s">
        <v>257</v>
      </c>
      <c r="E515" s="6" t="s">
        <v>77</v>
      </c>
      <c r="F515" s="2" t="s">
        <v>1436</v>
      </c>
      <c r="G515" s="2" t="s">
        <v>1433</v>
      </c>
      <c r="H515" s="2" t="s">
        <v>1434</v>
      </c>
      <c r="I515" s="2">
        <v>94</v>
      </c>
      <c r="J515" s="2">
        <v>75</v>
      </c>
      <c r="K515" s="2" t="str">
        <f t="shared" si="228"/>
        <v>MINERIO</v>
      </c>
      <c r="L515" s="2">
        <f t="shared" si="229"/>
        <v>1.4249999999999999E-4</v>
      </c>
      <c r="M515" s="2">
        <f t="shared" si="230"/>
        <v>69</v>
      </c>
      <c r="N515" s="8">
        <v>0.19</v>
      </c>
      <c r="O515" s="11">
        <v>0.92</v>
      </c>
      <c r="P515" s="11">
        <f t="shared" si="224"/>
        <v>7.0457018498367788E-2</v>
      </c>
      <c r="Q515" s="11">
        <f t="shared" si="225"/>
        <v>0.99997938087043137</v>
      </c>
      <c r="R515" s="11">
        <f t="shared" si="226"/>
        <v>702665.30903155601</v>
      </c>
      <c r="S515" s="11">
        <f t="shared" si="227"/>
        <v>9972758.366163101</v>
      </c>
      <c r="T515" s="2">
        <v>259</v>
      </c>
      <c r="U515" s="2">
        <v>3417</v>
      </c>
      <c r="V515" s="2">
        <f t="shared" si="231"/>
        <v>7.0457018498367788E-2</v>
      </c>
      <c r="W515" s="2">
        <f t="shared" si="232"/>
        <v>0.92954298150163217</v>
      </c>
      <c r="X515" s="2">
        <v>0</v>
      </c>
      <c r="Y515" s="2">
        <v>610</v>
      </c>
      <c r="Z515" s="5">
        <v>0</v>
      </c>
      <c r="AA515" s="5">
        <v>166</v>
      </c>
      <c r="AB515" s="5">
        <v>1566</v>
      </c>
      <c r="AC515" s="5">
        <v>303</v>
      </c>
      <c r="AD515" s="5">
        <v>206</v>
      </c>
      <c r="AE515" s="5">
        <v>152</v>
      </c>
      <c r="AF515" s="5">
        <f t="shared" si="233"/>
        <v>0</v>
      </c>
      <c r="AG515" s="5">
        <f t="shared" si="234"/>
        <v>8.1572481572481578E-2</v>
      </c>
      <c r="AH515" s="5">
        <f t="shared" si="235"/>
        <v>0.76953316953316953</v>
      </c>
      <c r="AI515" s="5">
        <f t="shared" si="236"/>
        <v>0.14889434889434888</v>
      </c>
      <c r="AJ515" s="5">
        <v>0</v>
      </c>
      <c r="AK515" s="3">
        <v>78</v>
      </c>
      <c r="AL515" s="3">
        <v>1630</v>
      </c>
      <c r="AM515" s="3">
        <v>459</v>
      </c>
      <c r="AN515" s="3">
        <v>96</v>
      </c>
      <c r="AO515" s="3">
        <v>130</v>
      </c>
      <c r="AP515" s="1">
        <f t="shared" si="237"/>
        <v>0</v>
      </c>
      <c r="AQ515" s="1">
        <f t="shared" si="238"/>
        <v>3.599446239040148E-2</v>
      </c>
      <c r="AR515" s="1">
        <f t="shared" si="239"/>
        <v>0.7521919704660821</v>
      </c>
      <c r="AS515" s="1">
        <f t="shared" si="240"/>
        <v>0.21181356714351637</v>
      </c>
      <c r="AT515" s="5">
        <f t="shared" si="241"/>
        <v>2035</v>
      </c>
      <c r="AU515" s="3">
        <f t="shared" ref="AU515:AU578" si="247">AJ515+AK515+AL515+AM515</f>
        <v>2167</v>
      </c>
      <c r="AV515" s="2">
        <f t="shared" si="242"/>
        <v>3676</v>
      </c>
      <c r="AW515" s="1">
        <f t="shared" ref="AW515:AW578" si="248">AV515/(AT515*5)</f>
        <v>0.36127764127764128</v>
      </c>
      <c r="AX515" s="1">
        <f t="shared" ref="AX515:AX578" si="249">AV515/(5*AU515)</f>
        <v>0.3392708814028611</v>
      </c>
      <c r="AY515" s="1">
        <f t="shared" ref="AY515:BB578" si="250">$AX515*AJ515</f>
        <v>0</v>
      </c>
      <c r="AZ515" s="1">
        <f t="shared" si="250"/>
        <v>26.463128749423166</v>
      </c>
      <c r="BA515" s="1">
        <f t="shared" si="250"/>
        <v>553.01153668666359</v>
      </c>
      <c r="BB515" s="1">
        <f t="shared" si="243"/>
        <v>155.72533456391324</v>
      </c>
      <c r="BC515" s="1">
        <f t="shared" ref="BC515:BF578" si="251">$AW515*Z515</f>
        <v>0</v>
      </c>
      <c r="BD515" s="1">
        <f t="shared" si="251"/>
        <v>59.97208845208845</v>
      </c>
      <c r="BE515" s="1">
        <f t="shared" si="251"/>
        <v>565.76078624078627</v>
      </c>
      <c r="BF515" s="1">
        <f t="shared" si="244"/>
        <v>109.46712530712531</v>
      </c>
      <c r="BG515" s="1">
        <f t="shared" ref="BG515:BJ578" si="252">AY515/($AY515+$AZ515+$BA515+$BB515)</f>
        <v>0</v>
      </c>
      <c r="BH515" s="1">
        <f t="shared" si="252"/>
        <v>3.5994462390401473E-2</v>
      </c>
      <c r="BI515" s="1">
        <f t="shared" si="252"/>
        <v>0.7521919704660821</v>
      </c>
      <c r="BJ515" s="1">
        <f t="shared" si="245"/>
        <v>0.21181356714351635</v>
      </c>
      <c r="BK515" s="1">
        <f t="shared" ref="BK515:BN578" si="253">BC515/($BC515+$BD515+$BE515+$BF515)</f>
        <v>0</v>
      </c>
      <c r="BL515" s="1">
        <f t="shared" si="253"/>
        <v>8.1572481572481564E-2</v>
      </c>
      <c r="BM515" s="1">
        <f t="shared" si="253"/>
        <v>0.76953316953316953</v>
      </c>
      <c r="BN515" s="1">
        <f t="shared" si="246"/>
        <v>0.14889434889434888</v>
      </c>
    </row>
    <row r="516" spans="1:66" hidden="1">
      <c r="A516" s="2" t="s">
        <v>1047</v>
      </c>
      <c r="B516" s="2" t="s">
        <v>105</v>
      </c>
      <c r="C516" s="2" t="s">
        <v>164</v>
      </c>
      <c r="D516" s="2">
        <v>12021</v>
      </c>
      <c r="E516" s="6" t="s">
        <v>34</v>
      </c>
      <c r="F516" s="2" t="s">
        <v>1141</v>
      </c>
      <c r="G516" s="2" t="s">
        <v>1433</v>
      </c>
      <c r="H516" s="2" t="s">
        <v>1141</v>
      </c>
      <c r="I516" s="2">
        <v>72</v>
      </c>
      <c r="J516" s="2">
        <v>70</v>
      </c>
      <c r="K516" s="2" t="str">
        <f t="shared" si="228"/>
        <v>MINERIO</v>
      </c>
      <c r="L516" s="2">
        <f t="shared" si="229"/>
        <v>1.3300000000000001E-4</v>
      </c>
      <c r="M516" s="2">
        <f t="shared" si="230"/>
        <v>129.5</v>
      </c>
      <c r="N516" s="8">
        <v>0.19</v>
      </c>
      <c r="O516" s="11">
        <v>1.85</v>
      </c>
      <c r="P516" s="11">
        <f t="shared" si="224"/>
        <v>6.6851265822784806E-2</v>
      </c>
      <c r="Q516" s="11">
        <f t="shared" si="225"/>
        <v>0.99997166198754106</v>
      </c>
      <c r="R516" s="11">
        <f t="shared" si="226"/>
        <v>320625.35601265822</v>
      </c>
      <c r="S516" s="11">
        <f t="shared" si="227"/>
        <v>4795964.0880584456</v>
      </c>
      <c r="T516" s="2">
        <v>169</v>
      </c>
      <c r="U516" s="2">
        <v>2359</v>
      </c>
      <c r="V516" s="2">
        <f t="shared" si="231"/>
        <v>6.6851265822784806E-2</v>
      </c>
      <c r="W516" s="2">
        <f t="shared" si="232"/>
        <v>0.93314873417721522</v>
      </c>
      <c r="X516" s="2">
        <v>0</v>
      </c>
      <c r="Y516" s="2">
        <v>494</v>
      </c>
      <c r="Z516" s="5">
        <v>0</v>
      </c>
      <c r="AA516" s="5">
        <v>11</v>
      </c>
      <c r="AB516" s="5">
        <v>1147</v>
      </c>
      <c r="AC516" s="5">
        <v>501</v>
      </c>
      <c r="AD516" s="5">
        <v>7</v>
      </c>
      <c r="AE516" s="5">
        <v>19</v>
      </c>
      <c r="AF516" s="5">
        <f t="shared" si="233"/>
        <v>0</v>
      </c>
      <c r="AG516" s="5">
        <f t="shared" si="234"/>
        <v>6.6305003013863778E-3</v>
      </c>
      <c r="AH516" s="5">
        <f t="shared" si="235"/>
        <v>0.69138034960819772</v>
      </c>
      <c r="AI516" s="5">
        <f t="shared" si="236"/>
        <v>0.30198915009041594</v>
      </c>
      <c r="AJ516" s="5">
        <v>0</v>
      </c>
      <c r="AK516" s="3">
        <v>3</v>
      </c>
      <c r="AL516" s="3">
        <v>971</v>
      </c>
      <c r="AM516" s="3">
        <v>694</v>
      </c>
      <c r="AN516" s="3">
        <v>3</v>
      </c>
      <c r="AO516" s="3">
        <v>14</v>
      </c>
      <c r="AP516" s="1">
        <f t="shared" si="237"/>
        <v>0</v>
      </c>
      <c r="AQ516" s="1">
        <f t="shared" si="238"/>
        <v>1.7985611510791368E-3</v>
      </c>
      <c r="AR516" s="1">
        <f t="shared" si="239"/>
        <v>0.58213429256594729</v>
      </c>
      <c r="AS516" s="1">
        <f t="shared" si="240"/>
        <v>0.41606714628297364</v>
      </c>
      <c r="AT516" s="5">
        <f t="shared" si="241"/>
        <v>1659</v>
      </c>
      <c r="AU516" s="3">
        <f t="shared" si="247"/>
        <v>1668</v>
      </c>
      <c r="AV516" s="2">
        <f t="shared" si="242"/>
        <v>2528</v>
      </c>
      <c r="AW516" s="1">
        <f t="shared" si="248"/>
        <v>0.30476190476190479</v>
      </c>
      <c r="AX516" s="1">
        <f t="shared" si="249"/>
        <v>0.30311750599520382</v>
      </c>
      <c r="AY516" s="1">
        <f t="shared" si="250"/>
        <v>0</v>
      </c>
      <c r="AZ516" s="1">
        <f t="shared" si="250"/>
        <v>0.90935251798561145</v>
      </c>
      <c r="BA516" s="1">
        <f t="shared" si="250"/>
        <v>294.32709832134293</v>
      </c>
      <c r="BB516" s="1">
        <f t="shared" si="243"/>
        <v>210.36354916067145</v>
      </c>
      <c r="BC516" s="1">
        <f t="shared" si="251"/>
        <v>0</v>
      </c>
      <c r="BD516" s="1">
        <f t="shared" si="251"/>
        <v>3.3523809523809529</v>
      </c>
      <c r="BE516" s="1">
        <f t="shared" si="251"/>
        <v>349.56190476190477</v>
      </c>
      <c r="BF516" s="1">
        <f t="shared" si="244"/>
        <v>152.68571428571431</v>
      </c>
      <c r="BG516" s="1">
        <f t="shared" si="252"/>
        <v>0</v>
      </c>
      <c r="BH516" s="1">
        <f t="shared" si="252"/>
        <v>1.7985611510791366E-3</v>
      </c>
      <c r="BI516" s="1">
        <f t="shared" si="252"/>
        <v>0.58213429256594718</v>
      </c>
      <c r="BJ516" s="1">
        <f t="shared" si="245"/>
        <v>0.41606714628297359</v>
      </c>
      <c r="BK516" s="1">
        <f t="shared" si="253"/>
        <v>0</v>
      </c>
      <c r="BL516" s="1">
        <f t="shared" si="253"/>
        <v>6.6305003013863778E-3</v>
      </c>
      <c r="BM516" s="1">
        <f t="shared" si="253"/>
        <v>0.69138034960819772</v>
      </c>
      <c r="BN516" s="1">
        <f t="shared" si="246"/>
        <v>0.30198915009041594</v>
      </c>
    </row>
    <row r="517" spans="1:66" hidden="1">
      <c r="A517" s="2" t="s">
        <v>161</v>
      </c>
      <c r="B517" s="2" t="s">
        <v>105</v>
      </c>
      <c r="C517" s="2" t="s">
        <v>164</v>
      </c>
      <c r="D517" s="2" t="s">
        <v>223</v>
      </c>
      <c r="E517" s="6" t="s">
        <v>73</v>
      </c>
      <c r="F517" s="2" t="s">
        <v>1141</v>
      </c>
      <c r="G517" s="2" t="s">
        <v>1433</v>
      </c>
      <c r="H517" s="2" t="s">
        <v>1141</v>
      </c>
      <c r="I517" s="2">
        <v>59</v>
      </c>
      <c r="J517" s="2">
        <v>35</v>
      </c>
      <c r="K517" s="2" t="str">
        <f t="shared" si="228"/>
        <v>MINERIO</v>
      </c>
      <c r="L517" s="2">
        <f t="shared" si="229"/>
        <v>6.6500000000000004E-5</v>
      </c>
      <c r="M517" s="2">
        <f t="shared" si="230"/>
        <v>36.4</v>
      </c>
      <c r="N517" s="9">
        <v>0.19</v>
      </c>
      <c r="O517" s="10">
        <v>1.04</v>
      </c>
      <c r="P517" s="11">
        <f t="shared" si="224"/>
        <v>0</v>
      </c>
      <c r="Q517" s="11">
        <f t="shared" si="225"/>
        <v>1</v>
      </c>
      <c r="R517" s="11">
        <f t="shared" si="226"/>
        <v>0</v>
      </c>
      <c r="S517" s="11">
        <f t="shared" si="227"/>
        <v>2331729</v>
      </c>
      <c r="T517" s="2">
        <v>0</v>
      </c>
      <c r="U517" s="2">
        <v>1527</v>
      </c>
      <c r="V517" s="2">
        <f t="shared" si="231"/>
        <v>0</v>
      </c>
      <c r="W517" s="2">
        <f t="shared" si="232"/>
        <v>1</v>
      </c>
      <c r="X517" s="2">
        <v>0</v>
      </c>
      <c r="Y517" s="2">
        <v>395</v>
      </c>
      <c r="Z517" s="5">
        <v>0</v>
      </c>
      <c r="AA517" s="5">
        <v>2</v>
      </c>
      <c r="AB517" s="5">
        <v>456</v>
      </c>
      <c r="AC517" s="5">
        <v>543</v>
      </c>
      <c r="AD517" s="5">
        <v>3</v>
      </c>
      <c r="AE517" s="5">
        <v>14</v>
      </c>
      <c r="AF517" s="5">
        <f t="shared" si="233"/>
        <v>0</v>
      </c>
      <c r="AG517" s="5">
        <f t="shared" si="234"/>
        <v>1.998001998001998E-3</v>
      </c>
      <c r="AH517" s="5">
        <f t="shared" si="235"/>
        <v>0.45554445554445555</v>
      </c>
      <c r="AI517" s="5">
        <f t="shared" si="236"/>
        <v>0.54245754245754241</v>
      </c>
      <c r="AJ517" s="2">
        <v>0</v>
      </c>
      <c r="AK517" s="3">
        <v>1</v>
      </c>
      <c r="AL517" s="3">
        <v>363</v>
      </c>
      <c r="AM517" s="3">
        <v>643</v>
      </c>
      <c r="AN517" s="3">
        <v>1</v>
      </c>
      <c r="AO517" s="3">
        <v>9</v>
      </c>
      <c r="AP517" s="1">
        <f t="shared" si="237"/>
        <v>0</v>
      </c>
      <c r="AQ517" s="1">
        <f t="shared" si="238"/>
        <v>9.930486593843098E-4</v>
      </c>
      <c r="AR517" s="1">
        <f t="shared" si="239"/>
        <v>0.36047666335650447</v>
      </c>
      <c r="AS517" s="1">
        <f t="shared" si="240"/>
        <v>0.63853028798411127</v>
      </c>
      <c r="AT517" s="5">
        <f t="shared" si="241"/>
        <v>1001</v>
      </c>
      <c r="AU517" s="3">
        <f t="shared" si="247"/>
        <v>1007</v>
      </c>
      <c r="AV517" s="2">
        <f t="shared" si="242"/>
        <v>1527</v>
      </c>
      <c r="AW517" s="1">
        <f t="shared" si="248"/>
        <v>0.30509490509490511</v>
      </c>
      <c r="AX517" s="1">
        <f t="shared" si="249"/>
        <v>0.3032770605759682</v>
      </c>
      <c r="AY517" s="1">
        <f t="shared" si="250"/>
        <v>0</v>
      </c>
      <c r="AZ517" s="1">
        <f t="shared" si="250"/>
        <v>0.3032770605759682</v>
      </c>
      <c r="BA517" s="1">
        <f t="shared" si="250"/>
        <v>110.08957298907646</v>
      </c>
      <c r="BB517" s="1">
        <f t="shared" si="243"/>
        <v>195.00714995034755</v>
      </c>
      <c r="BC517" s="1">
        <f t="shared" si="251"/>
        <v>0</v>
      </c>
      <c r="BD517" s="1">
        <f t="shared" si="251"/>
        <v>0.61018981018981022</v>
      </c>
      <c r="BE517" s="1">
        <f t="shared" si="251"/>
        <v>139.12327672327672</v>
      </c>
      <c r="BF517" s="1">
        <f t="shared" si="244"/>
        <v>165.66653346653348</v>
      </c>
      <c r="BG517" s="1">
        <f t="shared" si="252"/>
        <v>0</v>
      </c>
      <c r="BH517" s="1">
        <f t="shared" si="252"/>
        <v>9.930486593843098E-4</v>
      </c>
      <c r="BI517" s="1">
        <f t="shared" si="252"/>
        <v>0.36047666335650447</v>
      </c>
      <c r="BJ517" s="1">
        <f t="shared" si="245"/>
        <v>0.63853028798411127</v>
      </c>
      <c r="BK517" s="1">
        <f t="shared" si="253"/>
        <v>0</v>
      </c>
      <c r="BL517" s="1">
        <f t="shared" si="253"/>
        <v>1.9980019980019984E-3</v>
      </c>
      <c r="BM517" s="1">
        <f t="shared" si="253"/>
        <v>0.45554445554445555</v>
      </c>
      <c r="BN517" s="1">
        <f t="shared" si="246"/>
        <v>0.54245754245754252</v>
      </c>
    </row>
    <row r="518" spans="1:66" hidden="1">
      <c r="A518" s="2" t="s">
        <v>616</v>
      </c>
      <c r="B518" s="2" t="s">
        <v>105</v>
      </c>
      <c r="C518" s="2" t="s">
        <v>164</v>
      </c>
      <c r="D518" s="2" t="s">
        <v>855</v>
      </c>
      <c r="E518" s="6" t="s">
        <v>20</v>
      </c>
      <c r="F518" s="2" t="s">
        <v>6</v>
      </c>
      <c r="G518" s="2" t="s">
        <v>6</v>
      </c>
      <c r="H518" s="2" t="s">
        <v>1434</v>
      </c>
      <c r="I518" s="2">
        <v>94</v>
      </c>
      <c r="J518" s="2">
        <v>30</v>
      </c>
      <c r="K518" s="2" t="str">
        <f t="shared" si="228"/>
        <v>ESTERIL</v>
      </c>
      <c r="L518" s="2">
        <f t="shared" si="229"/>
        <v>5.7000000000000003E-5</v>
      </c>
      <c r="M518" s="2">
        <f t="shared" si="230"/>
        <v>5.7</v>
      </c>
      <c r="N518" s="8">
        <v>0.19</v>
      </c>
      <c r="O518" s="11">
        <v>0.19</v>
      </c>
      <c r="P518" s="11">
        <f t="shared" si="224"/>
        <v>5.6122448979591837E-2</v>
      </c>
      <c r="Q518" s="11">
        <f t="shared" si="225"/>
        <v>0.99995666407964356</v>
      </c>
      <c r="R518" s="11">
        <f t="shared" si="226"/>
        <v>83259</v>
      </c>
      <c r="S518" s="11">
        <f t="shared" si="227"/>
        <v>1483459.7101220891</v>
      </c>
      <c r="T518" s="2">
        <v>77</v>
      </c>
      <c r="U518" s="2">
        <v>1295</v>
      </c>
      <c r="V518" s="2">
        <f t="shared" si="231"/>
        <v>5.6122448979591837E-2</v>
      </c>
      <c r="W518" s="2">
        <f t="shared" si="232"/>
        <v>0.94387755102040816</v>
      </c>
      <c r="X518" s="2">
        <v>0</v>
      </c>
      <c r="Y518" s="2">
        <v>405</v>
      </c>
      <c r="Z518" s="5">
        <v>0</v>
      </c>
      <c r="AA518" s="5">
        <v>22</v>
      </c>
      <c r="AB518" s="5">
        <v>625</v>
      </c>
      <c r="AC518" s="5">
        <v>256</v>
      </c>
      <c r="AD518" s="5">
        <v>20</v>
      </c>
      <c r="AE518" s="5">
        <v>32</v>
      </c>
      <c r="AF518" s="5">
        <f t="shared" si="233"/>
        <v>0</v>
      </c>
      <c r="AG518" s="5">
        <f t="shared" si="234"/>
        <v>2.4363233665559248E-2</v>
      </c>
      <c r="AH518" s="5">
        <f t="shared" si="235"/>
        <v>0.69213732004429673</v>
      </c>
      <c r="AI518" s="5">
        <f t="shared" si="236"/>
        <v>0.28349944629014395</v>
      </c>
      <c r="AJ518" s="5">
        <v>0</v>
      </c>
      <c r="AK518" s="3">
        <v>14</v>
      </c>
      <c r="AL518" s="3">
        <v>566</v>
      </c>
      <c r="AM518" s="3">
        <v>342</v>
      </c>
      <c r="AN518" s="3">
        <v>11</v>
      </c>
      <c r="AO518" s="3">
        <v>21</v>
      </c>
      <c r="AP518" s="1">
        <f t="shared" si="237"/>
        <v>0</v>
      </c>
      <c r="AQ518" s="1">
        <f t="shared" si="238"/>
        <v>1.5184381778741865E-2</v>
      </c>
      <c r="AR518" s="1">
        <f t="shared" si="239"/>
        <v>0.61388286334056397</v>
      </c>
      <c r="AS518" s="1">
        <f t="shared" si="240"/>
        <v>0.37093275488069416</v>
      </c>
      <c r="AT518" s="5">
        <f t="shared" si="241"/>
        <v>903</v>
      </c>
      <c r="AU518" s="3">
        <f t="shared" si="247"/>
        <v>922</v>
      </c>
      <c r="AV518" s="2">
        <f t="shared" si="242"/>
        <v>1372</v>
      </c>
      <c r="AW518" s="1">
        <f t="shared" si="248"/>
        <v>0.30387596899224806</v>
      </c>
      <c r="AX518" s="1">
        <f t="shared" si="249"/>
        <v>0.29761388286334056</v>
      </c>
      <c r="AY518" s="1">
        <f t="shared" si="250"/>
        <v>0</v>
      </c>
      <c r="AZ518" s="1">
        <f t="shared" si="250"/>
        <v>4.1665943600867674</v>
      </c>
      <c r="BA518" s="1">
        <f t="shared" si="250"/>
        <v>168.44945770065075</v>
      </c>
      <c r="BB518" s="1">
        <f t="shared" si="243"/>
        <v>101.78394793926248</v>
      </c>
      <c r="BC518" s="1">
        <f t="shared" si="251"/>
        <v>0</v>
      </c>
      <c r="BD518" s="1">
        <f t="shared" si="251"/>
        <v>6.6852713178294572</v>
      </c>
      <c r="BE518" s="1">
        <f t="shared" si="251"/>
        <v>189.92248062015503</v>
      </c>
      <c r="BF518" s="1">
        <f t="shared" si="244"/>
        <v>77.792248062015503</v>
      </c>
      <c r="BG518" s="1">
        <f t="shared" si="252"/>
        <v>0</v>
      </c>
      <c r="BH518" s="1">
        <f t="shared" si="252"/>
        <v>1.5184381778741865E-2</v>
      </c>
      <c r="BI518" s="1">
        <f t="shared" si="252"/>
        <v>0.61388286334056408</v>
      </c>
      <c r="BJ518" s="1">
        <f t="shared" si="245"/>
        <v>0.37093275488069416</v>
      </c>
      <c r="BK518" s="1">
        <f t="shared" si="253"/>
        <v>0</v>
      </c>
      <c r="BL518" s="1">
        <f t="shared" si="253"/>
        <v>2.4363233665559248E-2</v>
      </c>
      <c r="BM518" s="1">
        <f t="shared" si="253"/>
        <v>0.69213732004429684</v>
      </c>
      <c r="BN518" s="1">
        <f t="shared" si="246"/>
        <v>0.28349944629014401</v>
      </c>
    </row>
    <row r="519" spans="1:66" hidden="1">
      <c r="A519" s="2" t="s">
        <v>1047</v>
      </c>
      <c r="B519" s="2" t="s">
        <v>105</v>
      </c>
      <c r="C519" s="2" t="s">
        <v>164</v>
      </c>
      <c r="D519" s="2">
        <v>12030</v>
      </c>
      <c r="E519" s="6" t="s">
        <v>110</v>
      </c>
      <c r="F519" s="2" t="s">
        <v>1436</v>
      </c>
      <c r="G519" s="2" t="s">
        <v>1433</v>
      </c>
      <c r="H519" s="2" t="s">
        <v>1434</v>
      </c>
      <c r="I519" s="2">
        <v>81</v>
      </c>
      <c r="J519" s="2">
        <v>25</v>
      </c>
      <c r="K519" s="2" t="str">
        <f t="shared" si="228"/>
        <v>ESTERIL</v>
      </c>
      <c r="L519" s="2">
        <f t="shared" si="229"/>
        <v>4.7500000000000003E-5</v>
      </c>
      <c r="M519" s="2">
        <f t="shared" si="230"/>
        <v>0</v>
      </c>
      <c r="N519" s="8">
        <v>0.19</v>
      </c>
      <c r="O519" s="11">
        <v>0</v>
      </c>
      <c r="P519" s="11">
        <f t="shared" si="224"/>
        <v>0</v>
      </c>
      <c r="Q519" s="11">
        <f t="shared" si="225"/>
        <v>1</v>
      </c>
      <c r="R519" s="11">
        <f t="shared" si="226"/>
        <v>0</v>
      </c>
      <c r="S519" s="11">
        <f t="shared" si="227"/>
        <v>5410276</v>
      </c>
      <c r="T519" s="2">
        <v>0</v>
      </c>
      <c r="U519" s="2">
        <v>2326</v>
      </c>
      <c r="V519" s="2">
        <f t="shared" si="231"/>
        <v>0</v>
      </c>
      <c r="W519" s="2">
        <f t="shared" si="232"/>
        <v>1</v>
      </c>
      <c r="X519" s="2">
        <v>0</v>
      </c>
      <c r="Y519" s="2">
        <v>643</v>
      </c>
      <c r="Z519" s="5">
        <v>0</v>
      </c>
      <c r="AA519" s="5">
        <v>21</v>
      </c>
      <c r="AB519" s="5">
        <v>1046</v>
      </c>
      <c r="AC519" s="5">
        <v>418</v>
      </c>
      <c r="AD519" s="5">
        <v>26</v>
      </c>
      <c r="AE519" s="5">
        <v>53</v>
      </c>
      <c r="AF519" s="5">
        <f t="shared" si="233"/>
        <v>0</v>
      </c>
      <c r="AG519" s="5">
        <f t="shared" si="234"/>
        <v>1.4141414141414142E-2</v>
      </c>
      <c r="AH519" s="5">
        <f t="shared" si="235"/>
        <v>0.70437710437710432</v>
      </c>
      <c r="AI519" s="5">
        <f t="shared" si="236"/>
        <v>0.2814814814814815</v>
      </c>
      <c r="AJ519" s="5">
        <v>0</v>
      </c>
      <c r="AK519" s="3">
        <v>8</v>
      </c>
      <c r="AL519" s="3">
        <v>923</v>
      </c>
      <c r="AM519" s="3">
        <v>591</v>
      </c>
      <c r="AN519" s="3">
        <v>7</v>
      </c>
      <c r="AO519" s="3">
        <v>35</v>
      </c>
      <c r="AP519" s="1">
        <f t="shared" si="237"/>
        <v>0</v>
      </c>
      <c r="AQ519" s="1">
        <f t="shared" si="238"/>
        <v>5.2562417871222077E-3</v>
      </c>
      <c r="AR519" s="1">
        <f t="shared" si="239"/>
        <v>0.60643889618922475</v>
      </c>
      <c r="AS519" s="1">
        <f t="shared" si="240"/>
        <v>0.38830486202365311</v>
      </c>
      <c r="AT519" s="5">
        <f t="shared" si="241"/>
        <v>1485</v>
      </c>
      <c r="AU519" s="3">
        <f t="shared" si="247"/>
        <v>1522</v>
      </c>
      <c r="AV519" s="2">
        <f t="shared" si="242"/>
        <v>2326</v>
      </c>
      <c r="AW519" s="1">
        <f t="shared" si="248"/>
        <v>0.31326599326599325</v>
      </c>
      <c r="AX519" s="1">
        <f t="shared" si="249"/>
        <v>0.30565045992115636</v>
      </c>
      <c r="AY519" s="1">
        <f t="shared" si="250"/>
        <v>0</v>
      </c>
      <c r="AZ519" s="1">
        <f t="shared" si="250"/>
        <v>2.4452036793692509</v>
      </c>
      <c r="BA519" s="1">
        <f t="shared" si="250"/>
        <v>282.11537450722733</v>
      </c>
      <c r="BB519" s="1">
        <f t="shared" si="243"/>
        <v>180.6394218134034</v>
      </c>
      <c r="BC519" s="1">
        <f t="shared" si="251"/>
        <v>0</v>
      </c>
      <c r="BD519" s="1">
        <f t="shared" si="251"/>
        <v>6.5785858585858579</v>
      </c>
      <c r="BE519" s="1">
        <f t="shared" si="251"/>
        <v>327.67622895622895</v>
      </c>
      <c r="BF519" s="1">
        <f t="shared" si="244"/>
        <v>130.94518518518518</v>
      </c>
      <c r="BG519" s="1">
        <f t="shared" si="252"/>
        <v>0</v>
      </c>
      <c r="BH519" s="1">
        <f t="shared" si="252"/>
        <v>5.2562417871222077E-3</v>
      </c>
      <c r="BI519" s="1">
        <f t="shared" si="252"/>
        <v>0.60643889618922475</v>
      </c>
      <c r="BJ519" s="1">
        <f t="shared" si="245"/>
        <v>0.38830486202365311</v>
      </c>
      <c r="BK519" s="1">
        <f t="shared" si="253"/>
        <v>0</v>
      </c>
      <c r="BL519" s="1">
        <f t="shared" si="253"/>
        <v>1.4141414141414139E-2</v>
      </c>
      <c r="BM519" s="1">
        <f t="shared" si="253"/>
        <v>0.70437710437710432</v>
      </c>
      <c r="BN519" s="1">
        <f t="shared" si="246"/>
        <v>0.28148148148148144</v>
      </c>
    </row>
    <row r="520" spans="1:66" hidden="1">
      <c r="A520" s="2" t="s">
        <v>1049</v>
      </c>
      <c r="B520" s="2" t="s">
        <v>105</v>
      </c>
      <c r="C520" s="2" t="s">
        <v>164</v>
      </c>
      <c r="E520" s="6" t="s">
        <v>151</v>
      </c>
      <c r="F520" s="2" t="s">
        <v>1141</v>
      </c>
      <c r="G520" s="2" t="s">
        <v>1433</v>
      </c>
      <c r="H520" s="2" t="s">
        <v>1141</v>
      </c>
      <c r="I520" s="2">
        <v>276</v>
      </c>
      <c r="J520" s="2">
        <v>20</v>
      </c>
      <c r="K520" s="2" t="str">
        <f t="shared" si="228"/>
        <v>MINERIO</v>
      </c>
      <c r="L520" s="2">
        <f t="shared" si="229"/>
        <v>3.7999999999999995E-5</v>
      </c>
      <c r="M520" s="2">
        <f t="shared" si="230"/>
        <v>33.4</v>
      </c>
      <c r="N520" s="8">
        <v>0.19</v>
      </c>
      <c r="O520" s="11">
        <v>1.67</v>
      </c>
      <c r="P520" s="11">
        <f t="shared" si="224"/>
        <v>0.1911021233569262</v>
      </c>
      <c r="Q520" s="11">
        <f t="shared" si="225"/>
        <v>0.99976117939470976</v>
      </c>
      <c r="R520" s="11">
        <f t="shared" si="226"/>
        <v>71342.435793731041</v>
      </c>
      <c r="S520" s="11">
        <f t="shared" si="227"/>
        <v>373231.84325281245</v>
      </c>
      <c r="T520" s="2">
        <v>189</v>
      </c>
      <c r="U520" s="2">
        <v>800</v>
      </c>
      <c r="V520" s="2">
        <f t="shared" si="231"/>
        <v>0.1911021233569262</v>
      </c>
      <c r="W520" s="2">
        <f t="shared" si="232"/>
        <v>0.80889787664307378</v>
      </c>
      <c r="X520" s="2">
        <v>0</v>
      </c>
      <c r="Y520" s="2">
        <v>316</v>
      </c>
      <c r="Z520" s="5">
        <v>0</v>
      </c>
      <c r="AA520" s="5">
        <v>137</v>
      </c>
      <c r="AB520" s="5">
        <v>327</v>
      </c>
      <c r="AC520" s="5">
        <v>108</v>
      </c>
      <c r="AD520" s="5">
        <v>95</v>
      </c>
      <c r="AE520" s="5">
        <v>30</v>
      </c>
      <c r="AF520" s="5">
        <f t="shared" si="233"/>
        <v>0</v>
      </c>
      <c r="AG520" s="5">
        <f t="shared" si="234"/>
        <v>0.2395104895104895</v>
      </c>
      <c r="AH520" s="5">
        <f t="shared" si="235"/>
        <v>0.57167832167832167</v>
      </c>
      <c r="AI520" s="5">
        <f t="shared" si="236"/>
        <v>0.1888111888111888</v>
      </c>
      <c r="AJ520" s="5">
        <v>0</v>
      </c>
      <c r="AK520" s="3">
        <v>103</v>
      </c>
      <c r="AL520" s="3">
        <v>344</v>
      </c>
      <c r="AM520" s="3">
        <v>138</v>
      </c>
      <c r="AN520" s="3">
        <v>84</v>
      </c>
      <c r="AO520" s="3">
        <v>27</v>
      </c>
      <c r="AP520" s="1">
        <f t="shared" si="237"/>
        <v>0</v>
      </c>
      <c r="AQ520" s="1">
        <f t="shared" si="238"/>
        <v>0.17606837606837608</v>
      </c>
      <c r="AR520" s="1">
        <f t="shared" si="239"/>
        <v>0.58803418803418805</v>
      </c>
      <c r="AS520" s="1">
        <f t="shared" si="240"/>
        <v>0.23589743589743589</v>
      </c>
      <c r="AT520" s="5">
        <f t="shared" si="241"/>
        <v>572</v>
      </c>
      <c r="AU520" s="3">
        <f t="shared" si="247"/>
        <v>585</v>
      </c>
      <c r="AV520" s="2">
        <f t="shared" si="242"/>
        <v>989</v>
      </c>
      <c r="AW520" s="1">
        <f t="shared" si="248"/>
        <v>0.3458041958041958</v>
      </c>
      <c r="AX520" s="1">
        <f t="shared" si="249"/>
        <v>0.33811965811965811</v>
      </c>
      <c r="AY520" s="1">
        <f t="shared" si="250"/>
        <v>0</v>
      </c>
      <c r="AZ520" s="1">
        <f t="shared" si="250"/>
        <v>34.826324786324783</v>
      </c>
      <c r="BA520" s="1">
        <f t="shared" si="250"/>
        <v>116.31316239316239</v>
      </c>
      <c r="BB520" s="1">
        <f t="shared" si="243"/>
        <v>46.660512820512821</v>
      </c>
      <c r="BC520" s="1">
        <f t="shared" si="251"/>
        <v>0</v>
      </c>
      <c r="BD520" s="1">
        <f t="shared" si="251"/>
        <v>47.375174825174824</v>
      </c>
      <c r="BE520" s="1">
        <f t="shared" si="251"/>
        <v>113.07797202797202</v>
      </c>
      <c r="BF520" s="1">
        <f t="shared" si="244"/>
        <v>37.346853146853149</v>
      </c>
      <c r="BG520" s="1">
        <f t="shared" si="252"/>
        <v>0</v>
      </c>
      <c r="BH520" s="1">
        <f t="shared" si="252"/>
        <v>0.17606837606837605</v>
      </c>
      <c r="BI520" s="1">
        <f t="shared" si="252"/>
        <v>0.58803418803418805</v>
      </c>
      <c r="BJ520" s="1">
        <f t="shared" si="245"/>
        <v>0.23589743589743592</v>
      </c>
      <c r="BK520" s="1">
        <f t="shared" si="253"/>
        <v>0</v>
      </c>
      <c r="BL520" s="1">
        <f t="shared" si="253"/>
        <v>0.23951048951048948</v>
      </c>
      <c r="BM520" s="1">
        <f t="shared" si="253"/>
        <v>0.57167832167832167</v>
      </c>
      <c r="BN520" s="1">
        <f t="shared" si="246"/>
        <v>0.1888111888111888</v>
      </c>
    </row>
    <row r="521" spans="1:66" hidden="1">
      <c r="A521" s="2" t="s">
        <v>1049</v>
      </c>
      <c r="B521" s="2" t="s">
        <v>105</v>
      </c>
      <c r="C521" s="2" t="s">
        <v>164</v>
      </c>
      <c r="E521" s="6" t="s">
        <v>6</v>
      </c>
      <c r="F521" s="2" t="s">
        <v>6</v>
      </c>
      <c r="G521" s="2" t="s">
        <v>6</v>
      </c>
      <c r="H521" s="2" t="s">
        <v>1434</v>
      </c>
      <c r="I521" s="2">
        <v>220</v>
      </c>
      <c r="J521" s="2">
        <v>5</v>
      </c>
      <c r="K521" s="2" t="str">
        <f t="shared" si="228"/>
        <v>ESTERIL</v>
      </c>
      <c r="L521" s="2">
        <f t="shared" si="229"/>
        <v>9.4999999999999988E-6</v>
      </c>
      <c r="M521" s="2">
        <f t="shared" si="230"/>
        <v>0.1</v>
      </c>
      <c r="N521" s="8">
        <v>0.19</v>
      </c>
      <c r="O521" s="11">
        <v>0.02</v>
      </c>
      <c r="P521" s="11">
        <f t="shared" si="224"/>
        <v>0</v>
      </c>
      <c r="Q521" s="11">
        <f t="shared" si="225"/>
        <v>1</v>
      </c>
      <c r="R521" s="11">
        <f t="shared" si="226"/>
        <v>0</v>
      </c>
      <c r="S521" s="11">
        <f t="shared" si="227"/>
        <v>130321</v>
      </c>
      <c r="T521" s="2">
        <v>0</v>
      </c>
      <c r="U521" s="2">
        <v>361</v>
      </c>
      <c r="V521" s="2">
        <f t="shared" si="231"/>
        <v>0</v>
      </c>
      <c r="W521" s="2">
        <f t="shared" si="232"/>
        <v>1</v>
      </c>
      <c r="X521" s="2">
        <v>0</v>
      </c>
      <c r="Y521" s="2">
        <v>207</v>
      </c>
      <c r="Z521" s="5">
        <v>0</v>
      </c>
      <c r="AA521" s="5">
        <v>0</v>
      </c>
      <c r="AB521" s="5">
        <v>71</v>
      </c>
      <c r="AC521" s="5">
        <v>206</v>
      </c>
      <c r="AD521" s="5">
        <v>0</v>
      </c>
      <c r="AE521" s="5">
        <v>0</v>
      </c>
      <c r="AF521" s="5">
        <f t="shared" si="233"/>
        <v>0</v>
      </c>
      <c r="AG521" s="5">
        <f t="shared" si="234"/>
        <v>0</v>
      </c>
      <c r="AH521" s="5">
        <f t="shared" si="235"/>
        <v>0.2563176895306859</v>
      </c>
      <c r="AI521" s="5">
        <f t="shared" si="236"/>
        <v>0.7436823104693141</v>
      </c>
      <c r="AJ521" s="5">
        <v>0</v>
      </c>
      <c r="AK521" s="3">
        <v>0</v>
      </c>
      <c r="AL521" s="3">
        <v>47</v>
      </c>
      <c r="AM521" s="3">
        <v>230</v>
      </c>
      <c r="AN521" s="3">
        <v>0</v>
      </c>
      <c r="AO521" s="3">
        <v>0</v>
      </c>
      <c r="AP521" s="1">
        <f t="shared" si="237"/>
        <v>0</v>
      </c>
      <c r="AQ521" s="1">
        <f t="shared" si="238"/>
        <v>0</v>
      </c>
      <c r="AR521" s="1">
        <f t="shared" si="239"/>
        <v>0.16967509025270758</v>
      </c>
      <c r="AS521" s="1">
        <f t="shared" si="240"/>
        <v>0.83032490974729245</v>
      </c>
      <c r="AT521" s="5">
        <f t="shared" si="241"/>
        <v>277</v>
      </c>
      <c r="AU521" s="3">
        <f t="shared" si="247"/>
        <v>277</v>
      </c>
      <c r="AV521" s="2">
        <f t="shared" si="242"/>
        <v>361</v>
      </c>
      <c r="AW521" s="1">
        <f t="shared" si="248"/>
        <v>0.26064981949458482</v>
      </c>
      <c r="AX521" s="1">
        <f t="shared" si="249"/>
        <v>0.26064981949458482</v>
      </c>
      <c r="AY521" s="1">
        <f t="shared" si="250"/>
        <v>0</v>
      </c>
      <c r="AZ521" s="1">
        <f t="shared" si="250"/>
        <v>0</v>
      </c>
      <c r="BA521" s="1">
        <f t="shared" si="250"/>
        <v>12.250541516245487</v>
      </c>
      <c r="BB521" s="1">
        <f t="shared" si="243"/>
        <v>59.949458483754512</v>
      </c>
      <c r="BC521" s="1">
        <f t="shared" si="251"/>
        <v>0</v>
      </c>
      <c r="BD521" s="1">
        <f t="shared" si="251"/>
        <v>0</v>
      </c>
      <c r="BE521" s="1">
        <f t="shared" si="251"/>
        <v>18.506137184115524</v>
      </c>
      <c r="BF521" s="1">
        <f t="shared" si="244"/>
        <v>53.693862815884472</v>
      </c>
      <c r="BG521" s="1">
        <f t="shared" si="252"/>
        <v>0</v>
      </c>
      <c r="BH521" s="1">
        <f t="shared" si="252"/>
        <v>0</v>
      </c>
      <c r="BI521" s="1">
        <f t="shared" si="252"/>
        <v>0.16967509025270758</v>
      </c>
      <c r="BJ521" s="1">
        <f t="shared" si="245"/>
        <v>0.83032490974729234</v>
      </c>
      <c r="BK521" s="1">
        <f t="shared" si="253"/>
        <v>0</v>
      </c>
      <c r="BL521" s="1">
        <f t="shared" si="253"/>
        <v>0</v>
      </c>
      <c r="BM521" s="1">
        <f t="shared" si="253"/>
        <v>0.25631768953068595</v>
      </c>
      <c r="BN521" s="1">
        <f t="shared" si="246"/>
        <v>0.7436823104693141</v>
      </c>
    </row>
    <row r="522" spans="1:66" hidden="1">
      <c r="A522" s="2" t="s">
        <v>161</v>
      </c>
      <c r="B522" s="2" t="s">
        <v>105</v>
      </c>
      <c r="C522" s="2" t="s">
        <v>164</v>
      </c>
      <c r="D522" s="2" t="s">
        <v>367</v>
      </c>
      <c r="E522" s="6" t="s">
        <v>5</v>
      </c>
      <c r="F522" s="2" t="s">
        <v>1436</v>
      </c>
      <c r="G522" s="2" t="s">
        <v>1433</v>
      </c>
      <c r="H522" s="2" t="s">
        <v>1434</v>
      </c>
      <c r="I522" s="2">
        <v>204</v>
      </c>
      <c r="J522" s="2">
        <v>95</v>
      </c>
      <c r="K522" s="2" t="str">
        <f t="shared" si="228"/>
        <v>ESTERIL</v>
      </c>
      <c r="L522" s="2">
        <f t="shared" si="229"/>
        <v>1.7100000000000001E-4</v>
      </c>
      <c r="M522" s="2">
        <f t="shared" si="230"/>
        <v>19</v>
      </c>
      <c r="N522" s="8">
        <v>0.18000000000000002</v>
      </c>
      <c r="O522" s="11">
        <v>0.2</v>
      </c>
      <c r="P522" s="11">
        <f t="shared" si="224"/>
        <v>9.2111478507321681E-3</v>
      </c>
      <c r="Q522" s="11">
        <f t="shared" si="225"/>
        <v>0.99999780426039919</v>
      </c>
      <c r="R522" s="11">
        <f t="shared" si="226"/>
        <v>159098.04062352385</v>
      </c>
      <c r="S522" s="11">
        <f t="shared" si="227"/>
        <v>17272298.074447848</v>
      </c>
      <c r="T522" s="2">
        <v>39</v>
      </c>
      <c r="U522" s="2">
        <v>4195</v>
      </c>
      <c r="V522" s="2">
        <f t="shared" si="231"/>
        <v>9.2111478507321681E-3</v>
      </c>
      <c r="W522" s="2">
        <f t="shared" si="232"/>
        <v>0.99078885214926782</v>
      </c>
      <c r="X522" s="2">
        <v>0</v>
      </c>
      <c r="Y522" s="2">
        <v>727</v>
      </c>
      <c r="Z522" s="5">
        <v>0</v>
      </c>
      <c r="AA522" s="5">
        <v>47</v>
      </c>
      <c r="AB522" s="5">
        <v>2125</v>
      </c>
      <c r="AC522" s="5">
        <v>430</v>
      </c>
      <c r="AD522" s="5">
        <v>49</v>
      </c>
      <c r="AE522" s="5">
        <v>106</v>
      </c>
      <c r="AF522" s="5">
        <f t="shared" si="233"/>
        <v>0</v>
      </c>
      <c r="AG522" s="5">
        <f t="shared" si="234"/>
        <v>1.8063028439661798E-2</v>
      </c>
      <c r="AH522" s="5">
        <f t="shared" si="235"/>
        <v>0.81667947732513446</v>
      </c>
      <c r="AI522" s="5">
        <f t="shared" si="236"/>
        <v>0.16525749423520369</v>
      </c>
      <c r="AJ522" s="5">
        <v>0</v>
      </c>
      <c r="AK522" s="3">
        <v>23</v>
      </c>
      <c r="AL522" s="3">
        <v>1973</v>
      </c>
      <c r="AM522" s="3">
        <v>670</v>
      </c>
      <c r="AN522" s="3">
        <v>28</v>
      </c>
      <c r="AO522" s="3">
        <v>63</v>
      </c>
      <c r="AP522" s="1">
        <f t="shared" si="237"/>
        <v>0</v>
      </c>
      <c r="AQ522" s="1">
        <f t="shared" si="238"/>
        <v>8.6271567891972999E-3</v>
      </c>
      <c r="AR522" s="1">
        <f t="shared" si="239"/>
        <v>0.74006001500375096</v>
      </c>
      <c r="AS522" s="1">
        <f t="shared" si="240"/>
        <v>0.25131282820705175</v>
      </c>
      <c r="AT522" s="5">
        <f t="shared" si="241"/>
        <v>2602</v>
      </c>
      <c r="AU522" s="3">
        <f t="shared" si="247"/>
        <v>2666</v>
      </c>
      <c r="AV522" s="2">
        <f t="shared" si="242"/>
        <v>4234</v>
      </c>
      <c r="AW522" s="1">
        <f t="shared" si="248"/>
        <v>0.32544196771714068</v>
      </c>
      <c r="AX522" s="1">
        <f t="shared" si="249"/>
        <v>0.31762940735183798</v>
      </c>
      <c r="AY522" s="1">
        <f t="shared" si="250"/>
        <v>0</v>
      </c>
      <c r="AZ522" s="1">
        <f t="shared" si="250"/>
        <v>7.3054763690922737</v>
      </c>
      <c r="BA522" s="1">
        <f t="shared" si="250"/>
        <v>626.68282070517637</v>
      </c>
      <c r="BB522" s="1">
        <f t="shared" si="243"/>
        <v>212.81170292573145</v>
      </c>
      <c r="BC522" s="1">
        <f t="shared" si="251"/>
        <v>0</v>
      </c>
      <c r="BD522" s="1">
        <f t="shared" si="251"/>
        <v>15.295772482705612</v>
      </c>
      <c r="BE522" s="1">
        <f t="shared" si="251"/>
        <v>691.56418139892389</v>
      </c>
      <c r="BF522" s="1">
        <f t="shared" si="244"/>
        <v>139.9400461183705</v>
      </c>
      <c r="BG522" s="1">
        <f t="shared" si="252"/>
        <v>0</v>
      </c>
      <c r="BH522" s="1">
        <f t="shared" si="252"/>
        <v>8.6271567891972999E-3</v>
      </c>
      <c r="BI522" s="1">
        <f t="shared" si="252"/>
        <v>0.74006001500375096</v>
      </c>
      <c r="BJ522" s="1">
        <f t="shared" si="245"/>
        <v>0.25131282820705175</v>
      </c>
      <c r="BK522" s="1">
        <f t="shared" si="253"/>
        <v>0</v>
      </c>
      <c r="BL522" s="1">
        <f t="shared" si="253"/>
        <v>1.8063028439661802E-2</v>
      </c>
      <c r="BM522" s="1">
        <f t="shared" si="253"/>
        <v>0.81667947732513457</v>
      </c>
      <c r="BN522" s="1">
        <f t="shared" si="246"/>
        <v>0.16525749423520372</v>
      </c>
    </row>
    <row r="523" spans="1:66" hidden="1">
      <c r="A523" s="2" t="s">
        <v>161</v>
      </c>
      <c r="B523" s="2" t="s">
        <v>105</v>
      </c>
      <c r="C523" s="2" t="s">
        <v>164</v>
      </c>
      <c r="D523" s="2" t="s">
        <v>363</v>
      </c>
      <c r="E523" s="6" t="s">
        <v>90</v>
      </c>
      <c r="F523" s="2" t="s">
        <v>1436</v>
      </c>
      <c r="G523" s="2" t="s">
        <v>1433</v>
      </c>
      <c r="H523" s="2" t="s">
        <v>1434</v>
      </c>
      <c r="I523" s="2">
        <v>200</v>
      </c>
      <c r="J523" s="2">
        <v>120</v>
      </c>
      <c r="K523" s="2" t="str">
        <f t="shared" si="228"/>
        <v>MINERIO</v>
      </c>
      <c r="L523" s="2">
        <f t="shared" si="229"/>
        <v>2.1599999999999999E-4</v>
      </c>
      <c r="M523" s="2">
        <f t="shared" si="230"/>
        <v>26.4</v>
      </c>
      <c r="N523" s="8">
        <v>0.18</v>
      </c>
      <c r="O523" s="11">
        <v>0.22</v>
      </c>
      <c r="P523" s="11">
        <f t="shared" si="224"/>
        <v>0</v>
      </c>
      <c r="Q523" s="11">
        <f t="shared" si="225"/>
        <v>1</v>
      </c>
      <c r="R523" s="11">
        <f t="shared" si="226"/>
        <v>0</v>
      </c>
      <c r="S523" s="11">
        <f t="shared" si="227"/>
        <v>20584369</v>
      </c>
      <c r="T523" s="2">
        <v>0</v>
      </c>
      <c r="U523" s="2">
        <v>4537</v>
      </c>
      <c r="V523" s="2">
        <f t="shared" si="231"/>
        <v>0</v>
      </c>
      <c r="W523" s="2">
        <f t="shared" si="232"/>
        <v>1</v>
      </c>
      <c r="X523" s="2">
        <v>0</v>
      </c>
      <c r="Y523" s="2">
        <v>684</v>
      </c>
      <c r="Z523" s="5">
        <v>0</v>
      </c>
      <c r="AA523" s="5">
        <v>12</v>
      </c>
      <c r="AB523" s="5">
        <v>2157</v>
      </c>
      <c r="AC523" s="5">
        <v>780</v>
      </c>
      <c r="AD523" s="5">
        <v>19</v>
      </c>
      <c r="AE523" s="5">
        <v>43</v>
      </c>
      <c r="AF523" s="5">
        <f t="shared" si="233"/>
        <v>0</v>
      </c>
      <c r="AG523" s="5">
        <f t="shared" si="234"/>
        <v>4.0691759918616479E-3</v>
      </c>
      <c r="AH523" s="5">
        <f t="shared" si="235"/>
        <v>0.73143438453713128</v>
      </c>
      <c r="AI523" s="5">
        <f t="shared" si="236"/>
        <v>0.26449643947100709</v>
      </c>
      <c r="AJ523" s="5">
        <v>0</v>
      </c>
      <c r="AK523" s="3">
        <v>7</v>
      </c>
      <c r="AL523" s="3">
        <v>1867</v>
      </c>
      <c r="AM523" s="3">
        <v>1101</v>
      </c>
      <c r="AN523" s="3">
        <v>9</v>
      </c>
      <c r="AO523" s="3">
        <v>27</v>
      </c>
      <c r="AP523" s="1">
        <f t="shared" si="237"/>
        <v>0</v>
      </c>
      <c r="AQ523" s="1">
        <f t="shared" si="238"/>
        <v>2.352941176470588E-3</v>
      </c>
      <c r="AR523" s="1">
        <f t="shared" si="239"/>
        <v>0.627563025210084</v>
      </c>
      <c r="AS523" s="1">
        <f t="shared" si="240"/>
        <v>0.37008403361344538</v>
      </c>
      <c r="AT523" s="5">
        <f t="shared" si="241"/>
        <v>2949</v>
      </c>
      <c r="AU523" s="3">
        <f t="shared" si="247"/>
        <v>2975</v>
      </c>
      <c r="AV523" s="2">
        <f t="shared" si="242"/>
        <v>4537</v>
      </c>
      <c r="AW523" s="1">
        <f t="shared" si="248"/>
        <v>0.30769752458460498</v>
      </c>
      <c r="AX523" s="1">
        <f t="shared" si="249"/>
        <v>0.30500840336134455</v>
      </c>
      <c r="AY523" s="1">
        <f t="shared" si="250"/>
        <v>0</v>
      </c>
      <c r="AZ523" s="1">
        <f t="shared" si="250"/>
        <v>2.1350588235294117</v>
      </c>
      <c r="BA523" s="1">
        <f t="shared" si="250"/>
        <v>569.45068907563029</v>
      </c>
      <c r="BB523" s="1">
        <f t="shared" si="243"/>
        <v>335.81425210084035</v>
      </c>
      <c r="BC523" s="1">
        <f t="shared" si="251"/>
        <v>0</v>
      </c>
      <c r="BD523" s="1">
        <f t="shared" si="251"/>
        <v>3.6923702950152597</v>
      </c>
      <c r="BE523" s="1">
        <f t="shared" si="251"/>
        <v>663.70356052899297</v>
      </c>
      <c r="BF523" s="1">
        <f t="shared" si="244"/>
        <v>240.00406917599187</v>
      </c>
      <c r="BG523" s="1">
        <f t="shared" si="252"/>
        <v>0</v>
      </c>
      <c r="BH523" s="1">
        <f t="shared" si="252"/>
        <v>2.352941176470588E-3</v>
      </c>
      <c r="BI523" s="1">
        <f t="shared" si="252"/>
        <v>0.627563025210084</v>
      </c>
      <c r="BJ523" s="1">
        <f t="shared" si="245"/>
        <v>0.37008403361344533</v>
      </c>
      <c r="BK523" s="1">
        <f t="shared" si="253"/>
        <v>0</v>
      </c>
      <c r="BL523" s="1">
        <f t="shared" si="253"/>
        <v>4.0691759918616479E-3</v>
      </c>
      <c r="BM523" s="1">
        <f t="shared" si="253"/>
        <v>0.73143438453713128</v>
      </c>
      <c r="BN523" s="1">
        <f t="shared" si="246"/>
        <v>0.26449643947100709</v>
      </c>
    </row>
    <row r="524" spans="1:66" hidden="1">
      <c r="A524" s="2" t="s">
        <v>161</v>
      </c>
      <c r="B524" s="2" t="s">
        <v>105</v>
      </c>
      <c r="C524" s="2" t="s">
        <v>164</v>
      </c>
      <c r="D524" s="2" t="s">
        <v>287</v>
      </c>
      <c r="E524" s="6" t="s">
        <v>80</v>
      </c>
      <c r="F524" s="2" t="s">
        <v>6</v>
      </c>
      <c r="G524" s="2" t="s">
        <v>6</v>
      </c>
      <c r="H524" s="2" t="s">
        <v>1141</v>
      </c>
      <c r="I524" s="2">
        <v>124</v>
      </c>
      <c r="J524" s="2">
        <v>55</v>
      </c>
      <c r="K524" s="2" t="str">
        <f t="shared" si="228"/>
        <v>ESTERIL</v>
      </c>
      <c r="L524" s="2">
        <f t="shared" si="229"/>
        <v>9.9000000000000008E-5</v>
      </c>
      <c r="M524" s="2">
        <f t="shared" si="230"/>
        <v>0</v>
      </c>
      <c r="N524" s="8">
        <v>0.18</v>
      </c>
      <c r="O524" s="11">
        <v>0</v>
      </c>
      <c r="P524" s="11">
        <f t="shared" si="224"/>
        <v>6.5293822199899543E-2</v>
      </c>
      <c r="Q524" s="11">
        <f t="shared" si="225"/>
        <v>0.99996491588854153</v>
      </c>
      <c r="R524" s="11">
        <f t="shared" si="226"/>
        <v>195643.8623807132</v>
      </c>
      <c r="S524" s="11">
        <f t="shared" si="227"/>
        <v>2996255.8753367062</v>
      </c>
      <c r="T524" s="2">
        <v>130</v>
      </c>
      <c r="U524" s="2">
        <v>1861</v>
      </c>
      <c r="V524" s="2">
        <f t="shared" si="231"/>
        <v>6.5293822199899543E-2</v>
      </c>
      <c r="W524" s="2">
        <f t="shared" si="232"/>
        <v>0.93470617780010046</v>
      </c>
      <c r="X524" s="2">
        <v>0</v>
      </c>
      <c r="Y524" s="2">
        <v>544</v>
      </c>
      <c r="Z524" s="5">
        <v>0</v>
      </c>
      <c r="AA524" s="5">
        <v>22</v>
      </c>
      <c r="AB524" s="5">
        <v>1009</v>
      </c>
      <c r="AC524" s="5">
        <v>266</v>
      </c>
      <c r="AD524" s="5">
        <v>30</v>
      </c>
      <c r="AE524" s="5">
        <v>48</v>
      </c>
      <c r="AF524" s="5">
        <f t="shared" si="233"/>
        <v>0</v>
      </c>
      <c r="AG524" s="5">
        <f t="shared" si="234"/>
        <v>1.6962220508866616E-2</v>
      </c>
      <c r="AH524" s="5">
        <f t="shared" si="235"/>
        <v>0.77794911333847339</v>
      </c>
      <c r="AI524" s="5">
        <f t="shared" si="236"/>
        <v>0.20508866615265997</v>
      </c>
      <c r="AJ524" s="5">
        <v>0</v>
      </c>
      <c r="AK524" s="3">
        <v>15</v>
      </c>
      <c r="AL524" s="3">
        <v>934</v>
      </c>
      <c r="AM524" s="3">
        <v>371</v>
      </c>
      <c r="AN524" s="3">
        <v>20</v>
      </c>
      <c r="AO524" s="3">
        <v>35</v>
      </c>
      <c r="AP524" s="1">
        <f t="shared" si="237"/>
        <v>0</v>
      </c>
      <c r="AQ524" s="1">
        <f t="shared" si="238"/>
        <v>1.1363636363636364E-2</v>
      </c>
      <c r="AR524" s="1">
        <f t="shared" si="239"/>
        <v>0.70757575757575752</v>
      </c>
      <c r="AS524" s="1">
        <f t="shared" si="240"/>
        <v>0.28106060606060607</v>
      </c>
      <c r="AT524" s="5">
        <f t="shared" si="241"/>
        <v>1297</v>
      </c>
      <c r="AU524" s="3">
        <f t="shared" si="247"/>
        <v>1320</v>
      </c>
      <c r="AV524" s="2">
        <f t="shared" si="242"/>
        <v>1991</v>
      </c>
      <c r="AW524" s="1">
        <f t="shared" si="248"/>
        <v>0.30701619121048573</v>
      </c>
      <c r="AX524" s="1">
        <f t="shared" si="249"/>
        <v>0.30166666666666669</v>
      </c>
      <c r="AY524" s="1">
        <f t="shared" si="250"/>
        <v>0</v>
      </c>
      <c r="AZ524" s="1">
        <f t="shared" si="250"/>
        <v>4.5250000000000004</v>
      </c>
      <c r="BA524" s="1">
        <f t="shared" si="250"/>
        <v>281.75666666666672</v>
      </c>
      <c r="BB524" s="1">
        <f t="shared" si="243"/>
        <v>111.91833333333334</v>
      </c>
      <c r="BC524" s="1">
        <f t="shared" si="251"/>
        <v>0</v>
      </c>
      <c r="BD524" s="1">
        <f t="shared" si="251"/>
        <v>6.7543562066306864</v>
      </c>
      <c r="BE524" s="1">
        <f t="shared" si="251"/>
        <v>309.7793369313801</v>
      </c>
      <c r="BF524" s="1">
        <f t="shared" si="244"/>
        <v>81.666306861989199</v>
      </c>
      <c r="BG524" s="1">
        <f t="shared" si="252"/>
        <v>0</v>
      </c>
      <c r="BH524" s="1">
        <f t="shared" si="252"/>
        <v>1.1363636363636364E-2</v>
      </c>
      <c r="BI524" s="1">
        <f t="shared" si="252"/>
        <v>0.70757575757575764</v>
      </c>
      <c r="BJ524" s="1">
        <f t="shared" si="245"/>
        <v>0.28106060606060601</v>
      </c>
      <c r="BK524" s="1">
        <f t="shared" si="253"/>
        <v>0</v>
      </c>
      <c r="BL524" s="1">
        <f t="shared" si="253"/>
        <v>1.6962220508866616E-2</v>
      </c>
      <c r="BM524" s="1">
        <f t="shared" si="253"/>
        <v>0.77794911333847339</v>
      </c>
      <c r="BN524" s="1">
        <f t="shared" si="246"/>
        <v>0.20508866615265997</v>
      </c>
    </row>
    <row r="525" spans="1:66" hidden="1">
      <c r="A525" s="2" t="s">
        <v>161</v>
      </c>
      <c r="B525" s="2" t="s">
        <v>105</v>
      </c>
      <c r="C525" s="2" t="s">
        <v>164</v>
      </c>
      <c r="D525" s="2" t="s">
        <v>371</v>
      </c>
      <c r="E525" s="6" t="s">
        <v>5</v>
      </c>
      <c r="F525" s="2" t="s">
        <v>1436</v>
      </c>
      <c r="G525" s="2" t="s">
        <v>1433</v>
      </c>
      <c r="H525" s="2" t="s">
        <v>1434</v>
      </c>
      <c r="I525" s="2">
        <v>208</v>
      </c>
      <c r="J525" s="2">
        <v>55</v>
      </c>
      <c r="K525" s="2" t="str">
        <f t="shared" si="228"/>
        <v>ESTERIL</v>
      </c>
      <c r="L525" s="2">
        <f t="shared" si="229"/>
        <v>9.9000000000000008E-5</v>
      </c>
      <c r="M525" s="2">
        <f t="shared" si="230"/>
        <v>1.1000000000000001</v>
      </c>
      <c r="N525" s="8">
        <v>0.18</v>
      </c>
      <c r="O525" s="11">
        <v>0.02</v>
      </c>
      <c r="P525" s="11">
        <f t="shared" si="224"/>
        <v>0</v>
      </c>
      <c r="Q525" s="11">
        <f t="shared" si="225"/>
        <v>1</v>
      </c>
      <c r="R525" s="11">
        <f t="shared" si="226"/>
        <v>0</v>
      </c>
      <c r="S525" s="11">
        <f t="shared" si="227"/>
        <v>7789681</v>
      </c>
      <c r="T525" s="2">
        <v>0</v>
      </c>
      <c r="U525" s="2">
        <v>2791</v>
      </c>
      <c r="V525" s="2">
        <f t="shared" si="231"/>
        <v>0</v>
      </c>
      <c r="W525" s="2">
        <f t="shared" si="232"/>
        <v>1</v>
      </c>
      <c r="X525" s="2">
        <v>0</v>
      </c>
      <c r="Y525" s="2">
        <v>499</v>
      </c>
      <c r="Z525" s="5">
        <v>0</v>
      </c>
      <c r="AA525" s="5">
        <v>16</v>
      </c>
      <c r="AB525" s="5">
        <v>1445</v>
      </c>
      <c r="AC525" s="5">
        <v>289</v>
      </c>
      <c r="AD525" s="5">
        <v>18</v>
      </c>
      <c r="AE525" s="5">
        <v>65</v>
      </c>
      <c r="AF525" s="5">
        <f t="shared" si="233"/>
        <v>0</v>
      </c>
      <c r="AG525" s="5">
        <f t="shared" si="234"/>
        <v>9.1428571428571435E-3</v>
      </c>
      <c r="AH525" s="5">
        <f t="shared" si="235"/>
        <v>0.82571428571428573</v>
      </c>
      <c r="AI525" s="5">
        <f t="shared" si="236"/>
        <v>0.16514285714285715</v>
      </c>
      <c r="AJ525" s="5">
        <v>0</v>
      </c>
      <c r="AK525" s="3">
        <v>3</v>
      </c>
      <c r="AL525" s="3">
        <v>1358</v>
      </c>
      <c r="AM525" s="3">
        <v>435</v>
      </c>
      <c r="AN525" s="3">
        <v>3</v>
      </c>
      <c r="AO525" s="3">
        <v>34</v>
      </c>
      <c r="AP525" s="1">
        <f t="shared" si="237"/>
        <v>0</v>
      </c>
      <c r="AQ525" s="1">
        <f t="shared" si="238"/>
        <v>1.6703786191536749E-3</v>
      </c>
      <c r="AR525" s="1">
        <f t="shared" si="239"/>
        <v>0.75612472160356348</v>
      </c>
      <c r="AS525" s="1">
        <f t="shared" si="240"/>
        <v>0.24220489977728285</v>
      </c>
      <c r="AT525" s="5">
        <f t="shared" si="241"/>
        <v>1750</v>
      </c>
      <c r="AU525" s="3">
        <f t="shared" si="247"/>
        <v>1796</v>
      </c>
      <c r="AV525" s="2">
        <f t="shared" si="242"/>
        <v>2791</v>
      </c>
      <c r="AW525" s="1">
        <f t="shared" si="248"/>
        <v>0.31897142857142857</v>
      </c>
      <c r="AX525" s="1">
        <f t="shared" si="249"/>
        <v>0.31080178173719375</v>
      </c>
      <c r="AY525" s="1">
        <f t="shared" si="250"/>
        <v>0</v>
      </c>
      <c r="AZ525" s="1">
        <f t="shared" si="250"/>
        <v>0.93240534521158125</v>
      </c>
      <c r="BA525" s="1">
        <f t="shared" si="250"/>
        <v>422.06881959910913</v>
      </c>
      <c r="BB525" s="1">
        <f t="shared" si="243"/>
        <v>135.19877505567928</v>
      </c>
      <c r="BC525" s="1">
        <f t="shared" si="251"/>
        <v>0</v>
      </c>
      <c r="BD525" s="1">
        <f t="shared" si="251"/>
        <v>5.1035428571428572</v>
      </c>
      <c r="BE525" s="1">
        <f t="shared" si="251"/>
        <v>460.91371428571426</v>
      </c>
      <c r="BF525" s="1">
        <f t="shared" si="244"/>
        <v>92.182742857142856</v>
      </c>
      <c r="BG525" s="1">
        <f t="shared" si="252"/>
        <v>0</v>
      </c>
      <c r="BH525" s="1">
        <f t="shared" si="252"/>
        <v>1.6703786191536747E-3</v>
      </c>
      <c r="BI525" s="1">
        <f t="shared" si="252"/>
        <v>0.75612472160356337</v>
      </c>
      <c r="BJ525" s="1">
        <f t="shared" si="245"/>
        <v>0.24220489977728282</v>
      </c>
      <c r="BK525" s="1">
        <f t="shared" si="253"/>
        <v>0</v>
      </c>
      <c r="BL525" s="1">
        <f t="shared" si="253"/>
        <v>9.1428571428571418E-3</v>
      </c>
      <c r="BM525" s="1">
        <f t="shared" si="253"/>
        <v>0.82571428571428562</v>
      </c>
      <c r="BN525" s="1">
        <f t="shared" si="246"/>
        <v>0.16514285714285712</v>
      </c>
    </row>
    <row r="526" spans="1:66" hidden="1">
      <c r="A526" s="2" t="s">
        <v>616</v>
      </c>
      <c r="B526" s="2" t="s">
        <v>105</v>
      </c>
      <c r="C526" s="2" t="s">
        <v>164</v>
      </c>
      <c r="D526" s="2" t="s">
        <v>830</v>
      </c>
      <c r="E526" s="6" t="s">
        <v>17</v>
      </c>
      <c r="F526" s="2" t="s">
        <v>1436</v>
      </c>
      <c r="G526" s="2" t="s">
        <v>6</v>
      </c>
      <c r="H526" s="2" t="s">
        <v>1434</v>
      </c>
      <c r="I526" s="2">
        <v>69</v>
      </c>
      <c r="J526" s="2">
        <v>40</v>
      </c>
      <c r="K526" s="2" t="str">
        <f t="shared" si="228"/>
        <v>MINERIO</v>
      </c>
      <c r="L526" s="2">
        <f t="shared" si="229"/>
        <v>7.1999999999999988E-5</v>
      </c>
      <c r="M526" s="2">
        <f t="shared" si="230"/>
        <v>34</v>
      </c>
      <c r="N526" s="8">
        <v>0.18</v>
      </c>
      <c r="O526" s="11">
        <v>0.85</v>
      </c>
      <c r="P526" s="11">
        <f t="shared" si="224"/>
        <v>3.3795493934142114E-2</v>
      </c>
      <c r="Q526" s="11">
        <f t="shared" si="225"/>
        <v>0.99996969105862921</v>
      </c>
      <c r="R526" s="11">
        <f t="shared" si="226"/>
        <v>39127.611785095323</v>
      </c>
      <c r="S526" s="11">
        <f t="shared" si="227"/>
        <v>1157740.9090350955</v>
      </c>
      <c r="T526" s="2">
        <v>39</v>
      </c>
      <c r="U526" s="2">
        <v>1115</v>
      </c>
      <c r="V526" s="2">
        <f t="shared" si="231"/>
        <v>3.3795493934142114E-2</v>
      </c>
      <c r="W526" s="2">
        <f t="shared" si="232"/>
        <v>0.96620450606585784</v>
      </c>
      <c r="X526" s="2">
        <v>0</v>
      </c>
      <c r="Y526" s="2">
        <v>458</v>
      </c>
      <c r="Z526" s="5">
        <v>0</v>
      </c>
      <c r="AA526" s="5">
        <v>4</v>
      </c>
      <c r="AB526" s="5">
        <v>586</v>
      </c>
      <c r="AC526" s="5">
        <v>175</v>
      </c>
      <c r="AD526" s="5">
        <v>3</v>
      </c>
      <c r="AE526" s="5">
        <v>11</v>
      </c>
      <c r="AF526" s="5">
        <f t="shared" si="233"/>
        <v>0</v>
      </c>
      <c r="AG526" s="5">
        <f t="shared" si="234"/>
        <v>5.2287581699346402E-3</v>
      </c>
      <c r="AH526" s="5">
        <f t="shared" si="235"/>
        <v>0.76601307189542489</v>
      </c>
      <c r="AI526" s="5">
        <f t="shared" si="236"/>
        <v>0.22875816993464052</v>
      </c>
      <c r="AJ526" s="5">
        <v>0</v>
      </c>
      <c r="AK526" s="3">
        <v>1</v>
      </c>
      <c r="AL526" s="3">
        <v>528</v>
      </c>
      <c r="AM526" s="3">
        <v>240</v>
      </c>
      <c r="AN526" s="3">
        <v>0</v>
      </c>
      <c r="AO526" s="3">
        <v>9</v>
      </c>
      <c r="AP526" s="1">
        <f t="shared" si="237"/>
        <v>0</v>
      </c>
      <c r="AQ526" s="1">
        <f t="shared" si="238"/>
        <v>1.3003901170351106E-3</v>
      </c>
      <c r="AR526" s="1">
        <f t="shared" si="239"/>
        <v>0.68660598179453836</v>
      </c>
      <c r="AS526" s="1">
        <f t="shared" si="240"/>
        <v>0.31209362808842656</v>
      </c>
      <c r="AT526" s="5">
        <f t="shared" si="241"/>
        <v>765</v>
      </c>
      <c r="AU526" s="3">
        <f t="shared" si="247"/>
        <v>769</v>
      </c>
      <c r="AV526" s="2">
        <f t="shared" si="242"/>
        <v>1154</v>
      </c>
      <c r="AW526" s="1">
        <f t="shared" si="248"/>
        <v>0.30169934640522877</v>
      </c>
      <c r="AX526" s="1">
        <f t="shared" si="249"/>
        <v>0.30013003901170349</v>
      </c>
      <c r="AY526" s="1">
        <f t="shared" si="250"/>
        <v>0</v>
      </c>
      <c r="AZ526" s="1">
        <f t="shared" si="250"/>
        <v>0.30013003901170349</v>
      </c>
      <c r="BA526" s="1">
        <f t="shared" si="250"/>
        <v>158.46866059817944</v>
      </c>
      <c r="BB526" s="1">
        <f t="shared" si="243"/>
        <v>72.031209362808838</v>
      </c>
      <c r="BC526" s="1">
        <f t="shared" si="251"/>
        <v>0</v>
      </c>
      <c r="BD526" s="1">
        <f t="shared" si="251"/>
        <v>1.2067973856209151</v>
      </c>
      <c r="BE526" s="1">
        <f t="shared" si="251"/>
        <v>176.79581699346406</v>
      </c>
      <c r="BF526" s="1">
        <f t="shared" si="244"/>
        <v>52.797385620915037</v>
      </c>
      <c r="BG526" s="1">
        <f t="shared" si="252"/>
        <v>0</v>
      </c>
      <c r="BH526" s="1">
        <f t="shared" si="252"/>
        <v>1.3003901170351108E-3</v>
      </c>
      <c r="BI526" s="1">
        <f t="shared" si="252"/>
        <v>0.68660598179453847</v>
      </c>
      <c r="BJ526" s="1">
        <f t="shared" si="245"/>
        <v>0.31209362808842656</v>
      </c>
      <c r="BK526" s="1">
        <f t="shared" si="253"/>
        <v>0</v>
      </c>
      <c r="BL526" s="1">
        <f t="shared" si="253"/>
        <v>5.2287581699346402E-3</v>
      </c>
      <c r="BM526" s="1">
        <f t="shared" si="253"/>
        <v>0.76601307189542478</v>
      </c>
      <c r="BN526" s="1">
        <f t="shared" si="246"/>
        <v>0.22875816993464054</v>
      </c>
    </row>
    <row r="527" spans="1:66" hidden="1">
      <c r="A527" s="2" t="s">
        <v>1049</v>
      </c>
      <c r="B527" s="2" t="s">
        <v>105</v>
      </c>
      <c r="C527" s="2" t="s">
        <v>164</v>
      </c>
      <c r="E527" s="6" t="s">
        <v>137</v>
      </c>
      <c r="F527" s="2" t="s">
        <v>6</v>
      </c>
      <c r="G527" s="2" t="s">
        <v>6</v>
      </c>
      <c r="H527" s="2" t="s">
        <v>1434</v>
      </c>
      <c r="I527" s="2">
        <v>143</v>
      </c>
      <c r="J527" s="2">
        <v>30</v>
      </c>
      <c r="K527" s="2" t="str">
        <f t="shared" si="228"/>
        <v>ESTERIL</v>
      </c>
      <c r="L527" s="2">
        <f t="shared" si="229"/>
        <v>5.3999999999999998E-5</v>
      </c>
      <c r="M527" s="2">
        <f t="shared" si="230"/>
        <v>0.6</v>
      </c>
      <c r="N527" s="9">
        <v>0.18</v>
      </c>
      <c r="O527" s="10">
        <v>0.02</v>
      </c>
      <c r="P527" s="11">
        <f t="shared" si="224"/>
        <v>0</v>
      </c>
      <c r="Q527" s="11">
        <f t="shared" si="225"/>
        <v>1</v>
      </c>
      <c r="R527" s="11">
        <f t="shared" si="226"/>
        <v>0</v>
      </c>
      <c r="S527" s="11">
        <f t="shared" si="227"/>
        <v>1582564</v>
      </c>
      <c r="T527" s="2">
        <v>0</v>
      </c>
      <c r="U527" s="2">
        <v>1258</v>
      </c>
      <c r="V527" s="2">
        <f t="shared" si="231"/>
        <v>0</v>
      </c>
      <c r="W527" s="2">
        <f t="shared" si="232"/>
        <v>1</v>
      </c>
      <c r="X527" s="2">
        <v>0</v>
      </c>
      <c r="Y527" s="2">
        <v>361</v>
      </c>
      <c r="Z527" s="5">
        <v>0</v>
      </c>
      <c r="AA527" s="5">
        <v>0</v>
      </c>
      <c r="AB527" s="5">
        <v>352</v>
      </c>
      <c r="AC527" s="5">
        <v>490</v>
      </c>
      <c r="AD527" s="5">
        <v>0</v>
      </c>
      <c r="AE527" s="5">
        <v>5</v>
      </c>
      <c r="AF527" s="5">
        <f t="shared" si="233"/>
        <v>0</v>
      </c>
      <c r="AG527" s="5">
        <f t="shared" si="234"/>
        <v>0</v>
      </c>
      <c r="AH527" s="5">
        <f t="shared" si="235"/>
        <v>0.41805225653206651</v>
      </c>
      <c r="AI527" s="5">
        <f t="shared" si="236"/>
        <v>0.58194774346793354</v>
      </c>
      <c r="AJ527" s="5">
        <v>0</v>
      </c>
      <c r="AK527" s="3">
        <v>0</v>
      </c>
      <c r="AL527" s="3">
        <v>259</v>
      </c>
      <c r="AM527" s="3">
        <v>587</v>
      </c>
      <c r="AN527" s="3">
        <v>0</v>
      </c>
      <c r="AO527" s="3">
        <v>1</v>
      </c>
      <c r="AP527" s="1">
        <f t="shared" si="237"/>
        <v>0</v>
      </c>
      <c r="AQ527" s="1">
        <f t="shared" si="238"/>
        <v>0</v>
      </c>
      <c r="AR527" s="1">
        <f t="shared" si="239"/>
        <v>0.30614657210401891</v>
      </c>
      <c r="AS527" s="1">
        <f t="shared" si="240"/>
        <v>0.69385342789598103</v>
      </c>
      <c r="AT527" s="5">
        <f t="shared" si="241"/>
        <v>842</v>
      </c>
      <c r="AU527" s="3">
        <f t="shared" si="247"/>
        <v>846</v>
      </c>
      <c r="AV527" s="2">
        <f t="shared" si="242"/>
        <v>1258</v>
      </c>
      <c r="AW527" s="1">
        <f t="shared" si="248"/>
        <v>0.29881235154394298</v>
      </c>
      <c r="AX527" s="1">
        <f t="shared" si="249"/>
        <v>0.29739952718676121</v>
      </c>
      <c r="AY527" s="1">
        <f t="shared" si="250"/>
        <v>0</v>
      </c>
      <c r="AZ527" s="1">
        <f t="shared" si="250"/>
        <v>0</v>
      </c>
      <c r="BA527" s="1">
        <f t="shared" si="250"/>
        <v>77.02647754137115</v>
      </c>
      <c r="BB527" s="1">
        <f t="shared" si="243"/>
        <v>174.57352245862884</v>
      </c>
      <c r="BC527" s="1">
        <f t="shared" si="251"/>
        <v>0</v>
      </c>
      <c r="BD527" s="1">
        <f t="shared" si="251"/>
        <v>0</v>
      </c>
      <c r="BE527" s="1">
        <f t="shared" si="251"/>
        <v>105.18194774346793</v>
      </c>
      <c r="BF527" s="1">
        <f t="shared" si="244"/>
        <v>146.41805225653206</v>
      </c>
      <c r="BG527" s="1">
        <f t="shared" si="252"/>
        <v>0</v>
      </c>
      <c r="BH527" s="1">
        <f t="shared" si="252"/>
        <v>0</v>
      </c>
      <c r="BI527" s="1">
        <f t="shared" si="252"/>
        <v>0.30614657210401891</v>
      </c>
      <c r="BJ527" s="1">
        <f t="shared" si="245"/>
        <v>0.69385342789598115</v>
      </c>
      <c r="BK527" s="1">
        <f t="shared" si="253"/>
        <v>0</v>
      </c>
      <c r="BL527" s="1">
        <f t="shared" si="253"/>
        <v>0</v>
      </c>
      <c r="BM527" s="1">
        <f t="shared" si="253"/>
        <v>0.41805225653206651</v>
      </c>
      <c r="BN527" s="1">
        <f t="shared" si="246"/>
        <v>0.58194774346793354</v>
      </c>
    </row>
    <row r="528" spans="1:66" hidden="1">
      <c r="A528" s="2" t="s">
        <v>161</v>
      </c>
      <c r="B528" s="2" t="s">
        <v>105</v>
      </c>
      <c r="C528" s="2" t="s">
        <v>164</v>
      </c>
      <c r="D528" s="2" t="s">
        <v>269</v>
      </c>
      <c r="E528" s="6" t="s">
        <v>78</v>
      </c>
      <c r="F528" s="2" t="s">
        <v>1436</v>
      </c>
      <c r="G528" s="2" t="s">
        <v>1433</v>
      </c>
      <c r="H528" s="2" t="s">
        <v>1434</v>
      </c>
      <c r="I528" s="2">
        <v>106</v>
      </c>
      <c r="J528" s="2">
        <v>30</v>
      </c>
      <c r="K528" s="2" t="str">
        <f t="shared" si="228"/>
        <v>MINERIO</v>
      </c>
      <c r="L528" s="2">
        <f t="shared" si="229"/>
        <v>5.3999999999999998E-5</v>
      </c>
      <c r="M528" s="2">
        <f t="shared" si="230"/>
        <v>12.299999999999999</v>
      </c>
      <c r="N528" s="8">
        <v>0.18</v>
      </c>
      <c r="O528" s="11">
        <v>0.41</v>
      </c>
      <c r="P528" s="11">
        <f t="shared" si="224"/>
        <v>0</v>
      </c>
      <c r="Q528" s="11">
        <f t="shared" si="225"/>
        <v>1</v>
      </c>
      <c r="R528" s="11">
        <f t="shared" si="226"/>
        <v>0</v>
      </c>
      <c r="S528" s="11">
        <f t="shared" si="227"/>
        <v>2253001</v>
      </c>
      <c r="T528" s="2">
        <v>0</v>
      </c>
      <c r="U528" s="2">
        <v>1501</v>
      </c>
      <c r="V528" s="2">
        <f t="shared" si="231"/>
        <v>0</v>
      </c>
      <c r="W528" s="2">
        <f t="shared" si="232"/>
        <v>1</v>
      </c>
      <c r="X528" s="2">
        <v>0</v>
      </c>
      <c r="Y528" s="2">
        <v>395</v>
      </c>
      <c r="Z528" s="5">
        <v>0</v>
      </c>
      <c r="AA528" s="5">
        <v>13</v>
      </c>
      <c r="AB528" s="5">
        <v>794</v>
      </c>
      <c r="AC528" s="5">
        <v>133</v>
      </c>
      <c r="AD528" s="5">
        <v>19</v>
      </c>
      <c r="AE528" s="5">
        <v>58</v>
      </c>
      <c r="AF528" s="5">
        <f t="shared" si="233"/>
        <v>0</v>
      </c>
      <c r="AG528" s="5">
        <f t="shared" si="234"/>
        <v>1.3829787234042552E-2</v>
      </c>
      <c r="AH528" s="5">
        <f t="shared" si="235"/>
        <v>0.84468085106382984</v>
      </c>
      <c r="AI528" s="5">
        <f t="shared" si="236"/>
        <v>0.14148936170212767</v>
      </c>
      <c r="AJ528" s="5">
        <v>0</v>
      </c>
      <c r="AK528" s="3">
        <v>6</v>
      </c>
      <c r="AL528" s="3">
        <v>754</v>
      </c>
      <c r="AM528" s="3">
        <v>207</v>
      </c>
      <c r="AN528" s="3">
        <v>12</v>
      </c>
      <c r="AO528" s="3">
        <v>38</v>
      </c>
      <c r="AP528" s="1">
        <f t="shared" si="237"/>
        <v>0</v>
      </c>
      <c r="AQ528" s="1">
        <f t="shared" si="238"/>
        <v>6.2047569803516025E-3</v>
      </c>
      <c r="AR528" s="1">
        <f t="shared" si="239"/>
        <v>0.77973112719751814</v>
      </c>
      <c r="AS528" s="1">
        <f t="shared" si="240"/>
        <v>0.21406411582213031</v>
      </c>
      <c r="AT528" s="5">
        <f t="shared" si="241"/>
        <v>940</v>
      </c>
      <c r="AU528" s="3">
        <f t="shared" si="247"/>
        <v>967</v>
      </c>
      <c r="AV528" s="2">
        <f t="shared" si="242"/>
        <v>1501</v>
      </c>
      <c r="AW528" s="1">
        <f t="shared" si="248"/>
        <v>0.31936170212765957</v>
      </c>
      <c r="AX528" s="1">
        <f t="shared" si="249"/>
        <v>0.31044467425025851</v>
      </c>
      <c r="AY528" s="1">
        <f t="shared" si="250"/>
        <v>0</v>
      </c>
      <c r="AZ528" s="1">
        <f t="shared" si="250"/>
        <v>1.8626680455015512</v>
      </c>
      <c r="BA528" s="1">
        <f t="shared" si="250"/>
        <v>234.07528438469492</v>
      </c>
      <c r="BB528" s="1">
        <f t="shared" si="243"/>
        <v>64.262047569803514</v>
      </c>
      <c r="BC528" s="1">
        <f t="shared" si="251"/>
        <v>0</v>
      </c>
      <c r="BD528" s="1">
        <f t="shared" si="251"/>
        <v>4.1517021276595747</v>
      </c>
      <c r="BE528" s="1">
        <f t="shared" si="251"/>
        <v>253.5731914893617</v>
      </c>
      <c r="BF528" s="1">
        <f t="shared" si="244"/>
        <v>42.475106382978723</v>
      </c>
      <c r="BG528" s="1">
        <f t="shared" si="252"/>
        <v>0</v>
      </c>
      <c r="BH528" s="1">
        <f t="shared" si="252"/>
        <v>6.2047569803516034E-3</v>
      </c>
      <c r="BI528" s="1">
        <f t="shared" si="252"/>
        <v>0.77973112719751814</v>
      </c>
      <c r="BJ528" s="1">
        <f t="shared" si="245"/>
        <v>0.21406411582213031</v>
      </c>
      <c r="BK528" s="1">
        <f t="shared" si="253"/>
        <v>0</v>
      </c>
      <c r="BL528" s="1">
        <f t="shared" si="253"/>
        <v>1.3829787234042554E-2</v>
      </c>
      <c r="BM528" s="1">
        <f t="shared" si="253"/>
        <v>0.84468085106382984</v>
      </c>
      <c r="BN528" s="1">
        <f t="shared" si="246"/>
        <v>0.14148936170212767</v>
      </c>
    </row>
    <row r="529" spans="1:66" hidden="1">
      <c r="A529" s="2" t="s">
        <v>1049</v>
      </c>
      <c r="B529" s="2" t="s">
        <v>105</v>
      </c>
      <c r="C529" s="2" t="s">
        <v>164</v>
      </c>
      <c r="E529" s="6" t="s">
        <v>149</v>
      </c>
      <c r="F529" s="2" t="s">
        <v>1436</v>
      </c>
      <c r="G529" s="2" t="s">
        <v>6</v>
      </c>
      <c r="H529" s="2" t="s">
        <v>1141</v>
      </c>
      <c r="I529" s="2">
        <v>262</v>
      </c>
      <c r="J529" s="2">
        <v>25</v>
      </c>
      <c r="K529" s="2" t="str">
        <f t="shared" si="228"/>
        <v>MINERIO</v>
      </c>
      <c r="L529" s="2">
        <f t="shared" si="229"/>
        <v>4.5000000000000003E-5</v>
      </c>
      <c r="M529" s="2">
        <f t="shared" si="230"/>
        <v>47</v>
      </c>
      <c r="N529" s="8">
        <v>0.18</v>
      </c>
      <c r="O529" s="11">
        <v>1.88</v>
      </c>
      <c r="P529" s="11">
        <f t="shared" si="224"/>
        <v>3.0372057706909645E-3</v>
      </c>
      <c r="Q529" s="11">
        <f t="shared" si="225"/>
        <v>0.99999768682502277</v>
      </c>
      <c r="R529" s="11">
        <f t="shared" si="226"/>
        <v>5204.1943811693245</v>
      </c>
      <c r="S529" s="11">
        <f t="shared" si="227"/>
        <v>1713477.0364186268</v>
      </c>
      <c r="T529" s="2">
        <v>4</v>
      </c>
      <c r="U529" s="2">
        <v>1313</v>
      </c>
      <c r="V529" s="2">
        <f t="shared" si="231"/>
        <v>3.0372057706909645E-3</v>
      </c>
      <c r="W529" s="2">
        <f t="shared" si="232"/>
        <v>0.996962794229309</v>
      </c>
      <c r="X529" s="2">
        <v>0</v>
      </c>
      <c r="Y529" s="2">
        <v>366</v>
      </c>
      <c r="Z529" s="5">
        <v>0</v>
      </c>
      <c r="AA529" s="5">
        <v>88</v>
      </c>
      <c r="AB529" s="5">
        <v>553</v>
      </c>
      <c r="AC529" s="5">
        <v>79</v>
      </c>
      <c r="AD529" s="5">
        <v>111</v>
      </c>
      <c r="AE529" s="5">
        <v>67</v>
      </c>
      <c r="AF529" s="5">
        <f t="shared" si="233"/>
        <v>0</v>
      </c>
      <c r="AG529" s="5">
        <f t="shared" si="234"/>
        <v>0.12222222222222222</v>
      </c>
      <c r="AH529" s="5">
        <f t="shared" si="235"/>
        <v>0.7680555555555556</v>
      </c>
      <c r="AI529" s="5">
        <f t="shared" si="236"/>
        <v>0.10972222222222222</v>
      </c>
      <c r="AJ529" s="5">
        <v>0</v>
      </c>
      <c r="AK529" s="3">
        <v>45</v>
      </c>
      <c r="AL529" s="3">
        <v>614</v>
      </c>
      <c r="AM529" s="3">
        <v>126</v>
      </c>
      <c r="AN529" s="3">
        <v>58</v>
      </c>
      <c r="AO529" s="3">
        <v>54</v>
      </c>
      <c r="AP529" s="1">
        <f t="shared" si="237"/>
        <v>0</v>
      </c>
      <c r="AQ529" s="1">
        <f t="shared" si="238"/>
        <v>5.7324840764331211E-2</v>
      </c>
      <c r="AR529" s="1">
        <f t="shared" si="239"/>
        <v>0.78216560509554145</v>
      </c>
      <c r="AS529" s="1">
        <f t="shared" si="240"/>
        <v>0.16050955414012738</v>
      </c>
      <c r="AT529" s="5">
        <f t="shared" si="241"/>
        <v>720</v>
      </c>
      <c r="AU529" s="3">
        <f t="shared" si="247"/>
        <v>785</v>
      </c>
      <c r="AV529" s="2">
        <f t="shared" si="242"/>
        <v>1317</v>
      </c>
      <c r="AW529" s="1">
        <f t="shared" si="248"/>
        <v>0.36583333333333334</v>
      </c>
      <c r="AX529" s="1">
        <f t="shared" si="249"/>
        <v>0.33554140127388538</v>
      </c>
      <c r="AY529" s="1">
        <f t="shared" si="250"/>
        <v>0</v>
      </c>
      <c r="AZ529" s="1">
        <f t="shared" si="250"/>
        <v>15.099363057324842</v>
      </c>
      <c r="BA529" s="1">
        <f t="shared" si="250"/>
        <v>206.02242038216562</v>
      </c>
      <c r="BB529" s="1">
        <f t="shared" si="243"/>
        <v>42.278216560509556</v>
      </c>
      <c r="BC529" s="1">
        <f t="shared" si="251"/>
        <v>0</v>
      </c>
      <c r="BD529" s="1">
        <f t="shared" si="251"/>
        <v>32.193333333333335</v>
      </c>
      <c r="BE529" s="1">
        <f t="shared" si="251"/>
        <v>202.30583333333334</v>
      </c>
      <c r="BF529" s="1">
        <f t="shared" si="244"/>
        <v>28.900833333333335</v>
      </c>
      <c r="BG529" s="1">
        <f t="shared" si="252"/>
        <v>0</v>
      </c>
      <c r="BH529" s="1">
        <f t="shared" si="252"/>
        <v>5.7324840764331204E-2</v>
      </c>
      <c r="BI529" s="1">
        <f t="shared" si="252"/>
        <v>0.78216560509554134</v>
      </c>
      <c r="BJ529" s="1">
        <f t="shared" si="245"/>
        <v>0.16050955414012738</v>
      </c>
      <c r="BK529" s="1">
        <f t="shared" si="253"/>
        <v>0</v>
      </c>
      <c r="BL529" s="1">
        <f t="shared" si="253"/>
        <v>0.12222222222222225</v>
      </c>
      <c r="BM529" s="1">
        <f t="shared" si="253"/>
        <v>0.7680555555555556</v>
      </c>
      <c r="BN529" s="1">
        <f t="shared" si="246"/>
        <v>0.10972222222222223</v>
      </c>
    </row>
    <row r="530" spans="1:66" hidden="1">
      <c r="A530" s="2" t="s">
        <v>1047</v>
      </c>
      <c r="B530" s="2" t="s">
        <v>105</v>
      </c>
      <c r="C530" s="2" t="s">
        <v>1048</v>
      </c>
      <c r="D530" s="2">
        <v>16175</v>
      </c>
      <c r="E530" s="6" t="s">
        <v>57</v>
      </c>
      <c r="F530" s="2" t="s">
        <v>1436</v>
      </c>
      <c r="G530" s="2" t="s">
        <v>6</v>
      </c>
      <c r="H530" s="2" t="s">
        <v>1434</v>
      </c>
      <c r="I530" s="2">
        <v>31</v>
      </c>
      <c r="J530" s="2">
        <v>10</v>
      </c>
      <c r="K530" s="2" t="str">
        <f t="shared" si="228"/>
        <v>MINERIO</v>
      </c>
      <c r="L530" s="2">
        <f t="shared" si="229"/>
        <v>1.7999999999999997E-5</v>
      </c>
      <c r="M530" s="2">
        <f t="shared" si="230"/>
        <v>4.2</v>
      </c>
      <c r="N530" s="8">
        <v>0.18</v>
      </c>
      <c r="O530" s="11">
        <v>0.42</v>
      </c>
      <c r="P530" s="11">
        <f t="shared" si="224"/>
        <v>0</v>
      </c>
      <c r="Q530" s="11">
        <f t="shared" si="225"/>
        <v>1</v>
      </c>
      <c r="R530" s="11">
        <f t="shared" si="226"/>
        <v>0</v>
      </c>
      <c r="S530" s="11">
        <f t="shared" si="227"/>
        <v>271441</v>
      </c>
      <c r="T530" s="2">
        <v>0</v>
      </c>
      <c r="U530" s="2">
        <v>521</v>
      </c>
      <c r="V530" s="2">
        <f t="shared" si="231"/>
        <v>0</v>
      </c>
      <c r="W530" s="2">
        <f t="shared" si="232"/>
        <v>1</v>
      </c>
      <c r="X530" s="2">
        <v>0</v>
      </c>
      <c r="Y530" s="2">
        <v>250</v>
      </c>
      <c r="Z530" s="5">
        <v>0</v>
      </c>
      <c r="AA530" s="5">
        <v>6</v>
      </c>
      <c r="AB530" s="5">
        <v>162</v>
      </c>
      <c r="AC530" s="5">
        <v>252</v>
      </c>
      <c r="AD530" s="5">
        <v>9</v>
      </c>
      <c r="AE530" s="5">
        <v>8</v>
      </c>
      <c r="AF530" s="5">
        <f t="shared" si="233"/>
        <v>0</v>
      </c>
      <c r="AG530" s="5">
        <f t="shared" si="234"/>
        <v>1.4285714285714285E-2</v>
      </c>
      <c r="AH530" s="5">
        <f t="shared" si="235"/>
        <v>0.38571428571428573</v>
      </c>
      <c r="AI530" s="5">
        <f t="shared" si="236"/>
        <v>0.6</v>
      </c>
      <c r="AJ530" s="5">
        <v>0</v>
      </c>
      <c r="AK530" s="3">
        <v>2</v>
      </c>
      <c r="AL530" s="3">
        <v>134</v>
      </c>
      <c r="AM530" s="3">
        <v>289</v>
      </c>
      <c r="AN530" s="3">
        <v>4</v>
      </c>
      <c r="AO530" s="3">
        <v>7</v>
      </c>
      <c r="AP530" s="1">
        <f t="shared" si="237"/>
        <v>0</v>
      </c>
      <c r="AQ530" s="1">
        <f t="shared" si="238"/>
        <v>4.7058823529411761E-3</v>
      </c>
      <c r="AR530" s="1">
        <f t="shared" si="239"/>
        <v>0.31529411764705884</v>
      </c>
      <c r="AS530" s="1">
        <f t="shared" si="240"/>
        <v>0.68</v>
      </c>
      <c r="AT530" s="5">
        <f t="shared" si="241"/>
        <v>420</v>
      </c>
      <c r="AU530" s="3">
        <f t="shared" si="247"/>
        <v>425</v>
      </c>
      <c r="AV530" s="2">
        <f t="shared" si="242"/>
        <v>521</v>
      </c>
      <c r="AW530" s="1">
        <f t="shared" si="248"/>
        <v>0.24809523809523809</v>
      </c>
      <c r="AX530" s="1">
        <f t="shared" si="249"/>
        <v>0.2451764705882353</v>
      </c>
      <c r="AY530" s="1">
        <f t="shared" si="250"/>
        <v>0</v>
      </c>
      <c r="AZ530" s="1">
        <f t="shared" si="250"/>
        <v>0.4903529411764706</v>
      </c>
      <c r="BA530" s="1">
        <f t="shared" si="250"/>
        <v>32.853647058823533</v>
      </c>
      <c r="BB530" s="1">
        <f t="shared" si="243"/>
        <v>70.856000000000009</v>
      </c>
      <c r="BC530" s="1">
        <f t="shared" si="251"/>
        <v>0</v>
      </c>
      <c r="BD530" s="1">
        <f t="shared" si="251"/>
        <v>1.4885714285714284</v>
      </c>
      <c r="BE530" s="1">
        <f t="shared" si="251"/>
        <v>40.191428571428574</v>
      </c>
      <c r="BF530" s="1">
        <f t="shared" si="244"/>
        <v>62.519999999999996</v>
      </c>
      <c r="BG530" s="1">
        <f t="shared" si="252"/>
        <v>0</v>
      </c>
      <c r="BH530" s="1">
        <f t="shared" si="252"/>
        <v>4.7058823529411761E-3</v>
      </c>
      <c r="BI530" s="1">
        <f t="shared" si="252"/>
        <v>0.31529411764705884</v>
      </c>
      <c r="BJ530" s="1">
        <f t="shared" si="245"/>
        <v>0.67999999999999994</v>
      </c>
      <c r="BK530" s="1">
        <f t="shared" si="253"/>
        <v>0</v>
      </c>
      <c r="BL530" s="1">
        <f t="shared" si="253"/>
        <v>1.4285714285714285E-2</v>
      </c>
      <c r="BM530" s="1">
        <f t="shared" si="253"/>
        <v>0.38571428571428579</v>
      </c>
      <c r="BN530" s="1">
        <f t="shared" si="246"/>
        <v>0.6</v>
      </c>
    </row>
    <row r="531" spans="1:66" hidden="1">
      <c r="A531" s="2" t="s">
        <v>616</v>
      </c>
      <c r="B531" s="2" t="s">
        <v>105</v>
      </c>
      <c r="C531" s="2" t="s">
        <v>164</v>
      </c>
      <c r="D531" s="2" t="s">
        <v>797</v>
      </c>
      <c r="E531" s="6" t="s">
        <v>5</v>
      </c>
      <c r="F531" s="2" t="s">
        <v>1436</v>
      </c>
      <c r="G531" s="2" t="s">
        <v>1433</v>
      </c>
      <c r="H531" s="2" t="s">
        <v>1434</v>
      </c>
      <c r="I531" s="2">
        <v>36</v>
      </c>
      <c r="J531" s="2">
        <v>90</v>
      </c>
      <c r="K531" s="2" t="str">
        <f t="shared" si="228"/>
        <v>MINERIO</v>
      </c>
      <c r="L531" s="2">
        <f t="shared" si="229"/>
        <v>1.5300000000000001E-4</v>
      </c>
      <c r="M531" s="2">
        <f t="shared" si="230"/>
        <v>135</v>
      </c>
      <c r="N531" s="8">
        <v>0.17</v>
      </c>
      <c r="O531" s="11">
        <v>1.5</v>
      </c>
      <c r="P531" s="11">
        <f t="shared" si="224"/>
        <v>0.10146604938271606</v>
      </c>
      <c r="Q531" s="11">
        <f t="shared" si="225"/>
        <v>0.9999564355392575</v>
      </c>
      <c r="R531" s="11">
        <f t="shared" si="226"/>
        <v>433093.22067901236</v>
      </c>
      <c r="S531" s="11">
        <f t="shared" si="227"/>
        <v>4268170.0513726026</v>
      </c>
      <c r="T531" s="2">
        <v>263</v>
      </c>
      <c r="U531" s="2">
        <v>2329</v>
      </c>
      <c r="V531" s="2">
        <f t="shared" si="231"/>
        <v>0.10146604938271606</v>
      </c>
      <c r="W531" s="2">
        <f t="shared" si="232"/>
        <v>0.89853395061728392</v>
      </c>
      <c r="X531" s="2">
        <v>0</v>
      </c>
      <c r="Y531" s="2">
        <v>569</v>
      </c>
      <c r="Z531" s="5">
        <v>0</v>
      </c>
      <c r="AA531" s="5">
        <v>11</v>
      </c>
      <c r="AB531" s="5">
        <v>1313</v>
      </c>
      <c r="AC531" s="5">
        <v>342</v>
      </c>
      <c r="AD531" s="5">
        <v>16</v>
      </c>
      <c r="AE531" s="5">
        <v>43</v>
      </c>
      <c r="AF531" s="5">
        <f t="shared" si="233"/>
        <v>0</v>
      </c>
      <c r="AG531" s="5">
        <f t="shared" si="234"/>
        <v>6.6026410564225691E-3</v>
      </c>
      <c r="AH531" s="5">
        <f t="shared" si="235"/>
        <v>0.78811524609843941</v>
      </c>
      <c r="AI531" s="5">
        <f t="shared" si="236"/>
        <v>0.20528211284513806</v>
      </c>
      <c r="AJ531" s="5">
        <v>0</v>
      </c>
      <c r="AK531" s="3">
        <v>3</v>
      </c>
      <c r="AL531" s="3">
        <v>1218</v>
      </c>
      <c r="AM531" s="3">
        <v>466</v>
      </c>
      <c r="AN531" s="3">
        <v>7</v>
      </c>
      <c r="AO531" s="3">
        <v>29</v>
      </c>
      <c r="AP531" s="1">
        <f t="shared" si="237"/>
        <v>0</v>
      </c>
      <c r="AQ531" s="1">
        <f t="shared" si="238"/>
        <v>1.7783046828689982E-3</v>
      </c>
      <c r="AR531" s="1">
        <f t="shared" si="239"/>
        <v>0.72199170124481327</v>
      </c>
      <c r="AS531" s="1">
        <f t="shared" si="240"/>
        <v>0.27622999407231774</v>
      </c>
      <c r="AT531" s="5">
        <f t="shared" si="241"/>
        <v>1666</v>
      </c>
      <c r="AU531" s="3">
        <f t="shared" si="247"/>
        <v>1687</v>
      </c>
      <c r="AV531" s="2">
        <f t="shared" si="242"/>
        <v>2592</v>
      </c>
      <c r="AW531" s="1">
        <f t="shared" si="248"/>
        <v>0.31116446578631451</v>
      </c>
      <c r="AX531" s="1">
        <f t="shared" si="249"/>
        <v>0.30729104919976291</v>
      </c>
      <c r="AY531" s="1">
        <f t="shared" si="250"/>
        <v>0</v>
      </c>
      <c r="AZ531" s="1">
        <f t="shared" si="250"/>
        <v>0.92187314759928873</v>
      </c>
      <c r="BA531" s="1">
        <f t="shared" si="250"/>
        <v>374.28049792531124</v>
      </c>
      <c r="BB531" s="1">
        <f t="shared" si="243"/>
        <v>143.19762892708951</v>
      </c>
      <c r="BC531" s="1">
        <f t="shared" si="251"/>
        <v>0</v>
      </c>
      <c r="BD531" s="1">
        <f t="shared" si="251"/>
        <v>3.4228091236494596</v>
      </c>
      <c r="BE531" s="1">
        <f t="shared" si="251"/>
        <v>408.55894357743097</v>
      </c>
      <c r="BF531" s="1">
        <f t="shared" si="244"/>
        <v>106.41824729891957</v>
      </c>
      <c r="BG531" s="1">
        <f t="shared" si="252"/>
        <v>0</v>
      </c>
      <c r="BH531" s="1">
        <f t="shared" si="252"/>
        <v>1.778304682868998E-3</v>
      </c>
      <c r="BI531" s="1">
        <f t="shared" si="252"/>
        <v>0.72199170124481327</v>
      </c>
      <c r="BJ531" s="1">
        <f t="shared" si="245"/>
        <v>0.27622999407231769</v>
      </c>
      <c r="BK531" s="1">
        <f t="shared" si="253"/>
        <v>0</v>
      </c>
      <c r="BL531" s="1">
        <f t="shared" si="253"/>
        <v>6.6026410564225691E-3</v>
      </c>
      <c r="BM531" s="1">
        <f t="shared" si="253"/>
        <v>0.78811524609843941</v>
      </c>
      <c r="BN531" s="1">
        <f t="shared" si="246"/>
        <v>0.20528211284513806</v>
      </c>
    </row>
    <row r="532" spans="1:66" hidden="1">
      <c r="A532" s="2" t="s">
        <v>161</v>
      </c>
      <c r="B532" s="2" t="s">
        <v>105</v>
      </c>
      <c r="C532" s="2" t="s">
        <v>164</v>
      </c>
      <c r="D532" s="2" t="s">
        <v>312</v>
      </c>
      <c r="E532" s="6" t="s">
        <v>84</v>
      </c>
      <c r="F532" s="2" t="s">
        <v>1436</v>
      </c>
      <c r="G532" s="2" t="s">
        <v>1433</v>
      </c>
      <c r="H532" s="2" t="s">
        <v>1434</v>
      </c>
      <c r="I532" s="2">
        <v>149</v>
      </c>
      <c r="J532" s="2">
        <v>75</v>
      </c>
      <c r="K532" s="2" t="str">
        <f t="shared" si="228"/>
        <v>ESTERIL</v>
      </c>
      <c r="L532" s="2">
        <f t="shared" si="229"/>
        <v>1.2750000000000001E-4</v>
      </c>
      <c r="M532" s="2">
        <f t="shared" si="230"/>
        <v>0</v>
      </c>
      <c r="N532" s="8">
        <v>0.17</v>
      </c>
      <c r="O532" s="11">
        <v>0</v>
      </c>
      <c r="P532" s="11">
        <f t="shared" si="224"/>
        <v>0</v>
      </c>
      <c r="Q532" s="11">
        <f t="shared" si="225"/>
        <v>1</v>
      </c>
      <c r="R532" s="11">
        <f t="shared" si="226"/>
        <v>0</v>
      </c>
      <c r="S532" s="11">
        <f t="shared" si="227"/>
        <v>6666724</v>
      </c>
      <c r="T532" s="2">
        <v>0</v>
      </c>
      <c r="U532" s="2">
        <v>2582</v>
      </c>
      <c r="V532" s="2">
        <f t="shared" si="231"/>
        <v>0</v>
      </c>
      <c r="W532" s="2">
        <f t="shared" si="232"/>
        <v>1</v>
      </c>
      <c r="X532" s="2">
        <v>0</v>
      </c>
      <c r="Y532" s="2">
        <v>490</v>
      </c>
      <c r="Z532" s="5">
        <v>185</v>
      </c>
      <c r="AA532" s="5">
        <v>1173</v>
      </c>
      <c r="AB532" s="5">
        <v>71</v>
      </c>
      <c r="AC532" s="5">
        <v>205</v>
      </c>
      <c r="AD532" s="5">
        <v>108</v>
      </c>
      <c r="AE532" s="5"/>
      <c r="AF532" s="5">
        <f t="shared" si="233"/>
        <v>0.11321909424724602</v>
      </c>
      <c r="AG532" s="5">
        <f t="shared" si="234"/>
        <v>0.71787025703794372</v>
      </c>
      <c r="AH532" s="5">
        <f t="shared" si="235"/>
        <v>4.3451652386780906E-2</v>
      </c>
      <c r="AI532" s="5">
        <f t="shared" si="236"/>
        <v>0.12545899632802937</v>
      </c>
      <c r="AJ532" s="5">
        <v>0</v>
      </c>
      <c r="AK532" s="3">
        <v>102</v>
      </c>
      <c r="AL532" s="3">
        <v>1332</v>
      </c>
      <c r="AM532" s="3">
        <v>107</v>
      </c>
      <c r="AN532" s="3">
        <v>109</v>
      </c>
      <c r="AO532" s="3">
        <v>92</v>
      </c>
      <c r="AP532" s="1">
        <f t="shared" si="237"/>
        <v>0</v>
      </c>
      <c r="AQ532" s="1">
        <f t="shared" si="238"/>
        <v>6.6190785204412725E-2</v>
      </c>
      <c r="AR532" s="1">
        <f t="shared" si="239"/>
        <v>0.86437378325762493</v>
      </c>
      <c r="AS532" s="1">
        <f t="shared" si="240"/>
        <v>6.9435431537962361E-2</v>
      </c>
      <c r="AT532" s="5">
        <f t="shared" si="241"/>
        <v>1634</v>
      </c>
      <c r="AU532" s="3">
        <f t="shared" si="247"/>
        <v>1541</v>
      </c>
      <c r="AV532" s="2">
        <f t="shared" si="242"/>
        <v>2582</v>
      </c>
      <c r="AW532" s="1">
        <f t="shared" si="248"/>
        <v>0.31603427172582621</v>
      </c>
      <c r="AX532" s="1">
        <f t="shared" si="249"/>
        <v>0.33510707332900713</v>
      </c>
      <c r="AY532" s="1">
        <f t="shared" si="250"/>
        <v>0</v>
      </c>
      <c r="AZ532" s="1">
        <f t="shared" si="250"/>
        <v>34.180921479558727</v>
      </c>
      <c r="BA532" s="1">
        <f t="shared" si="250"/>
        <v>446.36262167423752</v>
      </c>
      <c r="BB532" s="1">
        <f t="shared" si="243"/>
        <v>35.856456846203763</v>
      </c>
      <c r="BC532" s="1">
        <f t="shared" si="251"/>
        <v>58.46634026927785</v>
      </c>
      <c r="BD532" s="1">
        <f t="shared" si="251"/>
        <v>370.70820073439415</v>
      </c>
      <c r="BE532" s="1">
        <f t="shared" si="251"/>
        <v>22.438433292533659</v>
      </c>
      <c r="BF532" s="1">
        <f t="shared" si="244"/>
        <v>64.78702570379437</v>
      </c>
      <c r="BG532" s="1">
        <f t="shared" si="252"/>
        <v>0</v>
      </c>
      <c r="BH532" s="1">
        <f t="shared" si="252"/>
        <v>6.6190785204412725E-2</v>
      </c>
      <c r="BI532" s="1">
        <f t="shared" si="252"/>
        <v>0.86437378325762493</v>
      </c>
      <c r="BJ532" s="1">
        <f t="shared" si="245"/>
        <v>6.9435431537962361E-2</v>
      </c>
      <c r="BK532" s="1">
        <f t="shared" si="253"/>
        <v>0.11321909424724601</v>
      </c>
      <c r="BL532" s="1">
        <f t="shared" si="253"/>
        <v>0.7178702570379436</v>
      </c>
      <c r="BM532" s="1">
        <f t="shared" si="253"/>
        <v>4.3451652386780899E-2</v>
      </c>
      <c r="BN532" s="1">
        <f t="shared" si="246"/>
        <v>0.12545899632802934</v>
      </c>
    </row>
    <row r="533" spans="1:66" hidden="1">
      <c r="A533" s="2" t="s">
        <v>1049</v>
      </c>
      <c r="B533" s="2" t="s">
        <v>105</v>
      </c>
      <c r="C533" s="2" t="s">
        <v>164</v>
      </c>
      <c r="E533" s="6" t="s">
        <v>137</v>
      </c>
      <c r="F533" s="2" t="s">
        <v>6</v>
      </c>
      <c r="G533" s="2" t="s">
        <v>6</v>
      </c>
      <c r="H533" s="2" t="s">
        <v>1434</v>
      </c>
      <c r="I533" s="2">
        <v>141</v>
      </c>
      <c r="J533" s="2">
        <v>50</v>
      </c>
      <c r="K533" s="2" t="str">
        <f t="shared" si="228"/>
        <v>ESTERIL</v>
      </c>
      <c r="L533" s="2">
        <f t="shared" si="229"/>
        <v>8.5000000000000006E-5</v>
      </c>
      <c r="M533" s="2">
        <f t="shared" si="230"/>
        <v>2</v>
      </c>
      <c r="N533" s="9">
        <v>0.17</v>
      </c>
      <c r="O533" s="10">
        <v>0.04</v>
      </c>
      <c r="P533" s="11">
        <f t="shared" si="224"/>
        <v>2.6362038664323375E-3</v>
      </c>
      <c r="Q533" s="11">
        <f t="shared" si="225"/>
        <v>0.99999767735881639</v>
      </c>
      <c r="R533" s="11">
        <f t="shared" si="226"/>
        <v>3378.0949033391917</v>
      </c>
      <c r="S533" s="11">
        <f t="shared" si="227"/>
        <v>1281421.0237118439</v>
      </c>
      <c r="T533" s="2">
        <v>3</v>
      </c>
      <c r="U533" s="2">
        <v>1135</v>
      </c>
      <c r="V533" s="2">
        <f t="shared" si="231"/>
        <v>2.6362038664323375E-3</v>
      </c>
      <c r="W533" s="2">
        <f t="shared" si="232"/>
        <v>0.99736379613356763</v>
      </c>
      <c r="X533" s="2">
        <v>0</v>
      </c>
      <c r="Y533" s="2">
        <v>387</v>
      </c>
      <c r="Z533" s="5">
        <v>0</v>
      </c>
      <c r="AA533" s="5">
        <v>3</v>
      </c>
      <c r="AB533" s="5">
        <v>263</v>
      </c>
      <c r="AC533" s="5">
        <v>517</v>
      </c>
      <c r="AD533" s="5">
        <v>1</v>
      </c>
      <c r="AE533" s="5">
        <v>5</v>
      </c>
      <c r="AF533" s="5">
        <f t="shared" si="233"/>
        <v>0</v>
      </c>
      <c r="AG533" s="5">
        <f t="shared" si="234"/>
        <v>3.8314176245210726E-3</v>
      </c>
      <c r="AH533" s="5">
        <f t="shared" si="235"/>
        <v>0.33588761174968074</v>
      </c>
      <c r="AI533" s="5">
        <f t="shared" si="236"/>
        <v>0.66028097062579816</v>
      </c>
      <c r="AJ533" s="5">
        <v>0</v>
      </c>
      <c r="AK533" s="3">
        <v>3</v>
      </c>
      <c r="AL533" s="3">
        <v>206</v>
      </c>
      <c r="AM533" s="3">
        <v>577</v>
      </c>
      <c r="AN533" s="3">
        <v>1</v>
      </c>
      <c r="AO533" s="3">
        <v>2</v>
      </c>
      <c r="AP533" s="1">
        <f t="shared" si="237"/>
        <v>0</v>
      </c>
      <c r="AQ533" s="1">
        <f t="shared" si="238"/>
        <v>3.8167938931297708E-3</v>
      </c>
      <c r="AR533" s="1">
        <f t="shared" si="239"/>
        <v>0.26208651399491095</v>
      </c>
      <c r="AS533" s="1">
        <f t="shared" si="240"/>
        <v>0.73409669211195927</v>
      </c>
      <c r="AT533" s="5">
        <f t="shared" si="241"/>
        <v>783</v>
      </c>
      <c r="AU533" s="3">
        <f t="shared" si="247"/>
        <v>786</v>
      </c>
      <c r="AV533" s="2">
        <f t="shared" si="242"/>
        <v>1138</v>
      </c>
      <c r="AW533" s="1">
        <f t="shared" si="248"/>
        <v>0.29067688378033207</v>
      </c>
      <c r="AX533" s="1">
        <f t="shared" si="249"/>
        <v>0.28956743002544527</v>
      </c>
      <c r="AY533" s="1">
        <f t="shared" si="250"/>
        <v>0</v>
      </c>
      <c r="AZ533" s="1">
        <f t="shared" si="250"/>
        <v>0.86870229007633581</v>
      </c>
      <c r="BA533" s="1">
        <f t="shared" si="250"/>
        <v>59.650890585241726</v>
      </c>
      <c r="BB533" s="1">
        <f t="shared" si="243"/>
        <v>167.08040712468193</v>
      </c>
      <c r="BC533" s="1">
        <f t="shared" si="251"/>
        <v>0</v>
      </c>
      <c r="BD533" s="1">
        <f t="shared" si="251"/>
        <v>0.87203065134099622</v>
      </c>
      <c r="BE533" s="1">
        <f t="shared" si="251"/>
        <v>76.448020434227331</v>
      </c>
      <c r="BF533" s="1">
        <f t="shared" si="244"/>
        <v>150.27994891443169</v>
      </c>
      <c r="BG533" s="1">
        <f t="shared" si="252"/>
        <v>0</v>
      </c>
      <c r="BH533" s="1">
        <f t="shared" si="252"/>
        <v>3.8167938931297708E-3</v>
      </c>
      <c r="BI533" s="1">
        <f t="shared" si="252"/>
        <v>0.26208651399491095</v>
      </c>
      <c r="BJ533" s="1">
        <f t="shared" si="245"/>
        <v>0.73409669211195927</v>
      </c>
      <c r="BK533" s="1">
        <f t="shared" si="253"/>
        <v>0</v>
      </c>
      <c r="BL533" s="1">
        <f t="shared" si="253"/>
        <v>3.8314176245210726E-3</v>
      </c>
      <c r="BM533" s="1">
        <f t="shared" si="253"/>
        <v>0.33588761174968068</v>
      </c>
      <c r="BN533" s="1">
        <f t="shared" si="246"/>
        <v>0.66028097062579816</v>
      </c>
    </row>
    <row r="534" spans="1:66" hidden="1">
      <c r="A534" s="2" t="s">
        <v>1047</v>
      </c>
      <c r="B534" s="2" t="s">
        <v>105</v>
      </c>
      <c r="C534" s="2" t="s">
        <v>164</v>
      </c>
      <c r="D534" s="2">
        <v>12001</v>
      </c>
      <c r="E534" s="6" t="s">
        <v>29</v>
      </c>
      <c r="F534" s="2" t="s">
        <v>1141</v>
      </c>
      <c r="G534" s="2" t="s">
        <v>1433</v>
      </c>
      <c r="H534" s="2" t="s">
        <v>1141</v>
      </c>
      <c r="I534" s="2">
        <v>52</v>
      </c>
      <c r="J534" s="2">
        <v>45</v>
      </c>
      <c r="K534" s="2" t="str">
        <f t="shared" si="228"/>
        <v>ESTERIL</v>
      </c>
      <c r="L534" s="2">
        <f t="shared" si="229"/>
        <v>7.6500000000000003E-5</v>
      </c>
      <c r="M534" s="2">
        <f t="shared" si="230"/>
        <v>0.9</v>
      </c>
      <c r="N534" s="8">
        <v>0.17</v>
      </c>
      <c r="O534" s="11">
        <v>0.02</v>
      </c>
      <c r="P534" s="11">
        <f t="shared" si="224"/>
        <v>1.8181818181818181E-2</v>
      </c>
      <c r="Q534" s="11">
        <f t="shared" si="225"/>
        <v>0.99999198338958317</v>
      </c>
      <c r="R534" s="11">
        <f t="shared" si="226"/>
        <v>90092.290909090909</v>
      </c>
      <c r="S534" s="11">
        <f t="shared" si="227"/>
        <v>4955036.277086122</v>
      </c>
      <c r="T534" s="2">
        <v>42</v>
      </c>
      <c r="U534" s="2">
        <v>2268</v>
      </c>
      <c r="V534" s="2">
        <f t="shared" si="231"/>
        <v>1.8181818181818181E-2</v>
      </c>
      <c r="W534" s="2">
        <f t="shared" si="232"/>
        <v>0.98181818181818181</v>
      </c>
      <c r="X534" s="2">
        <v>0</v>
      </c>
      <c r="Y534" s="2">
        <v>574</v>
      </c>
      <c r="Z534" s="5">
        <v>0</v>
      </c>
      <c r="AA534" s="5">
        <v>84</v>
      </c>
      <c r="AB534" s="5">
        <v>1097</v>
      </c>
      <c r="AC534" s="5">
        <v>161</v>
      </c>
      <c r="AD534" s="5">
        <v>95</v>
      </c>
      <c r="AE534" s="5">
        <v>86</v>
      </c>
      <c r="AF534" s="5">
        <f t="shared" si="233"/>
        <v>0</v>
      </c>
      <c r="AG534" s="5">
        <f t="shared" si="234"/>
        <v>6.259314456035768E-2</v>
      </c>
      <c r="AH534" s="5">
        <f t="shared" si="235"/>
        <v>0.81743666169895679</v>
      </c>
      <c r="AI534" s="5">
        <f t="shared" si="236"/>
        <v>0.11997019374068554</v>
      </c>
      <c r="AJ534" s="5">
        <v>0</v>
      </c>
      <c r="AK534" s="3">
        <v>55</v>
      </c>
      <c r="AL534" s="3">
        <v>1103</v>
      </c>
      <c r="AM534" s="3">
        <v>262</v>
      </c>
      <c r="AN534" s="3">
        <v>49</v>
      </c>
      <c r="AO534" s="3">
        <v>52</v>
      </c>
      <c r="AP534" s="1">
        <f t="shared" si="237"/>
        <v>0</v>
      </c>
      <c r="AQ534" s="1">
        <f t="shared" si="238"/>
        <v>3.873239436619718E-2</v>
      </c>
      <c r="AR534" s="1">
        <f t="shared" si="239"/>
        <v>0.77676056338028165</v>
      </c>
      <c r="AS534" s="1">
        <f t="shared" si="240"/>
        <v>0.18450704225352113</v>
      </c>
      <c r="AT534" s="5">
        <f t="shared" si="241"/>
        <v>1342</v>
      </c>
      <c r="AU534" s="3">
        <f t="shared" si="247"/>
        <v>1420</v>
      </c>
      <c r="AV534" s="2">
        <f t="shared" si="242"/>
        <v>2310</v>
      </c>
      <c r="AW534" s="1">
        <f t="shared" si="248"/>
        <v>0.34426229508196721</v>
      </c>
      <c r="AX534" s="1">
        <f t="shared" si="249"/>
        <v>0.32535211267605635</v>
      </c>
      <c r="AY534" s="1">
        <f t="shared" si="250"/>
        <v>0</v>
      </c>
      <c r="AZ534" s="1">
        <f t="shared" si="250"/>
        <v>17.8943661971831</v>
      </c>
      <c r="BA534" s="1">
        <f t="shared" si="250"/>
        <v>358.86338028169013</v>
      </c>
      <c r="BB534" s="1">
        <f t="shared" si="243"/>
        <v>85.24225352112677</v>
      </c>
      <c r="BC534" s="1">
        <f t="shared" si="251"/>
        <v>0</v>
      </c>
      <c r="BD534" s="1">
        <f t="shared" si="251"/>
        <v>28.918032786885245</v>
      </c>
      <c r="BE534" s="1">
        <f t="shared" si="251"/>
        <v>377.65573770491801</v>
      </c>
      <c r="BF534" s="1">
        <f t="shared" si="244"/>
        <v>55.42622950819672</v>
      </c>
      <c r="BG534" s="1">
        <f t="shared" si="252"/>
        <v>0</v>
      </c>
      <c r="BH534" s="1">
        <f t="shared" si="252"/>
        <v>3.8732394366197187E-2</v>
      </c>
      <c r="BI534" s="1">
        <f t="shared" si="252"/>
        <v>0.77676056338028165</v>
      </c>
      <c r="BJ534" s="1">
        <f t="shared" si="245"/>
        <v>0.18450704225352116</v>
      </c>
      <c r="BK534" s="1">
        <f t="shared" si="253"/>
        <v>0</v>
      </c>
      <c r="BL534" s="1">
        <f t="shared" si="253"/>
        <v>6.259314456035768E-2</v>
      </c>
      <c r="BM534" s="1">
        <f t="shared" si="253"/>
        <v>0.81743666169895668</v>
      </c>
      <c r="BN534" s="1">
        <f t="shared" si="246"/>
        <v>0.11997019374068554</v>
      </c>
    </row>
    <row r="535" spans="1:66" hidden="1">
      <c r="A535" s="2" t="s">
        <v>616</v>
      </c>
      <c r="B535" s="2" t="s">
        <v>105</v>
      </c>
      <c r="C535" s="2" t="s">
        <v>162</v>
      </c>
      <c r="D535" s="2" t="s">
        <v>752</v>
      </c>
      <c r="E535" s="6" t="s">
        <v>11</v>
      </c>
      <c r="F535" s="2" t="s">
        <v>1141</v>
      </c>
      <c r="G535" s="2" t="s">
        <v>1433</v>
      </c>
      <c r="H535" s="2" t="s">
        <v>1141</v>
      </c>
      <c r="I535" s="2">
        <v>35</v>
      </c>
      <c r="J535" s="2">
        <v>45</v>
      </c>
      <c r="K535" s="2" t="str">
        <f t="shared" si="228"/>
        <v>ESTERIL</v>
      </c>
      <c r="L535" s="2">
        <f t="shared" si="229"/>
        <v>7.6500000000000003E-5</v>
      </c>
      <c r="M535" s="2">
        <f t="shared" si="230"/>
        <v>3.6</v>
      </c>
      <c r="N535" s="9">
        <v>0.17</v>
      </c>
      <c r="O535" s="10">
        <v>0.08</v>
      </c>
      <c r="P535" s="11">
        <f t="shared" si="224"/>
        <v>0</v>
      </c>
      <c r="Q535" s="11">
        <f t="shared" si="225"/>
        <v>1</v>
      </c>
      <c r="R535" s="11">
        <f t="shared" si="226"/>
        <v>0</v>
      </c>
      <c r="S535" s="11">
        <f t="shared" si="227"/>
        <v>8573184</v>
      </c>
      <c r="T535" s="2">
        <v>0</v>
      </c>
      <c r="U535" s="2">
        <v>2928</v>
      </c>
      <c r="V535" s="2">
        <f t="shared" si="231"/>
        <v>0</v>
      </c>
      <c r="W535" s="2">
        <f t="shared" si="232"/>
        <v>1</v>
      </c>
      <c r="X535" s="2">
        <v>0</v>
      </c>
      <c r="Y535" s="2">
        <v>539</v>
      </c>
      <c r="Z535" s="5">
        <v>0</v>
      </c>
      <c r="AA535" s="5">
        <v>41</v>
      </c>
      <c r="AB535" s="5">
        <v>1433</v>
      </c>
      <c r="AC535" s="5">
        <v>267</v>
      </c>
      <c r="AD535" s="5">
        <v>63</v>
      </c>
      <c r="AE535" s="5">
        <v>110</v>
      </c>
      <c r="AF535" s="5">
        <f t="shared" si="233"/>
        <v>0</v>
      </c>
      <c r="AG535" s="5">
        <f t="shared" si="234"/>
        <v>2.3549684089603676E-2</v>
      </c>
      <c r="AH535" s="5">
        <f t="shared" si="235"/>
        <v>0.82309017805858697</v>
      </c>
      <c r="AI535" s="5">
        <f t="shared" si="236"/>
        <v>0.1533601378518093</v>
      </c>
      <c r="AJ535" s="2">
        <v>0</v>
      </c>
      <c r="AK535" s="3">
        <v>20</v>
      </c>
      <c r="AL535" s="3">
        <v>1366</v>
      </c>
      <c r="AM535" s="3">
        <v>423</v>
      </c>
      <c r="AN535" s="3">
        <v>29</v>
      </c>
      <c r="AO535" s="3">
        <v>74</v>
      </c>
      <c r="AP535" s="1">
        <f t="shared" si="237"/>
        <v>0</v>
      </c>
      <c r="AQ535" s="1">
        <f t="shared" si="238"/>
        <v>1.1055831951354339E-2</v>
      </c>
      <c r="AR535" s="1">
        <f t="shared" si="239"/>
        <v>0.75511332227750139</v>
      </c>
      <c r="AS535" s="1">
        <f t="shared" si="240"/>
        <v>0.23383084577114427</v>
      </c>
      <c r="AT535" s="5">
        <f t="shared" si="241"/>
        <v>1741</v>
      </c>
      <c r="AU535" s="3">
        <f t="shared" si="247"/>
        <v>1809</v>
      </c>
      <c r="AV535" s="2">
        <f t="shared" si="242"/>
        <v>2928</v>
      </c>
      <c r="AW535" s="1">
        <f t="shared" si="248"/>
        <v>0.33635841470419298</v>
      </c>
      <c r="AX535" s="1">
        <f t="shared" si="249"/>
        <v>0.32371475953565504</v>
      </c>
      <c r="AY535" s="1">
        <f t="shared" si="250"/>
        <v>0</v>
      </c>
      <c r="AZ535" s="1">
        <f t="shared" si="250"/>
        <v>6.474295190713101</v>
      </c>
      <c r="BA535" s="1">
        <f t="shared" si="250"/>
        <v>442.19436152570478</v>
      </c>
      <c r="BB535" s="1">
        <f t="shared" si="243"/>
        <v>136.93134328358209</v>
      </c>
      <c r="BC535" s="1">
        <f t="shared" si="251"/>
        <v>0</v>
      </c>
      <c r="BD535" s="1">
        <f t="shared" si="251"/>
        <v>13.790695002871912</v>
      </c>
      <c r="BE535" s="1">
        <f t="shared" si="251"/>
        <v>482.00160827110852</v>
      </c>
      <c r="BF535" s="1">
        <f t="shared" si="244"/>
        <v>89.807696726019529</v>
      </c>
      <c r="BG535" s="1">
        <f t="shared" si="252"/>
        <v>0</v>
      </c>
      <c r="BH535" s="1">
        <f t="shared" si="252"/>
        <v>1.1055831951354339E-2</v>
      </c>
      <c r="BI535" s="1">
        <f t="shared" si="252"/>
        <v>0.75511332227750128</v>
      </c>
      <c r="BJ535" s="1">
        <f t="shared" si="245"/>
        <v>0.23383084577114427</v>
      </c>
      <c r="BK535" s="1">
        <f t="shared" si="253"/>
        <v>0</v>
      </c>
      <c r="BL535" s="1">
        <f t="shared" si="253"/>
        <v>2.3549684089603673E-2</v>
      </c>
      <c r="BM535" s="1">
        <f t="shared" si="253"/>
        <v>0.82309017805858697</v>
      </c>
      <c r="BN535" s="1">
        <f t="shared" si="246"/>
        <v>0.1533601378518093</v>
      </c>
    </row>
    <row r="536" spans="1:66" hidden="1">
      <c r="A536" s="2" t="s">
        <v>616</v>
      </c>
      <c r="B536" s="2" t="s">
        <v>105</v>
      </c>
      <c r="C536" s="2" t="s">
        <v>162</v>
      </c>
      <c r="D536" s="2" t="s">
        <v>749</v>
      </c>
      <c r="E536" s="6" t="s">
        <v>11</v>
      </c>
      <c r="F536" s="2" t="s">
        <v>1141</v>
      </c>
      <c r="G536" s="2" t="s">
        <v>1433</v>
      </c>
      <c r="H536" s="2" t="s">
        <v>1141</v>
      </c>
      <c r="I536" s="2">
        <v>32</v>
      </c>
      <c r="J536" s="2">
        <v>45</v>
      </c>
      <c r="K536" s="2" t="str">
        <f t="shared" si="228"/>
        <v>MINERIO</v>
      </c>
      <c r="L536" s="2">
        <f t="shared" si="229"/>
        <v>7.6500000000000003E-5</v>
      </c>
      <c r="M536" s="2">
        <f t="shared" si="230"/>
        <v>42.75</v>
      </c>
      <c r="N536" s="9">
        <v>0.17</v>
      </c>
      <c r="O536" s="10">
        <v>0.95</v>
      </c>
      <c r="P536" s="11">
        <f t="shared" si="224"/>
        <v>1.1536876802637E-2</v>
      </c>
      <c r="Q536" s="11">
        <f t="shared" si="225"/>
        <v>0.99999519098736078</v>
      </c>
      <c r="R536" s="11">
        <f t="shared" si="226"/>
        <v>64856.179645653065</v>
      </c>
      <c r="S536" s="11">
        <f t="shared" si="227"/>
        <v>5621613.965457378</v>
      </c>
      <c r="T536" s="2">
        <v>28</v>
      </c>
      <c r="U536" s="2">
        <v>2399</v>
      </c>
      <c r="V536" s="2">
        <f t="shared" si="231"/>
        <v>1.1536876802637E-2</v>
      </c>
      <c r="W536" s="2">
        <f t="shared" si="232"/>
        <v>0.98846312319736296</v>
      </c>
      <c r="X536" s="2">
        <v>0</v>
      </c>
      <c r="Y536" s="2">
        <v>524</v>
      </c>
      <c r="Z536" s="5">
        <v>0</v>
      </c>
      <c r="AA536" s="5">
        <v>109</v>
      </c>
      <c r="AB536" s="5">
        <v>1170</v>
      </c>
      <c r="AC536" s="5">
        <v>93</v>
      </c>
      <c r="AD536" s="5">
        <v>125</v>
      </c>
      <c r="AE536" s="5">
        <v>104</v>
      </c>
      <c r="AF536" s="5">
        <f t="shared" si="233"/>
        <v>0</v>
      </c>
      <c r="AG536" s="5">
        <f t="shared" si="234"/>
        <v>7.9446064139941694E-2</v>
      </c>
      <c r="AH536" s="5">
        <f t="shared" si="235"/>
        <v>0.85276967930029157</v>
      </c>
      <c r="AI536" s="5">
        <f t="shared" si="236"/>
        <v>6.7784256559766762E-2</v>
      </c>
      <c r="AJ536" s="2">
        <v>0</v>
      </c>
      <c r="AK536" s="3">
        <v>44</v>
      </c>
      <c r="AL536" s="3">
        <v>1207</v>
      </c>
      <c r="AM536" s="3">
        <v>194</v>
      </c>
      <c r="AN536" s="3">
        <v>61</v>
      </c>
      <c r="AO536" s="3">
        <v>94</v>
      </c>
      <c r="AP536" s="1">
        <f t="shared" si="237"/>
        <v>0</v>
      </c>
      <c r="AQ536" s="1">
        <f t="shared" si="238"/>
        <v>3.0449826989619379E-2</v>
      </c>
      <c r="AR536" s="1">
        <f t="shared" si="239"/>
        <v>0.83529411764705885</v>
      </c>
      <c r="AS536" s="1">
        <f t="shared" si="240"/>
        <v>0.1342560553633218</v>
      </c>
      <c r="AT536" s="5">
        <f t="shared" si="241"/>
        <v>1372</v>
      </c>
      <c r="AU536" s="3">
        <f t="shared" si="247"/>
        <v>1445</v>
      </c>
      <c r="AV536" s="2">
        <f t="shared" si="242"/>
        <v>2427</v>
      </c>
      <c r="AW536" s="1">
        <f t="shared" si="248"/>
        <v>0.35379008746355683</v>
      </c>
      <c r="AX536" s="1">
        <f t="shared" si="249"/>
        <v>0.33591695501730101</v>
      </c>
      <c r="AY536" s="1">
        <f t="shared" si="250"/>
        <v>0</v>
      </c>
      <c r="AZ536" s="1">
        <f t="shared" si="250"/>
        <v>14.780346020761245</v>
      </c>
      <c r="BA536" s="1">
        <f t="shared" si="250"/>
        <v>405.45176470588234</v>
      </c>
      <c r="BB536" s="1">
        <f t="shared" si="243"/>
        <v>65.167889273356394</v>
      </c>
      <c r="BC536" s="1">
        <f t="shared" si="251"/>
        <v>0</v>
      </c>
      <c r="BD536" s="1">
        <f t="shared" si="251"/>
        <v>38.563119533527697</v>
      </c>
      <c r="BE536" s="1">
        <f t="shared" si="251"/>
        <v>413.93440233236151</v>
      </c>
      <c r="BF536" s="1">
        <f t="shared" si="244"/>
        <v>32.902478134110787</v>
      </c>
      <c r="BG536" s="1">
        <f t="shared" si="252"/>
        <v>0</v>
      </c>
      <c r="BH536" s="1">
        <f t="shared" si="252"/>
        <v>3.0449826989619379E-2</v>
      </c>
      <c r="BI536" s="1">
        <f t="shared" si="252"/>
        <v>0.83529411764705885</v>
      </c>
      <c r="BJ536" s="1">
        <f t="shared" si="245"/>
        <v>0.1342560553633218</v>
      </c>
      <c r="BK536" s="1">
        <f t="shared" si="253"/>
        <v>0</v>
      </c>
      <c r="BL536" s="1">
        <f t="shared" si="253"/>
        <v>7.9446064139941694E-2</v>
      </c>
      <c r="BM536" s="1">
        <f t="shared" si="253"/>
        <v>0.85276967930029157</v>
      </c>
      <c r="BN536" s="1">
        <f t="shared" si="246"/>
        <v>6.7784256559766762E-2</v>
      </c>
    </row>
    <row r="537" spans="1:66" hidden="1">
      <c r="A537" s="2" t="s">
        <v>1049</v>
      </c>
      <c r="B537" s="2" t="s">
        <v>105</v>
      </c>
      <c r="C537" s="2" t="s">
        <v>164</v>
      </c>
      <c r="E537" s="6" t="s">
        <v>14</v>
      </c>
      <c r="F537" s="2" t="s">
        <v>1436</v>
      </c>
      <c r="G537" s="2" t="s">
        <v>1433</v>
      </c>
      <c r="H537" s="2" t="s">
        <v>1434</v>
      </c>
      <c r="I537" s="2">
        <v>124</v>
      </c>
      <c r="J537" s="2">
        <v>30</v>
      </c>
      <c r="K537" s="2" t="str">
        <f t="shared" si="228"/>
        <v>ESTERIL</v>
      </c>
      <c r="L537" s="2">
        <f t="shared" si="229"/>
        <v>5.1000000000000006E-5</v>
      </c>
      <c r="M537" s="2">
        <f t="shared" si="230"/>
        <v>2.4</v>
      </c>
      <c r="N537" s="9">
        <v>0.17</v>
      </c>
      <c r="O537" s="10">
        <v>0.08</v>
      </c>
      <c r="P537" s="11">
        <f t="shared" si="224"/>
        <v>0</v>
      </c>
      <c r="Q537" s="11">
        <f t="shared" si="225"/>
        <v>1</v>
      </c>
      <c r="R537" s="11">
        <f t="shared" si="226"/>
        <v>0</v>
      </c>
      <c r="S537" s="11">
        <f t="shared" si="227"/>
        <v>1288225</v>
      </c>
      <c r="T537" s="2">
        <v>0</v>
      </c>
      <c r="U537" s="2">
        <v>1135</v>
      </c>
      <c r="V537" s="2">
        <f t="shared" si="231"/>
        <v>0</v>
      </c>
      <c r="W537" s="2">
        <f t="shared" si="232"/>
        <v>1</v>
      </c>
      <c r="X537" s="2">
        <v>0</v>
      </c>
      <c r="Y537" s="2">
        <v>346</v>
      </c>
      <c r="Z537" s="5">
        <v>0</v>
      </c>
      <c r="AA537" s="5">
        <v>6</v>
      </c>
      <c r="AB537" s="5">
        <v>503</v>
      </c>
      <c r="AC537" s="5">
        <v>243</v>
      </c>
      <c r="AD537" s="5">
        <v>8</v>
      </c>
      <c r="AE537" s="5">
        <v>23</v>
      </c>
      <c r="AF537" s="5">
        <f t="shared" si="233"/>
        <v>0</v>
      </c>
      <c r="AG537" s="5">
        <f t="shared" si="234"/>
        <v>7.9787234042553185E-3</v>
      </c>
      <c r="AH537" s="5">
        <f t="shared" si="235"/>
        <v>0.6688829787234043</v>
      </c>
      <c r="AI537" s="5">
        <f t="shared" si="236"/>
        <v>0.32313829787234044</v>
      </c>
      <c r="AJ537" s="2">
        <v>0</v>
      </c>
      <c r="AK537" s="3">
        <v>4</v>
      </c>
      <c r="AL537" s="3">
        <v>434</v>
      </c>
      <c r="AM537" s="3">
        <v>326</v>
      </c>
      <c r="AN537" s="3">
        <v>7</v>
      </c>
      <c r="AO537" s="3">
        <v>12</v>
      </c>
      <c r="AP537" s="1">
        <f t="shared" si="237"/>
        <v>0</v>
      </c>
      <c r="AQ537" s="1">
        <f t="shared" si="238"/>
        <v>5.235602094240838E-3</v>
      </c>
      <c r="AR537" s="1">
        <f t="shared" si="239"/>
        <v>0.56806282722513091</v>
      </c>
      <c r="AS537" s="1">
        <f t="shared" si="240"/>
        <v>0.42670157068062825</v>
      </c>
      <c r="AT537" s="5">
        <f t="shared" si="241"/>
        <v>752</v>
      </c>
      <c r="AU537" s="3">
        <f t="shared" si="247"/>
        <v>764</v>
      </c>
      <c r="AV537" s="2">
        <f t="shared" si="242"/>
        <v>1135</v>
      </c>
      <c r="AW537" s="1">
        <f t="shared" si="248"/>
        <v>0.30186170212765956</v>
      </c>
      <c r="AX537" s="1">
        <f t="shared" si="249"/>
        <v>0.29712041884816753</v>
      </c>
      <c r="AY537" s="1">
        <f t="shared" si="250"/>
        <v>0</v>
      </c>
      <c r="AZ537" s="1">
        <f t="shared" si="250"/>
        <v>1.1884816753926701</v>
      </c>
      <c r="BA537" s="1">
        <f t="shared" si="250"/>
        <v>128.95026178010471</v>
      </c>
      <c r="BB537" s="1">
        <f t="shared" si="243"/>
        <v>96.861256544502609</v>
      </c>
      <c r="BC537" s="1">
        <f t="shared" si="251"/>
        <v>0</v>
      </c>
      <c r="BD537" s="1">
        <f t="shared" si="251"/>
        <v>1.8111702127659575</v>
      </c>
      <c r="BE537" s="1">
        <f t="shared" si="251"/>
        <v>151.83643617021275</v>
      </c>
      <c r="BF537" s="1">
        <f t="shared" si="244"/>
        <v>73.352393617021278</v>
      </c>
      <c r="BG537" s="1">
        <f t="shared" si="252"/>
        <v>0</v>
      </c>
      <c r="BH537" s="1">
        <f t="shared" si="252"/>
        <v>5.235602094240838E-3</v>
      </c>
      <c r="BI537" s="1">
        <f t="shared" si="252"/>
        <v>0.56806282722513091</v>
      </c>
      <c r="BJ537" s="1">
        <f t="shared" si="245"/>
        <v>0.42670157068062825</v>
      </c>
      <c r="BK537" s="1">
        <f t="shared" si="253"/>
        <v>0</v>
      </c>
      <c r="BL537" s="1">
        <f t="shared" si="253"/>
        <v>7.9787234042553203E-3</v>
      </c>
      <c r="BM537" s="1">
        <f t="shared" si="253"/>
        <v>0.6688829787234043</v>
      </c>
      <c r="BN537" s="1">
        <f t="shared" si="246"/>
        <v>0.3231382978723405</v>
      </c>
    </row>
    <row r="538" spans="1:66" hidden="1">
      <c r="A538" s="2" t="s">
        <v>1049</v>
      </c>
      <c r="B538" s="2" t="s">
        <v>105</v>
      </c>
      <c r="C538" s="2" t="s">
        <v>164</v>
      </c>
      <c r="E538" s="6" t="s">
        <v>13</v>
      </c>
      <c r="F538" s="2" t="s">
        <v>1436</v>
      </c>
      <c r="G538" s="2" t="s">
        <v>1433</v>
      </c>
      <c r="H538" s="2" t="s">
        <v>1434</v>
      </c>
      <c r="I538" s="2">
        <v>23</v>
      </c>
      <c r="J538" s="2">
        <v>20</v>
      </c>
      <c r="K538" s="2" t="str">
        <f t="shared" si="228"/>
        <v>ESTERIL</v>
      </c>
      <c r="L538" s="2">
        <f t="shared" si="229"/>
        <v>3.4000000000000007E-5</v>
      </c>
      <c r="M538" s="2">
        <f t="shared" si="230"/>
        <v>0.8</v>
      </c>
      <c r="N538" s="8">
        <v>0.17</v>
      </c>
      <c r="O538" s="11">
        <v>0.04</v>
      </c>
      <c r="P538" s="11">
        <f t="shared" si="224"/>
        <v>0</v>
      </c>
      <c r="Q538" s="11">
        <f t="shared" si="225"/>
        <v>1</v>
      </c>
      <c r="R538" s="11">
        <f t="shared" si="226"/>
        <v>0</v>
      </c>
      <c r="S538" s="11">
        <f t="shared" si="227"/>
        <v>5363856</v>
      </c>
      <c r="T538" s="2">
        <v>0</v>
      </c>
      <c r="U538" s="2">
        <v>2316</v>
      </c>
      <c r="V538" s="2">
        <f t="shared" si="231"/>
        <v>0</v>
      </c>
      <c r="W538" s="2">
        <f t="shared" si="232"/>
        <v>1</v>
      </c>
      <c r="X538" s="2">
        <v>0</v>
      </c>
      <c r="Y538" s="2">
        <v>534</v>
      </c>
      <c r="Z538" s="5">
        <v>0</v>
      </c>
      <c r="AA538" s="5">
        <v>0</v>
      </c>
      <c r="AB538" s="5">
        <v>986</v>
      </c>
      <c r="AC538" s="5">
        <v>509</v>
      </c>
      <c r="AD538" s="5">
        <v>4</v>
      </c>
      <c r="AE538" s="5">
        <v>30</v>
      </c>
      <c r="AF538" s="5">
        <f t="shared" si="233"/>
        <v>0</v>
      </c>
      <c r="AG538" s="5">
        <f t="shared" si="234"/>
        <v>0</v>
      </c>
      <c r="AH538" s="5">
        <f t="shared" si="235"/>
        <v>0.65953177257525086</v>
      </c>
      <c r="AI538" s="5">
        <f t="shared" si="236"/>
        <v>0.34046822742474914</v>
      </c>
      <c r="AJ538" s="5">
        <v>0</v>
      </c>
      <c r="AK538" s="3">
        <v>0</v>
      </c>
      <c r="AL538" s="3">
        <v>776</v>
      </c>
      <c r="AM538" s="3">
        <v>743</v>
      </c>
      <c r="AN538" s="3">
        <v>0</v>
      </c>
      <c r="AO538" s="3">
        <v>10</v>
      </c>
      <c r="AP538" s="1">
        <f t="shared" si="237"/>
        <v>0</v>
      </c>
      <c r="AQ538" s="1">
        <f t="shared" si="238"/>
        <v>0</v>
      </c>
      <c r="AR538" s="1">
        <f t="shared" si="239"/>
        <v>0.51086240947992101</v>
      </c>
      <c r="AS538" s="1">
        <f t="shared" si="240"/>
        <v>0.48913759052007899</v>
      </c>
      <c r="AT538" s="5">
        <f t="shared" si="241"/>
        <v>1495</v>
      </c>
      <c r="AU538" s="3">
        <f t="shared" si="247"/>
        <v>1519</v>
      </c>
      <c r="AV538" s="2">
        <f t="shared" si="242"/>
        <v>2316</v>
      </c>
      <c r="AW538" s="1">
        <f t="shared" si="248"/>
        <v>0.30983277591973246</v>
      </c>
      <c r="AX538" s="1">
        <f t="shared" si="249"/>
        <v>0.30493745885450957</v>
      </c>
      <c r="AY538" s="1">
        <f t="shared" si="250"/>
        <v>0</v>
      </c>
      <c r="AZ538" s="1">
        <f t="shared" si="250"/>
        <v>0</v>
      </c>
      <c r="BA538" s="1">
        <f t="shared" si="250"/>
        <v>236.63146807109942</v>
      </c>
      <c r="BB538" s="1">
        <f t="shared" si="243"/>
        <v>226.5685319289006</v>
      </c>
      <c r="BC538" s="1">
        <f t="shared" si="251"/>
        <v>0</v>
      </c>
      <c r="BD538" s="1">
        <f t="shared" si="251"/>
        <v>0</v>
      </c>
      <c r="BE538" s="1">
        <f t="shared" si="251"/>
        <v>305.4951170568562</v>
      </c>
      <c r="BF538" s="1">
        <f t="shared" si="244"/>
        <v>157.70488294314382</v>
      </c>
      <c r="BG538" s="1">
        <f t="shared" si="252"/>
        <v>0</v>
      </c>
      <c r="BH538" s="1">
        <f t="shared" si="252"/>
        <v>0</v>
      </c>
      <c r="BI538" s="1">
        <f t="shared" si="252"/>
        <v>0.51086240947992101</v>
      </c>
      <c r="BJ538" s="1">
        <f t="shared" si="245"/>
        <v>0.48913759052007894</v>
      </c>
      <c r="BK538" s="1">
        <f t="shared" si="253"/>
        <v>0</v>
      </c>
      <c r="BL538" s="1">
        <f t="shared" si="253"/>
        <v>0</v>
      </c>
      <c r="BM538" s="1">
        <f t="shared" si="253"/>
        <v>0.65953177257525075</v>
      </c>
      <c r="BN538" s="1">
        <f t="shared" si="246"/>
        <v>0.34046822742474914</v>
      </c>
    </row>
    <row r="539" spans="1:66" hidden="1">
      <c r="A539" s="2" t="s">
        <v>1047</v>
      </c>
      <c r="B539" s="2" t="s">
        <v>105</v>
      </c>
      <c r="C539" s="2" t="s">
        <v>1048</v>
      </c>
      <c r="D539" s="2">
        <v>16190</v>
      </c>
      <c r="E539" s="6" t="s">
        <v>62</v>
      </c>
      <c r="F539" s="2" t="s">
        <v>6</v>
      </c>
      <c r="G539" s="2" t="s">
        <v>6</v>
      </c>
      <c r="H539" s="2" t="s">
        <v>1434</v>
      </c>
      <c r="I539" s="2">
        <v>46</v>
      </c>
      <c r="J539" s="2">
        <v>10</v>
      </c>
      <c r="K539" s="2" t="str">
        <f t="shared" si="228"/>
        <v>ESTERIL</v>
      </c>
      <c r="L539" s="2">
        <f t="shared" si="229"/>
        <v>1.7000000000000003E-5</v>
      </c>
      <c r="M539" s="2">
        <f t="shared" si="230"/>
        <v>0.3</v>
      </c>
      <c r="N539" s="8">
        <v>0.17</v>
      </c>
      <c r="O539" s="11">
        <v>0.03</v>
      </c>
      <c r="P539" s="11">
        <f t="shared" si="224"/>
        <v>0</v>
      </c>
      <c r="Q539" s="11">
        <f t="shared" si="225"/>
        <v>1</v>
      </c>
      <c r="R539" s="11">
        <f t="shared" si="226"/>
        <v>0</v>
      </c>
      <c r="S539" s="11">
        <f t="shared" si="227"/>
        <v>665856</v>
      </c>
      <c r="T539" s="2">
        <v>0</v>
      </c>
      <c r="U539" s="2">
        <v>816</v>
      </c>
      <c r="V539" s="2">
        <f t="shared" si="231"/>
        <v>0</v>
      </c>
      <c r="W539" s="2">
        <f t="shared" si="232"/>
        <v>1</v>
      </c>
      <c r="X539" s="2">
        <v>0</v>
      </c>
      <c r="Y539" s="2">
        <v>321</v>
      </c>
      <c r="Z539" s="5">
        <v>0</v>
      </c>
      <c r="AA539" s="5">
        <v>0</v>
      </c>
      <c r="AB539" s="5">
        <v>169</v>
      </c>
      <c r="AC539" s="5">
        <v>402</v>
      </c>
      <c r="AD539" s="5">
        <v>0</v>
      </c>
      <c r="AE539" s="5">
        <v>5</v>
      </c>
      <c r="AF539" s="5">
        <f t="shared" si="233"/>
        <v>0</v>
      </c>
      <c r="AG539" s="5">
        <f t="shared" si="234"/>
        <v>0</v>
      </c>
      <c r="AH539" s="5">
        <f t="shared" si="235"/>
        <v>0.29597197898423816</v>
      </c>
      <c r="AI539" s="5">
        <f t="shared" si="236"/>
        <v>0.70402802101576178</v>
      </c>
      <c r="AJ539" s="5">
        <v>0</v>
      </c>
      <c r="AK539" s="3">
        <v>0</v>
      </c>
      <c r="AL539" s="3">
        <v>110</v>
      </c>
      <c r="AM539" s="3">
        <v>462</v>
      </c>
      <c r="AN539" s="3">
        <v>0</v>
      </c>
      <c r="AO539" s="3">
        <v>4</v>
      </c>
      <c r="AP539" s="1">
        <f t="shared" si="237"/>
        <v>0</v>
      </c>
      <c r="AQ539" s="1">
        <f t="shared" si="238"/>
        <v>0</v>
      </c>
      <c r="AR539" s="1">
        <f t="shared" si="239"/>
        <v>0.19230769230769232</v>
      </c>
      <c r="AS539" s="1">
        <f t="shared" si="240"/>
        <v>0.80769230769230771</v>
      </c>
      <c r="AT539" s="5">
        <f t="shared" si="241"/>
        <v>571</v>
      </c>
      <c r="AU539" s="3">
        <f t="shared" si="247"/>
        <v>572</v>
      </c>
      <c r="AV539" s="2">
        <f t="shared" si="242"/>
        <v>816</v>
      </c>
      <c r="AW539" s="1">
        <f t="shared" si="248"/>
        <v>0.28581436077057792</v>
      </c>
      <c r="AX539" s="1">
        <f t="shared" si="249"/>
        <v>0.28531468531468529</v>
      </c>
      <c r="AY539" s="1">
        <f t="shared" si="250"/>
        <v>0</v>
      </c>
      <c r="AZ539" s="1">
        <f t="shared" si="250"/>
        <v>0</v>
      </c>
      <c r="BA539" s="1">
        <f t="shared" si="250"/>
        <v>31.384615384615383</v>
      </c>
      <c r="BB539" s="1">
        <f t="shared" si="243"/>
        <v>131.8153846153846</v>
      </c>
      <c r="BC539" s="1">
        <f t="shared" si="251"/>
        <v>0</v>
      </c>
      <c r="BD539" s="1">
        <f t="shared" si="251"/>
        <v>0</v>
      </c>
      <c r="BE539" s="1">
        <f t="shared" si="251"/>
        <v>48.302626970227671</v>
      </c>
      <c r="BF539" s="1">
        <f t="shared" si="244"/>
        <v>114.89737302977233</v>
      </c>
      <c r="BG539" s="1">
        <f t="shared" si="252"/>
        <v>0</v>
      </c>
      <c r="BH539" s="1">
        <f t="shared" si="252"/>
        <v>0</v>
      </c>
      <c r="BI539" s="1">
        <f t="shared" si="252"/>
        <v>0.19230769230769232</v>
      </c>
      <c r="BJ539" s="1">
        <f t="shared" si="245"/>
        <v>0.80769230769230771</v>
      </c>
      <c r="BK539" s="1">
        <f t="shared" si="253"/>
        <v>0</v>
      </c>
      <c r="BL539" s="1">
        <f t="shared" si="253"/>
        <v>0</v>
      </c>
      <c r="BM539" s="1">
        <f t="shared" si="253"/>
        <v>0.29597197898423822</v>
      </c>
      <c r="BN539" s="1">
        <f t="shared" si="246"/>
        <v>0.7040280210157619</v>
      </c>
    </row>
    <row r="540" spans="1:66" hidden="1">
      <c r="A540" s="2" t="s">
        <v>1049</v>
      </c>
      <c r="B540" s="2" t="s">
        <v>105</v>
      </c>
      <c r="C540" s="2" t="s">
        <v>164</v>
      </c>
      <c r="E540" s="6" t="s">
        <v>133</v>
      </c>
      <c r="F540" s="2" t="s">
        <v>1436</v>
      </c>
      <c r="G540" s="2" t="s">
        <v>6</v>
      </c>
      <c r="H540" s="2" t="s">
        <v>1434</v>
      </c>
      <c r="I540" s="2">
        <v>91</v>
      </c>
      <c r="J540" s="2">
        <v>75</v>
      </c>
      <c r="K540" s="2" t="str">
        <f t="shared" si="228"/>
        <v>MINERIO</v>
      </c>
      <c r="L540" s="2">
        <f t="shared" si="229"/>
        <v>1.2749999999999998E-4</v>
      </c>
      <c r="M540" s="2">
        <f t="shared" si="230"/>
        <v>26.25</v>
      </c>
      <c r="N540" s="9">
        <v>0.16999999999999998</v>
      </c>
      <c r="O540" s="10">
        <v>0.35</v>
      </c>
      <c r="P540" s="11">
        <f t="shared" ref="P540:P603" si="254">T540/(T540+U540)</f>
        <v>1.7763423496164714E-2</v>
      </c>
      <c r="Q540" s="11">
        <f t="shared" ref="Q540:Q603" si="255">U540/(U540+V540)</f>
        <v>0.99999269901610954</v>
      </c>
      <c r="R540" s="11">
        <f t="shared" ref="R540:R603" si="256">(T540-U540)^2*P540</f>
        <v>101381.55995155429</v>
      </c>
      <c r="S540" s="11">
        <f t="shared" ref="S540:S603" si="257">(T540-U540)^2*Q540</f>
        <v>5707279.3309413213</v>
      </c>
      <c r="T540" s="2">
        <v>44</v>
      </c>
      <c r="U540" s="2">
        <v>2433</v>
      </c>
      <c r="V540" s="2">
        <f t="shared" si="231"/>
        <v>1.7763423496164714E-2</v>
      </c>
      <c r="W540" s="2">
        <f t="shared" si="232"/>
        <v>0.98223657650383533</v>
      </c>
      <c r="X540" s="2">
        <v>0</v>
      </c>
      <c r="Y540" s="2">
        <v>494</v>
      </c>
      <c r="Z540" s="5">
        <v>0</v>
      </c>
      <c r="AA540" s="5">
        <v>15</v>
      </c>
      <c r="AB540" s="5">
        <v>1355</v>
      </c>
      <c r="AC540" s="5">
        <v>227</v>
      </c>
      <c r="AD540" s="5">
        <v>17</v>
      </c>
      <c r="AE540" s="5">
        <v>51</v>
      </c>
      <c r="AF540" s="5">
        <f t="shared" si="233"/>
        <v>0</v>
      </c>
      <c r="AG540" s="5">
        <f t="shared" si="234"/>
        <v>9.3926111458985592E-3</v>
      </c>
      <c r="AH540" s="5">
        <f t="shared" si="235"/>
        <v>0.84846587351283653</v>
      </c>
      <c r="AI540" s="5">
        <f t="shared" si="236"/>
        <v>0.14214151534126487</v>
      </c>
      <c r="AJ540" s="2">
        <v>0</v>
      </c>
      <c r="AK540" s="3">
        <v>11</v>
      </c>
      <c r="AL540" s="3">
        <v>1276</v>
      </c>
      <c r="AM540" s="3">
        <v>334</v>
      </c>
      <c r="AN540" s="3">
        <v>11</v>
      </c>
      <c r="AO540" s="3">
        <v>32</v>
      </c>
      <c r="AP540" s="1">
        <f t="shared" si="237"/>
        <v>0</v>
      </c>
      <c r="AQ540" s="1">
        <f t="shared" si="238"/>
        <v>6.7859346082665018E-3</v>
      </c>
      <c r="AR540" s="1">
        <f t="shared" si="239"/>
        <v>0.78716841455891429</v>
      </c>
      <c r="AS540" s="1">
        <f t="shared" si="240"/>
        <v>0.20604565083281925</v>
      </c>
      <c r="AT540" s="5">
        <f t="shared" si="241"/>
        <v>1597</v>
      </c>
      <c r="AU540" s="3">
        <f t="shared" si="247"/>
        <v>1621</v>
      </c>
      <c r="AV540" s="2">
        <f t="shared" si="242"/>
        <v>2477</v>
      </c>
      <c r="AW540" s="1">
        <f t="shared" si="248"/>
        <v>0.31020663744520977</v>
      </c>
      <c r="AX540" s="1">
        <f t="shared" si="249"/>
        <v>0.30561381863047504</v>
      </c>
      <c r="AY540" s="1">
        <f t="shared" si="250"/>
        <v>0</v>
      </c>
      <c r="AZ540" s="1">
        <f t="shared" si="250"/>
        <v>3.3617520049352256</v>
      </c>
      <c r="BA540" s="1">
        <f t="shared" si="250"/>
        <v>389.96323257248616</v>
      </c>
      <c r="BB540" s="1">
        <f t="shared" si="243"/>
        <v>102.07501542257866</v>
      </c>
      <c r="BC540" s="1">
        <f t="shared" si="251"/>
        <v>0</v>
      </c>
      <c r="BD540" s="1">
        <f t="shared" si="251"/>
        <v>4.6530995616781468</v>
      </c>
      <c r="BE540" s="1">
        <f t="shared" si="251"/>
        <v>420.32999373825925</v>
      </c>
      <c r="BF540" s="1">
        <f t="shared" si="244"/>
        <v>70.416906700062611</v>
      </c>
      <c r="BG540" s="1">
        <f t="shared" si="252"/>
        <v>0</v>
      </c>
      <c r="BH540" s="1">
        <f t="shared" si="252"/>
        <v>6.7859346082665027E-3</v>
      </c>
      <c r="BI540" s="1">
        <f t="shared" si="252"/>
        <v>0.78716841455891429</v>
      </c>
      <c r="BJ540" s="1">
        <f t="shared" si="245"/>
        <v>0.20604565083281923</v>
      </c>
      <c r="BK540" s="1">
        <f t="shared" si="253"/>
        <v>0</v>
      </c>
      <c r="BL540" s="1">
        <f t="shared" si="253"/>
        <v>9.3926111458985592E-3</v>
      </c>
      <c r="BM540" s="1">
        <f t="shared" si="253"/>
        <v>0.84846587351283653</v>
      </c>
      <c r="BN540" s="1">
        <f t="shared" si="246"/>
        <v>0.14214151534126485</v>
      </c>
    </row>
    <row r="541" spans="1:66" hidden="1">
      <c r="A541" s="2" t="s">
        <v>1049</v>
      </c>
      <c r="B541" s="2" t="s">
        <v>105</v>
      </c>
      <c r="C541" s="2" t="s">
        <v>164</v>
      </c>
      <c r="E541" s="6" t="s">
        <v>133</v>
      </c>
      <c r="F541" s="2" t="s">
        <v>1436</v>
      </c>
      <c r="G541" s="2" t="s">
        <v>6</v>
      </c>
      <c r="H541" s="2" t="s">
        <v>1434</v>
      </c>
      <c r="I541" s="2">
        <v>88</v>
      </c>
      <c r="J541" s="2">
        <v>75</v>
      </c>
      <c r="K541" s="2" t="str">
        <f t="shared" si="228"/>
        <v>MINERIO</v>
      </c>
      <c r="L541" s="2">
        <f t="shared" si="229"/>
        <v>1.2749999999999998E-4</v>
      </c>
      <c r="M541" s="2">
        <f t="shared" si="230"/>
        <v>39</v>
      </c>
      <c r="N541" s="9">
        <v>0.16999999999999998</v>
      </c>
      <c r="O541" s="10">
        <v>0.52</v>
      </c>
      <c r="P541" s="11">
        <f t="shared" si="254"/>
        <v>4.9545312010034495E-2</v>
      </c>
      <c r="Q541" s="11">
        <f t="shared" si="255"/>
        <v>0.99998365407385481</v>
      </c>
      <c r="R541" s="11">
        <f t="shared" si="256"/>
        <v>408953.39667607401</v>
      </c>
      <c r="S541" s="11">
        <f t="shared" si="257"/>
        <v>8253994.078616973</v>
      </c>
      <c r="T541" s="2">
        <v>158</v>
      </c>
      <c r="U541" s="2">
        <v>3031</v>
      </c>
      <c r="V541" s="2">
        <f t="shared" si="231"/>
        <v>4.9545312010034495E-2</v>
      </c>
      <c r="W541" s="2">
        <f t="shared" si="232"/>
        <v>0.95045468798996546</v>
      </c>
      <c r="X541" s="2">
        <v>0</v>
      </c>
      <c r="Y541" s="2">
        <v>589</v>
      </c>
      <c r="Z541" s="5">
        <v>0</v>
      </c>
      <c r="AA541" s="5">
        <v>6</v>
      </c>
      <c r="AB541" s="5">
        <v>1650</v>
      </c>
      <c r="AC541" s="5">
        <v>360</v>
      </c>
      <c r="AD541" s="5">
        <v>11</v>
      </c>
      <c r="AE541" s="5">
        <v>62</v>
      </c>
      <c r="AF541" s="5">
        <f t="shared" si="233"/>
        <v>0</v>
      </c>
      <c r="AG541" s="5">
        <f t="shared" si="234"/>
        <v>2.976190476190476E-3</v>
      </c>
      <c r="AH541" s="5">
        <f t="shared" si="235"/>
        <v>0.81845238095238093</v>
      </c>
      <c r="AI541" s="5">
        <f t="shared" si="236"/>
        <v>0.17857142857142858</v>
      </c>
      <c r="AJ541" s="2">
        <v>0</v>
      </c>
      <c r="AK541" s="3">
        <v>3</v>
      </c>
      <c r="AL541" s="3">
        <v>1499</v>
      </c>
      <c r="AM541" s="3">
        <v>540</v>
      </c>
      <c r="AN541" s="3">
        <v>6</v>
      </c>
      <c r="AO541" s="3">
        <v>41</v>
      </c>
      <c r="AP541" s="1">
        <f t="shared" si="237"/>
        <v>0</v>
      </c>
      <c r="AQ541" s="1">
        <f t="shared" si="238"/>
        <v>1.4691478942213516E-3</v>
      </c>
      <c r="AR541" s="1">
        <f t="shared" si="239"/>
        <v>0.73408423114593535</v>
      </c>
      <c r="AS541" s="1">
        <f t="shared" si="240"/>
        <v>0.26444662095984328</v>
      </c>
      <c r="AT541" s="5">
        <f t="shared" si="241"/>
        <v>2016</v>
      </c>
      <c r="AU541" s="3">
        <f t="shared" si="247"/>
        <v>2042</v>
      </c>
      <c r="AV541" s="2">
        <f t="shared" si="242"/>
        <v>3189</v>
      </c>
      <c r="AW541" s="1">
        <f t="shared" si="248"/>
        <v>0.31636904761904761</v>
      </c>
      <c r="AX541" s="1">
        <f t="shared" si="249"/>
        <v>0.31234084231145937</v>
      </c>
      <c r="AY541" s="1">
        <f t="shared" si="250"/>
        <v>0</v>
      </c>
      <c r="AZ541" s="1">
        <f t="shared" si="250"/>
        <v>0.93702252693437815</v>
      </c>
      <c r="BA541" s="1">
        <f t="shared" si="250"/>
        <v>468.19892262487758</v>
      </c>
      <c r="BB541" s="1">
        <f t="shared" si="243"/>
        <v>168.66405484818804</v>
      </c>
      <c r="BC541" s="1">
        <f t="shared" si="251"/>
        <v>0</v>
      </c>
      <c r="BD541" s="1">
        <f t="shared" si="251"/>
        <v>1.8982142857142856</v>
      </c>
      <c r="BE541" s="1">
        <f t="shared" si="251"/>
        <v>522.00892857142856</v>
      </c>
      <c r="BF541" s="1">
        <f t="shared" si="244"/>
        <v>113.89285714285714</v>
      </c>
      <c r="BG541" s="1">
        <f t="shared" si="252"/>
        <v>0</v>
      </c>
      <c r="BH541" s="1">
        <f t="shared" si="252"/>
        <v>1.4691478942213518E-3</v>
      </c>
      <c r="BI541" s="1">
        <f t="shared" si="252"/>
        <v>0.73408423114593546</v>
      </c>
      <c r="BJ541" s="1">
        <f t="shared" si="245"/>
        <v>0.26444662095984328</v>
      </c>
      <c r="BK541" s="1">
        <f t="shared" si="253"/>
        <v>0</v>
      </c>
      <c r="BL541" s="1">
        <f t="shared" si="253"/>
        <v>2.9761904761904765E-3</v>
      </c>
      <c r="BM541" s="1">
        <f t="shared" si="253"/>
        <v>0.81845238095238093</v>
      </c>
      <c r="BN541" s="1">
        <f t="shared" si="246"/>
        <v>0.17857142857142858</v>
      </c>
    </row>
    <row r="542" spans="1:66" hidden="1">
      <c r="A542" s="2" t="s">
        <v>616</v>
      </c>
      <c r="B542" s="2" t="s">
        <v>105</v>
      </c>
      <c r="C542" s="2" t="s">
        <v>163</v>
      </c>
      <c r="D542" s="2" t="s">
        <v>704</v>
      </c>
      <c r="E542" s="6" t="s">
        <v>4</v>
      </c>
      <c r="F542" s="2" t="s">
        <v>1436</v>
      </c>
      <c r="G542" s="2" t="s">
        <v>1433</v>
      </c>
      <c r="H542" s="2" t="s">
        <v>1434</v>
      </c>
      <c r="I542" s="2">
        <v>42</v>
      </c>
      <c r="K542" s="2" t="str">
        <f t="shared" si="228"/>
        <v>ESTERIL</v>
      </c>
      <c r="L542" s="2">
        <f t="shared" si="229"/>
        <v>0</v>
      </c>
      <c r="M542" s="2">
        <f t="shared" si="230"/>
        <v>0</v>
      </c>
      <c r="N542" s="9">
        <v>0.16666666666666666</v>
      </c>
      <c r="O542" s="10">
        <v>0.11</v>
      </c>
      <c r="P542" s="11">
        <f t="shared" si="254"/>
        <v>0</v>
      </c>
      <c r="Q542" s="11">
        <f t="shared" si="255"/>
        <v>1</v>
      </c>
      <c r="R542" s="11">
        <f t="shared" si="256"/>
        <v>0</v>
      </c>
      <c r="S542" s="11">
        <f t="shared" si="257"/>
        <v>996004</v>
      </c>
      <c r="T542" s="2">
        <v>0</v>
      </c>
      <c r="U542" s="2">
        <v>998</v>
      </c>
      <c r="V542" s="2">
        <f t="shared" si="231"/>
        <v>0</v>
      </c>
      <c r="W542" s="2">
        <f t="shared" si="232"/>
        <v>1</v>
      </c>
      <c r="X542" s="2">
        <v>0</v>
      </c>
      <c r="Y542" s="2">
        <v>326</v>
      </c>
      <c r="Z542" s="2">
        <v>0</v>
      </c>
      <c r="AA542" s="2">
        <v>0</v>
      </c>
      <c r="AB542" s="2">
        <v>414</v>
      </c>
      <c r="AC542" s="2">
        <v>254</v>
      </c>
      <c r="AD542" s="2">
        <v>0</v>
      </c>
      <c r="AE542" s="2">
        <v>17</v>
      </c>
      <c r="AF542" s="5">
        <f t="shared" si="233"/>
        <v>0</v>
      </c>
      <c r="AG542" s="5">
        <f t="shared" si="234"/>
        <v>0</v>
      </c>
      <c r="AH542" s="5">
        <f t="shared" si="235"/>
        <v>0.61976047904191611</v>
      </c>
      <c r="AI542" s="5">
        <f t="shared" si="236"/>
        <v>0.38023952095808383</v>
      </c>
      <c r="AJ542" s="2">
        <v>0</v>
      </c>
      <c r="AK542" s="3">
        <v>0</v>
      </c>
      <c r="AL542" s="3">
        <v>414</v>
      </c>
      <c r="AM542" s="3">
        <v>254</v>
      </c>
      <c r="AN542" s="3">
        <v>0</v>
      </c>
      <c r="AO542" s="3">
        <v>17</v>
      </c>
      <c r="AP542" s="1">
        <f t="shared" si="237"/>
        <v>0</v>
      </c>
      <c r="AQ542" s="1">
        <f t="shared" si="238"/>
        <v>0</v>
      </c>
      <c r="AR542" s="1">
        <f t="shared" si="239"/>
        <v>0.61976047904191611</v>
      </c>
      <c r="AS542" s="1">
        <f t="shared" si="240"/>
        <v>0.38023952095808383</v>
      </c>
      <c r="AT542" s="5">
        <f t="shared" si="241"/>
        <v>668</v>
      </c>
      <c r="AU542" s="3">
        <f t="shared" si="247"/>
        <v>668</v>
      </c>
      <c r="AV542" s="2">
        <f t="shared" si="242"/>
        <v>998</v>
      </c>
      <c r="AW542" s="1">
        <f t="shared" si="248"/>
        <v>0.29880239520958085</v>
      </c>
      <c r="AX542" s="1">
        <f t="shared" si="249"/>
        <v>0.29880239520958085</v>
      </c>
      <c r="AY542" s="1">
        <f t="shared" si="250"/>
        <v>0</v>
      </c>
      <c r="AZ542" s="1">
        <f t="shared" si="250"/>
        <v>0</v>
      </c>
      <c r="BA542" s="1">
        <f t="shared" si="250"/>
        <v>123.70419161676648</v>
      </c>
      <c r="BB542" s="1">
        <f t="shared" si="243"/>
        <v>75.895808383233543</v>
      </c>
      <c r="BC542" s="1">
        <f t="shared" si="251"/>
        <v>0</v>
      </c>
      <c r="BD542" s="1">
        <f t="shared" si="251"/>
        <v>0</v>
      </c>
      <c r="BE542" s="1">
        <f t="shared" si="251"/>
        <v>123.70419161676648</v>
      </c>
      <c r="BF542" s="1">
        <f t="shared" si="244"/>
        <v>75.895808383233543</v>
      </c>
      <c r="BG542" s="1">
        <f t="shared" si="252"/>
        <v>0</v>
      </c>
      <c r="BH542" s="1">
        <f t="shared" si="252"/>
        <v>0</v>
      </c>
      <c r="BI542" s="1">
        <f t="shared" si="252"/>
        <v>0.61976047904191611</v>
      </c>
      <c r="BJ542" s="1">
        <f t="shared" si="245"/>
        <v>0.38023952095808383</v>
      </c>
      <c r="BK542" s="1">
        <f t="shared" si="253"/>
        <v>0</v>
      </c>
      <c r="BL542" s="1">
        <f t="shared" si="253"/>
        <v>0</v>
      </c>
      <c r="BM542" s="1">
        <f t="shared" si="253"/>
        <v>0.61976047904191611</v>
      </c>
      <c r="BN542" s="1">
        <f t="shared" si="246"/>
        <v>0.38023952095808383</v>
      </c>
    </row>
    <row r="543" spans="1:66" hidden="1">
      <c r="A543" s="2" t="s">
        <v>161</v>
      </c>
      <c r="B543" s="2" t="s">
        <v>105</v>
      </c>
      <c r="C543" s="2" t="s">
        <v>164</v>
      </c>
      <c r="D543" s="2" t="s">
        <v>188</v>
      </c>
      <c r="E543" s="6" t="s">
        <v>70</v>
      </c>
      <c r="F543" s="2" t="s">
        <v>1141</v>
      </c>
      <c r="G543" s="2" t="s">
        <v>1433</v>
      </c>
      <c r="H543" s="2" t="s">
        <v>1141</v>
      </c>
      <c r="I543" s="2">
        <v>24</v>
      </c>
      <c r="J543" s="2">
        <v>90</v>
      </c>
      <c r="K543" s="2" t="str">
        <f t="shared" si="228"/>
        <v>MINERIO</v>
      </c>
      <c r="L543" s="2">
        <f t="shared" si="229"/>
        <v>1.44E-4</v>
      </c>
      <c r="M543" s="2">
        <f t="shared" si="230"/>
        <v>44.1</v>
      </c>
      <c r="N543" s="9">
        <v>0.16</v>
      </c>
      <c r="O543" s="10">
        <v>0.49</v>
      </c>
      <c r="P543" s="11">
        <f t="shared" si="254"/>
        <v>3.7761294672960216E-2</v>
      </c>
      <c r="Q543" s="11">
        <f t="shared" si="255"/>
        <v>0.9999867691678137</v>
      </c>
      <c r="R543" s="11">
        <f t="shared" si="256"/>
        <v>283910.71072151046</v>
      </c>
      <c r="S543" s="11">
        <f t="shared" si="257"/>
        <v>7518464.5231414344</v>
      </c>
      <c r="T543" s="2">
        <v>112</v>
      </c>
      <c r="U543" s="2">
        <v>2854</v>
      </c>
      <c r="V543" s="2">
        <f t="shared" si="231"/>
        <v>3.7761294672960216E-2</v>
      </c>
      <c r="W543" s="2">
        <f t="shared" si="232"/>
        <v>0.96223870532703981</v>
      </c>
      <c r="X543" s="2">
        <v>0</v>
      </c>
      <c r="Y543" s="2">
        <v>554</v>
      </c>
      <c r="Z543" s="5">
        <v>0</v>
      </c>
      <c r="AA543" s="5">
        <v>283</v>
      </c>
      <c r="AB543" s="5">
        <v>709</v>
      </c>
      <c r="AC543" s="5">
        <v>71</v>
      </c>
      <c r="AD543" s="5">
        <v>220</v>
      </c>
      <c r="AE543" s="5">
        <v>70</v>
      </c>
      <c r="AF543" s="5">
        <f t="shared" si="233"/>
        <v>0</v>
      </c>
      <c r="AG543" s="5">
        <f t="shared" si="234"/>
        <v>0.2662276575729069</v>
      </c>
      <c r="AH543" s="5">
        <f t="shared" si="235"/>
        <v>0.66698024459078076</v>
      </c>
      <c r="AI543" s="5">
        <f t="shared" si="236"/>
        <v>6.679209783631232E-2</v>
      </c>
      <c r="AJ543" s="2">
        <v>3</v>
      </c>
      <c r="AK543" s="3">
        <v>198</v>
      </c>
      <c r="AL543" s="3">
        <v>813</v>
      </c>
      <c r="AM543" s="3">
        <v>114</v>
      </c>
      <c r="AN543" s="3">
        <v>158</v>
      </c>
      <c r="AO543" s="3">
        <v>68</v>
      </c>
      <c r="AP543" s="1">
        <f t="shared" si="237"/>
        <v>2.6595744680851063E-3</v>
      </c>
      <c r="AQ543" s="1">
        <f t="shared" si="238"/>
        <v>0.17553191489361702</v>
      </c>
      <c r="AR543" s="1">
        <f t="shared" si="239"/>
        <v>0.7207446808510638</v>
      </c>
      <c r="AS543" s="1">
        <f t="shared" si="240"/>
        <v>0.10106382978723404</v>
      </c>
      <c r="AT543" s="5">
        <f t="shared" si="241"/>
        <v>1063</v>
      </c>
      <c r="AU543" s="3">
        <f t="shared" si="247"/>
        <v>1128</v>
      </c>
      <c r="AV543" s="2">
        <f t="shared" si="242"/>
        <v>2966</v>
      </c>
      <c r="AW543" s="1">
        <f t="shared" si="248"/>
        <v>0.5580432737535278</v>
      </c>
      <c r="AX543" s="1">
        <f t="shared" si="249"/>
        <v>0.52588652482269505</v>
      </c>
      <c r="AY543" s="1">
        <f t="shared" si="250"/>
        <v>1.5776595744680852</v>
      </c>
      <c r="AZ543" s="1">
        <f t="shared" si="250"/>
        <v>104.12553191489361</v>
      </c>
      <c r="BA543" s="1">
        <f t="shared" si="250"/>
        <v>427.54574468085104</v>
      </c>
      <c r="BB543" s="1">
        <f t="shared" si="243"/>
        <v>59.951063829787238</v>
      </c>
      <c r="BC543" s="1">
        <f t="shared" si="251"/>
        <v>0</v>
      </c>
      <c r="BD543" s="1">
        <f t="shared" si="251"/>
        <v>157.92624647224838</v>
      </c>
      <c r="BE543" s="1">
        <f t="shared" si="251"/>
        <v>395.65268109125122</v>
      </c>
      <c r="BF543" s="1">
        <f t="shared" si="244"/>
        <v>39.621072436500476</v>
      </c>
      <c r="BG543" s="1">
        <f t="shared" si="252"/>
        <v>2.6595744680851063E-3</v>
      </c>
      <c r="BH543" s="1">
        <f t="shared" si="252"/>
        <v>0.175531914893617</v>
      </c>
      <c r="BI543" s="1">
        <f t="shared" si="252"/>
        <v>0.72074468085106369</v>
      </c>
      <c r="BJ543" s="1">
        <f t="shared" si="245"/>
        <v>0.10106382978723404</v>
      </c>
      <c r="BK543" s="1">
        <f t="shared" si="253"/>
        <v>0</v>
      </c>
      <c r="BL543" s="1">
        <f t="shared" si="253"/>
        <v>0.26622765757290684</v>
      </c>
      <c r="BM543" s="1">
        <f t="shared" si="253"/>
        <v>0.66698024459078076</v>
      </c>
      <c r="BN543" s="1">
        <f t="shared" si="246"/>
        <v>6.679209783631232E-2</v>
      </c>
    </row>
    <row r="544" spans="1:66" hidden="1">
      <c r="A544" s="2" t="s">
        <v>161</v>
      </c>
      <c r="B544" s="2" t="s">
        <v>105</v>
      </c>
      <c r="C544" s="2" t="s">
        <v>164</v>
      </c>
      <c r="D544" s="2" t="s">
        <v>239</v>
      </c>
      <c r="E544" s="6" t="s">
        <v>75</v>
      </c>
      <c r="F544" s="2" t="s">
        <v>1141</v>
      </c>
      <c r="G544" s="2" t="s">
        <v>1433</v>
      </c>
      <c r="H544" s="2" t="s">
        <v>1141</v>
      </c>
      <c r="I544" s="2">
        <v>76</v>
      </c>
      <c r="J544" s="2">
        <v>50</v>
      </c>
      <c r="K544" s="2" t="str">
        <f t="shared" si="228"/>
        <v>MINERIO</v>
      </c>
      <c r="L544" s="2">
        <f t="shared" si="229"/>
        <v>8.0000000000000007E-5</v>
      </c>
      <c r="M544" s="2">
        <f t="shared" si="230"/>
        <v>38.5</v>
      </c>
      <c r="N544" s="9">
        <v>0.16</v>
      </c>
      <c r="O544" s="10">
        <v>0.77</v>
      </c>
      <c r="P544" s="11">
        <f t="shared" si="254"/>
        <v>3.9042165538781884E-2</v>
      </c>
      <c r="Q544" s="11">
        <f t="shared" si="255"/>
        <v>0.99997885084516247</v>
      </c>
      <c r="R544" s="11">
        <f t="shared" si="256"/>
        <v>122453.44872462259</v>
      </c>
      <c r="S544" s="11">
        <f t="shared" si="257"/>
        <v>3136374.6669236524</v>
      </c>
      <c r="T544" s="2">
        <v>75</v>
      </c>
      <c r="U544" s="2">
        <v>1846</v>
      </c>
      <c r="V544" s="2">
        <f t="shared" si="231"/>
        <v>3.9042165538781884E-2</v>
      </c>
      <c r="W544" s="2">
        <f t="shared" si="232"/>
        <v>0.96095783446121807</v>
      </c>
      <c r="X544" s="2">
        <v>0</v>
      </c>
      <c r="Y544" s="2">
        <v>430</v>
      </c>
      <c r="Z544" s="5">
        <v>0</v>
      </c>
      <c r="AA544" s="5">
        <v>14</v>
      </c>
      <c r="AB544" s="5">
        <v>715</v>
      </c>
      <c r="AC544" s="5">
        <v>486</v>
      </c>
      <c r="AD544" s="5">
        <v>14</v>
      </c>
      <c r="AE544" s="5">
        <v>34</v>
      </c>
      <c r="AF544" s="5">
        <f t="shared" si="233"/>
        <v>0</v>
      </c>
      <c r="AG544" s="5">
        <f t="shared" si="234"/>
        <v>1.1522633744855968E-2</v>
      </c>
      <c r="AH544" s="5">
        <f t="shared" si="235"/>
        <v>0.58847736625514402</v>
      </c>
      <c r="AI544" s="5">
        <f t="shared" si="236"/>
        <v>0.4</v>
      </c>
      <c r="AJ544" s="5">
        <v>0</v>
      </c>
      <c r="AK544" s="3">
        <v>4</v>
      </c>
      <c r="AL544" s="3">
        <v>597</v>
      </c>
      <c r="AM544" s="3">
        <v>627</v>
      </c>
      <c r="AN544" s="3">
        <v>7</v>
      </c>
      <c r="AO544" s="3">
        <v>28</v>
      </c>
      <c r="AP544" s="1">
        <f t="shared" si="237"/>
        <v>0</v>
      </c>
      <c r="AQ544" s="1">
        <f t="shared" si="238"/>
        <v>3.2573289902280132E-3</v>
      </c>
      <c r="AR544" s="1">
        <f t="shared" si="239"/>
        <v>0.48615635179153094</v>
      </c>
      <c r="AS544" s="1">
        <f t="shared" si="240"/>
        <v>0.51058631921824105</v>
      </c>
      <c r="AT544" s="5">
        <f t="shared" si="241"/>
        <v>1215</v>
      </c>
      <c r="AU544" s="3">
        <f t="shared" si="247"/>
        <v>1228</v>
      </c>
      <c r="AV544" s="2">
        <f t="shared" si="242"/>
        <v>1921</v>
      </c>
      <c r="AW544" s="1">
        <f t="shared" si="248"/>
        <v>0.31621399176954734</v>
      </c>
      <c r="AX544" s="1">
        <f t="shared" si="249"/>
        <v>0.31286644951140063</v>
      </c>
      <c r="AY544" s="1">
        <f t="shared" si="250"/>
        <v>0</v>
      </c>
      <c r="AZ544" s="1">
        <f t="shared" si="250"/>
        <v>1.2514657980456025</v>
      </c>
      <c r="BA544" s="1">
        <f t="shared" si="250"/>
        <v>186.78127035830619</v>
      </c>
      <c r="BB544" s="1">
        <f t="shared" si="243"/>
        <v>196.16726384364819</v>
      </c>
      <c r="BC544" s="1">
        <f t="shared" si="251"/>
        <v>0</v>
      </c>
      <c r="BD544" s="1">
        <f t="shared" si="251"/>
        <v>4.426995884773663</v>
      </c>
      <c r="BE544" s="1">
        <f t="shared" si="251"/>
        <v>226.09300411522634</v>
      </c>
      <c r="BF544" s="1">
        <f t="shared" si="244"/>
        <v>153.68</v>
      </c>
      <c r="BG544" s="1">
        <f t="shared" si="252"/>
        <v>0</v>
      </c>
      <c r="BH544" s="1">
        <f t="shared" si="252"/>
        <v>3.2573289902280127E-3</v>
      </c>
      <c r="BI544" s="1">
        <f t="shared" si="252"/>
        <v>0.48615635179153094</v>
      </c>
      <c r="BJ544" s="1">
        <f t="shared" si="245"/>
        <v>0.51058631921824105</v>
      </c>
      <c r="BK544" s="1">
        <f t="shared" si="253"/>
        <v>0</v>
      </c>
      <c r="BL544" s="1">
        <f t="shared" si="253"/>
        <v>1.1522633744855968E-2</v>
      </c>
      <c r="BM544" s="1">
        <f t="shared" si="253"/>
        <v>0.58847736625514391</v>
      </c>
      <c r="BN544" s="1">
        <f t="shared" si="246"/>
        <v>0.39999999999999997</v>
      </c>
    </row>
    <row r="545" spans="1:66" hidden="1">
      <c r="A545" s="2" t="s">
        <v>1049</v>
      </c>
      <c r="B545" s="2" t="s">
        <v>105</v>
      </c>
      <c r="C545" s="2" t="s">
        <v>164</v>
      </c>
      <c r="E545" s="6" t="s">
        <v>147</v>
      </c>
      <c r="F545" s="2" t="s">
        <v>1436</v>
      </c>
      <c r="G545" s="2" t="s">
        <v>6</v>
      </c>
      <c r="H545" s="2" t="s">
        <v>1434</v>
      </c>
      <c r="I545" s="2">
        <v>243</v>
      </c>
      <c r="J545" s="2">
        <v>35</v>
      </c>
      <c r="K545" s="2" t="str">
        <f t="shared" si="228"/>
        <v>MINERIO</v>
      </c>
      <c r="L545" s="2">
        <f t="shared" si="229"/>
        <v>5.6000000000000006E-5</v>
      </c>
      <c r="M545" s="2">
        <f t="shared" si="230"/>
        <v>12.6</v>
      </c>
      <c r="N545" s="8">
        <v>0.16</v>
      </c>
      <c r="O545" s="11">
        <v>0.36</v>
      </c>
      <c r="P545" s="11">
        <f t="shared" si="254"/>
        <v>0.20537124802527645</v>
      </c>
      <c r="Q545" s="11">
        <f t="shared" si="255"/>
        <v>0.99979589529742774</v>
      </c>
      <c r="R545" s="11">
        <f t="shared" si="256"/>
        <v>114292.38546603476</v>
      </c>
      <c r="S545" s="11">
        <f t="shared" si="257"/>
        <v>556402.41246734327</v>
      </c>
      <c r="T545" s="2">
        <v>260</v>
      </c>
      <c r="U545" s="2">
        <v>1006</v>
      </c>
      <c r="V545" s="2">
        <f t="shared" si="231"/>
        <v>0.20537124802527645</v>
      </c>
      <c r="W545" s="2">
        <f t="shared" si="232"/>
        <v>0.79462875197472349</v>
      </c>
      <c r="X545" s="2">
        <v>0</v>
      </c>
      <c r="Y545" s="2">
        <v>415</v>
      </c>
      <c r="Z545" s="5">
        <v>0</v>
      </c>
      <c r="AA545" s="5">
        <v>229</v>
      </c>
      <c r="AB545" s="5">
        <v>382</v>
      </c>
      <c r="AC545" s="5">
        <v>36</v>
      </c>
      <c r="AD545" s="5">
        <v>195</v>
      </c>
      <c r="AE545" s="5">
        <v>35</v>
      </c>
      <c r="AF545" s="5">
        <f t="shared" si="233"/>
        <v>0</v>
      </c>
      <c r="AG545" s="5">
        <f t="shared" si="234"/>
        <v>0.35394126738794435</v>
      </c>
      <c r="AH545" s="5">
        <f t="shared" si="235"/>
        <v>0.5904173106646059</v>
      </c>
      <c r="AI545" s="5">
        <f t="shared" si="236"/>
        <v>5.5641421947449768E-2</v>
      </c>
      <c r="AJ545" s="5">
        <v>0</v>
      </c>
      <c r="AK545" s="3">
        <v>159</v>
      </c>
      <c r="AL545" s="3">
        <v>479</v>
      </c>
      <c r="AM545" s="3">
        <v>49</v>
      </c>
      <c r="AN545" s="3">
        <v>152</v>
      </c>
      <c r="AO545" s="3">
        <v>36</v>
      </c>
      <c r="AP545" s="1">
        <f t="shared" si="237"/>
        <v>0</v>
      </c>
      <c r="AQ545" s="1">
        <f t="shared" si="238"/>
        <v>0.23144104803493451</v>
      </c>
      <c r="AR545" s="1">
        <f t="shared" si="239"/>
        <v>0.69723435225618635</v>
      </c>
      <c r="AS545" s="1">
        <f t="shared" si="240"/>
        <v>7.132459970887918E-2</v>
      </c>
      <c r="AT545" s="5">
        <f t="shared" si="241"/>
        <v>647</v>
      </c>
      <c r="AU545" s="3">
        <f t="shared" si="247"/>
        <v>687</v>
      </c>
      <c r="AV545" s="2">
        <f t="shared" si="242"/>
        <v>1266</v>
      </c>
      <c r="AW545" s="1">
        <f t="shared" si="248"/>
        <v>0.39134466769706339</v>
      </c>
      <c r="AX545" s="1">
        <f t="shared" si="249"/>
        <v>0.3685589519650655</v>
      </c>
      <c r="AY545" s="1">
        <f t="shared" si="250"/>
        <v>0</v>
      </c>
      <c r="AZ545" s="1">
        <f t="shared" si="250"/>
        <v>58.600873362445412</v>
      </c>
      <c r="BA545" s="1">
        <f t="shared" si="250"/>
        <v>176.53973799126638</v>
      </c>
      <c r="BB545" s="1">
        <f t="shared" si="243"/>
        <v>18.059388646288209</v>
      </c>
      <c r="BC545" s="1">
        <f t="shared" si="251"/>
        <v>0</v>
      </c>
      <c r="BD545" s="1">
        <f t="shared" si="251"/>
        <v>89.617928902627511</v>
      </c>
      <c r="BE545" s="1">
        <f t="shared" si="251"/>
        <v>149.49366306027821</v>
      </c>
      <c r="BF545" s="1">
        <f t="shared" si="244"/>
        <v>14.088408037094283</v>
      </c>
      <c r="BG545" s="1">
        <f t="shared" si="252"/>
        <v>0</v>
      </c>
      <c r="BH545" s="1">
        <f t="shared" si="252"/>
        <v>0.23144104803493451</v>
      </c>
      <c r="BI545" s="1">
        <f t="shared" si="252"/>
        <v>0.69723435225618635</v>
      </c>
      <c r="BJ545" s="1">
        <f t="shared" si="245"/>
        <v>7.132459970887918E-2</v>
      </c>
      <c r="BK545" s="1">
        <f t="shared" si="253"/>
        <v>0</v>
      </c>
      <c r="BL545" s="1">
        <f t="shared" si="253"/>
        <v>0.35394126738794435</v>
      </c>
      <c r="BM545" s="1">
        <f t="shared" si="253"/>
        <v>0.5904173106646059</v>
      </c>
      <c r="BN545" s="1">
        <f t="shared" si="246"/>
        <v>5.5641421947449775E-2</v>
      </c>
    </row>
    <row r="546" spans="1:66" hidden="1">
      <c r="A546" s="2" t="s">
        <v>616</v>
      </c>
      <c r="B546" s="2" t="s">
        <v>105</v>
      </c>
      <c r="C546" s="2" t="s">
        <v>162</v>
      </c>
      <c r="D546" s="2" t="s">
        <v>733</v>
      </c>
      <c r="E546" s="6" t="s">
        <v>3</v>
      </c>
      <c r="F546" s="2" t="s">
        <v>6</v>
      </c>
      <c r="G546" s="2" t="s">
        <v>6</v>
      </c>
      <c r="H546" s="2" t="s">
        <v>1434</v>
      </c>
      <c r="I546" s="2">
        <v>16</v>
      </c>
      <c r="J546" s="2">
        <v>30</v>
      </c>
      <c r="K546" s="2" t="str">
        <f t="shared" si="228"/>
        <v>ESTERIL</v>
      </c>
      <c r="L546" s="2">
        <f t="shared" si="229"/>
        <v>4.8000000000000001E-5</v>
      </c>
      <c r="M546" s="2">
        <f t="shared" si="230"/>
        <v>0.89999999999999991</v>
      </c>
      <c r="N546" s="9">
        <v>0.16</v>
      </c>
      <c r="O546" s="10">
        <v>0.03</v>
      </c>
      <c r="P546" s="11">
        <f t="shared" si="254"/>
        <v>3.9358600583090382E-2</v>
      </c>
      <c r="Q546" s="11">
        <f t="shared" si="255"/>
        <v>0.99997013852406902</v>
      </c>
      <c r="R546" s="11">
        <f t="shared" si="256"/>
        <v>62883.07871720117</v>
      </c>
      <c r="S546" s="11">
        <f t="shared" si="257"/>
        <v>1597648.290439351</v>
      </c>
      <c r="T546" s="2">
        <v>54</v>
      </c>
      <c r="U546" s="2">
        <v>1318</v>
      </c>
      <c r="V546" s="2">
        <f t="shared" si="231"/>
        <v>3.9358600583090382E-2</v>
      </c>
      <c r="W546" s="2">
        <f t="shared" si="232"/>
        <v>0.96064139941690962</v>
      </c>
      <c r="X546" s="2">
        <v>0</v>
      </c>
      <c r="Y546" s="2">
        <v>356</v>
      </c>
      <c r="Z546" s="2">
        <v>0</v>
      </c>
      <c r="AA546" s="2">
        <v>238</v>
      </c>
      <c r="AB546" s="2">
        <v>386</v>
      </c>
      <c r="AC546" s="2">
        <v>24</v>
      </c>
      <c r="AD546" s="2">
        <v>244</v>
      </c>
      <c r="AE546" s="2">
        <v>46</v>
      </c>
      <c r="AF546" s="5">
        <f t="shared" si="233"/>
        <v>0</v>
      </c>
      <c r="AG546" s="5">
        <f t="shared" si="234"/>
        <v>0.36728395061728397</v>
      </c>
      <c r="AH546" s="5">
        <f t="shared" si="235"/>
        <v>0.59567901234567899</v>
      </c>
      <c r="AI546" s="5">
        <f t="shared" si="236"/>
        <v>3.7037037037037035E-2</v>
      </c>
      <c r="AJ546" s="2">
        <v>0</v>
      </c>
      <c r="AK546" s="3">
        <v>142</v>
      </c>
      <c r="AL546" s="3">
        <v>517</v>
      </c>
      <c r="AM546" s="3">
        <v>43</v>
      </c>
      <c r="AN546" s="3">
        <v>171</v>
      </c>
      <c r="AO546" s="3">
        <v>60</v>
      </c>
      <c r="AP546" s="1">
        <f t="shared" si="237"/>
        <v>0</v>
      </c>
      <c r="AQ546" s="1">
        <f t="shared" si="238"/>
        <v>0.20227920227920229</v>
      </c>
      <c r="AR546" s="1">
        <f t="shared" si="239"/>
        <v>0.73646723646723644</v>
      </c>
      <c r="AS546" s="1">
        <f t="shared" si="240"/>
        <v>6.1253561253561253E-2</v>
      </c>
      <c r="AT546" s="5">
        <f t="shared" si="241"/>
        <v>648</v>
      </c>
      <c r="AU546" s="3">
        <f t="shared" si="247"/>
        <v>702</v>
      </c>
      <c r="AV546" s="2">
        <f t="shared" si="242"/>
        <v>1372</v>
      </c>
      <c r="AW546" s="1">
        <f t="shared" si="248"/>
        <v>0.42345679012345677</v>
      </c>
      <c r="AX546" s="1">
        <f t="shared" si="249"/>
        <v>0.3908831908831909</v>
      </c>
      <c r="AY546" s="1">
        <f t="shared" si="250"/>
        <v>0</v>
      </c>
      <c r="AZ546" s="1">
        <f t="shared" si="250"/>
        <v>55.505413105413105</v>
      </c>
      <c r="BA546" s="1">
        <f t="shared" si="250"/>
        <v>202.08660968660971</v>
      </c>
      <c r="BB546" s="1">
        <f t="shared" si="243"/>
        <v>16.80797720797721</v>
      </c>
      <c r="BC546" s="1">
        <f t="shared" si="251"/>
        <v>0</v>
      </c>
      <c r="BD546" s="1">
        <f t="shared" si="251"/>
        <v>100.78271604938271</v>
      </c>
      <c r="BE546" s="1">
        <f t="shared" si="251"/>
        <v>163.45432098765431</v>
      </c>
      <c r="BF546" s="1">
        <f t="shared" si="244"/>
        <v>10.162962962962963</v>
      </c>
      <c r="BG546" s="1">
        <f t="shared" si="252"/>
        <v>0</v>
      </c>
      <c r="BH546" s="1">
        <f t="shared" si="252"/>
        <v>0.20227920227920226</v>
      </c>
      <c r="BI546" s="1">
        <f t="shared" si="252"/>
        <v>0.73646723646723644</v>
      </c>
      <c r="BJ546" s="1">
        <f t="shared" si="245"/>
        <v>6.1253561253561253E-2</v>
      </c>
      <c r="BK546" s="1">
        <f t="shared" si="253"/>
        <v>0</v>
      </c>
      <c r="BL546" s="1">
        <f t="shared" si="253"/>
        <v>0.36728395061728397</v>
      </c>
      <c r="BM546" s="1">
        <f t="shared" si="253"/>
        <v>0.59567901234567899</v>
      </c>
      <c r="BN546" s="1">
        <f t="shared" si="246"/>
        <v>3.7037037037037042E-2</v>
      </c>
    </row>
    <row r="547" spans="1:66" hidden="1">
      <c r="A547" s="2" t="s">
        <v>1047</v>
      </c>
      <c r="B547" s="2" t="s">
        <v>105</v>
      </c>
      <c r="C547" s="2" t="s">
        <v>1048</v>
      </c>
      <c r="D547" s="2">
        <v>16181</v>
      </c>
      <c r="E547" s="6" t="s">
        <v>60</v>
      </c>
      <c r="F547" s="2" t="s">
        <v>6</v>
      </c>
      <c r="G547" s="2" t="s">
        <v>6</v>
      </c>
      <c r="H547" s="2" t="s">
        <v>1434</v>
      </c>
      <c r="I547" s="2">
        <v>37</v>
      </c>
      <c r="J547" s="2">
        <v>20</v>
      </c>
      <c r="K547" s="2" t="str">
        <f t="shared" si="228"/>
        <v>ESTERIL</v>
      </c>
      <c r="L547" s="2">
        <f t="shared" si="229"/>
        <v>3.1999999999999999E-5</v>
      </c>
      <c r="M547" s="2">
        <f t="shared" si="230"/>
        <v>1.2</v>
      </c>
      <c r="N547" s="8">
        <v>0.16</v>
      </c>
      <c r="O547" s="11">
        <v>0.06</v>
      </c>
      <c r="P547" s="11">
        <f t="shared" si="254"/>
        <v>0</v>
      </c>
      <c r="Q547" s="11">
        <f t="shared" si="255"/>
        <v>1</v>
      </c>
      <c r="R547" s="11">
        <f t="shared" si="256"/>
        <v>0</v>
      </c>
      <c r="S547" s="11">
        <f t="shared" si="257"/>
        <v>804609</v>
      </c>
      <c r="T547" s="2">
        <v>0</v>
      </c>
      <c r="U547" s="2">
        <v>897</v>
      </c>
      <c r="V547" s="2">
        <f t="shared" si="231"/>
        <v>0</v>
      </c>
      <c r="W547" s="2">
        <f t="shared" si="232"/>
        <v>1</v>
      </c>
      <c r="X547" s="2">
        <v>0</v>
      </c>
      <c r="Y547" s="2">
        <v>348</v>
      </c>
      <c r="Z547" s="5">
        <v>0</v>
      </c>
      <c r="AA547" s="5">
        <v>0</v>
      </c>
      <c r="AB547" s="5">
        <v>250</v>
      </c>
      <c r="AC547" s="5">
        <v>479</v>
      </c>
      <c r="AD547" s="5">
        <v>0</v>
      </c>
      <c r="AE547" s="5">
        <v>2</v>
      </c>
      <c r="AF547" s="5">
        <f t="shared" si="233"/>
        <v>0</v>
      </c>
      <c r="AG547" s="5">
        <f t="shared" si="234"/>
        <v>0</v>
      </c>
      <c r="AH547" s="5">
        <f t="shared" si="235"/>
        <v>0.34293552812071332</v>
      </c>
      <c r="AI547" s="5">
        <f t="shared" si="236"/>
        <v>0.65706447187928674</v>
      </c>
      <c r="AJ547" s="5">
        <v>0</v>
      </c>
      <c r="AK547" s="3">
        <v>0</v>
      </c>
      <c r="AL547" s="3">
        <v>183</v>
      </c>
      <c r="AM547" s="3">
        <v>546</v>
      </c>
      <c r="AN547" s="3">
        <v>0</v>
      </c>
      <c r="AO547" s="3">
        <v>2</v>
      </c>
      <c r="AP547" s="1">
        <f t="shared" si="237"/>
        <v>0</v>
      </c>
      <c r="AQ547" s="1">
        <f t="shared" si="238"/>
        <v>0</v>
      </c>
      <c r="AR547" s="1">
        <f t="shared" si="239"/>
        <v>0.25102880658436216</v>
      </c>
      <c r="AS547" s="1">
        <f t="shared" si="240"/>
        <v>0.74897119341563789</v>
      </c>
      <c r="AT547" s="5">
        <f t="shared" si="241"/>
        <v>729</v>
      </c>
      <c r="AU547" s="3">
        <f t="shared" si="247"/>
        <v>729</v>
      </c>
      <c r="AV547" s="2">
        <f t="shared" si="242"/>
        <v>897</v>
      </c>
      <c r="AW547" s="1">
        <f t="shared" si="248"/>
        <v>0.24609053497942388</v>
      </c>
      <c r="AX547" s="1">
        <f t="shared" si="249"/>
        <v>0.24609053497942388</v>
      </c>
      <c r="AY547" s="1">
        <f t="shared" si="250"/>
        <v>0</v>
      </c>
      <c r="AZ547" s="1">
        <f t="shared" si="250"/>
        <v>0</v>
      </c>
      <c r="BA547" s="1">
        <f t="shared" si="250"/>
        <v>45.034567901234567</v>
      </c>
      <c r="BB547" s="1">
        <f t="shared" si="243"/>
        <v>134.36543209876544</v>
      </c>
      <c r="BC547" s="1">
        <f t="shared" si="251"/>
        <v>0</v>
      </c>
      <c r="BD547" s="1">
        <f t="shared" si="251"/>
        <v>0</v>
      </c>
      <c r="BE547" s="1">
        <f t="shared" si="251"/>
        <v>61.522633744855966</v>
      </c>
      <c r="BF547" s="1">
        <f t="shared" si="244"/>
        <v>117.87736625514404</v>
      </c>
      <c r="BG547" s="1">
        <f t="shared" si="252"/>
        <v>0</v>
      </c>
      <c r="BH547" s="1">
        <f t="shared" si="252"/>
        <v>0</v>
      </c>
      <c r="BI547" s="1">
        <f t="shared" si="252"/>
        <v>0.25102880658436211</v>
      </c>
      <c r="BJ547" s="1">
        <f t="shared" si="245"/>
        <v>0.74897119341563789</v>
      </c>
      <c r="BK547" s="1">
        <f t="shared" si="253"/>
        <v>0</v>
      </c>
      <c r="BL547" s="1">
        <f t="shared" si="253"/>
        <v>0</v>
      </c>
      <c r="BM547" s="1">
        <f t="shared" si="253"/>
        <v>0.34293552812071326</v>
      </c>
      <c r="BN547" s="1">
        <f t="shared" si="246"/>
        <v>0.65706447187928674</v>
      </c>
    </row>
    <row r="548" spans="1:66" hidden="1">
      <c r="A548" s="2" t="s">
        <v>1049</v>
      </c>
      <c r="B548" s="2" t="s">
        <v>105</v>
      </c>
      <c r="C548" s="2" t="s">
        <v>164</v>
      </c>
      <c r="E548" s="6" t="s">
        <v>147</v>
      </c>
      <c r="F548" s="2" t="s">
        <v>6</v>
      </c>
      <c r="G548" s="2" t="s">
        <v>6</v>
      </c>
      <c r="H548" s="2" t="s">
        <v>1434</v>
      </c>
      <c r="I548" s="2">
        <v>241</v>
      </c>
      <c r="J548" s="2">
        <v>20</v>
      </c>
      <c r="K548" s="2" t="str">
        <f t="shared" si="228"/>
        <v>ESTERIL</v>
      </c>
      <c r="L548" s="2">
        <f t="shared" si="229"/>
        <v>3.1999999999999999E-5</v>
      </c>
      <c r="M548" s="2">
        <f t="shared" si="230"/>
        <v>1.6</v>
      </c>
      <c r="N548" s="8">
        <v>0.16</v>
      </c>
      <c r="O548" s="11">
        <v>0.08</v>
      </c>
      <c r="P548" s="11">
        <f t="shared" si="254"/>
        <v>9.74025974025974E-3</v>
      </c>
      <c r="Q548" s="11">
        <f t="shared" si="255"/>
        <v>0.99998935502070441</v>
      </c>
      <c r="R548" s="11">
        <f t="shared" si="256"/>
        <v>7995.1558441558436</v>
      </c>
      <c r="S548" s="11">
        <f t="shared" si="257"/>
        <v>820827.26221777487</v>
      </c>
      <c r="T548" s="2">
        <v>9</v>
      </c>
      <c r="U548" s="2">
        <v>915</v>
      </c>
      <c r="V548" s="2">
        <f t="shared" si="231"/>
        <v>9.74025974025974E-3</v>
      </c>
      <c r="W548" s="2">
        <f t="shared" si="232"/>
        <v>0.99025974025974028</v>
      </c>
      <c r="X548" s="2">
        <v>0</v>
      </c>
      <c r="Y548" s="2">
        <v>326</v>
      </c>
      <c r="Z548" s="5">
        <v>0</v>
      </c>
      <c r="AA548" s="5">
        <v>177</v>
      </c>
      <c r="AB548" s="5">
        <v>228</v>
      </c>
      <c r="AC548" s="5">
        <v>37</v>
      </c>
      <c r="AD548" s="5">
        <v>174</v>
      </c>
      <c r="AE548" s="5">
        <v>41</v>
      </c>
      <c r="AF548" s="5">
        <f t="shared" si="233"/>
        <v>0</v>
      </c>
      <c r="AG548" s="5">
        <f t="shared" si="234"/>
        <v>0.40045248868778283</v>
      </c>
      <c r="AH548" s="5">
        <f t="shared" si="235"/>
        <v>0.51583710407239824</v>
      </c>
      <c r="AI548" s="5">
        <f t="shared" si="236"/>
        <v>8.3710407239818999E-2</v>
      </c>
      <c r="AJ548" s="5">
        <v>0</v>
      </c>
      <c r="AK548" s="3">
        <v>99</v>
      </c>
      <c r="AL548" s="3">
        <v>362</v>
      </c>
      <c r="AM548" s="3">
        <v>53</v>
      </c>
      <c r="AN548" s="3">
        <v>96</v>
      </c>
      <c r="AO548" s="3">
        <v>46</v>
      </c>
      <c r="AP548" s="1">
        <f t="shared" si="237"/>
        <v>0</v>
      </c>
      <c r="AQ548" s="1">
        <f t="shared" si="238"/>
        <v>0.19260700389105059</v>
      </c>
      <c r="AR548" s="1">
        <f t="shared" si="239"/>
        <v>0.7042801556420234</v>
      </c>
      <c r="AS548" s="1">
        <f t="shared" si="240"/>
        <v>0.10311284046692606</v>
      </c>
      <c r="AT548" s="5">
        <f t="shared" si="241"/>
        <v>442</v>
      </c>
      <c r="AU548" s="3">
        <f t="shared" si="247"/>
        <v>514</v>
      </c>
      <c r="AV548" s="2">
        <f t="shared" si="242"/>
        <v>924</v>
      </c>
      <c r="AW548" s="1">
        <f t="shared" si="248"/>
        <v>0.41809954751131223</v>
      </c>
      <c r="AX548" s="1">
        <f t="shared" si="249"/>
        <v>0.35953307392996109</v>
      </c>
      <c r="AY548" s="1">
        <f t="shared" si="250"/>
        <v>0</v>
      </c>
      <c r="AZ548" s="1">
        <f t="shared" si="250"/>
        <v>35.593774319066149</v>
      </c>
      <c r="BA548" s="1">
        <f t="shared" si="250"/>
        <v>130.15097276264592</v>
      </c>
      <c r="BB548" s="1">
        <f t="shared" si="243"/>
        <v>19.055252918287938</v>
      </c>
      <c r="BC548" s="1">
        <f t="shared" si="251"/>
        <v>0</v>
      </c>
      <c r="BD548" s="1">
        <f t="shared" si="251"/>
        <v>74.003619909502262</v>
      </c>
      <c r="BE548" s="1">
        <f t="shared" si="251"/>
        <v>95.326696832579188</v>
      </c>
      <c r="BF548" s="1">
        <f t="shared" si="244"/>
        <v>15.469683257918552</v>
      </c>
      <c r="BG548" s="1">
        <f t="shared" si="252"/>
        <v>0</v>
      </c>
      <c r="BH548" s="1">
        <f t="shared" si="252"/>
        <v>0.19260700389105059</v>
      </c>
      <c r="BI548" s="1">
        <f t="shared" si="252"/>
        <v>0.70428015564202329</v>
      </c>
      <c r="BJ548" s="1">
        <f t="shared" si="245"/>
        <v>0.10311284046692606</v>
      </c>
      <c r="BK548" s="1">
        <f t="shared" si="253"/>
        <v>0</v>
      </c>
      <c r="BL548" s="1">
        <f t="shared" si="253"/>
        <v>0.40045248868778283</v>
      </c>
      <c r="BM548" s="1">
        <f t="shared" si="253"/>
        <v>0.51583710407239824</v>
      </c>
      <c r="BN548" s="1">
        <f t="shared" si="246"/>
        <v>8.3710407239819012E-2</v>
      </c>
    </row>
    <row r="549" spans="1:66" hidden="1">
      <c r="A549" s="2" t="s">
        <v>616</v>
      </c>
      <c r="B549" s="2" t="s">
        <v>105</v>
      </c>
      <c r="C549" s="2" t="s">
        <v>162</v>
      </c>
      <c r="D549" s="2" t="s">
        <v>744</v>
      </c>
      <c r="E549" s="6" t="s">
        <v>4</v>
      </c>
      <c r="F549" s="2" t="s">
        <v>1436</v>
      </c>
      <c r="G549" s="2" t="s">
        <v>1433</v>
      </c>
      <c r="H549" s="2" t="s">
        <v>1434</v>
      </c>
      <c r="I549" s="2">
        <v>27</v>
      </c>
      <c r="J549" s="2">
        <v>20</v>
      </c>
      <c r="K549" s="2" t="str">
        <f t="shared" si="228"/>
        <v>MINERIO</v>
      </c>
      <c r="L549" s="2">
        <f t="shared" si="229"/>
        <v>3.1999999999999999E-5</v>
      </c>
      <c r="M549" s="2">
        <f t="shared" si="230"/>
        <v>38.6</v>
      </c>
      <c r="N549" s="9">
        <v>0.16</v>
      </c>
      <c r="O549" s="10">
        <v>1.93</v>
      </c>
      <c r="P549" s="11">
        <f t="shared" si="254"/>
        <v>1.3592233009708738E-2</v>
      </c>
      <c r="Q549" s="11">
        <f t="shared" si="255"/>
        <v>0.99998662199687716</v>
      </c>
      <c r="R549" s="11">
        <f t="shared" si="256"/>
        <v>13646.656310679611</v>
      </c>
      <c r="S549" s="11">
        <f t="shared" si="257"/>
        <v>1003990.5684313526</v>
      </c>
      <c r="T549" s="2">
        <v>14</v>
      </c>
      <c r="U549" s="2">
        <v>1016</v>
      </c>
      <c r="V549" s="2">
        <f t="shared" si="231"/>
        <v>1.3592233009708738E-2</v>
      </c>
      <c r="W549" s="2">
        <f t="shared" si="232"/>
        <v>0.98640776699029131</v>
      </c>
      <c r="X549" s="2">
        <v>0</v>
      </c>
      <c r="Y549" s="2">
        <v>361</v>
      </c>
      <c r="Z549" s="5">
        <v>0</v>
      </c>
      <c r="AA549" s="5">
        <v>29</v>
      </c>
      <c r="AB549" s="5">
        <v>495</v>
      </c>
      <c r="AC549" s="5">
        <v>149</v>
      </c>
      <c r="AD549" s="5">
        <v>26</v>
      </c>
      <c r="AE549" s="5">
        <v>19</v>
      </c>
      <c r="AF549" s="5">
        <f t="shared" si="233"/>
        <v>0</v>
      </c>
      <c r="AG549" s="5">
        <f t="shared" si="234"/>
        <v>4.3090638930163447E-2</v>
      </c>
      <c r="AH549" s="5">
        <f t="shared" si="235"/>
        <v>0.73551263001485889</v>
      </c>
      <c r="AI549" s="5">
        <f t="shared" si="236"/>
        <v>0.2213967310549777</v>
      </c>
      <c r="AJ549" s="2">
        <v>0</v>
      </c>
      <c r="AK549" s="3">
        <v>24</v>
      </c>
      <c r="AL549" s="3">
        <v>449</v>
      </c>
      <c r="AM549" s="3">
        <v>216</v>
      </c>
      <c r="AN549" s="3">
        <v>17</v>
      </c>
      <c r="AO549" s="3">
        <v>11</v>
      </c>
      <c r="AP549" s="1">
        <f t="shared" si="237"/>
        <v>0</v>
      </c>
      <c r="AQ549" s="1">
        <f t="shared" si="238"/>
        <v>3.483309143686502E-2</v>
      </c>
      <c r="AR549" s="1">
        <f t="shared" si="239"/>
        <v>0.65166908563134973</v>
      </c>
      <c r="AS549" s="1">
        <f t="shared" si="240"/>
        <v>0.31349782293178519</v>
      </c>
      <c r="AT549" s="5">
        <f t="shared" si="241"/>
        <v>673</v>
      </c>
      <c r="AU549" s="3">
        <f t="shared" si="247"/>
        <v>689</v>
      </c>
      <c r="AV549" s="2">
        <f t="shared" si="242"/>
        <v>1030</v>
      </c>
      <c r="AW549" s="1">
        <f t="shared" si="248"/>
        <v>0.30609212481426451</v>
      </c>
      <c r="AX549" s="1">
        <f t="shared" si="249"/>
        <v>0.29898403483309144</v>
      </c>
      <c r="AY549" s="1">
        <f t="shared" si="250"/>
        <v>0</v>
      </c>
      <c r="AZ549" s="1">
        <f t="shared" si="250"/>
        <v>7.1756168359941945</v>
      </c>
      <c r="BA549" s="1">
        <f t="shared" si="250"/>
        <v>134.24383164005806</v>
      </c>
      <c r="BB549" s="1">
        <f t="shared" si="243"/>
        <v>64.580551523947747</v>
      </c>
      <c r="BC549" s="1">
        <f t="shared" si="251"/>
        <v>0</v>
      </c>
      <c r="BD549" s="1">
        <f t="shared" si="251"/>
        <v>8.8766716196136706</v>
      </c>
      <c r="BE549" s="1">
        <f t="shared" si="251"/>
        <v>151.51560178306093</v>
      </c>
      <c r="BF549" s="1">
        <f t="shared" si="244"/>
        <v>45.60772659732541</v>
      </c>
      <c r="BG549" s="1">
        <f t="shared" si="252"/>
        <v>0</v>
      </c>
      <c r="BH549" s="1">
        <f t="shared" si="252"/>
        <v>3.483309143686502E-2</v>
      </c>
      <c r="BI549" s="1">
        <f t="shared" si="252"/>
        <v>0.65166908563134984</v>
      </c>
      <c r="BJ549" s="1">
        <f t="shared" si="245"/>
        <v>0.31349782293178519</v>
      </c>
      <c r="BK549" s="1">
        <f t="shared" si="253"/>
        <v>0</v>
      </c>
      <c r="BL549" s="1">
        <f t="shared" si="253"/>
        <v>4.3090638930163447E-2</v>
      </c>
      <c r="BM549" s="1">
        <f t="shared" si="253"/>
        <v>0.73551263001485889</v>
      </c>
      <c r="BN549" s="1">
        <f t="shared" si="246"/>
        <v>0.22139673105497773</v>
      </c>
    </row>
    <row r="550" spans="1:66" hidden="1">
      <c r="A550" s="2" t="s">
        <v>616</v>
      </c>
      <c r="B550" s="2" t="s">
        <v>105</v>
      </c>
      <c r="C550" s="2" t="s">
        <v>162</v>
      </c>
      <c r="D550" s="2" t="s">
        <v>639</v>
      </c>
      <c r="E550" s="6" t="s">
        <v>4</v>
      </c>
      <c r="F550" s="2" t="s">
        <v>1436</v>
      </c>
      <c r="G550" s="2" t="s">
        <v>1433</v>
      </c>
      <c r="H550" s="2" t="s">
        <v>1434</v>
      </c>
      <c r="I550" s="2">
        <v>23</v>
      </c>
      <c r="K550" s="2" t="str">
        <f t="shared" si="228"/>
        <v>MINERIO</v>
      </c>
      <c r="L550" s="2">
        <f t="shared" si="229"/>
        <v>0</v>
      </c>
      <c r="M550" s="2">
        <f t="shared" si="230"/>
        <v>0</v>
      </c>
      <c r="N550" s="8">
        <v>0.16</v>
      </c>
      <c r="O550" s="11">
        <v>1.1399999999999999</v>
      </c>
      <c r="P550" s="11">
        <f t="shared" si="254"/>
        <v>2.5962125839951129E-2</v>
      </c>
      <c r="Q550" s="11">
        <f t="shared" si="255"/>
        <v>0.99999185891675124</v>
      </c>
      <c r="R550" s="11">
        <f t="shared" si="256"/>
        <v>250140.30543677456</v>
      </c>
      <c r="S550" s="11">
        <f t="shared" si="257"/>
        <v>9634737.562160857</v>
      </c>
      <c r="T550" s="2">
        <v>85</v>
      </c>
      <c r="U550" s="2">
        <v>3189</v>
      </c>
      <c r="V550" s="2">
        <f t="shared" si="231"/>
        <v>2.5962125839951129E-2</v>
      </c>
      <c r="W550" s="2">
        <f t="shared" si="232"/>
        <v>0.97403787416004883</v>
      </c>
      <c r="X550" s="2">
        <v>0</v>
      </c>
      <c r="Y550" s="2">
        <v>584</v>
      </c>
      <c r="Z550" s="2">
        <v>0</v>
      </c>
      <c r="AA550" s="2">
        <v>75</v>
      </c>
      <c r="AB550" s="2">
        <v>1652</v>
      </c>
      <c r="AC550" s="2">
        <v>204</v>
      </c>
      <c r="AD550" s="2">
        <v>92</v>
      </c>
      <c r="AE550" s="2">
        <v>111</v>
      </c>
      <c r="AF550" s="5">
        <f t="shared" si="233"/>
        <v>0</v>
      </c>
      <c r="AG550" s="5">
        <f t="shared" si="234"/>
        <v>3.8839979285344384E-2</v>
      </c>
      <c r="AH550" s="5">
        <f t="shared" si="235"/>
        <v>0.85551527705851893</v>
      </c>
      <c r="AI550" s="5">
        <f t="shared" si="236"/>
        <v>0.10564474365613671</v>
      </c>
      <c r="AJ550" s="2">
        <v>0</v>
      </c>
      <c r="AK550" s="3">
        <v>26</v>
      </c>
      <c r="AL550" s="3">
        <v>1635</v>
      </c>
      <c r="AM550" s="3">
        <v>341</v>
      </c>
      <c r="AN550" s="3">
        <v>36</v>
      </c>
      <c r="AO550" s="3">
        <v>95</v>
      </c>
      <c r="AP550" s="1">
        <f t="shared" si="237"/>
        <v>0</v>
      </c>
      <c r="AQ550" s="1">
        <f t="shared" si="238"/>
        <v>1.2987012987012988E-2</v>
      </c>
      <c r="AR550" s="1">
        <f t="shared" si="239"/>
        <v>0.81668331668331673</v>
      </c>
      <c r="AS550" s="1">
        <f t="shared" si="240"/>
        <v>0.17032967032967034</v>
      </c>
      <c r="AT550" s="5">
        <f t="shared" si="241"/>
        <v>1931</v>
      </c>
      <c r="AU550" s="3">
        <f t="shared" si="247"/>
        <v>2002</v>
      </c>
      <c r="AV550" s="2">
        <f t="shared" si="242"/>
        <v>3274</v>
      </c>
      <c r="AW550" s="1">
        <f t="shared" si="248"/>
        <v>0.33909891248057999</v>
      </c>
      <c r="AX550" s="1">
        <f t="shared" si="249"/>
        <v>0.32707292707292707</v>
      </c>
      <c r="AY550" s="1">
        <f t="shared" si="250"/>
        <v>0</v>
      </c>
      <c r="AZ550" s="1">
        <f t="shared" si="250"/>
        <v>8.5038961038961034</v>
      </c>
      <c r="BA550" s="1">
        <f t="shared" si="250"/>
        <v>534.76423576423576</v>
      </c>
      <c r="BB550" s="1">
        <f t="shared" si="243"/>
        <v>111.53186813186812</v>
      </c>
      <c r="BC550" s="1">
        <f t="shared" si="251"/>
        <v>0</v>
      </c>
      <c r="BD550" s="1">
        <f t="shared" si="251"/>
        <v>25.432418436043498</v>
      </c>
      <c r="BE550" s="1">
        <f t="shared" si="251"/>
        <v>560.1914034179182</v>
      </c>
      <c r="BF550" s="1">
        <f t="shared" si="244"/>
        <v>69.176178146038325</v>
      </c>
      <c r="BG550" s="1">
        <f t="shared" si="252"/>
        <v>0</v>
      </c>
      <c r="BH550" s="1">
        <f t="shared" si="252"/>
        <v>1.2987012987012988E-2</v>
      </c>
      <c r="BI550" s="1">
        <f t="shared" si="252"/>
        <v>0.81668331668331673</v>
      </c>
      <c r="BJ550" s="1">
        <f t="shared" si="245"/>
        <v>0.17032967032967034</v>
      </c>
      <c r="BK550" s="1">
        <f t="shared" si="253"/>
        <v>0</v>
      </c>
      <c r="BL550" s="1">
        <f t="shared" si="253"/>
        <v>3.8839979285344377E-2</v>
      </c>
      <c r="BM550" s="1">
        <f t="shared" si="253"/>
        <v>0.85551527705851904</v>
      </c>
      <c r="BN550" s="1">
        <f t="shared" si="246"/>
        <v>0.10564474365613673</v>
      </c>
    </row>
    <row r="551" spans="1:66" hidden="1">
      <c r="A551" s="2" t="s">
        <v>161</v>
      </c>
      <c r="B551" s="2" t="s">
        <v>105</v>
      </c>
      <c r="C551" s="2" t="s">
        <v>164</v>
      </c>
      <c r="D551" s="2" t="s">
        <v>306</v>
      </c>
      <c r="E551" s="6" t="s">
        <v>82</v>
      </c>
      <c r="F551" s="2" t="s">
        <v>1141</v>
      </c>
      <c r="G551" s="2" t="s">
        <v>1433</v>
      </c>
      <c r="H551" s="2" t="s">
        <v>1141</v>
      </c>
      <c r="I551" s="2">
        <v>143</v>
      </c>
      <c r="J551" s="2">
        <v>65</v>
      </c>
      <c r="K551" s="2" t="str">
        <f t="shared" si="228"/>
        <v>MINERIO</v>
      </c>
      <c r="L551" s="2">
        <f t="shared" si="229"/>
        <v>9.7499999999999998E-5</v>
      </c>
      <c r="M551" s="2">
        <f t="shared" si="230"/>
        <v>22.1</v>
      </c>
      <c r="N551" s="8">
        <v>0.15</v>
      </c>
      <c r="O551" s="11">
        <v>0.34</v>
      </c>
      <c r="P551" s="11">
        <f t="shared" si="254"/>
        <v>3.459119496855346E-3</v>
      </c>
      <c r="Q551" s="11">
        <f t="shared" si="255"/>
        <v>0.9999989084519656</v>
      </c>
      <c r="R551" s="11">
        <f t="shared" si="256"/>
        <v>34497.674213836479</v>
      </c>
      <c r="S551" s="11">
        <f t="shared" si="257"/>
        <v>9972953.1140307486</v>
      </c>
      <c r="T551" s="2">
        <v>11</v>
      </c>
      <c r="U551" s="2">
        <v>3169</v>
      </c>
      <c r="V551" s="2">
        <f t="shared" si="231"/>
        <v>3.459119496855346E-3</v>
      </c>
      <c r="W551" s="2">
        <f t="shared" si="232"/>
        <v>0.9965408805031446</v>
      </c>
      <c r="X551" s="2">
        <v>0</v>
      </c>
      <c r="Y551" s="2">
        <v>653</v>
      </c>
      <c r="Z551" s="5">
        <v>0</v>
      </c>
      <c r="AA551" s="5">
        <v>2</v>
      </c>
      <c r="AB551" s="5">
        <v>1357</v>
      </c>
      <c r="AC551" s="5">
        <v>707</v>
      </c>
      <c r="AD551" s="5">
        <v>2</v>
      </c>
      <c r="AE551" s="5">
        <v>30</v>
      </c>
      <c r="AF551" s="5">
        <f t="shared" si="233"/>
        <v>0</v>
      </c>
      <c r="AG551" s="5">
        <f t="shared" si="234"/>
        <v>9.6805421103581804E-4</v>
      </c>
      <c r="AH551" s="5">
        <f t="shared" si="235"/>
        <v>0.65682478218780249</v>
      </c>
      <c r="AI551" s="5">
        <f t="shared" si="236"/>
        <v>0.34220716360116166</v>
      </c>
      <c r="AJ551" s="5">
        <v>0</v>
      </c>
      <c r="AK551" s="3">
        <v>2</v>
      </c>
      <c r="AL551" s="3">
        <v>1110</v>
      </c>
      <c r="AM551" s="3">
        <v>969</v>
      </c>
      <c r="AN551" s="3">
        <v>2</v>
      </c>
      <c r="AO551" s="3">
        <v>15</v>
      </c>
      <c r="AP551" s="1">
        <f t="shared" si="237"/>
        <v>0</v>
      </c>
      <c r="AQ551" s="1">
        <f t="shared" si="238"/>
        <v>9.6107640557424319E-4</v>
      </c>
      <c r="AR551" s="1">
        <f t="shared" si="239"/>
        <v>0.53339740509370492</v>
      </c>
      <c r="AS551" s="1">
        <f t="shared" si="240"/>
        <v>0.46564151850072083</v>
      </c>
      <c r="AT551" s="5">
        <f t="shared" si="241"/>
        <v>2066</v>
      </c>
      <c r="AU551" s="3">
        <f t="shared" si="247"/>
        <v>2081</v>
      </c>
      <c r="AV551" s="2">
        <f t="shared" si="242"/>
        <v>3180</v>
      </c>
      <c r="AW551" s="1">
        <f t="shared" si="248"/>
        <v>0.30784123910939015</v>
      </c>
      <c r="AX551" s="1">
        <f t="shared" si="249"/>
        <v>0.30562229697260934</v>
      </c>
      <c r="AY551" s="1">
        <f t="shared" si="250"/>
        <v>0</v>
      </c>
      <c r="AZ551" s="1">
        <f t="shared" si="250"/>
        <v>0.61124459394521868</v>
      </c>
      <c r="BA551" s="1">
        <f t="shared" si="250"/>
        <v>339.24074963959634</v>
      </c>
      <c r="BB551" s="1">
        <f t="shared" si="243"/>
        <v>296.14800576645843</v>
      </c>
      <c r="BC551" s="1">
        <f t="shared" si="251"/>
        <v>0</v>
      </c>
      <c r="BD551" s="1">
        <f t="shared" si="251"/>
        <v>0.6156824782187803</v>
      </c>
      <c r="BE551" s="1">
        <f t="shared" si="251"/>
        <v>417.74056147144245</v>
      </c>
      <c r="BF551" s="1">
        <f t="shared" si="244"/>
        <v>217.64375605033885</v>
      </c>
      <c r="BG551" s="1">
        <f t="shared" si="252"/>
        <v>0</v>
      </c>
      <c r="BH551" s="1">
        <f t="shared" si="252"/>
        <v>9.6107640557424319E-4</v>
      </c>
      <c r="BI551" s="1">
        <f t="shared" si="252"/>
        <v>0.53339740509370492</v>
      </c>
      <c r="BJ551" s="1">
        <f t="shared" si="245"/>
        <v>0.46564151850072077</v>
      </c>
      <c r="BK551" s="1">
        <f t="shared" si="253"/>
        <v>0</v>
      </c>
      <c r="BL551" s="1">
        <f t="shared" si="253"/>
        <v>9.6805421103581793E-4</v>
      </c>
      <c r="BM551" s="1">
        <f t="shared" si="253"/>
        <v>0.65682478218780249</v>
      </c>
      <c r="BN551" s="1">
        <f t="shared" si="246"/>
        <v>0.34220716360116166</v>
      </c>
    </row>
    <row r="552" spans="1:66" hidden="1">
      <c r="A552" s="2" t="s">
        <v>1049</v>
      </c>
      <c r="B552" s="2" t="s">
        <v>105</v>
      </c>
      <c r="C552" s="2" t="s">
        <v>164</v>
      </c>
      <c r="E552" s="6" t="s">
        <v>14</v>
      </c>
      <c r="F552" s="2" t="s">
        <v>1436</v>
      </c>
      <c r="G552" s="2" t="s">
        <v>1433</v>
      </c>
      <c r="H552" s="2" t="s">
        <v>1434</v>
      </c>
      <c r="I552" s="2">
        <v>116</v>
      </c>
      <c r="J552" s="2">
        <v>55</v>
      </c>
      <c r="K552" s="2" t="str">
        <f t="shared" si="228"/>
        <v>ESTERIL</v>
      </c>
      <c r="L552" s="2">
        <f t="shared" si="229"/>
        <v>8.25E-5</v>
      </c>
      <c r="M552" s="2">
        <f t="shared" si="230"/>
        <v>2.75</v>
      </c>
      <c r="N552" s="9">
        <v>0.15</v>
      </c>
      <c r="O552" s="10">
        <v>0.05</v>
      </c>
      <c r="P552" s="11">
        <f t="shared" si="254"/>
        <v>2.0933977455716585E-2</v>
      </c>
      <c r="Q552" s="11">
        <f t="shared" si="255"/>
        <v>0.99999139235309897</v>
      </c>
      <c r="R552" s="11">
        <f t="shared" si="256"/>
        <v>118578.42190016103</v>
      </c>
      <c r="S552" s="11">
        <f t="shared" si="257"/>
        <v>5664351.2428448936</v>
      </c>
      <c r="T552" s="2">
        <v>52</v>
      </c>
      <c r="U552" s="2">
        <v>2432</v>
      </c>
      <c r="V552" s="2">
        <f t="shared" si="231"/>
        <v>2.0933977455716585E-2</v>
      </c>
      <c r="W552" s="2">
        <f t="shared" si="232"/>
        <v>0.97906602254428343</v>
      </c>
      <c r="X552" s="2">
        <v>0</v>
      </c>
      <c r="Y552" s="2">
        <v>499</v>
      </c>
      <c r="Z552" s="5">
        <v>0</v>
      </c>
      <c r="AA552" s="5">
        <v>0</v>
      </c>
      <c r="AB552" s="5">
        <v>1174</v>
      </c>
      <c r="AC552" s="5">
        <v>432</v>
      </c>
      <c r="AD552" s="5">
        <v>1</v>
      </c>
      <c r="AE552" s="5">
        <v>39</v>
      </c>
      <c r="AF552" s="5">
        <f t="shared" si="233"/>
        <v>0</v>
      </c>
      <c r="AG552" s="5">
        <f t="shared" si="234"/>
        <v>0</v>
      </c>
      <c r="AH552" s="5">
        <f t="shared" si="235"/>
        <v>0.73100871731008721</v>
      </c>
      <c r="AI552" s="5">
        <f t="shared" si="236"/>
        <v>0.26899128268991285</v>
      </c>
      <c r="AJ552" s="2">
        <v>0</v>
      </c>
      <c r="AK552" s="3">
        <v>0</v>
      </c>
      <c r="AL552" s="3">
        <v>1024</v>
      </c>
      <c r="AM552" s="3">
        <v>601</v>
      </c>
      <c r="AN552" s="3">
        <v>0</v>
      </c>
      <c r="AO552" s="3">
        <v>21</v>
      </c>
      <c r="AP552" s="1">
        <f t="shared" si="237"/>
        <v>0</v>
      </c>
      <c r="AQ552" s="1">
        <f t="shared" si="238"/>
        <v>0</v>
      </c>
      <c r="AR552" s="1">
        <f t="shared" si="239"/>
        <v>0.63015384615384618</v>
      </c>
      <c r="AS552" s="1">
        <f t="shared" si="240"/>
        <v>0.36984615384615382</v>
      </c>
      <c r="AT552" s="5">
        <f t="shared" si="241"/>
        <v>1606</v>
      </c>
      <c r="AU552" s="3">
        <f t="shared" si="247"/>
        <v>1625</v>
      </c>
      <c r="AV552" s="2">
        <f t="shared" si="242"/>
        <v>2484</v>
      </c>
      <c r="AW552" s="1">
        <f t="shared" si="248"/>
        <v>0.30933997509339978</v>
      </c>
      <c r="AX552" s="1">
        <f t="shared" si="249"/>
        <v>0.30572307692307693</v>
      </c>
      <c r="AY552" s="1">
        <f t="shared" si="250"/>
        <v>0</v>
      </c>
      <c r="AZ552" s="1">
        <f t="shared" si="250"/>
        <v>0</v>
      </c>
      <c r="BA552" s="1">
        <f t="shared" si="250"/>
        <v>313.06043076923078</v>
      </c>
      <c r="BB552" s="1">
        <f t="shared" si="243"/>
        <v>183.73956923076923</v>
      </c>
      <c r="BC552" s="1">
        <f t="shared" si="251"/>
        <v>0</v>
      </c>
      <c r="BD552" s="1">
        <f t="shared" si="251"/>
        <v>0</v>
      </c>
      <c r="BE552" s="1">
        <f t="shared" si="251"/>
        <v>363.16513075965133</v>
      </c>
      <c r="BF552" s="1">
        <f t="shared" si="244"/>
        <v>133.63486924034871</v>
      </c>
      <c r="BG552" s="1">
        <f t="shared" si="252"/>
        <v>0</v>
      </c>
      <c r="BH552" s="1">
        <f t="shared" si="252"/>
        <v>0</v>
      </c>
      <c r="BI552" s="1">
        <f t="shared" si="252"/>
        <v>0.63015384615384618</v>
      </c>
      <c r="BJ552" s="1">
        <f t="shared" si="245"/>
        <v>0.36984615384615382</v>
      </c>
      <c r="BK552" s="1">
        <f t="shared" si="253"/>
        <v>0</v>
      </c>
      <c r="BL552" s="1">
        <f t="shared" si="253"/>
        <v>0</v>
      </c>
      <c r="BM552" s="1">
        <f t="shared" si="253"/>
        <v>0.7310087173100871</v>
      </c>
      <c r="BN552" s="1">
        <f t="shared" si="246"/>
        <v>0.26899128268991279</v>
      </c>
    </row>
    <row r="553" spans="1:66" hidden="1">
      <c r="A553" s="2" t="s">
        <v>161</v>
      </c>
      <c r="B553" s="2" t="s">
        <v>105</v>
      </c>
      <c r="C553" s="2" t="s">
        <v>164</v>
      </c>
      <c r="D553" s="2" t="s">
        <v>302</v>
      </c>
      <c r="E553" s="6" t="s">
        <v>82</v>
      </c>
      <c r="F553" s="2" t="s">
        <v>1141</v>
      </c>
      <c r="G553" s="2" t="s">
        <v>1433</v>
      </c>
      <c r="H553" s="2" t="s">
        <v>1141</v>
      </c>
      <c r="I553" s="2">
        <v>139</v>
      </c>
      <c r="J553" s="2">
        <v>50</v>
      </c>
      <c r="K553" s="2" t="str">
        <f t="shared" si="228"/>
        <v>ESTERIL</v>
      </c>
      <c r="L553" s="2">
        <f t="shared" si="229"/>
        <v>7.4999999999999993E-5</v>
      </c>
      <c r="M553" s="2">
        <f t="shared" si="230"/>
        <v>0.5</v>
      </c>
      <c r="N553" s="8">
        <v>0.15</v>
      </c>
      <c r="O553" s="11">
        <v>0.01</v>
      </c>
      <c r="P553" s="11">
        <f t="shared" si="254"/>
        <v>1.8787361229718188E-2</v>
      </c>
      <c r="Q553" s="11">
        <f t="shared" si="255"/>
        <v>0.99999182453975866</v>
      </c>
      <c r="R553" s="11">
        <f t="shared" si="256"/>
        <v>95449.489325362927</v>
      </c>
      <c r="S553" s="11">
        <f t="shared" si="257"/>
        <v>5080474.4644434368</v>
      </c>
      <c r="T553" s="2">
        <v>44</v>
      </c>
      <c r="U553" s="2">
        <v>2298</v>
      </c>
      <c r="V553" s="2">
        <f t="shared" si="231"/>
        <v>1.8787361229718188E-2</v>
      </c>
      <c r="W553" s="2">
        <f t="shared" si="232"/>
        <v>0.98121263877028186</v>
      </c>
      <c r="X553" s="2">
        <v>0</v>
      </c>
      <c r="Y553" s="2">
        <v>638</v>
      </c>
      <c r="Z553" s="5">
        <v>0</v>
      </c>
      <c r="AA553" s="5">
        <v>8</v>
      </c>
      <c r="AB553" s="5">
        <v>1181</v>
      </c>
      <c r="AC553" s="5">
        <v>337</v>
      </c>
      <c r="AD553" s="5">
        <v>14</v>
      </c>
      <c r="AE553" s="5">
        <v>62</v>
      </c>
      <c r="AF553" s="5">
        <f t="shared" si="233"/>
        <v>0</v>
      </c>
      <c r="AG553" s="5">
        <f t="shared" si="234"/>
        <v>5.2424639580602884E-3</v>
      </c>
      <c r="AH553" s="5">
        <f t="shared" si="235"/>
        <v>0.77391874180865006</v>
      </c>
      <c r="AI553" s="5">
        <f t="shared" si="236"/>
        <v>0.22083879423328964</v>
      </c>
      <c r="AJ553" s="5">
        <v>0</v>
      </c>
      <c r="AK553" s="3">
        <v>3</v>
      </c>
      <c r="AL553" s="3">
        <v>1076</v>
      </c>
      <c r="AM553" s="3">
        <v>481</v>
      </c>
      <c r="AN553" s="3">
        <v>3</v>
      </c>
      <c r="AO553" s="3">
        <v>39</v>
      </c>
      <c r="AP553" s="1">
        <f t="shared" si="237"/>
        <v>0</v>
      </c>
      <c r="AQ553" s="1">
        <f t="shared" si="238"/>
        <v>1.9230769230769232E-3</v>
      </c>
      <c r="AR553" s="1">
        <f t="shared" si="239"/>
        <v>0.68974358974358974</v>
      </c>
      <c r="AS553" s="1">
        <f t="shared" si="240"/>
        <v>0.30833333333333335</v>
      </c>
      <c r="AT553" s="5">
        <f t="shared" si="241"/>
        <v>1526</v>
      </c>
      <c r="AU553" s="3">
        <f t="shared" si="247"/>
        <v>1560</v>
      </c>
      <c r="AV553" s="2">
        <f t="shared" si="242"/>
        <v>2342</v>
      </c>
      <c r="AW553" s="1">
        <f t="shared" si="248"/>
        <v>0.30694626474442988</v>
      </c>
      <c r="AX553" s="1">
        <f t="shared" si="249"/>
        <v>0.30025641025641026</v>
      </c>
      <c r="AY553" s="1">
        <f t="shared" si="250"/>
        <v>0</v>
      </c>
      <c r="AZ553" s="1">
        <f t="shared" si="250"/>
        <v>0.90076923076923077</v>
      </c>
      <c r="BA553" s="1">
        <f t="shared" si="250"/>
        <v>323.07589743589745</v>
      </c>
      <c r="BB553" s="1">
        <f t="shared" si="243"/>
        <v>144.42333333333335</v>
      </c>
      <c r="BC553" s="1">
        <f t="shared" si="251"/>
        <v>0</v>
      </c>
      <c r="BD553" s="1">
        <f t="shared" si="251"/>
        <v>2.455570117955439</v>
      </c>
      <c r="BE553" s="1">
        <f t="shared" si="251"/>
        <v>362.5035386631717</v>
      </c>
      <c r="BF553" s="1">
        <f t="shared" si="244"/>
        <v>103.44089121887286</v>
      </c>
      <c r="BG553" s="1">
        <f t="shared" si="252"/>
        <v>0</v>
      </c>
      <c r="BH553" s="1">
        <f t="shared" si="252"/>
        <v>1.923076923076923E-3</v>
      </c>
      <c r="BI553" s="1">
        <f t="shared" si="252"/>
        <v>0.68974358974358974</v>
      </c>
      <c r="BJ553" s="1">
        <f t="shared" si="245"/>
        <v>0.30833333333333335</v>
      </c>
      <c r="BK553" s="1">
        <f t="shared" si="253"/>
        <v>0</v>
      </c>
      <c r="BL553" s="1">
        <f t="shared" si="253"/>
        <v>5.2424639580602875E-3</v>
      </c>
      <c r="BM553" s="1">
        <f t="shared" si="253"/>
        <v>0.77391874180865006</v>
      </c>
      <c r="BN553" s="1">
        <f t="shared" si="246"/>
        <v>0.22083879423328961</v>
      </c>
    </row>
    <row r="554" spans="1:66" hidden="1">
      <c r="A554" s="2" t="s">
        <v>161</v>
      </c>
      <c r="B554" s="2" t="s">
        <v>105</v>
      </c>
      <c r="C554" s="2" t="s">
        <v>164</v>
      </c>
      <c r="D554" s="2" t="s">
        <v>376</v>
      </c>
      <c r="E554" s="6" t="s">
        <v>5</v>
      </c>
      <c r="F554" s="2" t="s">
        <v>1436</v>
      </c>
      <c r="G554" s="2" t="s">
        <v>1433</v>
      </c>
      <c r="H554" s="2" t="s">
        <v>1434</v>
      </c>
      <c r="I554" s="2">
        <v>213</v>
      </c>
      <c r="J554" s="2">
        <v>50</v>
      </c>
      <c r="K554" s="2" t="str">
        <f t="shared" si="228"/>
        <v>ESTERIL</v>
      </c>
      <c r="L554" s="2">
        <f t="shared" si="229"/>
        <v>7.4999999999999993E-5</v>
      </c>
      <c r="M554" s="2">
        <f t="shared" si="230"/>
        <v>3.5000000000000004</v>
      </c>
      <c r="N554" s="8">
        <v>0.15</v>
      </c>
      <c r="O554" s="11">
        <v>7.0000000000000007E-2</v>
      </c>
      <c r="P554" s="11">
        <f t="shared" si="254"/>
        <v>0</v>
      </c>
      <c r="Q554" s="11">
        <f t="shared" si="255"/>
        <v>1</v>
      </c>
      <c r="R554" s="11">
        <f t="shared" si="256"/>
        <v>0</v>
      </c>
      <c r="S554" s="11">
        <f t="shared" si="257"/>
        <v>7845601</v>
      </c>
      <c r="T554" s="2">
        <v>0</v>
      </c>
      <c r="U554" s="2">
        <v>2801</v>
      </c>
      <c r="V554" s="2">
        <f t="shared" si="231"/>
        <v>0</v>
      </c>
      <c r="W554" s="2">
        <f t="shared" si="232"/>
        <v>1</v>
      </c>
      <c r="X554" s="2">
        <v>0</v>
      </c>
      <c r="Y554" s="2">
        <v>567</v>
      </c>
      <c r="Z554" s="5">
        <v>0</v>
      </c>
      <c r="AA554" s="5">
        <v>9</v>
      </c>
      <c r="AB554" s="5">
        <v>1450</v>
      </c>
      <c r="AC554" s="5">
        <v>274</v>
      </c>
      <c r="AD554" s="5">
        <v>25</v>
      </c>
      <c r="AE554" s="5">
        <v>80</v>
      </c>
      <c r="AF554" s="5">
        <f t="shared" si="233"/>
        <v>0</v>
      </c>
      <c r="AG554" s="5">
        <f t="shared" si="234"/>
        <v>5.1933064050779E-3</v>
      </c>
      <c r="AH554" s="5">
        <f t="shared" si="235"/>
        <v>0.83669936526255051</v>
      </c>
      <c r="AI554" s="5">
        <f t="shared" si="236"/>
        <v>0.15810732833237162</v>
      </c>
      <c r="AJ554" s="5">
        <v>0</v>
      </c>
      <c r="AK554" s="3">
        <v>4</v>
      </c>
      <c r="AL554" s="3">
        <v>1349</v>
      </c>
      <c r="AM554" s="3">
        <v>432</v>
      </c>
      <c r="AN554" s="3">
        <v>8</v>
      </c>
      <c r="AO554" s="3">
        <v>45</v>
      </c>
      <c r="AP554" s="1">
        <f t="shared" si="237"/>
        <v>0</v>
      </c>
      <c r="AQ554" s="1">
        <f t="shared" si="238"/>
        <v>2.2408963585434172E-3</v>
      </c>
      <c r="AR554" s="1">
        <f t="shared" si="239"/>
        <v>0.75574229691876749</v>
      </c>
      <c r="AS554" s="1">
        <f t="shared" si="240"/>
        <v>0.24201680672268908</v>
      </c>
      <c r="AT554" s="5">
        <f t="shared" si="241"/>
        <v>1733</v>
      </c>
      <c r="AU554" s="3">
        <f t="shared" si="247"/>
        <v>1785</v>
      </c>
      <c r="AV554" s="2">
        <f t="shared" si="242"/>
        <v>2801</v>
      </c>
      <c r="AW554" s="1">
        <f t="shared" si="248"/>
        <v>0.32325447201384883</v>
      </c>
      <c r="AX554" s="1">
        <f t="shared" si="249"/>
        <v>0.31383753501400558</v>
      </c>
      <c r="AY554" s="1">
        <f t="shared" si="250"/>
        <v>0</v>
      </c>
      <c r="AZ554" s="1">
        <f t="shared" si="250"/>
        <v>1.2553501400560223</v>
      </c>
      <c r="BA554" s="1">
        <f t="shared" si="250"/>
        <v>423.36683473389354</v>
      </c>
      <c r="BB554" s="1">
        <f t="shared" si="243"/>
        <v>135.57781512605041</v>
      </c>
      <c r="BC554" s="1">
        <f t="shared" si="251"/>
        <v>0</v>
      </c>
      <c r="BD554" s="1">
        <f t="shared" si="251"/>
        <v>2.9092902481246394</v>
      </c>
      <c r="BE554" s="1">
        <f t="shared" si="251"/>
        <v>468.7189844200808</v>
      </c>
      <c r="BF554" s="1">
        <f t="shared" si="244"/>
        <v>88.571725331794582</v>
      </c>
      <c r="BG554" s="1">
        <f t="shared" si="252"/>
        <v>0</v>
      </c>
      <c r="BH554" s="1">
        <f t="shared" si="252"/>
        <v>2.2408963585434176E-3</v>
      </c>
      <c r="BI554" s="1">
        <f t="shared" si="252"/>
        <v>0.7557422969187676</v>
      </c>
      <c r="BJ554" s="1">
        <f t="shared" si="245"/>
        <v>0.24201680672268908</v>
      </c>
      <c r="BK554" s="1">
        <f t="shared" si="253"/>
        <v>0</v>
      </c>
      <c r="BL554" s="1">
        <f t="shared" si="253"/>
        <v>5.1933064050778991E-3</v>
      </c>
      <c r="BM554" s="1">
        <f t="shared" si="253"/>
        <v>0.8366993652625504</v>
      </c>
      <c r="BN554" s="1">
        <f t="shared" si="246"/>
        <v>0.15810732833237159</v>
      </c>
    </row>
    <row r="555" spans="1:66" hidden="1">
      <c r="A555" s="2" t="s">
        <v>1049</v>
      </c>
      <c r="B555" s="2" t="s">
        <v>105</v>
      </c>
      <c r="C555" s="2" t="s">
        <v>164</v>
      </c>
      <c r="E555" s="6" t="s">
        <v>132</v>
      </c>
      <c r="F555" s="2" t="s">
        <v>1436</v>
      </c>
      <c r="G555" s="2" t="s">
        <v>1433</v>
      </c>
      <c r="H555" s="2" t="s">
        <v>1434</v>
      </c>
      <c r="I555" s="2">
        <v>54</v>
      </c>
      <c r="J555" s="2">
        <v>40</v>
      </c>
      <c r="K555" s="2" t="str">
        <f t="shared" si="228"/>
        <v>MINERIO</v>
      </c>
      <c r="L555" s="2">
        <f t="shared" si="229"/>
        <v>6.0000000000000002E-5</v>
      </c>
      <c r="M555" s="2">
        <f t="shared" si="230"/>
        <v>9.2000000000000011</v>
      </c>
      <c r="N555" s="8">
        <v>0.15</v>
      </c>
      <c r="O555" s="11">
        <v>0.23</v>
      </c>
      <c r="P555" s="11">
        <f t="shared" si="254"/>
        <v>8.2887700534759357E-2</v>
      </c>
      <c r="Q555" s="11">
        <f t="shared" si="255"/>
        <v>0.99995167131505469</v>
      </c>
      <c r="R555" s="11">
        <f t="shared" si="256"/>
        <v>201715.50802139036</v>
      </c>
      <c r="S555" s="11">
        <f t="shared" si="257"/>
        <v>2433482.3873123173</v>
      </c>
      <c r="T555" s="2">
        <v>155</v>
      </c>
      <c r="U555" s="2">
        <v>1715</v>
      </c>
      <c r="V555" s="2">
        <f t="shared" si="231"/>
        <v>8.2887700534759357E-2</v>
      </c>
      <c r="W555" s="2">
        <f t="shared" si="232"/>
        <v>0.91711229946524064</v>
      </c>
      <c r="X555" s="2">
        <v>0</v>
      </c>
      <c r="Y555" s="2">
        <v>509</v>
      </c>
      <c r="Z555" s="2">
        <v>0</v>
      </c>
      <c r="AA555" s="2">
        <v>216</v>
      </c>
      <c r="AB555" s="2">
        <v>746</v>
      </c>
      <c r="AC555" s="2">
        <v>63</v>
      </c>
      <c r="AD555" s="2">
        <v>203</v>
      </c>
      <c r="AE555" s="2">
        <v>65</v>
      </c>
      <c r="AF555" s="5">
        <f t="shared" si="233"/>
        <v>0</v>
      </c>
      <c r="AG555" s="5">
        <f t="shared" si="234"/>
        <v>0.21073170731707316</v>
      </c>
      <c r="AH555" s="5">
        <f t="shared" si="235"/>
        <v>0.72780487804878047</v>
      </c>
      <c r="AI555" s="5">
        <f t="shared" si="236"/>
        <v>6.1463414634146341E-2</v>
      </c>
      <c r="AJ555" s="2">
        <v>0</v>
      </c>
      <c r="AK555" s="3">
        <v>152</v>
      </c>
      <c r="AL555" s="3">
        <v>846</v>
      </c>
      <c r="AM555" s="3">
        <v>87</v>
      </c>
      <c r="AN555" s="3">
        <v>147</v>
      </c>
      <c r="AO555" s="3">
        <v>55</v>
      </c>
      <c r="AP555" s="1">
        <f t="shared" si="237"/>
        <v>0</v>
      </c>
      <c r="AQ555" s="1">
        <f t="shared" si="238"/>
        <v>0.1400921658986175</v>
      </c>
      <c r="AR555" s="1">
        <f t="shared" si="239"/>
        <v>0.77972350230414744</v>
      </c>
      <c r="AS555" s="1">
        <f t="shared" si="240"/>
        <v>8.0184331797235026E-2</v>
      </c>
      <c r="AT555" s="5">
        <f t="shared" si="241"/>
        <v>1025</v>
      </c>
      <c r="AU555" s="3">
        <f t="shared" si="247"/>
        <v>1085</v>
      </c>
      <c r="AV555" s="2">
        <f t="shared" si="242"/>
        <v>1870</v>
      </c>
      <c r="AW555" s="1">
        <f t="shared" si="248"/>
        <v>0.3648780487804878</v>
      </c>
      <c r="AX555" s="1">
        <f t="shared" si="249"/>
        <v>0.34470046082949307</v>
      </c>
      <c r="AY555" s="1">
        <f t="shared" si="250"/>
        <v>0</v>
      </c>
      <c r="AZ555" s="1">
        <f t="shared" si="250"/>
        <v>52.394470046082944</v>
      </c>
      <c r="BA555" s="1">
        <f t="shared" si="250"/>
        <v>291.61658986175115</v>
      </c>
      <c r="BB555" s="1">
        <f t="shared" si="243"/>
        <v>29.988940092165898</v>
      </c>
      <c r="BC555" s="1">
        <f t="shared" si="251"/>
        <v>0</v>
      </c>
      <c r="BD555" s="1">
        <f t="shared" si="251"/>
        <v>78.813658536585365</v>
      </c>
      <c r="BE555" s="1">
        <f t="shared" si="251"/>
        <v>272.19902439024389</v>
      </c>
      <c r="BF555" s="1">
        <f t="shared" si="244"/>
        <v>22.987317073170733</v>
      </c>
      <c r="BG555" s="1">
        <f t="shared" si="252"/>
        <v>0</v>
      </c>
      <c r="BH555" s="1">
        <f t="shared" si="252"/>
        <v>0.1400921658986175</v>
      </c>
      <c r="BI555" s="1">
        <f t="shared" si="252"/>
        <v>0.77972350230414744</v>
      </c>
      <c r="BJ555" s="1">
        <f t="shared" si="245"/>
        <v>8.0184331797235026E-2</v>
      </c>
      <c r="BK555" s="1">
        <f t="shared" si="253"/>
        <v>0</v>
      </c>
      <c r="BL555" s="1">
        <f t="shared" si="253"/>
        <v>0.21073170731707316</v>
      </c>
      <c r="BM555" s="1">
        <f t="shared" si="253"/>
        <v>0.72780487804878047</v>
      </c>
      <c r="BN555" s="1">
        <f t="shared" si="246"/>
        <v>6.1463414634146341E-2</v>
      </c>
    </row>
    <row r="556" spans="1:66" hidden="1">
      <c r="A556" s="2" t="s">
        <v>1049</v>
      </c>
      <c r="B556" s="2" t="s">
        <v>105</v>
      </c>
      <c r="C556" s="2" t="s">
        <v>164</v>
      </c>
      <c r="E556" s="6" t="s">
        <v>152</v>
      </c>
      <c r="F556" s="2" t="s">
        <v>1436</v>
      </c>
      <c r="G556" s="2" t="s">
        <v>1433</v>
      </c>
      <c r="H556" s="2" t="s">
        <v>1434</v>
      </c>
      <c r="I556" s="2">
        <v>289</v>
      </c>
      <c r="J556" s="2">
        <v>35</v>
      </c>
      <c r="K556" s="2" t="str">
        <f t="shared" si="228"/>
        <v>MINERIO</v>
      </c>
      <c r="L556" s="2">
        <f t="shared" si="229"/>
        <v>5.2500000000000002E-5</v>
      </c>
      <c r="M556" s="2">
        <f t="shared" si="230"/>
        <v>21</v>
      </c>
      <c r="N556" s="8">
        <v>0.15</v>
      </c>
      <c r="O556" s="11">
        <v>0.6</v>
      </c>
      <c r="P556" s="11">
        <f t="shared" si="254"/>
        <v>4.8414985590778101E-2</v>
      </c>
      <c r="Q556" s="11">
        <f t="shared" si="255"/>
        <v>0.99997067621691083</v>
      </c>
      <c r="R556" s="11">
        <f t="shared" si="256"/>
        <v>118882.46455331413</v>
      </c>
      <c r="S556" s="11">
        <f t="shared" si="257"/>
        <v>2455416.995773186</v>
      </c>
      <c r="T556" s="2">
        <v>84</v>
      </c>
      <c r="U556" s="2">
        <v>1651</v>
      </c>
      <c r="V556" s="2">
        <f t="shared" si="231"/>
        <v>4.8414985590778101E-2</v>
      </c>
      <c r="W556" s="2">
        <f t="shared" si="232"/>
        <v>0.95158501440922194</v>
      </c>
      <c r="X556" s="2">
        <v>0</v>
      </c>
      <c r="Y556" s="2">
        <v>455</v>
      </c>
      <c r="Z556" s="5">
        <v>0</v>
      </c>
      <c r="AA556" s="5">
        <v>82</v>
      </c>
      <c r="AB556" s="5">
        <v>760</v>
      </c>
      <c r="AC556" s="5">
        <v>203</v>
      </c>
      <c r="AD556" s="5">
        <v>79</v>
      </c>
      <c r="AE556" s="5">
        <v>56</v>
      </c>
      <c r="AF556" s="5">
        <f t="shared" si="233"/>
        <v>0</v>
      </c>
      <c r="AG556" s="5">
        <f t="shared" si="234"/>
        <v>7.8468899521531105E-2</v>
      </c>
      <c r="AH556" s="5">
        <f t="shared" si="235"/>
        <v>0.72727272727272729</v>
      </c>
      <c r="AI556" s="5">
        <f t="shared" si="236"/>
        <v>0.19425837320574163</v>
      </c>
      <c r="AJ556" s="5">
        <v>0</v>
      </c>
      <c r="AK556" s="3">
        <v>57</v>
      </c>
      <c r="AL556" s="3">
        <v>750</v>
      </c>
      <c r="AM556" s="3">
        <v>280</v>
      </c>
      <c r="AN556" s="3">
        <v>52</v>
      </c>
      <c r="AO556" s="3">
        <v>39</v>
      </c>
      <c r="AP556" s="1">
        <f t="shared" si="237"/>
        <v>0</v>
      </c>
      <c r="AQ556" s="1">
        <f t="shared" si="238"/>
        <v>5.2437902483900643E-2</v>
      </c>
      <c r="AR556" s="1">
        <f t="shared" si="239"/>
        <v>0.68997240110395586</v>
      </c>
      <c r="AS556" s="1">
        <f t="shared" si="240"/>
        <v>0.25758969641214352</v>
      </c>
      <c r="AT556" s="5">
        <f t="shared" si="241"/>
        <v>1045</v>
      </c>
      <c r="AU556" s="3">
        <f t="shared" si="247"/>
        <v>1087</v>
      </c>
      <c r="AV556" s="2">
        <f t="shared" si="242"/>
        <v>1735</v>
      </c>
      <c r="AW556" s="1">
        <f t="shared" si="248"/>
        <v>0.33205741626794261</v>
      </c>
      <c r="AX556" s="1">
        <f t="shared" si="249"/>
        <v>0.31922723091076355</v>
      </c>
      <c r="AY556" s="1">
        <f t="shared" si="250"/>
        <v>0</v>
      </c>
      <c r="AZ556" s="1">
        <f t="shared" si="250"/>
        <v>18.195952161913521</v>
      </c>
      <c r="BA556" s="1">
        <f t="shared" si="250"/>
        <v>239.42042318307267</v>
      </c>
      <c r="BB556" s="1">
        <f t="shared" si="243"/>
        <v>89.38362465501379</v>
      </c>
      <c r="BC556" s="1">
        <f t="shared" si="251"/>
        <v>0</v>
      </c>
      <c r="BD556" s="1">
        <f t="shared" si="251"/>
        <v>27.228708133971296</v>
      </c>
      <c r="BE556" s="1">
        <f t="shared" si="251"/>
        <v>252.36363636363637</v>
      </c>
      <c r="BF556" s="1">
        <f t="shared" si="244"/>
        <v>67.407655502392345</v>
      </c>
      <c r="BG556" s="1">
        <f t="shared" si="252"/>
        <v>0</v>
      </c>
      <c r="BH556" s="1">
        <f t="shared" si="252"/>
        <v>5.2437902483900636E-2</v>
      </c>
      <c r="BI556" s="1">
        <f t="shared" si="252"/>
        <v>0.68997240110395586</v>
      </c>
      <c r="BJ556" s="1">
        <f t="shared" si="245"/>
        <v>0.25758969641214347</v>
      </c>
      <c r="BK556" s="1">
        <f t="shared" si="253"/>
        <v>0</v>
      </c>
      <c r="BL556" s="1">
        <f t="shared" si="253"/>
        <v>7.8468899521531105E-2</v>
      </c>
      <c r="BM556" s="1">
        <f t="shared" si="253"/>
        <v>0.72727272727272729</v>
      </c>
      <c r="BN556" s="1">
        <f t="shared" si="246"/>
        <v>0.19425837320574163</v>
      </c>
    </row>
    <row r="557" spans="1:66" hidden="1">
      <c r="A557" s="2" t="s">
        <v>161</v>
      </c>
      <c r="B557" s="2" t="s">
        <v>105</v>
      </c>
      <c r="C557" s="2" t="s">
        <v>164</v>
      </c>
      <c r="D557" s="2" t="s">
        <v>373</v>
      </c>
      <c r="E557" s="6" t="s">
        <v>5</v>
      </c>
      <c r="F557" s="2" t="s">
        <v>1436</v>
      </c>
      <c r="G557" s="2" t="s">
        <v>1433</v>
      </c>
      <c r="H557" s="2" t="s">
        <v>1434</v>
      </c>
      <c r="I557" s="2">
        <v>210</v>
      </c>
      <c r="J557" s="2">
        <v>30</v>
      </c>
      <c r="K557" s="2" t="str">
        <f t="shared" si="228"/>
        <v>ESTERIL</v>
      </c>
      <c r="L557" s="2">
        <f t="shared" si="229"/>
        <v>4.5000000000000003E-5</v>
      </c>
      <c r="M557" s="2">
        <f t="shared" si="230"/>
        <v>0.89999999999999991</v>
      </c>
      <c r="N557" s="8">
        <v>0.15</v>
      </c>
      <c r="O557" s="11">
        <v>0.03</v>
      </c>
      <c r="P557" s="11">
        <f t="shared" si="254"/>
        <v>0</v>
      </c>
      <c r="Q557" s="11">
        <f t="shared" si="255"/>
        <v>1</v>
      </c>
      <c r="R557" s="11">
        <f t="shared" si="256"/>
        <v>0</v>
      </c>
      <c r="S557" s="11">
        <f t="shared" si="257"/>
        <v>6405961</v>
      </c>
      <c r="T557" s="2">
        <v>0</v>
      </c>
      <c r="U557" s="2">
        <v>2531</v>
      </c>
      <c r="V557" s="2">
        <f t="shared" si="231"/>
        <v>0</v>
      </c>
      <c r="W557" s="2">
        <f t="shared" si="232"/>
        <v>1</v>
      </c>
      <c r="X557" s="2">
        <v>0</v>
      </c>
      <c r="Y557" s="2">
        <v>554</v>
      </c>
      <c r="Z557" s="5">
        <v>0</v>
      </c>
      <c r="AA557" s="5">
        <v>67</v>
      </c>
      <c r="AB557" s="5">
        <v>1190</v>
      </c>
      <c r="AC557" s="5">
        <v>225</v>
      </c>
      <c r="AD557" s="5">
        <v>83</v>
      </c>
      <c r="AE557" s="5">
        <v>104</v>
      </c>
      <c r="AF557" s="5">
        <f t="shared" si="233"/>
        <v>0</v>
      </c>
      <c r="AG557" s="5">
        <f t="shared" si="234"/>
        <v>4.520917678812416E-2</v>
      </c>
      <c r="AH557" s="5">
        <f t="shared" si="235"/>
        <v>0.80296896086369773</v>
      </c>
      <c r="AI557" s="5">
        <f t="shared" si="236"/>
        <v>0.15182186234817813</v>
      </c>
      <c r="AJ557" s="5">
        <v>0</v>
      </c>
      <c r="AK557" s="3">
        <v>27</v>
      </c>
      <c r="AL557" s="3">
        <v>1196</v>
      </c>
      <c r="AM557" s="3">
        <v>327</v>
      </c>
      <c r="AN557" s="3">
        <v>35</v>
      </c>
      <c r="AO557" s="3">
        <v>82</v>
      </c>
      <c r="AP557" s="1">
        <f t="shared" si="237"/>
        <v>0</v>
      </c>
      <c r="AQ557" s="1">
        <f t="shared" si="238"/>
        <v>1.7419354838709676E-2</v>
      </c>
      <c r="AR557" s="1">
        <f t="shared" si="239"/>
        <v>0.77161290322580645</v>
      </c>
      <c r="AS557" s="1">
        <f t="shared" si="240"/>
        <v>0.21096774193548387</v>
      </c>
      <c r="AT557" s="5">
        <f t="shared" si="241"/>
        <v>1482</v>
      </c>
      <c r="AU557" s="3">
        <f t="shared" si="247"/>
        <v>1550</v>
      </c>
      <c r="AV557" s="2">
        <f t="shared" si="242"/>
        <v>2531</v>
      </c>
      <c r="AW557" s="1">
        <f t="shared" si="248"/>
        <v>0.34156545209176786</v>
      </c>
      <c r="AX557" s="1">
        <f t="shared" si="249"/>
        <v>0.32658064516129032</v>
      </c>
      <c r="AY557" s="1">
        <f t="shared" si="250"/>
        <v>0</v>
      </c>
      <c r="AZ557" s="1">
        <f t="shared" si="250"/>
        <v>8.8176774193548386</v>
      </c>
      <c r="BA557" s="1">
        <f t="shared" si="250"/>
        <v>390.59045161290322</v>
      </c>
      <c r="BB557" s="1">
        <f t="shared" si="243"/>
        <v>106.79187096774193</v>
      </c>
      <c r="BC557" s="1">
        <f t="shared" si="251"/>
        <v>0</v>
      </c>
      <c r="BD557" s="1">
        <f t="shared" si="251"/>
        <v>22.884885290148446</v>
      </c>
      <c r="BE557" s="1">
        <f t="shared" si="251"/>
        <v>406.46288798920375</v>
      </c>
      <c r="BF557" s="1">
        <f t="shared" si="244"/>
        <v>76.852226720647764</v>
      </c>
      <c r="BG557" s="1">
        <f t="shared" si="252"/>
        <v>0</v>
      </c>
      <c r="BH557" s="1">
        <f t="shared" si="252"/>
        <v>1.7419354838709676E-2</v>
      </c>
      <c r="BI557" s="1">
        <f t="shared" si="252"/>
        <v>0.77161290322580645</v>
      </c>
      <c r="BJ557" s="1">
        <f t="shared" si="245"/>
        <v>0.21096774193548387</v>
      </c>
      <c r="BK557" s="1">
        <f t="shared" si="253"/>
        <v>0</v>
      </c>
      <c r="BL557" s="1">
        <f t="shared" si="253"/>
        <v>4.520917678812416E-2</v>
      </c>
      <c r="BM557" s="1">
        <f t="shared" si="253"/>
        <v>0.80296896086369773</v>
      </c>
      <c r="BN557" s="1">
        <f t="shared" si="246"/>
        <v>0.15182186234817813</v>
      </c>
    </row>
    <row r="558" spans="1:66" hidden="1">
      <c r="A558" s="2" t="s">
        <v>1049</v>
      </c>
      <c r="B558" s="2" t="s">
        <v>105</v>
      </c>
      <c r="C558" s="2" t="s">
        <v>164</v>
      </c>
      <c r="E558" s="6" t="s">
        <v>148</v>
      </c>
      <c r="F558" s="2" t="s">
        <v>1436</v>
      </c>
      <c r="G558" s="2" t="s">
        <v>6</v>
      </c>
      <c r="H558" s="2" t="s">
        <v>1141</v>
      </c>
      <c r="I558" s="2">
        <v>259</v>
      </c>
      <c r="J558" s="2">
        <v>15</v>
      </c>
      <c r="K558" s="2" t="str">
        <f t="shared" si="228"/>
        <v>MINERIO</v>
      </c>
      <c r="L558" s="2">
        <f t="shared" si="229"/>
        <v>2.2500000000000001E-5</v>
      </c>
      <c r="M558" s="2">
        <f t="shared" si="230"/>
        <v>5.7</v>
      </c>
      <c r="N558" s="8">
        <v>0.15</v>
      </c>
      <c r="O558" s="11">
        <v>0.38</v>
      </c>
      <c r="P558" s="11">
        <f t="shared" si="254"/>
        <v>0</v>
      </c>
      <c r="Q558" s="11">
        <f t="shared" si="255"/>
        <v>1</v>
      </c>
      <c r="R558" s="11">
        <f t="shared" si="256"/>
        <v>0</v>
      </c>
      <c r="S558" s="11">
        <f t="shared" si="257"/>
        <v>685584</v>
      </c>
      <c r="T558" s="2">
        <v>0</v>
      </c>
      <c r="U558" s="2">
        <v>828</v>
      </c>
      <c r="V558" s="2">
        <f t="shared" si="231"/>
        <v>0</v>
      </c>
      <c r="W558" s="2">
        <f t="shared" si="232"/>
        <v>1</v>
      </c>
      <c r="X558" s="2">
        <v>0</v>
      </c>
      <c r="Y558" s="2">
        <v>326</v>
      </c>
      <c r="Z558" s="5">
        <v>0</v>
      </c>
      <c r="AA558" s="5">
        <v>15</v>
      </c>
      <c r="AB558" s="5">
        <v>404</v>
      </c>
      <c r="AC558" s="5">
        <v>128</v>
      </c>
      <c r="AD558" s="5">
        <v>21</v>
      </c>
      <c r="AE558" s="5">
        <v>25</v>
      </c>
      <c r="AF558" s="5">
        <f t="shared" si="233"/>
        <v>0</v>
      </c>
      <c r="AG558" s="5">
        <f t="shared" si="234"/>
        <v>2.7422303473491772E-2</v>
      </c>
      <c r="AH558" s="5">
        <f t="shared" si="235"/>
        <v>0.73857404021937845</v>
      </c>
      <c r="AI558" s="5">
        <f t="shared" si="236"/>
        <v>0.2340036563071298</v>
      </c>
      <c r="AJ558" s="5">
        <v>0</v>
      </c>
      <c r="AK558" s="3">
        <v>8</v>
      </c>
      <c r="AL558" s="3">
        <v>401</v>
      </c>
      <c r="AM558" s="3">
        <v>166</v>
      </c>
      <c r="AN558" s="3">
        <v>4</v>
      </c>
      <c r="AO558" s="3">
        <v>14</v>
      </c>
      <c r="AP558" s="1">
        <f t="shared" si="237"/>
        <v>0</v>
      </c>
      <c r="AQ558" s="1">
        <f t="shared" si="238"/>
        <v>1.391304347826087E-2</v>
      </c>
      <c r="AR558" s="1">
        <f t="shared" si="239"/>
        <v>0.69739130434782604</v>
      </c>
      <c r="AS558" s="1">
        <f t="shared" si="240"/>
        <v>0.28869565217391302</v>
      </c>
      <c r="AT558" s="5">
        <f t="shared" si="241"/>
        <v>547</v>
      </c>
      <c r="AU558" s="3">
        <f t="shared" si="247"/>
        <v>575</v>
      </c>
      <c r="AV558" s="2">
        <f t="shared" si="242"/>
        <v>828</v>
      </c>
      <c r="AW558" s="1">
        <f t="shared" si="248"/>
        <v>0.30274223034734915</v>
      </c>
      <c r="AX558" s="1">
        <f t="shared" si="249"/>
        <v>0.28799999999999998</v>
      </c>
      <c r="AY558" s="1">
        <f t="shared" si="250"/>
        <v>0</v>
      </c>
      <c r="AZ558" s="1">
        <f t="shared" si="250"/>
        <v>2.3039999999999998</v>
      </c>
      <c r="BA558" s="1">
        <f t="shared" si="250"/>
        <v>115.48799999999999</v>
      </c>
      <c r="BB558" s="1">
        <f t="shared" si="243"/>
        <v>47.808</v>
      </c>
      <c r="BC558" s="1">
        <f t="shared" si="251"/>
        <v>0</v>
      </c>
      <c r="BD558" s="1">
        <f t="shared" si="251"/>
        <v>4.5411334552102369</v>
      </c>
      <c r="BE558" s="1">
        <f t="shared" si="251"/>
        <v>122.30786106032906</v>
      </c>
      <c r="BF558" s="1">
        <f t="shared" si="244"/>
        <v>38.751005484460691</v>
      </c>
      <c r="BG558" s="1">
        <f t="shared" si="252"/>
        <v>0</v>
      </c>
      <c r="BH558" s="1">
        <f t="shared" si="252"/>
        <v>1.3913043478260868E-2</v>
      </c>
      <c r="BI558" s="1">
        <f t="shared" si="252"/>
        <v>0.69739130434782604</v>
      </c>
      <c r="BJ558" s="1">
        <f t="shared" si="245"/>
        <v>0.28869565217391308</v>
      </c>
      <c r="BK558" s="1">
        <f t="shared" si="253"/>
        <v>0</v>
      </c>
      <c r="BL558" s="1">
        <f t="shared" si="253"/>
        <v>2.7422303473491769E-2</v>
      </c>
      <c r="BM558" s="1">
        <f t="shared" si="253"/>
        <v>0.73857404021937845</v>
      </c>
      <c r="BN558" s="1">
        <f t="shared" si="246"/>
        <v>0.2340036563071298</v>
      </c>
    </row>
    <row r="559" spans="1:66" hidden="1">
      <c r="A559" s="2" t="s">
        <v>616</v>
      </c>
      <c r="B559" s="2" t="s">
        <v>105</v>
      </c>
      <c r="C559" s="2" t="s">
        <v>163</v>
      </c>
      <c r="D559" s="2" t="s">
        <v>664</v>
      </c>
      <c r="E559" s="6" t="s">
        <v>107</v>
      </c>
      <c r="F559" s="2" t="s">
        <v>1436</v>
      </c>
      <c r="G559" s="2" t="s">
        <v>1433</v>
      </c>
      <c r="H559" s="2" t="s">
        <v>1434</v>
      </c>
      <c r="I559" s="2">
        <v>2</v>
      </c>
      <c r="K559" s="2" t="str">
        <f t="shared" si="228"/>
        <v>MINERIO</v>
      </c>
      <c r="L559" s="2">
        <f t="shared" si="229"/>
        <v>0</v>
      </c>
      <c r="M559" s="2">
        <f t="shared" si="230"/>
        <v>0</v>
      </c>
      <c r="N559" s="8">
        <v>0.14285714285714285</v>
      </c>
      <c r="O559" s="11">
        <v>0.21</v>
      </c>
      <c r="P559" s="11">
        <f t="shared" si="254"/>
        <v>0</v>
      </c>
      <c r="Q559" s="11">
        <f t="shared" si="255"/>
        <v>1</v>
      </c>
      <c r="R559" s="11">
        <f t="shared" si="256"/>
        <v>0</v>
      </c>
      <c r="S559" s="11">
        <f t="shared" si="257"/>
        <v>1690000</v>
      </c>
      <c r="T559" s="2">
        <v>0</v>
      </c>
      <c r="U559" s="2">
        <v>1300</v>
      </c>
      <c r="V559" s="2">
        <f t="shared" si="231"/>
        <v>0</v>
      </c>
      <c r="W559" s="2">
        <f t="shared" si="232"/>
        <v>1</v>
      </c>
      <c r="X559" s="2">
        <v>0</v>
      </c>
      <c r="Y559" s="2">
        <v>361</v>
      </c>
      <c r="Z559" s="2">
        <v>0</v>
      </c>
      <c r="AA559" s="2">
        <v>3</v>
      </c>
      <c r="AB559" s="2">
        <v>525</v>
      </c>
      <c r="AC559" s="2">
        <v>323</v>
      </c>
      <c r="AD559" s="2">
        <v>1</v>
      </c>
      <c r="AE559" s="2">
        <v>22</v>
      </c>
      <c r="AF559" s="5">
        <f t="shared" si="233"/>
        <v>0</v>
      </c>
      <c r="AG559" s="5">
        <f t="shared" si="234"/>
        <v>3.5252643948296123E-3</v>
      </c>
      <c r="AH559" s="5">
        <f t="shared" si="235"/>
        <v>0.61692126909518219</v>
      </c>
      <c r="AI559" s="5">
        <f t="shared" si="236"/>
        <v>0.37955346650998822</v>
      </c>
      <c r="AJ559" s="2">
        <v>0</v>
      </c>
      <c r="AK559" s="3">
        <v>3</v>
      </c>
      <c r="AL559" s="3">
        <v>525</v>
      </c>
      <c r="AM559" s="3">
        <v>323</v>
      </c>
      <c r="AN559" s="3">
        <v>1</v>
      </c>
      <c r="AO559" s="3">
        <v>22</v>
      </c>
      <c r="AP559" s="1">
        <f t="shared" si="237"/>
        <v>0</v>
      </c>
      <c r="AQ559" s="1">
        <f t="shared" si="238"/>
        <v>3.5252643948296123E-3</v>
      </c>
      <c r="AR559" s="1">
        <f t="shared" si="239"/>
        <v>0.61692126909518219</v>
      </c>
      <c r="AS559" s="1">
        <f t="shared" si="240"/>
        <v>0.37955346650998822</v>
      </c>
      <c r="AT559" s="5">
        <f t="shared" si="241"/>
        <v>851</v>
      </c>
      <c r="AU559" s="3">
        <f t="shared" si="247"/>
        <v>851</v>
      </c>
      <c r="AV559" s="2">
        <f t="shared" si="242"/>
        <v>1300</v>
      </c>
      <c r="AW559" s="1">
        <f t="shared" si="248"/>
        <v>0.30552291421856637</v>
      </c>
      <c r="AX559" s="1">
        <f t="shared" si="249"/>
        <v>0.30552291421856637</v>
      </c>
      <c r="AY559" s="1">
        <f t="shared" si="250"/>
        <v>0</v>
      </c>
      <c r="AZ559" s="1">
        <f t="shared" si="250"/>
        <v>0.9165687426556991</v>
      </c>
      <c r="BA559" s="1">
        <f t="shared" si="250"/>
        <v>160.39952996474733</v>
      </c>
      <c r="BB559" s="1">
        <f t="shared" si="243"/>
        <v>98.683901292596943</v>
      </c>
      <c r="BC559" s="1">
        <f t="shared" si="251"/>
        <v>0</v>
      </c>
      <c r="BD559" s="1">
        <f t="shared" si="251"/>
        <v>0.9165687426556991</v>
      </c>
      <c r="BE559" s="1">
        <f t="shared" si="251"/>
        <v>160.39952996474733</v>
      </c>
      <c r="BF559" s="1">
        <f t="shared" si="244"/>
        <v>98.683901292596943</v>
      </c>
      <c r="BG559" s="1">
        <f t="shared" si="252"/>
        <v>0</v>
      </c>
      <c r="BH559" s="1">
        <f t="shared" si="252"/>
        <v>3.5252643948296119E-3</v>
      </c>
      <c r="BI559" s="1">
        <f t="shared" si="252"/>
        <v>0.61692126909518208</v>
      </c>
      <c r="BJ559" s="1">
        <f t="shared" si="245"/>
        <v>0.37955346650998822</v>
      </c>
      <c r="BK559" s="1">
        <f t="shared" si="253"/>
        <v>0</v>
      </c>
      <c r="BL559" s="1">
        <f t="shared" si="253"/>
        <v>3.5252643948296119E-3</v>
      </c>
      <c r="BM559" s="1">
        <f t="shared" si="253"/>
        <v>0.61692126909518208</v>
      </c>
      <c r="BN559" s="1">
        <f t="shared" si="246"/>
        <v>0.37955346650998822</v>
      </c>
    </row>
    <row r="560" spans="1:66" hidden="1">
      <c r="A560" s="2" t="s">
        <v>161</v>
      </c>
      <c r="B560" s="2" t="s">
        <v>105</v>
      </c>
      <c r="C560" s="2" t="s">
        <v>164</v>
      </c>
      <c r="D560" s="2" t="s">
        <v>264</v>
      </c>
      <c r="E560" s="6" t="s">
        <v>77</v>
      </c>
      <c r="F560" s="2" t="s">
        <v>1436</v>
      </c>
      <c r="G560" s="2" t="s">
        <v>1433</v>
      </c>
      <c r="H560" s="2" t="s">
        <v>1434</v>
      </c>
      <c r="I560" s="2">
        <v>101</v>
      </c>
      <c r="J560" s="2">
        <v>85</v>
      </c>
      <c r="K560" s="2" t="str">
        <f t="shared" si="228"/>
        <v>ESTERIL</v>
      </c>
      <c r="L560" s="2">
        <f t="shared" si="229"/>
        <v>1.1900000000000001E-4</v>
      </c>
      <c r="M560" s="2">
        <f t="shared" si="230"/>
        <v>6.8</v>
      </c>
      <c r="N560" s="8">
        <v>0.14000000000000001</v>
      </c>
      <c r="O560" s="11">
        <v>0.08</v>
      </c>
      <c r="P560" s="11">
        <f t="shared" si="254"/>
        <v>3.5208711433756805E-2</v>
      </c>
      <c r="Q560" s="11">
        <f t="shared" si="255"/>
        <v>0.99998675385814362</v>
      </c>
      <c r="R560" s="11">
        <f t="shared" si="256"/>
        <v>230924.11506352088</v>
      </c>
      <c r="S560" s="11">
        <f t="shared" si="257"/>
        <v>6558634.1222512377</v>
      </c>
      <c r="T560" s="2">
        <v>97</v>
      </c>
      <c r="U560" s="2">
        <v>2658</v>
      </c>
      <c r="V560" s="2">
        <f t="shared" si="231"/>
        <v>3.5208711433756805E-2</v>
      </c>
      <c r="W560" s="2">
        <f t="shared" si="232"/>
        <v>0.96479128856624319</v>
      </c>
      <c r="X560" s="2">
        <v>0</v>
      </c>
      <c r="Y560" s="2">
        <v>658</v>
      </c>
      <c r="Z560" s="5">
        <v>0</v>
      </c>
      <c r="AA560" s="5">
        <v>1</v>
      </c>
      <c r="AB560" s="5">
        <v>1033</v>
      </c>
      <c r="AC560" s="5">
        <v>805</v>
      </c>
      <c r="AD560" s="5">
        <v>2</v>
      </c>
      <c r="AE560" s="5">
        <v>31</v>
      </c>
      <c r="AF560" s="5">
        <f t="shared" si="233"/>
        <v>0</v>
      </c>
      <c r="AG560" s="5">
        <f t="shared" si="234"/>
        <v>5.4377379010331697E-4</v>
      </c>
      <c r="AH560" s="5">
        <f t="shared" si="235"/>
        <v>0.56171832517672649</v>
      </c>
      <c r="AI560" s="5">
        <f t="shared" si="236"/>
        <v>0.43773790103317017</v>
      </c>
      <c r="AJ560" s="5">
        <v>0</v>
      </c>
      <c r="AK560" s="3">
        <v>1</v>
      </c>
      <c r="AL560" s="3">
        <v>846</v>
      </c>
      <c r="AM560" s="3">
        <v>1005</v>
      </c>
      <c r="AN560" s="3">
        <v>2</v>
      </c>
      <c r="AO560" s="3">
        <v>18</v>
      </c>
      <c r="AP560" s="1">
        <f t="shared" si="237"/>
        <v>0</v>
      </c>
      <c r="AQ560" s="1">
        <f t="shared" si="238"/>
        <v>5.3995680345572358E-4</v>
      </c>
      <c r="AR560" s="1">
        <f t="shared" si="239"/>
        <v>0.45680345572354214</v>
      </c>
      <c r="AS560" s="1">
        <f t="shared" si="240"/>
        <v>0.54265658747300216</v>
      </c>
      <c r="AT560" s="5">
        <f t="shared" si="241"/>
        <v>1839</v>
      </c>
      <c r="AU560" s="3">
        <f t="shared" si="247"/>
        <v>1852</v>
      </c>
      <c r="AV560" s="2">
        <f t="shared" si="242"/>
        <v>2755</v>
      </c>
      <c r="AW560" s="1">
        <f t="shared" si="248"/>
        <v>0.29961935834692766</v>
      </c>
      <c r="AX560" s="1">
        <f t="shared" si="249"/>
        <v>0.29751619870410367</v>
      </c>
      <c r="AY560" s="1">
        <f t="shared" si="250"/>
        <v>0</v>
      </c>
      <c r="AZ560" s="1">
        <f t="shared" si="250"/>
        <v>0.29751619870410367</v>
      </c>
      <c r="BA560" s="1">
        <f t="shared" si="250"/>
        <v>251.6987041036717</v>
      </c>
      <c r="BB560" s="1">
        <f t="shared" si="243"/>
        <v>299.00377969762417</v>
      </c>
      <c r="BC560" s="1">
        <f t="shared" si="251"/>
        <v>0</v>
      </c>
      <c r="BD560" s="1">
        <f t="shared" si="251"/>
        <v>0.29961935834692766</v>
      </c>
      <c r="BE560" s="1">
        <f t="shared" si="251"/>
        <v>309.50679717237625</v>
      </c>
      <c r="BF560" s="1">
        <f t="shared" si="244"/>
        <v>241.19358346927677</v>
      </c>
      <c r="BG560" s="1">
        <f t="shared" si="252"/>
        <v>0</v>
      </c>
      <c r="BH560" s="1">
        <f t="shared" si="252"/>
        <v>5.3995680345572358E-4</v>
      </c>
      <c r="BI560" s="1">
        <f t="shared" si="252"/>
        <v>0.45680345572354208</v>
      </c>
      <c r="BJ560" s="1">
        <f t="shared" si="245"/>
        <v>0.54265658747300216</v>
      </c>
      <c r="BK560" s="1">
        <f t="shared" si="253"/>
        <v>0</v>
      </c>
      <c r="BL560" s="1">
        <f t="shared" si="253"/>
        <v>5.4377379010331697E-4</v>
      </c>
      <c r="BM560" s="1">
        <f t="shared" si="253"/>
        <v>0.56171832517672637</v>
      </c>
      <c r="BN560" s="1">
        <f t="shared" si="246"/>
        <v>0.43773790103317017</v>
      </c>
    </row>
    <row r="561" spans="1:66" hidden="1">
      <c r="A561" s="2" t="s">
        <v>616</v>
      </c>
      <c r="B561" s="2" t="s">
        <v>105</v>
      </c>
      <c r="C561" s="2" t="s">
        <v>164</v>
      </c>
      <c r="D561" s="2" t="s">
        <v>805</v>
      </c>
      <c r="E561" s="6" t="s">
        <v>14</v>
      </c>
      <c r="F561" s="2" t="s">
        <v>1436</v>
      </c>
      <c r="G561" s="2" t="s">
        <v>1433</v>
      </c>
      <c r="H561" s="2" t="s">
        <v>1434</v>
      </c>
      <c r="I561" s="2">
        <v>44</v>
      </c>
      <c r="J561" s="2">
        <v>75</v>
      </c>
      <c r="K561" s="2" t="str">
        <f t="shared" si="228"/>
        <v>ESTERIL</v>
      </c>
      <c r="L561" s="2">
        <f t="shared" si="229"/>
        <v>1.0500000000000002E-4</v>
      </c>
      <c r="M561" s="2">
        <f t="shared" si="230"/>
        <v>3.75</v>
      </c>
      <c r="N561" s="8">
        <v>0.14000000000000001</v>
      </c>
      <c r="O561" s="11">
        <v>0.05</v>
      </c>
      <c r="P561" s="11">
        <f t="shared" si="254"/>
        <v>2.513264451270595E-3</v>
      </c>
      <c r="Q561" s="11">
        <f t="shared" si="255"/>
        <v>0.99999929639902485</v>
      </c>
      <c r="R561" s="11">
        <f t="shared" si="256"/>
        <v>31905.814297682213</v>
      </c>
      <c r="S561" s="11">
        <f t="shared" si="257"/>
        <v>12694960.067807432</v>
      </c>
      <c r="T561" s="2">
        <v>9</v>
      </c>
      <c r="U561" s="2">
        <v>3572</v>
      </c>
      <c r="V561" s="2">
        <f t="shared" si="231"/>
        <v>2.513264451270595E-3</v>
      </c>
      <c r="W561" s="2">
        <f t="shared" si="232"/>
        <v>0.99748673554872935</v>
      </c>
      <c r="X561" s="2">
        <v>0</v>
      </c>
      <c r="Y561" s="2">
        <v>653</v>
      </c>
      <c r="Z561" s="5">
        <v>0</v>
      </c>
      <c r="AA561" s="5">
        <v>31</v>
      </c>
      <c r="AB561" s="5">
        <v>1576</v>
      </c>
      <c r="AC561" s="5">
        <v>629</v>
      </c>
      <c r="AD561" s="5">
        <v>34</v>
      </c>
      <c r="AE561" s="5">
        <v>57</v>
      </c>
      <c r="AF561" s="5">
        <f t="shared" si="233"/>
        <v>0</v>
      </c>
      <c r="AG561" s="5">
        <f t="shared" si="234"/>
        <v>1.3864042933810376E-2</v>
      </c>
      <c r="AH561" s="5">
        <f t="shared" si="235"/>
        <v>0.70483005366726292</v>
      </c>
      <c r="AI561" s="5">
        <f t="shared" si="236"/>
        <v>0.28130590339892664</v>
      </c>
      <c r="AJ561" s="5">
        <v>0</v>
      </c>
      <c r="AK561" s="3">
        <v>19</v>
      </c>
      <c r="AL561" s="3">
        <v>1383</v>
      </c>
      <c r="AM561" s="3">
        <v>867</v>
      </c>
      <c r="AN561" s="3">
        <v>20</v>
      </c>
      <c r="AO561" s="3">
        <v>38</v>
      </c>
      <c r="AP561" s="1">
        <f t="shared" si="237"/>
        <v>0</v>
      </c>
      <c r="AQ561" s="1">
        <f t="shared" si="238"/>
        <v>8.3737329219920678E-3</v>
      </c>
      <c r="AR561" s="1">
        <f t="shared" si="239"/>
        <v>0.6095196121639489</v>
      </c>
      <c r="AS561" s="1">
        <f t="shared" si="240"/>
        <v>0.38210665491405904</v>
      </c>
      <c r="AT561" s="5">
        <f t="shared" si="241"/>
        <v>2236</v>
      </c>
      <c r="AU561" s="3">
        <f t="shared" si="247"/>
        <v>2269</v>
      </c>
      <c r="AV561" s="2">
        <f t="shared" si="242"/>
        <v>3581</v>
      </c>
      <c r="AW561" s="1">
        <f t="shared" si="248"/>
        <v>0.320304114490161</v>
      </c>
      <c r="AX561" s="1">
        <f t="shared" si="249"/>
        <v>0.31564565888056412</v>
      </c>
      <c r="AY561" s="1">
        <f t="shared" si="250"/>
        <v>0</v>
      </c>
      <c r="AZ561" s="1">
        <f t="shared" si="250"/>
        <v>5.9972675187307178</v>
      </c>
      <c r="BA561" s="1">
        <f t="shared" si="250"/>
        <v>436.53794623182017</v>
      </c>
      <c r="BB561" s="1">
        <f t="shared" si="243"/>
        <v>273.66478624944909</v>
      </c>
      <c r="BC561" s="1">
        <f t="shared" si="251"/>
        <v>0</v>
      </c>
      <c r="BD561" s="1">
        <f t="shared" si="251"/>
        <v>9.9294275491949904</v>
      </c>
      <c r="BE561" s="1">
        <f t="shared" si="251"/>
        <v>504.79928443649374</v>
      </c>
      <c r="BF561" s="1">
        <f t="shared" si="244"/>
        <v>201.47128801431126</v>
      </c>
      <c r="BG561" s="1">
        <f t="shared" si="252"/>
        <v>0</v>
      </c>
      <c r="BH561" s="1">
        <f t="shared" si="252"/>
        <v>8.3737329219920661E-3</v>
      </c>
      <c r="BI561" s="1">
        <f t="shared" si="252"/>
        <v>0.60951961216394879</v>
      </c>
      <c r="BJ561" s="1">
        <f t="shared" si="245"/>
        <v>0.38210665491405904</v>
      </c>
      <c r="BK561" s="1">
        <f t="shared" si="253"/>
        <v>0</v>
      </c>
      <c r="BL561" s="1">
        <f t="shared" si="253"/>
        <v>1.3864042933810375E-2</v>
      </c>
      <c r="BM561" s="1">
        <f t="shared" si="253"/>
        <v>0.70483005366726292</v>
      </c>
      <c r="BN561" s="1">
        <f t="shared" si="246"/>
        <v>0.28130590339892664</v>
      </c>
    </row>
    <row r="562" spans="1:66" hidden="1">
      <c r="A562" s="2" t="s">
        <v>161</v>
      </c>
      <c r="B562" s="2" t="s">
        <v>105</v>
      </c>
      <c r="C562" s="2" t="s">
        <v>164</v>
      </c>
      <c r="D562" s="2" t="s">
        <v>183</v>
      </c>
      <c r="E562" s="6" t="s">
        <v>69</v>
      </c>
      <c r="F562" s="2" t="s">
        <v>1436</v>
      </c>
      <c r="G562" s="2" t="s">
        <v>1433</v>
      </c>
      <c r="H562" s="2" t="s">
        <v>1434</v>
      </c>
      <c r="I562" s="2">
        <v>19</v>
      </c>
      <c r="J562" s="2">
        <v>70</v>
      </c>
      <c r="K562" s="2" t="str">
        <f t="shared" si="228"/>
        <v>MINERIO</v>
      </c>
      <c r="L562" s="2">
        <f t="shared" si="229"/>
        <v>9.800000000000001E-5</v>
      </c>
      <c r="M562" s="2">
        <f t="shared" si="230"/>
        <v>32.200000000000003</v>
      </c>
      <c r="N562" s="9">
        <v>0.14000000000000001</v>
      </c>
      <c r="O562" s="10">
        <v>0.46</v>
      </c>
      <c r="P562" s="11">
        <f t="shared" si="254"/>
        <v>9.6730855351545006E-2</v>
      </c>
      <c r="Q562" s="11">
        <f t="shared" si="255"/>
        <v>0.9999520445133484</v>
      </c>
      <c r="R562" s="11">
        <f t="shared" si="256"/>
        <v>313756.29914912675</v>
      </c>
      <c r="S562" s="11">
        <f t="shared" si="257"/>
        <v>3243445.4515355416</v>
      </c>
      <c r="T562" s="2">
        <v>216</v>
      </c>
      <c r="U562" s="2">
        <v>2017</v>
      </c>
      <c r="V562" s="2">
        <f t="shared" si="231"/>
        <v>9.6730855351545006E-2</v>
      </c>
      <c r="W562" s="2">
        <f t="shared" si="232"/>
        <v>0.90326914464845498</v>
      </c>
      <c r="X562" s="2">
        <v>0</v>
      </c>
      <c r="Y562" s="2">
        <v>504</v>
      </c>
      <c r="Z562" s="5">
        <v>0</v>
      </c>
      <c r="AA562" s="5">
        <v>21</v>
      </c>
      <c r="AB562" s="5">
        <v>1091</v>
      </c>
      <c r="AC562" s="5">
        <v>303</v>
      </c>
      <c r="AD562" s="5">
        <v>36</v>
      </c>
      <c r="AE562" s="5">
        <v>46</v>
      </c>
      <c r="AF562" s="5">
        <f t="shared" si="233"/>
        <v>0</v>
      </c>
      <c r="AG562" s="5">
        <f t="shared" si="234"/>
        <v>1.4840989399293287E-2</v>
      </c>
      <c r="AH562" s="5">
        <f t="shared" si="235"/>
        <v>0.77102473498233215</v>
      </c>
      <c r="AI562" s="5">
        <f t="shared" si="236"/>
        <v>0.21413427561837456</v>
      </c>
      <c r="AJ562" s="2">
        <v>0</v>
      </c>
      <c r="AK562" s="3">
        <v>11</v>
      </c>
      <c r="AL562" s="3">
        <v>989</v>
      </c>
      <c r="AM562" s="3">
        <v>433</v>
      </c>
      <c r="AN562" s="3">
        <v>25</v>
      </c>
      <c r="AO562" s="3">
        <v>37</v>
      </c>
      <c r="AP562" s="1">
        <f t="shared" si="237"/>
        <v>0</v>
      </c>
      <c r="AQ562" s="1">
        <f t="shared" si="238"/>
        <v>7.6762037683182132E-3</v>
      </c>
      <c r="AR562" s="1">
        <f t="shared" si="239"/>
        <v>0.69016050244242844</v>
      </c>
      <c r="AS562" s="1">
        <f t="shared" si="240"/>
        <v>0.30216329378925333</v>
      </c>
      <c r="AT562" s="5">
        <f t="shared" si="241"/>
        <v>1415</v>
      </c>
      <c r="AU562" s="3">
        <f t="shared" si="247"/>
        <v>1433</v>
      </c>
      <c r="AV562" s="2">
        <f t="shared" si="242"/>
        <v>2233</v>
      </c>
      <c r="AW562" s="1">
        <f t="shared" si="248"/>
        <v>0.31561837455830388</v>
      </c>
      <c r="AX562" s="1">
        <f t="shared" si="249"/>
        <v>0.31165387299371949</v>
      </c>
      <c r="AY562" s="1">
        <f t="shared" si="250"/>
        <v>0</v>
      </c>
      <c r="AZ562" s="1">
        <f t="shared" si="250"/>
        <v>3.4281926029309142</v>
      </c>
      <c r="BA562" s="1">
        <f t="shared" si="250"/>
        <v>308.22568039078857</v>
      </c>
      <c r="BB562" s="1">
        <f t="shared" si="243"/>
        <v>134.94612700628053</v>
      </c>
      <c r="BC562" s="1">
        <f t="shared" si="251"/>
        <v>0</v>
      </c>
      <c r="BD562" s="1">
        <f t="shared" si="251"/>
        <v>6.6279858657243818</v>
      </c>
      <c r="BE562" s="1">
        <f t="shared" si="251"/>
        <v>344.33964664310952</v>
      </c>
      <c r="BF562" s="1">
        <f t="shared" si="244"/>
        <v>95.632367491166079</v>
      </c>
      <c r="BG562" s="1">
        <f t="shared" si="252"/>
        <v>0</v>
      </c>
      <c r="BH562" s="1">
        <f t="shared" si="252"/>
        <v>7.6762037683182132E-3</v>
      </c>
      <c r="BI562" s="1">
        <f t="shared" si="252"/>
        <v>0.69016050244242844</v>
      </c>
      <c r="BJ562" s="1">
        <f t="shared" si="245"/>
        <v>0.30216329378925333</v>
      </c>
      <c r="BK562" s="1">
        <f t="shared" si="253"/>
        <v>0</v>
      </c>
      <c r="BL562" s="1">
        <f t="shared" si="253"/>
        <v>1.4840989399293288E-2</v>
      </c>
      <c r="BM562" s="1">
        <f t="shared" si="253"/>
        <v>0.77102473498233215</v>
      </c>
      <c r="BN562" s="1">
        <f t="shared" si="246"/>
        <v>0.21413427561837459</v>
      </c>
    </row>
    <row r="563" spans="1:66" hidden="1">
      <c r="A563" s="2" t="s">
        <v>161</v>
      </c>
      <c r="B563" s="2" t="s">
        <v>105</v>
      </c>
      <c r="C563" s="2" t="s">
        <v>164</v>
      </c>
      <c r="D563" s="2" t="s">
        <v>263</v>
      </c>
      <c r="E563" s="6" t="s">
        <v>77</v>
      </c>
      <c r="F563" s="2" t="s">
        <v>1436</v>
      </c>
      <c r="G563" s="2" t="s">
        <v>1433</v>
      </c>
      <c r="H563" s="2" t="s">
        <v>1434</v>
      </c>
      <c r="I563" s="2">
        <v>100</v>
      </c>
      <c r="J563" s="2">
        <v>35</v>
      </c>
      <c r="K563" s="2" t="str">
        <f t="shared" si="228"/>
        <v>ESTERIL</v>
      </c>
      <c r="L563" s="2">
        <f t="shared" si="229"/>
        <v>4.9000000000000005E-5</v>
      </c>
      <c r="M563" s="2">
        <f t="shared" si="230"/>
        <v>3.15</v>
      </c>
      <c r="N563" s="8">
        <v>0.14000000000000001</v>
      </c>
      <c r="O563" s="11">
        <v>0.09</v>
      </c>
      <c r="P563" s="11">
        <f t="shared" si="254"/>
        <v>5.1724137931034482E-2</v>
      </c>
      <c r="Q563" s="11">
        <f t="shared" si="255"/>
        <v>0.99995911302522733</v>
      </c>
      <c r="R563" s="11">
        <f t="shared" si="256"/>
        <v>73987.034482758623</v>
      </c>
      <c r="S563" s="11">
        <f t="shared" si="257"/>
        <v>1430357.5146170936</v>
      </c>
      <c r="T563" s="2">
        <v>69</v>
      </c>
      <c r="U563" s="2">
        <v>1265</v>
      </c>
      <c r="V563" s="2">
        <f t="shared" si="231"/>
        <v>5.1724137931034482E-2</v>
      </c>
      <c r="W563" s="2">
        <f t="shared" si="232"/>
        <v>0.94827586206896552</v>
      </c>
      <c r="X563" s="2">
        <v>0</v>
      </c>
      <c r="Y563" s="2">
        <v>391</v>
      </c>
      <c r="Z563" s="5">
        <v>0</v>
      </c>
      <c r="AA563" s="5">
        <v>14</v>
      </c>
      <c r="AB563" s="5">
        <v>644</v>
      </c>
      <c r="AC563" s="5">
        <v>211</v>
      </c>
      <c r="AD563" s="5">
        <v>19</v>
      </c>
      <c r="AE563" s="5">
        <v>29</v>
      </c>
      <c r="AF563" s="5">
        <f t="shared" si="233"/>
        <v>0</v>
      </c>
      <c r="AG563" s="5">
        <f t="shared" si="234"/>
        <v>1.611047180667434E-2</v>
      </c>
      <c r="AH563" s="5">
        <f t="shared" si="235"/>
        <v>0.7410817031070196</v>
      </c>
      <c r="AI563" s="5">
        <f t="shared" si="236"/>
        <v>0.24280782508630611</v>
      </c>
      <c r="AJ563" s="5">
        <v>0</v>
      </c>
      <c r="AK563" s="3">
        <v>6</v>
      </c>
      <c r="AL563" s="3">
        <v>581</v>
      </c>
      <c r="AM563" s="3">
        <v>302</v>
      </c>
      <c r="AN563" s="3">
        <v>7</v>
      </c>
      <c r="AO563" s="3">
        <v>21</v>
      </c>
      <c r="AP563" s="1">
        <f t="shared" si="237"/>
        <v>0</v>
      </c>
      <c r="AQ563" s="1">
        <f t="shared" si="238"/>
        <v>6.7491563554555678E-3</v>
      </c>
      <c r="AR563" s="1">
        <f t="shared" si="239"/>
        <v>0.65354330708661412</v>
      </c>
      <c r="AS563" s="1">
        <f t="shared" si="240"/>
        <v>0.33970753655793023</v>
      </c>
      <c r="AT563" s="5">
        <f t="shared" si="241"/>
        <v>869</v>
      </c>
      <c r="AU563" s="3">
        <f t="shared" si="247"/>
        <v>889</v>
      </c>
      <c r="AV563" s="2">
        <f t="shared" si="242"/>
        <v>1334</v>
      </c>
      <c r="AW563" s="1">
        <f t="shared" si="248"/>
        <v>0.30701956271576525</v>
      </c>
      <c r="AX563" s="1">
        <f t="shared" si="249"/>
        <v>0.3001124859392576</v>
      </c>
      <c r="AY563" s="1">
        <f t="shared" si="250"/>
        <v>0</v>
      </c>
      <c r="AZ563" s="1">
        <f t="shared" si="250"/>
        <v>1.8006749156355455</v>
      </c>
      <c r="BA563" s="1">
        <f t="shared" si="250"/>
        <v>174.36535433070867</v>
      </c>
      <c r="BB563" s="1">
        <f t="shared" si="243"/>
        <v>90.633970753655802</v>
      </c>
      <c r="BC563" s="1">
        <f t="shared" si="251"/>
        <v>0</v>
      </c>
      <c r="BD563" s="1">
        <f t="shared" si="251"/>
        <v>4.2982738780207139</v>
      </c>
      <c r="BE563" s="1">
        <f t="shared" si="251"/>
        <v>197.72059838895282</v>
      </c>
      <c r="BF563" s="1">
        <f t="shared" si="244"/>
        <v>64.781127733026466</v>
      </c>
      <c r="BG563" s="1">
        <f t="shared" si="252"/>
        <v>0</v>
      </c>
      <c r="BH563" s="1">
        <f t="shared" si="252"/>
        <v>6.7491563554555678E-3</v>
      </c>
      <c r="BI563" s="1">
        <f t="shared" si="252"/>
        <v>0.65354330708661412</v>
      </c>
      <c r="BJ563" s="1">
        <f t="shared" si="245"/>
        <v>0.33970753655793029</v>
      </c>
      <c r="BK563" s="1">
        <f t="shared" si="253"/>
        <v>0</v>
      </c>
      <c r="BL563" s="1">
        <f t="shared" si="253"/>
        <v>1.611047180667434E-2</v>
      </c>
      <c r="BM563" s="1">
        <f t="shared" si="253"/>
        <v>0.7410817031070196</v>
      </c>
      <c r="BN563" s="1">
        <f t="shared" si="246"/>
        <v>0.24280782508630608</v>
      </c>
    </row>
    <row r="564" spans="1:66" hidden="1">
      <c r="A564" s="2" t="s">
        <v>1047</v>
      </c>
      <c r="B564" s="2" t="s">
        <v>105</v>
      </c>
      <c r="C564" s="2" t="s">
        <v>1048</v>
      </c>
      <c r="D564" s="2">
        <v>16167</v>
      </c>
      <c r="E564" s="6" t="s">
        <v>54</v>
      </c>
      <c r="F564" s="2" t="s">
        <v>1436</v>
      </c>
      <c r="G564" s="2" t="s">
        <v>6</v>
      </c>
      <c r="H564" s="2" t="s">
        <v>1434</v>
      </c>
      <c r="I564" s="2">
        <v>23</v>
      </c>
      <c r="J564" s="2">
        <v>35</v>
      </c>
      <c r="K564" s="2" t="str">
        <f t="shared" si="228"/>
        <v>MINERIO</v>
      </c>
      <c r="L564" s="2">
        <f t="shared" si="229"/>
        <v>4.9000000000000005E-5</v>
      </c>
      <c r="M564" s="2">
        <f t="shared" si="230"/>
        <v>8.4</v>
      </c>
      <c r="N564" s="8">
        <v>0.14000000000000001</v>
      </c>
      <c r="O564" s="11">
        <v>0.24</v>
      </c>
      <c r="P564" s="11">
        <f t="shared" si="254"/>
        <v>0</v>
      </c>
      <c r="Q564" s="11">
        <f t="shared" si="255"/>
        <v>1</v>
      </c>
      <c r="R564" s="11">
        <f t="shared" si="256"/>
        <v>0</v>
      </c>
      <c r="S564" s="11">
        <f t="shared" si="257"/>
        <v>1444804</v>
      </c>
      <c r="T564" s="2">
        <v>0</v>
      </c>
      <c r="U564" s="2">
        <v>1202</v>
      </c>
      <c r="V564" s="2">
        <f t="shared" si="231"/>
        <v>0</v>
      </c>
      <c r="W564" s="2">
        <f t="shared" si="232"/>
        <v>1</v>
      </c>
      <c r="X564" s="2">
        <v>0</v>
      </c>
      <c r="Y564" s="2">
        <v>356</v>
      </c>
      <c r="Z564" s="5">
        <v>0</v>
      </c>
      <c r="AA564" s="5">
        <v>17</v>
      </c>
      <c r="AB564" s="5">
        <v>461</v>
      </c>
      <c r="AC564" s="5">
        <v>356</v>
      </c>
      <c r="AD564" s="5">
        <v>15</v>
      </c>
      <c r="AE564" s="5">
        <v>16</v>
      </c>
      <c r="AF564" s="5">
        <f t="shared" si="233"/>
        <v>0</v>
      </c>
      <c r="AG564" s="5">
        <f t="shared" si="234"/>
        <v>2.0383693045563551E-2</v>
      </c>
      <c r="AH564" s="5">
        <f t="shared" si="235"/>
        <v>0.55275779376498801</v>
      </c>
      <c r="AI564" s="5">
        <f t="shared" si="236"/>
        <v>0.42685851318944845</v>
      </c>
      <c r="AJ564" s="5">
        <v>0</v>
      </c>
      <c r="AK564" s="3">
        <v>5</v>
      </c>
      <c r="AL564" s="3">
        <v>394</v>
      </c>
      <c r="AM564" s="3">
        <v>436</v>
      </c>
      <c r="AN564" s="3">
        <v>11</v>
      </c>
      <c r="AO564" s="3">
        <v>19</v>
      </c>
      <c r="AP564" s="1">
        <f t="shared" si="237"/>
        <v>0</v>
      </c>
      <c r="AQ564" s="1">
        <f t="shared" si="238"/>
        <v>5.9880239520958087E-3</v>
      </c>
      <c r="AR564" s="1">
        <f t="shared" si="239"/>
        <v>0.47185628742514968</v>
      </c>
      <c r="AS564" s="1">
        <f t="shared" si="240"/>
        <v>0.52215568862275452</v>
      </c>
      <c r="AT564" s="5">
        <f t="shared" si="241"/>
        <v>834</v>
      </c>
      <c r="AU564" s="3">
        <f t="shared" si="247"/>
        <v>835</v>
      </c>
      <c r="AV564" s="2">
        <f t="shared" si="242"/>
        <v>1202</v>
      </c>
      <c r="AW564" s="1">
        <f t="shared" si="248"/>
        <v>0.28824940047961628</v>
      </c>
      <c r="AX564" s="1">
        <f t="shared" si="249"/>
        <v>0.28790419161676645</v>
      </c>
      <c r="AY564" s="1">
        <f t="shared" si="250"/>
        <v>0</v>
      </c>
      <c r="AZ564" s="1">
        <f t="shared" si="250"/>
        <v>1.4395209580838322</v>
      </c>
      <c r="BA564" s="1">
        <f t="shared" si="250"/>
        <v>113.43425149700597</v>
      </c>
      <c r="BB564" s="1">
        <f t="shared" si="243"/>
        <v>125.52622754491017</v>
      </c>
      <c r="BC564" s="1">
        <f t="shared" si="251"/>
        <v>0</v>
      </c>
      <c r="BD564" s="1">
        <f t="shared" si="251"/>
        <v>4.9002398081534766</v>
      </c>
      <c r="BE564" s="1">
        <f t="shared" si="251"/>
        <v>132.8829736211031</v>
      </c>
      <c r="BF564" s="1">
        <f t="shared" si="244"/>
        <v>102.6167865707434</v>
      </c>
      <c r="BG564" s="1">
        <f t="shared" si="252"/>
        <v>0</v>
      </c>
      <c r="BH564" s="1">
        <f t="shared" si="252"/>
        <v>5.9880239520958079E-3</v>
      </c>
      <c r="BI564" s="1">
        <f t="shared" si="252"/>
        <v>0.47185628742514968</v>
      </c>
      <c r="BJ564" s="1">
        <f t="shared" si="245"/>
        <v>0.52215568862275452</v>
      </c>
      <c r="BK564" s="1">
        <f t="shared" si="253"/>
        <v>0</v>
      </c>
      <c r="BL564" s="1">
        <f t="shared" si="253"/>
        <v>2.0383693045563547E-2</v>
      </c>
      <c r="BM564" s="1">
        <f t="shared" si="253"/>
        <v>0.55275779376498801</v>
      </c>
      <c r="BN564" s="1">
        <f t="shared" si="246"/>
        <v>0.42685851318944845</v>
      </c>
    </row>
    <row r="565" spans="1:66" hidden="1">
      <c r="A565" s="2" t="s">
        <v>1049</v>
      </c>
      <c r="B565" s="2" t="s">
        <v>105</v>
      </c>
      <c r="C565" s="2" t="s">
        <v>164</v>
      </c>
      <c r="E565" s="6" t="s">
        <v>5</v>
      </c>
      <c r="F565" s="2" t="s">
        <v>1436</v>
      </c>
      <c r="G565" s="2" t="s">
        <v>1433</v>
      </c>
      <c r="H565" s="2" t="s">
        <v>1434</v>
      </c>
      <c r="I565" s="2">
        <v>2</v>
      </c>
      <c r="J565" s="2">
        <v>35</v>
      </c>
      <c r="K565" s="2" t="str">
        <f t="shared" si="228"/>
        <v>MINERIO</v>
      </c>
      <c r="L565" s="2">
        <f t="shared" si="229"/>
        <v>4.9000000000000005E-5</v>
      </c>
      <c r="M565" s="2">
        <f t="shared" si="230"/>
        <v>55.300000000000004</v>
      </c>
      <c r="N565" s="8">
        <v>0.14000000000000001</v>
      </c>
      <c r="O565" s="11">
        <v>1.58</v>
      </c>
      <c r="P565" s="11">
        <f t="shared" si="254"/>
        <v>0</v>
      </c>
      <c r="Q565" s="11">
        <f t="shared" si="255"/>
        <v>1</v>
      </c>
      <c r="R565" s="11">
        <f t="shared" si="256"/>
        <v>0</v>
      </c>
      <c r="S565" s="11">
        <f t="shared" si="257"/>
        <v>4528384</v>
      </c>
      <c r="T565" s="2">
        <v>0</v>
      </c>
      <c r="U565" s="2">
        <v>2128</v>
      </c>
      <c r="V565" s="2">
        <f t="shared" si="231"/>
        <v>0</v>
      </c>
      <c r="W565" s="2">
        <f t="shared" si="232"/>
        <v>1</v>
      </c>
      <c r="X565" s="2">
        <v>0</v>
      </c>
      <c r="Y565" s="2">
        <v>529</v>
      </c>
      <c r="Z565" s="2">
        <v>0</v>
      </c>
      <c r="AA565" s="2">
        <v>12</v>
      </c>
      <c r="AB565" s="2">
        <v>1008</v>
      </c>
      <c r="AC565" s="2">
        <v>321</v>
      </c>
      <c r="AD565" s="2">
        <v>27</v>
      </c>
      <c r="AE565" s="2">
        <v>52</v>
      </c>
      <c r="AF565" s="5">
        <f t="shared" si="233"/>
        <v>0</v>
      </c>
      <c r="AG565" s="5">
        <f t="shared" si="234"/>
        <v>8.948545861297539E-3</v>
      </c>
      <c r="AH565" s="5">
        <f t="shared" si="235"/>
        <v>0.75167785234899331</v>
      </c>
      <c r="AI565" s="5">
        <f t="shared" si="236"/>
        <v>0.23937360178970918</v>
      </c>
      <c r="AJ565" s="2">
        <v>0</v>
      </c>
      <c r="AK565" s="3">
        <v>7</v>
      </c>
      <c r="AL565" s="3">
        <v>908</v>
      </c>
      <c r="AM565" s="3">
        <v>467</v>
      </c>
      <c r="AN565" s="3">
        <v>8</v>
      </c>
      <c r="AO565" s="3">
        <v>30</v>
      </c>
      <c r="AP565" s="1">
        <f t="shared" si="237"/>
        <v>0</v>
      </c>
      <c r="AQ565" s="1">
        <f t="shared" si="238"/>
        <v>5.065123010130246E-3</v>
      </c>
      <c r="AR565" s="1">
        <f t="shared" si="239"/>
        <v>0.65701881331403766</v>
      </c>
      <c r="AS565" s="1">
        <f t="shared" si="240"/>
        <v>0.3379160636758321</v>
      </c>
      <c r="AT565" s="5">
        <f t="shared" si="241"/>
        <v>1341</v>
      </c>
      <c r="AU565" s="3">
        <f t="shared" si="247"/>
        <v>1382</v>
      </c>
      <c r="AV565" s="2">
        <f t="shared" si="242"/>
        <v>2128</v>
      </c>
      <c r="AW565" s="1">
        <f t="shared" si="248"/>
        <v>0.31737509321401941</v>
      </c>
      <c r="AX565" s="1">
        <f t="shared" si="249"/>
        <v>0.30795947901591897</v>
      </c>
      <c r="AY565" s="1">
        <f t="shared" si="250"/>
        <v>0</v>
      </c>
      <c r="AZ565" s="1">
        <f t="shared" si="250"/>
        <v>2.1557163531114329</v>
      </c>
      <c r="BA565" s="1">
        <f t="shared" si="250"/>
        <v>279.62720694645441</v>
      </c>
      <c r="BB565" s="1">
        <f t="shared" si="243"/>
        <v>143.81707670043417</v>
      </c>
      <c r="BC565" s="1">
        <f t="shared" si="251"/>
        <v>0</v>
      </c>
      <c r="BD565" s="1">
        <f t="shared" si="251"/>
        <v>3.8085011185682331</v>
      </c>
      <c r="BE565" s="1">
        <f t="shared" si="251"/>
        <v>319.91409395973159</v>
      </c>
      <c r="BF565" s="1">
        <f t="shared" si="244"/>
        <v>101.87740492170023</v>
      </c>
      <c r="BG565" s="1">
        <f t="shared" si="252"/>
        <v>0</v>
      </c>
      <c r="BH565" s="1">
        <f t="shared" si="252"/>
        <v>5.065123010130246E-3</v>
      </c>
      <c r="BI565" s="1">
        <f t="shared" si="252"/>
        <v>0.65701881331403755</v>
      </c>
      <c r="BJ565" s="1">
        <f t="shared" si="245"/>
        <v>0.33791606367583216</v>
      </c>
      <c r="BK565" s="1">
        <f t="shared" si="253"/>
        <v>0</v>
      </c>
      <c r="BL565" s="1">
        <f t="shared" si="253"/>
        <v>8.948545861297539E-3</v>
      </c>
      <c r="BM565" s="1">
        <f t="shared" si="253"/>
        <v>0.7516778523489932</v>
      </c>
      <c r="BN565" s="1">
        <f t="shared" si="246"/>
        <v>0.23937360178970915</v>
      </c>
    </row>
    <row r="566" spans="1:66" hidden="1">
      <c r="A566" s="2" t="s">
        <v>1049</v>
      </c>
      <c r="B566" s="2" t="s">
        <v>105</v>
      </c>
      <c r="C566" s="2" t="s">
        <v>164</v>
      </c>
      <c r="E566" s="6" t="s">
        <v>154</v>
      </c>
      <c r="F566" s="2" t="s">
        <v>1436</v>
      </c>
      <c r="G566" s="2" t="s">
        <v>6</v>
      </c>
      <c r="H566" s="2" t="s">
        <v>1434</v>
      </c>
      <c r="I566" s="2">
        <v>304</v>
      </c>
      <c r="J566" s="2">
        <v>30</v>
      </c>
      <c r="K566" s="2" t="str">
        <f t="shared" si="228"/>
        <v>MINERIO</v>
      </c>
      <c r="L566" s="2">
        <f t="shared" si="229"/>
        <v>4.2000000000000004E-5</v>
      </c>
      <c r="M566" s="2">
        <f t="shared" si="230"/>
        <v>10.200000000000001</v>
      </c>
      <c r="N566" s="8">
        <v>0.14000000000000001</v>
      </c>
      <c r="O566" s="11">
        <v>0.34</v>
      </c>
      <c r="P566" s="11">
        <f t="shared" si="254"/>
        <v>3.3798677443056577E-2</v>
      </c>
      <c r="Q566" s="11">
        <f t="shared" si="255"/>
        <v>0.99997429824429074</v>
      </c>
      <c r="R566" s="11">
        <f t="shared" si="256"/>
        <v>54428.072005878035</v>
      </c>
      <c r="S566" s="11">
        <f t="shared" si="257"/>
        <v>1610319.6108949743</v>
      </c>
      <c r="T566" s="2">
        <v>46</v>
      </c>
      <c r="U566" s="2">
        <v>1315</v>
      </c>
      <c r="V566" s="2">
        <f t="shared" si="231"/>
        <v>3.3798677443056577E-2</v>
      </c>
      <c r="W566" s="2">
        <f t="shared" si="232"/>
        <v>0.96620132255694346</v>
      </c>
      <c r="X566" s="2">
        <v>0</v>
      </c>
      <c r="Y566" s="2">
        <v>381</v>
      </c>
      <c r="Z566" s="5">
        <v>0</v>
      </c>
      <c r="AA566" s="5">
        <v>38</v>
      </c>
      <c r="AB566" s="5">
        <v>442</v>
      </c>
      <c r="AC566" s="5">
        <v>418</v>
      </c>
      <c r="AD566" s="5">
        <v>26</v>
      </c>
      <c r="AE566" s="5">
        <v>7</v>
      </c>
      <c r="AF566" s="5">
        <f t="shared" si="233"/>
        <v>0</v>
      </c>
      <c r="AG566" s="5">
        <f t="shared" si="234"/>
        <v>4.2316258351893093E-2</v>
      </c>
      <c r="AH566" s="5">
        <f t="shared" si="235"/>
        <v>0.49220489977728288</v>
      </c>
      <c r="AI566" s="5">
        <f t="shared" si="236"/>
        <v>0.46547884187082406</v>
      </c>
      <c r="AJ566" s="5">
        <v>0</v>
      </c>
      <c r="AK566" s="3">
        <v>31</v>
      </c>
      <c r="AL566" s="3">
        <v>367</v>
      </c>
      <c r="AM566" s="3">
        <v>508</v>
      </c>
      <c r="AN566" s="3">
        <v>22</v>
      </c>
      <c r="AO566" s="3">
        <v>3</v>
      </c>
      <c r="AP566" s="1">
        <f t="shared" si="237"/>
        <v>0</v>
      </c>
      <c r="AQ566" s="1">
        <f t="shared" si="238"/>
        <v>3.4216335540838853E-2</v>
      </c>
      <c r="AR566" s="1">
        <f t="shared" si="239"/>
        <v>0.40507726269315675</v>
      </c>
      <c r="AS566" s="1">
        <f t="shared" si="240"/>
        <v>0.56070640176600439</v>
      </c>
      <c r="AT566" s="5">
        <f t="shared" si="241"/>
        <v>898</v>
      </c>
      <c r="AU566" s="3">
        <f t="shared" si="247"/>
        <v>906</v>
      </c>
      <c r="AV566" s="2">
        <f t="shared" si="242"/>
        <v>1361</v>
      </c>
      <c r="AW566" s="1">
        <f t="shared" si="248"/>
        <v>0.30311804008908688</v>
      </c>
      <c r="AX566" s="1">
        <f t="shared" si="249"/>
        <v>0.30044150110375278</v>
      </c>
      <c r="AY566" s="1">
        <f t="shared" si="250"/>
        <v>0</v>
      </c>
      <c r="AZ566" s="1">
        <f t="shared" si="250"/>
        <v>9.3136865342163357</v>
      </c>
      <c r="BA566" s="1">
        <f t="shared" si="250"/>
        <v>110.26203090507727</v>
      </c>
      <c r="BB566" s="1">
        <f t="shared" si="243"/>
        <v>152.6242825607064</v>
      </c>
      <c r="BC566" s="1">
        <f t="shared" si="251"/>
        <v>0</v>
      </c>
      <c r="BD566" s="1">
        <f t="shared" si="251"/>
        <v>11.518485523385301</v>
      </c>
      <c r="BE566" s="1">
        <f t="shared" si="251"/>
        <v>133.9781737193764</v>
      </c>
      <c r="BF566" s="1">
        <f t="shared" si="244"/>
        <v>126.70334075723832</v>
      </c>
      <c r="BG566" s="1">
        <f t="shared" si="252"/>
        <v>0</v>
      </c>
      <c r="BH566" s="1">
        <f t="shared" si="252"/>
        <v>3.4216335540838853E-2</v>
      </c>
      <c r="BI566" s="1">
        <f t="shared" si="252"/>
        <v>0.40507726269315675</v>
      </c>
      <c r="BJ566" s="1">
        <f t="shared" si="245"/>
        <v>0.5607064017660045</v>
      </c>
      <c r="BK566" s="1">
        <f t="shared" si="253"/>
        <v>0</v>
      </c>
      <c r="BL566" s="1">
        <f t="shared" si="253"/>
        <v>4.2316258351893093E-2</v>
      </c>
      <c r="BM566" s="1">
        <f t="shared" si="253"/>
        <v>0.49220489977728282</v>
      </c>
      <c r="BN566" s="1">
        <f t="shared" si="246"/>
        <v>0.46547884187082406</v>
      </c>
    </row>
    <row r="567" spans="1:66" hidden="1">
      <c r="A567" s="2" t="s">
        <v>1049</v>
      </c>
      <c r="B567" s="2" t="s">
        <v>105</v>
      </c>
      <c r="C567" s="2" t="s">
        <v>164</v>
      </c>
      <c r="E567" s="6" t="s">
        <v>135</v>
      </c>
      <c r="F567" s="2" t="s">
        <v>1436</v>
      </c>
      <c r="G567" s="2" t="s">
        <v>1433</v>
      </c>
      <c r="H567" s="2" t="s">
        <v>1434</v>
      </c>
      <c r="I567" s="2">
        <v>134</v>
      </c>
      <c r="J567" s="2">
        <v>25</v>
      </c>
      <c r="K567" s="2" t="str">
        <f t="shared" si="228"/>
        <v>ESTERIL</v>
      </c>
      <c r="L567" s="2">
        <f t="shared" si="229"/>
        <v>3.5000000000000004E-5</v>
      </c>
      <c r="M567" s="2">
        <f t="shared" si="230"/>
        <v>0.5</v>
      </c>
      <c r="N567" s="9">
        <v>0.14000000000000001</v>
      </c>
      <c r="O567" s="10">
        <v>0.02</v>
      </c>
      <c r="P567" s="11">
        <f t="shared" si="254"/>
        <v>0</v>
      </c>
      <c r="Q567" s="11">
        <f t="shared" si="255"/>
        <v>1</v>
      </c>
      <c r="R567" s="11">
        <f t="shared" si="256"/>
        <v>0</v>
      </c>
      <c r="S567" s="11">
        <f t="shared" si="257"/>
        <v>1290496</v>
      </c>
      <c r="T567" s="2">
        <v>0</v>
      </c>
      <c r="U567" s="2">
        <v>1136</v>
      </c>
      <c r="V567" s="2">
        <f t="shared" si="231"/>
        <v>0</v>
      </c>
      <c r="W567" s="2">
        <f t="shared" si="232"/>
        <v>1</v>
      </c>
      <c r="X567" s="2">
        <v>0</v>
      </c>
      <c r="Y567" s="2">
        <v>351</v>
      </c>
      <c r="Z567" s="5">
        <v>0</v>
      </c>
      <c r="AA567" s="5">
        <v>117</v>
      </c>
      <c r="AB567" s="5">
        <v>433</v>
      </c>
      <c r="AC567" s="5">
        <v>42</v>
      </c>
      <c r="AD567" s="5">
        <v>135</v>
      </c>
      <c r="AE567" s="5">
        <v>60</v>
      </c>
      <c r="AF567" s="5">
        <f t="shared" si="233"/>
        <v>0</v>
      </c>
      <c r="AG567" s="5">
        <f t="shared" si="234"/>
        <v>0.19763513513513514</v>
      </c>
      <c r="AH567" s="5">
        <f t="shared" si="235"/>
        <v>0.73141891891891897</v>
      </c>
      <c r="AI567" s="5">
        <f t="shared" si="236"/>
        <v>7.0945945945945943E-2</v>
      </c>
      <c r="AJ567" s="2">
        <v>0</v>
      </c>
      <c r="AK567" s="3">
        <v>60</v>
      </c>
      <c r="AL567" s="3">
        <v>515</v>
      </c>
      <c r="AM567" s="3">
        <v>65</v>
      </c>
      <c r="AN567" s="3">
        <v>83</v>
      </c>
      <c r="AO567" s="3">
        <v>62</v>
      </c>
      <c r="AP567" s="1">
        <f t="shared" si="237"/>
        <v>0</v>
      </c>
      <c r="AQ567" s="1">
        <f t="shared" si="238"/>
        <v>9.375E-2</v>
      </c>
      <c r="AR567" s="1">
        <f t="shared" si="239"/>
        <v>0.8046875</v>
      </c>
      <c r="AS567" s="1">
        <f t="shared" si="240"/>
        <v>0.1015625</v>
      </c>
      <c r="AT567" s="5">
        <f t="shared" si="241"/>
        <v>592</v>
      </c>
      <c r="AU567" s="3">
        <f t="shared" si="247"/>
        <v>640</v>
      </c>
      <c r="AV567" s="2">
        <f t="shared" si="242"/>
        <v>1136</v>
      </c>
      <c r="AW567" s="1">
        <f t="shared" si="248"/>
        <v>0.38378378378378381</v>
      </c>
      <c r="AX567" s="1">
        <f t="shared" si="249"/>
        <v>0.35499999999999998</v>
      </c>
      <c r="AY567" s="1">
        <f t="shared" si="250"/>
        <v>0</v>
      </c>
      <c r="AZ567" s="1">
        <f t="shared" si="250"/>
        <v>21.299999999999997</v>
      </c>
      <c r="BA567" s="1">
        <f t="shared" si="250"/>
        <v>182.82499999999999</v>
      </c>
      <c r="BB567" s="1">
        <f t="shared" si="243"/>
        <v>23.074999999999999</v>
      </c>
      <c r="BC567" s="1">
        <f t="shared" si="251"/>
        <v>0</v>
      </c>
      <c r="BD567" s="1">
        <f t="shared" si="251"/>
        <v>44.902702702702705</v>
      </c>
      <c r="BE567" s="1">
        <f t="shared" si="251"/>
        <v>166.1783783783784</v>
      </c>
      <c r="BF567" s="1">
        <f t="shared" si="244"/>
        <v>16.118918918918919</v>
      </c>
      <c r="BG567" s="1">
        <f t="shared" si="252"/>
        <v>0</v>
      </c>
      <c r="BH567" s="1">
        <f t="shared" si="252"/>
        <v>9.3749999999999986E-2</v>
      </c>
      <c r="BI567" s="1">
        <f t="shared" si="252"/>
        <v>0.8046875</v>
      </c>
      <c r="BJ567" s="1">
        <f t="shared" si="245"/>
        <v>0.1015625</v>
      </c>
      <c r="BK567" s="1">
        <f t="shared" si="253"/>
        <v>0</v>
      </c>
      <c r="BL567" s="1">
        <f t="shared" si="253"/>
        <v>0.19763513513513511</v>
      </c>
      <c r="BM567" s="1">
        <f t="shared" si="253"/>
        <v>0.73141891891891897</v>
      </c>
      <c r="BN567" s="1">
        <f t="shared" si="246"/>
        <v>7.0945945945945943E-2</v>
      </c>
    </row>
    <row r="568" spans="1:66" hidden="1">
      <c r="A568" s="2" t="s">
        <v>161</v>
      </c>
      <c r="B568" s="2" t="s">
        <v>105</v>
      </c>
      <c r="C568" s="2" t="s">
        <v>164</v>
      </c>
      <c r="D568" s="2" t="s">
        <v>307</v>
      </c>
      <c r="E568" s="6" t="s">
        <v>82</v>
      </c>
      <c r="F568" s="2" t="s">
        <v>1141</v>
      </c>
      <c r="G568" s="2" t="s">
        <v>1433</v>
      </c>
      <c r="H568" s="2" t="s">
        <v>1141</v>
      </c>
      <c r="I568" s="2">
        <v>144</v>
      </c>
      <c r="J568" s="2">
        <v>25</v>
      </c>
      <c r="K568" s="2" t="str">
        <f t="shared" si="228"/>
        <v>MINERIO</v>
      </c>
      <c r="L568" s="2">
        <f t="shared" si="229"/>
        <v>3.5000000000000004E-5</v>
      </c>
      <c r="M568" s="2">
        <f t="shared" si="230"/>
        <v>6.25</v>
      </c>
      <c r="N568" s="8">
        <v>0.14000000000000001</v>
      </c>
      <c r="O568" s="11">
        <v>0.25</v>
      </c>
      <c r="P568" s="11">
        <f t="shared" si="254"/>
        <v>0</v>
      </c>
      <c r="Q568" s="11">
        <f t="shared" si="255"/>
        <v>1</v>
      </c>
      <c r="R568" s="11">
        <f t="shared" si="256"/>
        <v>0</v>
      </c>
      <c r="S568" s="11">
        <f t="shared" si="257"/>
        <v>2140369</v>
      </c>
      <c r="T568" s="2">
        <v>0</v>
      </c>
      <c r="U568" s="2">
        <v>1463</v>
      </c>
      <c r="V568" s="2">
        <f t="shared" si="231"/>
        <v>0</v>
      </c>
      <c r="W568" s="2">
        <f t="shared" si="232"/>
        <v>1</v>
      </c>
      <c r="X568" s="2">
        <v>0</v>
      </c>
      <c r="Y568" s="2">
        <v>400</v>
      </c>
      <c r="Z568" s="5">
        <v>0</v>
      </c>
      <c r="AA568" s="5">
        <v>11</v>
      </c>
      <c r="AB568" s="5">
        <v>756</v>
      </c>
      <c r="AC568" s="5">
        <v>164</v>
      </c>
      <c r="AD568" s="5">
        <v>15</v>
      </c>
      <c r="AE568" s="5">
        <v>44</v>
      </c>
      <c r="AF568" s="5">
        <f t="shared" si="233"/>
        <v>0</v>
      </c>
      <c r="AG568" s="5">
        <f t="shared" si="234"/>
        <v>1.1815252416756176E-2</v>
      </c>
      <c r="AH568" s="5">
        <f t="shared" si="235"/>
        <v>0.81203007518796988</v>
      </c>
      <c r="AI568" s="5">
        <f t="shared" si="236"/>
        <v>0.17615467239527391</v>
      </c>
      <c r="AJ568" s="5">
        <v>0</v>
      </c>
      <c r="AK568" s="3">
        <v>0</v>
      </c>
      <c r="AL568" s="3">
        <v>705</v>
      </c>
      <c r="AM568" s="3">
        <v>256</v>
      </c>
      <c r="AN568" s="3">
        <v>2</v>
      </c>
      <c r="AO568" s="3">
        <v>27</v>
      </c>
      <c r="AP568" s="1">
        <f t="shared" si="237"/>
        <v>0</v>
      </c>
      <c r="AQ568" s="1">
        <f t="shared" si="238"/>
        <v>0</v>
      </c>
      <c r="AR568" s="1">
        <f t="shared" si="239"/>
        <v>0.73361082206035377</v>
      </c>
      <c r="AS568" s="1">
        <f t="shared" si="240"/>
        <v>0.26638917793964623</v>
      </c>
      <c r="AT568" s="5">
        <f t="shared" si="241"/>
        <v>931</v>
      </c>
      <c r="AU568" s="3">
        <f t="shared" si="247"/>
        <v>961</v>
      </c>
      <c r="AV568" s="2">
        <f t="shared" si="242"/>
        <v>1463</v>
      </c>
      <c r="AW568" s="1">
        <f t="shared" si="248"/>
        <v>0.31428571428571428</v>
      </c>
      <c r="AX568" s="1">
        <f t="shared" si="249"/>
        <v>0.304474505723205</v>
      </c>
      <c r="AY568" s="1">
        <f t="shared" si="250"/>
        <v>0</v>
      </c>
      <c r="AZ568" s="1">
        <f t="shared" si="250"/>
        <v>0</v>
      </c>
      <c r="BA568" s="1">
        <f t="shared" si="250"/>
        <v>214.65452653485951</v>
      </c>
      <c r="BB568" s="1">
        <f t="shared" si="243"/>
        <v>77.945473465140481</v>
      </c>
      <c r="BC568" s="1">
        <f t="shared" si="251"/>
        <v>0</v>
      </c>
      <c r="BD568" s="1">
        <f t="shared" si="251"/>
        <v>3.4571428571428573</v>
      </c>
      <c r="BE568" s="1">
        <f t="shared" si="251"/>
        <v>237.6</v>
      </c>
      <c r="BF568" s="1">
        <f t="shared" si="244"/>
        <v>51.542857142857144</v>
      </c>
      <c r="BG568" s="1">
        <f t="shared" si="252"/>
        <v>0</v>
      </c>
      <c r="BH568" s="1">
        <f t="shared" si="252"/>
        <v>0</v>
      </c>
      <c r="BI568" s="1">
        <f t="shared" si="252"/>
        <v>0.73361082206035366</v>
      </c>
      <c r="BJ568" s="1">
        <f t="shared" si="245"/>
        <v>0.26638917793964617</v>
      </c>
      <c r="BK568" s="1">
        <f t="shared" si="253"/>
        <v>0</v>
      </c>
      <c r="BL568" s="1">
        <f t="shared" si="253"/>
        <v>1.1815252416756176E-2</v>
      </c>
      <c r="BM568" s="1">
        <f t="shared" si="253"/>
        <v>0.81203007518796988</v>
      </c>
      <c r="BN568" s="1">
        <f t="shared" si="246"/>
        <v>0.17615467239527388</v>
      </c>
    </row>
    <row r="569" spans="1:66" hidden="1">
      <c r="A569" s="2" t="s">
        <v>616</v>
      </c>
      <c r="B569" s="2" t="s">
        <v>105</v>
      </c>
      <c r="C569" s="2" t="s">
        <v>163</v>
      </c>
      <c r="D569" s="2" t="s">
        <v>674</v>
      </c>
      <c r="E569" s="6" t="s">
        <v>107</v>
      </c>
      <c r="F569" s="2" t="s">
        <v>1436</v>
      </c>
      <c r="G569" s="2" t="s">
        <v>1433</v>
      </c>
      <c r="H569" s="2" t="s">
        <v>1434</v>
      </c>
      <c r="I569" s="2">
        <v>12</v>
      </c>
      <c r="K569" s="2" t="str">
        <f t="shared" si="228"/>
        <v>ESTERIL</v>
      </c>
      <c r="L569" s="2">
        <f t="shared" si="229"/>
        <v>0</v>
      </c>
      <c r="M569" s="2">
        <f t="shared" si="230"/>
        <v>0</v>
      </c>
      <c r="N569" s="8">
        <v>0.14000000000000001</v>
      </c>
      <c r="O569" s="11">
        <v>0.13</v>
      </c>
      <c r="P569" s="11">
        <f t="shared" si="254"/>
        <v>9.5563139931740607E-3</v>
      </c>
      <c r="Q569" s="11">
        <f t="shared" si="255"/>
        <v>0.99999341402408304</v>
      </c>
      <c r="R569" s="11">
        <f t="shared" si="256"/>
        <v>19733.492150170649</v>
      </c>
      <c r="S569" s="11">
        <f t="shared" si="257"/>
        <v>2064955.4001638966</v>
      </c>
      <c r="T569" s="2">
        <v>14</v>
      </c>
      <c r="U569" s="2">
        <v>1451</v>
      </c>
      <c r="V569" s="2">
        <f t="shared" si="231"/>
        <v>9.5563139931740607E-3</v>
      </c>
      <c r="W569" s="2">
        <f t="shared" si="232"/>
        <v>0.99044368600682597</v>
      </c>
      <c r="X569" s="2">
        <v>0</v>
      </c>
      <c r="Y569" s="2">
        <v>410</v>
      </c>
      <c r="Z569" s="2">
        <v>0</v>
      </c>
      <c r="AA569" s="2">
        <v>28</v>
      </c>
      <c r="AB569" s="2">
        <v>697</v>
      </c>
      <c r="AC569" s="2">
        <v>168</v>
      </c>
      <c r="AD569" s="2">
        <v>42</v>
      </c>
      <c r="AE569" s="2">
        <v>51</v>
      </c>
      <c r="AF569" s="5">
        <f t="shared" si="233"/>
        <v>0</v>
      </c>
      <c r="AG569" s="5">
        <f t="shared" si="234"/>
        <v>3.1354983202687571E-2</v>
      </c>
      <c r="AH569" s="5">
        <f t="shared" si="235"/>
        <v>0.78051511758118697</v>
      </c>
      <c r="AI569" s="5">
        <f t="shared" si="236"/>
        <v>0.18812989921612541</v>
      </c>
      <c r="AJ569" s="2">
        <v>0</v>
      </c>
      <c r="AK569" s="3">
        <v>28</v>
      </c>
      <c r="AL569" s="3">
        <v>697</v>
      </c>
      <c r="AM569" s="3">
        <v>168</v>
      </c>
      <c r="AN569" s="3">
        <v>42</v>
      </c>
      <c r="AO569" s="3">
        <v>51</v>
      </c>
      <c r="AP569" s="1">
        <f t="shared" si="237"/>
        <v>0</v>
      </c>
      <c r="AQ569" s="1">
        <f t="shared" si="238"/>
        <v>3.1354983202687571E-2</v>
      </c>
      <c r="AR569" s="1">
        <f t="shared" si="239"/>
        <v>0.78051511758118697</v>
      </c>
      <c r="AS569" s="1">
        <f t="shared" si="240"/>
        <v>0.18812989921612541</v>
      </c>
      <c r="AT569" s="5">
        <f t="shared" si="241"/>
        <v>893</v>
      </c>
      <c r="AU569" s="3">
        <f t="shared" si="247"/>
        <v>893</v>
      </c>
      <c r="AV569" s="2">
        <f t="shared" si="242"/>
        <v>1465</v>
      </c>
      <c r="AW569" s="1">
        <f t="shared" si="248"/>
        <v>0.32810750279955209</v>
      </c>
      <c r="AX569" s="1">
        <f t="shared" si="249"/>
        <v>0.32810750279955209</v>
      </c>
      <c r="AY569" s="1">
        <f t="shared" si="250"/>
        <v>0</v>
      </c>
      <c r="AZ569" s="1">
        <f t="shared" si="250"/>
        <v>9.1870100783874591</v>
      </c>
      <c r="BA569" s="1">
        <f t="shared" si="250"/>
        <v>228.69092945128781</v>
      </c>
      <c r="BB569" s="1">
        <f t="shared" si="243"/>
        <v>55.122060470324747</v>
      </c>
      <c r="BC569" s="1">
        <f t="shared" si="251"/>
        <v>0</v>
      </c>
      <c r="BD569" s="1">
        <f t="shared" si="251"/>
        <v>9.1870100783874591</v>
      </c>
      <c r="BE569" s="1">
        <f t="shared" si="251"/>
        <v>228.69092945128781</v>
      </c>
      <c r="BF569" s="1">
        <f t="shared" si="244"/>
        <v>55.122060470324747</v>
      </c>
      <c r="BG569" s="1">
        <f t="shared" si="252"/>
        <v>0</v>
      </c>
      <c r="BH569" s="1">
        <f t="shared" si="252"/>
        <v>3.1354983202687571E-2</v>
      </c>
      <c r="BI569" s="1">
        <f t="shared" si="252"/>
        <v>0.78051511758118708</v>
      </c>
      <c r="BJ569" s="1">
        <f t="shared" si="245"/>
        <v>0.18812989921612541</v>
      </c>
      <c r="BK569" s="1">
        <f t="shared" si="253"/>
        <v>0</v>
      </c>
      <c r="BL569" s="1">
        <f t="shared" si="253"/>
        <v>3.1354983202687571E-2</v>
      </c>
      <c r="BM569" s="1">
        <f t="shared" si="253"/>
        <v>0.78051511758118708</v>
      </c>
      <c r="BN569" s="1">
        <f t="shared" si="246"/>
        <v>0.18812989921612541</v>
      </c>
    </row>
    <row r="570" spans="1:66" hidden="1">
      <c r="A570" s="2" t="s">
        <v>616</v>
      </c>
      <c r="B570" s="2" t="s">
        <v>105</v>
      </c>
      <c r="C570" s="2" t="s">
        <v>164</v>
      </c>
      <c r="D570" s="2" t="s">
        <v>801</v>
      </c>
      <c r="E570" s="6" t="s">
        <v>14</v>
      </c>
      <c r="F570" s="2" t="s">
        <v>1436</v>
      </c>
      <c r="G570" s="2" t="s">
        <v>1433</v>
      </c>
      <c r="H570" s="2" t="s">
        <v>1434</v>
      </c>
      <c r="I570" s="2">
        <v>40</v>
      </c>
      <c r="J570" s="2">
        <v>120</v>
      </c>
      <c r="K570" s="2" t="str">
        <f t="shared" si="228"/>
        <v>ESTERIL</v>
      </c>
      <c r="L570" s="2">
        <f t="shared" si="229"/>
        <v>1.5600000000000002E-4</v>
      </c>
      <c r="M570" s="2">
        <f t="shared" si="230"/>
        <v>13.2</v>
      </c>
      <c r="N570" s="8">
        <v>0.13</v>
      </c>
      <c r="O570" s="11">
        <v>0.11</v>
      </c>
      <c r="P570" s="11">
        <f t="shared" si="254"/>
        <v>3.4539174695509909E-3</v>
      </c>
      <c r="Q570" s="11">
        <f t="shared" si="255"/>
        <v>0.99999936995343064</v>
      </c>
      <c r="R570" s="11">
        <f t="shared" si="256"/>
        <v>103079.98745682604</v>
      </c>
      <c r="S570" s="11">
        <f t="shared" si="257"/>
        <v>29844350.196657699</v>
      </c>
      <c r="T570" s="2">
        <v>19</v>
      </c>
      <c r="U570" s="2">
        <v>5482</v>
      </c>
      <c r="V570" s="2">
        <f t="shared" si="231"/>
        <v>3.4539174695509909E-3</v>
      </c>
      <c r="W570" s="2">
        <f t="shared" si="232"/>
        <v>0.99654608253044896</v>
      </c>
      <c r="X570" s="2">
        <v>0</v>
      </c>
      <c r="Y570" s="2">
        <v>747</v>
      </c>
      <c r="Z570" s="5">
        <v>0</v>
      </c>
      <c r="AA570" s="5">
        <v>40</v>
      </c>
      <c r="AB570" s="5">
        <v>2800</v>
      </c>
      <c r="AC570" s="5">
        <v>560</v>
      </c>
      <c r="AD570" s="5">
        <v>47</v>
      </c>
      <c r="AE570" s="5">
        <v>103</v>
      </c>
      <c r="AF570" s="5">
        <f t="shared" si="233"/>
        <v>0</v>
      </c>
      <c r="AG570" s="5">
        <f t="shared" si="234"/>
        <v>1.1764705882352941E-2</v>
      </c>
      <c r="AH570" s="5">
        <f t="shared" si="235"/>
        <v>0.82352941176470584</v>
      </c>
      <c r="AI570" s="5">
        <f t="shared" si="236"/>
        <v>0.16470588235294117</v>
      </c>
      <c r="AJ570" s="5">
        <v>0</v>
      </c>
      <c r="AK570" s="3">
        <v>10</v>
      </c>
      <c r="AL570" s="3">
        <v>2613</v>
      </c>
      <c r="AM570" s="3">
        <v>843</v>
      </c>
      <c r="AN570" s="3">
        <v>20</v>
      </c>
      <c r="AO570" s="3">
        <v>64</v>
      </c>
      <c r="AP570" s="1">
        <f t="shared" si="237"/>
        <v>0</v>
      </c>
      <c r="AQ570" s="1">
        <f t="shared" si="238"/>
        <v>2.8851702250432777E-3</v>
      </c>
      <c r="AR570" s="1">
        <f t="shared" si="239"/>
        <v>0.75389497980380837</v>
      </c>
      <c r="AS570" s="1">
        <f t="shared" si="240"/>
        <v>0.24321984997114829</v>
      </c>
      <c r="AT570" s="5">
        <f t="shared" si="241"/>
        <v>3400</v>
      </c>
      <c r="AU570" s="3">
        <f t="shared" si="247"/>
        <v>3466</v>
      </c>
      <c r="AV570" s="2">
        <f t="shared" si="242"/>
        <v>5501</v>
      </c>
      <c r="AW570" s="1">
        <f t="shared" si="248"/>
        <v>0.32358823529411762</v>
      </c>
      <c r="AX570" s="1">
        <f t="shared" si="249"/>
        <v>0.31742642815926142</v>
      </c>
      <c r="AY570" s="1">
        <f t="shared" si="250"/>
        <v>0</v>
      </c>
      <c r="AZ570" s="1">
        <f t="shared" si="250"/>
        <v>3.1742642815926141</v>
      </c>
      <c r="BA570" s="1">
        <f t="shared" si="250"/>
        <v>829.4352567801501</v>
      </c>
      <c r="BB570" s="1">
        <f t="shared" si="243"/>
        <v>267.59047893825738</v>
      </c>
      <c r="BC570" s="1">
        <f t="shared" si="251"/>
        <v>0</v>
      </c>
      <c r="BD570" s="1">
        <f t="shared" si="251"/>
        <v>12.943529411764704</v>
      </c>
      <c r="BE570" s="1">
        <f t="shared" si="251"/>
        <v>906.04705882352937</v>
      </c>
      <c r="BF570" s="1">
        <f t="shared" si="244"/>
        <v>181.20941176470586</v>
      </c>
      <c r="BG570" s="1">
        <f t="shared" si="252"/>
        <v>0</v>
      </c>
      <c r="BH570" s="1">
        <f t="shared" si="252"/>
        <v>2.8851702250432777E-3</v>
      </c>
      <c r="BI570" s="1">
        <f t="shared" si="252"/>
        <v>0.75389497980380848</v>
      </c>
      <c r="BJ570" s="1">
        <f t="shared" si="245"/>
        <v>0.24321984997114832</v>
      </c>
      <c r="BK570" s="1">
        <f t="shared" si="253"/>
        <v>0</v>
      </c>
      <c r="BL570" s="1">
        <f t="shared" si="253"/>
        <v>1.1764705882352939E-2</v>
      </c>
      <c r="BM570" s="1">
        <f t="shared" si="253"/>
        <v>0.82352941176470584</v>
      </c>
      <c r="BN570" s="1">
        <f t="shared" si="246"/>
        <v>0.16470588235294115</v>
      </c>
    </row>
    <row r="571" spans="1:66" hidden="1">
      <c r="A571" s="2" t="s">
        <v>161</v>
      </c>
      <c r="B571" s="2" t="s">
        <v>105</v>
      </c>
      <c r="C571" s="2" t="s">
        <v>164</v>
      </c>
      <c r="D571" s="2" t="s">
        <v>294</v>
      </c>
      <c r="E571" s="6" t="s">
        <v>81</v>
      </c>
      <c r="F571" s="2" t="s">
        <v>1436</v>
      </c>
      <c r="G571" s="2" t="s">
        <v>1433</v>
      </c>
      <c r="H571" s="2" t="s">
        <v>1434</v>
      </c>
      <c r="I571" s="2">
        <v>131</v>
      </c>
      <c r="J571" s="2">
        <v>95</v>
      </c>
      <c r="K571" s="2" t="str">
        <f t="shared" si="228"/>
        <v>MINERIO</v>
      </c>
      <c r="L571" s="2">
        <f t="shared" si="229"/>
        <v>1.2349999999999999E-4</v>
      </c>
      <c r="M571" s="2">
        <f t="shared" si="230"/>
        <v>40.85</v>
      </c>
      <c r="N571" s="8">
        <v>0.13</v>
      </c>
      <c r="O571" s="11">
        <v>0.43</v>
      </c>
      <c r="P571" s="11">
        <f t="shared" si="254"/>
        <v>1.9720101781170483E-2</v>
      </c>
      <c r="Q571" s="11">
        <f t="shared" si="255"/>
        <v>0.999993601565346</v>
      </c>
      <c r="R571" s="11">
        <f t="shared" si="256"/>
        <v>179855.21628498728</v>
      </c>
      <c r="S571" s="11">
        <f t="shared" si="257"/>
        <v>9120341.6437165812</v>
      </c>
      <c r="T571" s="2">
        <v>62</v>
      </c>
      <c r="U571" s="2">
        <v>3082</v>
      </c>
      <c r="V571" s="2">
        <f t="shared" si="231"/>
        <v>1.9720101781170483E-2</v>
      </c>
      <c r="W571" s="2">
        <f t="shared" si="232"/>
        <v>0.98027989821882955</v>
      </c>
      <c r="X571" s="2">
        <v>0</v>
      </c>
      <c r="Y571" s="2">
        <v>671</v>
      </c>
      <c r="Z571" s="5">
        <v>0</v>
      </c>
      <c r="AA571" s="5">
        <v>13</v>
      </c>
      <c r="AB571" s="5">
        <v>1626</v>
      </c>
      <c r="AC571" s="5">
        <v>394</v>
      </c>
      <c r="AD571" s="5">
        <v>12</v>
      </c>
      <c r="AE571" s="5">
        <v>48</v>
      </c>
      <c r="AF571" s="5">
        <f t="shared" si="233"/>
        <v>0</v>
      </c>
      <c r="AG571" s="5">
        <f t="shared" si="234"/>
        <v>6.3944909001475651E-3</v>
      </c>
      <c r="AH571" s="5">
        <f t="shared" si="235"/>
        <v>0.7998032464338416</v>
      </c>
      <c r="AI571" s="5">
        <f t="shared" si="236"/>
        <v>0.19380226266601083</v>
      </c>
      <c r="AJ571" s="5">
        <v>0</v>
      </c>
      <c r="AK571" s="3">
        <v>6</v>
      </c>
      <c r="AL571" s="3">
        <v>1463</v>
      </c>
      <c r="AM571" s="3">
        <v>591</v>
      </c>
      <c r="AN571" s="3">
        <v>7</v>
      </c>
      <c r="AO571" s="3">
        <v>26</v>
      </c>
      <c r="AP571" s="1">
        <f t="shared" si="237"/>
        <v>0</v>
      </c>
      <c r="AQ571" s="1">
        <f t="shared" si="238"/>
        <v>2.9126213592233011E-3</v>
      </c>
      <c r="AR571" s="1">
        <f t="shared" si="239"/>
        <v>0.71019417475728153</v>
      </c>
      <c r="AS571" s="1">
        <f t="shared" si="240"/>
        <v>0.28689320388349515</v>
      </c>
      <c r="AT571" s="5">
        <f t="shared" si="241"/>
        <v>2033</v>
      </c>
      <c r="AU571" s="3">
        <f t="shared" si="247"/>
        <v>2060</v>
      </c>
      <c r="AV571" s="2">
        <f t="shared" si="242"/>
        <v>3144</v>
      </c>
      <c r="AW571" s="1">
        <f t="shared" si="248"/>
        <v>0.30929660600098374</v>
      </c>
      <c r="AX571" s="1">
        <f t="shared" si="249"/>
        <v>0.30524271844660195</v>
      </c>
      <c r="AY571" s="1">
        <f t="shared" si="250"/>
        <v>0</v>
      </c>
      <c r="AZ571" s="1">
        <f t="shared" si="250"/>
        <v>1.8314563106796116</v>
      </c>
      <c r="BA571" s="1">
        <f t="shared" si="250"/>
        <v>446.57009708737866</v>
      </c>
      <c r="BB571" s="1">
        <f t="shared" si="243"/>
        <v>180.39844660194174</v>
      </c>
      <c r="BC571" s="1">
        <f t="shared" si="251"/>
        <v>0</v>
      </c>
      <c r="BD571" s="1">
        <f t="shared" si="251"/>
        <v>4.0208558780127888</v>
      </c>
      <c r="BE571" s="1">
        <f t="shared" si="251"/>
        <v>502.91628135759959</v>
      </c>
      <c r="BF571" s="1">
        <f t="shared" si="244"/>
        <v>121.8628627643876</v>
      </c>
      <c r="BG571" s="1">
        <f t="shared" si="252"/>
        <v>0</v>
      </c>
      <c r="BH571" s="1">
        <f t="shared" si="252"/>
        <v>2.9126213592233011E-3</v>
      </c>
      <c r="BI571" s="1">
        <f t="shared" si="252"/>
        <v>0.71019417475728164</v>
      </c>
      <c r="BJ571" s="1">
        <f t="shared" si="245"/>
        <v>0.28689320388349515</v>
      </c>
      <c r="BK571" s="1">
        <f t="shared" si="253"/>
        <v>0</v>
      </c>
      <c r="BL571" s="1">
        <f t="shared" si="253"/>
        <v>6.3944909001475651E-3</v>
      </c>
      <c r="BM571" s="1">
        <f t="shared" si="253"/>
        <v>0.7998032464338416</v>
      </c>
      <c r="BN571" s="1">
        <f t="shared" si="246"/>
        <v>0.19380226266601083</v>
      </c>
    </row>
    <row r="572" spans="1:66" hidden="1">
      <c r="A572" s="2" t="s">
        <v>1049</v>
      </c>
      <c r="B572" s="2" t="s">
        <v>105</v>
      </c>
      <c r="C572" s="2" t="s">
        <v>164</v>
      </c>
      <c r="E572" s="6" t="s">
        <v>15</v>
      </c>
      <c r="F572" s="2" t="s">
        <v>1436</v>
      </c>
      <c r="G572" s="2" t="s">
        <v>1433</v>
      </c>
      <c r="H572" s="2" t="s">
        <v>1434</v>
      </c>
      <c r="I572" s="2">
        <v>66</v>
      </c>
      <c r="J572" s="2">
        <v>75</v>
      </c>
      <c r="K572" s="2" t="str">
        <f t="shared" si="228"/>
        <v>ESTERIL</v>
      </c>
      <c r="L572" s="2">
        <f t="shared" si="229"/>
        <v>9.7499999999999998E-5</v>
      </c>
      <c r="M572" s="2">
        <f t="shared" si="230"/>
        <v>3</v>
      </c>
      <c r="N572" s="8">
        <v>0.13</v>
      </c>
      <c r="O572" s="11">
        <v>0.04</v>
      </c>
      <c r="P572" s="11">
        <f t="shared" si="254"/>
        <v>0</v>
      </c>
      <c r="Q572" s="11">
        <f t="shared" si="255"/>
        <v>1</v>
      </c>
      <c r="R572" s="11">
        <f t="shared" si="256"/>
        <v>0</v>
      </c>
      <c r="S572" s="11">
        <f t="shared" si="257"/>
        <v>7507600</v>
      </c>
      <c r="T572" s="2">
        <v>0</v>
      </c>
      <c r="U572" s="2">
        <v>2740</v>
      </c>
      <c r="V572" s="2">
        <f t="shared" si="231"/>
        <v>0</v>
      </c>
      <c r="W572" s="2">
        <f t="shared" si="232"/>
        <v>1</v>
      </c>
      <c r="X572" s="2">
        <v>0</v>
      </c>
      <c r="Y572" s="2">
        <v>688</v>
      </c>
      <c r="Z572" s="2">
        <v>0</v>
      </c>
      <c r="AA572" s="2">
        <v>33</v>
      </c>
      <c r="AB572" s="2">
        <v>1373</v>
      </c>
      <c r="AC572" s="2">
        <v>329</v>
      </c>
      <c r="AD572" s="2">
        <v>31</v>
      </c>
      <c r="AE572" s="2">
        <v>56</v>
      </c>
      <c r="AF572" s="5">
        <f t="shared" si="233"/>
        <v>0</v>
      </c>
      <c r="AG572" s="5">
        <f t="shared" si="234"/>
        <v>1.9020172910662825E-2</v>
      </c>
      <c r="AH572" s="5">
        <f t="shared" si="235"/>
        <v>0.79135446685878963</v>
      </c>
      <c r="AI572" s="5">
        <f t="shared" si="236"/>
        <v>0.18962536023054755</v>
      </c>
      <c r="AJ572" s="2">
        <v>0</v>
      </c>
      <c r="AK572" s="3">
        <v>11</v>
      </c>
      <c r="AL572" s="3">
        <v>1307</v>
      </c>
      <c r="AM572" s="3">
        <v>448</v>
      </c>
      <c r="AN572" s="3">
        <v>11</v>
      </c>
      <c r="AO572" s="3">
        <v>41</v>
      </c>
      <c r="AP572" s="1">
        <f t="shared" si="237"/>
        <v>0</v>
      </c>
      <c r="AQ572" s="1">
        <f t="shared" si="238"/>
        <v>6.2287655719139301E-3</v>
      </c>
      <c r="AR572" s="1">
        <f t="shared" si="239"/>
        <v>0.74009060022650053</v>
      </c>
      <c r="AS572" s="1">
        <f t="shared" si="240"/>
        <v>0.25368063420158549</v>
      </c>
      <c r="AT572" s="5">
        <f t="shared" si="241"/>
        <v>1735</v>
      </c>
      <c r="AU572" s="3">
        <f t="shared" si="247"/>
        <v>1766</v>
      </c>
      <c r="AV572" s="2">
        <f t="shared" si="242"/>
        <v>2740</v>
      </c>
      <c r="AW572" s="1">
        <f t="shared" si="248"/>
        <v>0.31585014409221901</v>
      </c>
      <c r="AX572" s="1">
        <f t="shared" si="249"/>
        <v>0.31030577576443941</v>
      </c>
      <c r="AY572" s="1">
        <f t="shared" si="250"/>
        <v>0</v>
      </c>
      <c r="AZ572" s="1">
        <f t="shared" si="250"/>
        <v>3.4133635334088335</v>
      </c>
      <c r="BA572" s="1">
        <f t="shared" si="250"/>
        <v>405.5696489241223</v>
      </c>
      <c r="BB572" s="1">
        <f t="shared" si="243"/>
        <v>139.01698754246885</v>
      </c>
      <c r="BC572" s="1">
        <f t="shared" si="251"/>
        <v>0</v>
      </c>
      <c r="BD572" s="1">
        <f t="shared" si="251"/>
        <v>10.423054755043227</v>
      </c>
      <c r="BE572" s="1">
        <f t="shared" si="251"/>
        <v>433.66224783861668</v>
      </c>
      <c r="BF572" s="1">
        <f t="shared" si="244"/>
        <v>103.91469740634005</v>
      </c>
      <c r="BG572" s="1">
        <f t="shared" si="252"/>
        <v>0</v>
      </c>
      <c r="BH572" s="1">
        <f t="shared" si="252"/>
        <v>6.2287655719139301E-3</v>
      </c>
      <c r="BI572" s="1">
        <f t="shared" si="252"/>
        <v>0.74009060022650053</v>
      </c>
      <c r="BJ572" s="1">
        <f t="shared" si="245"/>
        <v>0.25368063420158549</v>
      </c>
      <c r="BK572" s="1">
        <f t="shared" si="253"/>
        <v>0</v>
      </c>
      <c r="BL572" s="1">
        <f t="shared" si="253"/>
        <v>1.9020172910662821E-2</v>
      </c>
      <c r="BM572" s="1">
        <f t="shared" si="253"/>
        <v>0.79135446685878952</v>
      </c>
      <c r="BN572" s="1">
        <f t="shared" si="246"/>
        <v>0.18962536023054755</v>
      </c>
    </row>
    <row r="573" spans="1:66" hidden="1">
      <c r="A573" s="2" t="s">
        <v>161</v>
      </c>
      <c r="B573" s="2" t="s">
        <v>105</v>
      </c>
      <c r="C573" s="2" t="s">
        <v>164</v>
      </c>
      <c r="D573" s="2" t="s">
        <v>422</v>
      </c>
      <c r="E573" s="6" t="s">
        <v>92</v>
      </c>
      <c r="F573" s="2" t="s">
        <v>1436</v>
      </c>
      <c r="G573" s="2" t="s">
        <v>1433</v>
      </c>
      <c r="H573" s="2" t="s">
        <v>1434</v>
      </c>
      <c r="I573" s="2">
        <v>259</v>
      </c>
      <c r="J573" s="2">
        <v>45</v>
      </c>
      <c r="K573" s="2" t="str">
        <f t="shared" si="228"/>
        <v>MINERIO</v>
      </c>
      <c r="L573" s="2">
        <f t="shared" si="229"/>
        <v>5.8500000000000006E-5</v>
      </c>
      <c r="M573" s="2">
        <f t="shared" si="230"/>
        <v>61.650000000000006</v>
      </c>
      <c r="N573" s="8">
        <v>0.13</v>
      </c>
      <c r="O573" s="11">
        <v>1.37</v>
      </c>
      <c r="P573" s="11">
        <f t="shared" si="254"/>
        <v>3.4979423868312758E-2</v>
      </c>
      <c r="Q573" s="11">
        <f t="shared" si="255"/>
        <v>0.99997513962027973</v>
      </c>
      <c r="R573" s="11">
        <f t="shared" si="256"/>
        <v>64317.925925925927</v>
      </c>
      <c r="S573" s="11">
        <f t="shared" si="257"/>
        <v>1838690.2883248348</v>
      </c>
      <c r="T573" s="2">
        <v>51</v>
      </c>
      <c r="U573" s="2">
        <v>1407</v>
      </c>
      <c r="V573" s="2">
        <f t="shared" si="231"/>
        <v>3.4979423868312758E-2</v>
      </c>
      <c r="W573" s="2">
        <f t="shared" si="232"/>
        <v>0.96502057613168724</v>
      </c>
      <c r="X573" s="2">
        <v>0</v>
      </c>
      <c r="Y573" s="2">
        <v>475</v>
      </c>
      <c r="Z573" s="5">
        <v>0</v>
      </c>
      <c r="AA573" s="5">
        <v>19</v>
      </c>
      <c r="AB573" s="5">
        <v>732</v>
      </c>
      <c r="AC573" s="5">
        <v>218</v>
      </c>
      <c r="AD573" s="5">
        <v>22</v>
      </c>
      <c r="AE573" s="5">
        <v>43</v>
      </c>
      <c r="AF573" s="5">
        <f t="shared" si="233"/>
        <v>0</v>
      </c>
      <c r="AG573" s="5">
        <f t="shared" si="234"/>
        <v>1.9607843137254902E-2</v>
      </c>
      <c r="AH573" s="5">
        <f t="shared" si="235"/>
        <v>0.7554179566563467</v>
      </c>
      <c r="AI573" s="5">
        <f t="shared" si="236"/>
        <v>0.22497420020639836</v>
      </c>
      <c r="AJ573" s="5">
        <v>0</v>
      </c>
      <c r="AK573" s="3">
        <v>9</v>
      </c>
      <c r="AL573" s="3">
        <v>684</v>
      </c>
      <c r="AM573" s="3">
        <v>301</v>
      </c>
      <c r="AN573" s="3">
        <v>12</v>
      </c>
      <c r="AO573" s="3">
        <v>28</v>
      </c>
      <c r="AP573" s="1">
        <f t="shared" si="237"/>
        <v>0</v>
      </c>
      <c r="AQ573" s="1">
        <f t="shared" si="238"/>
        <v>9.0543259557344068E-3</v>
      </c>
      <c r="AR573" s="1">
        <f t="shared" si="239"/>
        <v>0.68812877263581484</v>
      </c>
      <c r="AS573" s="1">
        <f t="shared" si="240"/>
        <v>0.30281690140845069</v>
      </c>
      <c r="AT573" s="5">
        <f t="shared" si="241"/>
        <v>969</v>
      </c>
      <c r="AU573" s="3">
        <f t="shared" si="247"/>
        <v>994</v>
      </c>
      <c r="AV573" s="2">
        <f t="shared" si="242"/>
        <v>1458</v>
      </c>
      <c r="AW573" s="1">
        <f t="shared" si="248"/>
        <v>0.30092879256965943</v>
      </c>
      <c r="AX573" s="1">
        <f t="shared" si="249"/>
        <v>0.29336016096579476</v>
      </c>
      <c r="AY573" s="1">
        <f t="shared" si="250"/>
        <v>0</v>
      </c>
      <c r="AZ573" s="1">
        <f t="shared" si="250"/>
        <v>2.6402414486921528</v>
      </c>
      <c r="BA573" s="1">
        <f t="shared" si="250"/>
        <v>200.65835010060363</v>
      </c>
      <c r="BB573" s="1">
        <f t="shared" si="243"/>
        <v>88.301408450704216</v>
      </c>
      <c r="BC573" s="1">
        <f t="shared" si="251"/>
        <v>0</v>
      </c>
      <c r="BD573" s="1">
        <f t="shared" si="251"/>
        <v>5.7176470588235295</v>
      </c>
      <c r="BE573" s="1">
        <f t="shared" si="251"/>
        <v>220.27987616099071</v>
      </c>
      <c r="BF573" s="1">
        <f t="shared" si="244"/>
        <v>65.602476780185754</v>
      </c>
      <c r="BG573" s="1">
        <f t="shared" si="252"/>
        <v>0</v>
      </c>
      <c r="BH573" s="1">
        <f t="shared" si="252"/>
        <v>9.054325955734405E-3</v>
      </c>
      <c r="BI573" s="1">
        <f t="shared" si="252"/>
        <v>0.68812877263581484</v>
      </c>
      <c r="BJ573" s="1">
        <f t="shared" si="245"/>
        <v>0.30281690140845063</v>
      </c>
      <c r="BK573" s="1">
        <f t="shared" si="253"/>
        <v>0</v>
      </c>
      <c r="BL573" s="1">
        <f t="shared" si="253"/>
        <v>1.9607843137254902E-2</v>
      </c>
      <c r="BM573" s="1">
        <f t="shared" si="253"/>
        <v>0.7554179566563467</v>
      </c>
      <c r="BN573" s="1">
        <f t="shared" si="246"/>
        <v>0.22497420020639833</v>
      </c>
    </row>
    <row r="574" spans="1:66" hidden="1">
      <c r="A574" s="2" t="s">
        <v>616</v>
      </c>
      <c r="B574" s="2" t="s">
        <v>105</v>
      </c>
      <c r="C574" s="2" t="s">
        <v>162</v>
      </c>
      <c r="D574" s="2" t="s">
        <v>726</v>
      </c>
      <c r="E574" s="6" t="s">
        <v>107</v>
      </c>
      <c r="F574" s="2" t="s">
        <v>1436</v>
      </c>
      <c r="G574" s="2" t="s">
        <v>1433</v>
      </c>
      <c r="H574" s="2" t="s">
        <v>1434</v>
      </c>
      <c r="I574" s="2">
        <v>9</v>
      </c>
      <c r="J574" s="2">
        <v>40</v>
      </c>
      <c r="K574" s="2" t="str">
        <f t="shared" si="228"/>
        <v>ESTERIL</v>
      </c>
      <c r="L574" s="2">
        <f t="shared" si="229"/>
        <v>5.2000000000000004E-5</v>
      </c>
      <c r="M574" s="2">
        <f t="shared" si="230"/>
        <v>1.6</v>
      </c>
      <c r="N574" s="9">
        <v>0.13</v>
      </c>
      <c r="O574" s="10">
        <v>0.04</v>
      </c>
      <c r="P574" s="11">
        <f t="shared" si="254"/>
        <v>1.4242115971515769E-2</v>
      </c>
      <c r="Q574" s="11">
        <f t="shared" si="255"/>
        <v>0.99999265118095526</v>
      </c>
      <c r="R574" s="11">
        <f t="shared" si="256"/>
        <v>51956.663275686675</v>
      </c>
      <c r="S574" s="11">
        <f t="shared" si="257"/>
        <v>3648073.1907732431</v>
      </c>
      <c r="T574" s="2">
        <v>28</v>
      </c>
      <c r="U574" s="2">
        <v>1938</v>
      </c>
      <c r="V574" s="2">
        <f t="shared" si="231"/>
        <v>1.4242115971515769E-2</v>
      </c>
      <c r="W574" s="2">
        <f t="shared" si="232"/>
        <v>0.98575788402848419</v>
      </c>
      <c r="X574" s="2">
        <v>0</v>
      </c>
      <c r="Y574" s="2">
        <v>455</v>
      </c>
      <c r="Z574" s="2">
        <v>0</v>
      </c>
      <c r="AA574" s="2">
        <v>44</v>
      </c>
      <c r="AB574" s="2">
        <v>979</v>
      </c>
      <c r="AC574" s="2">
        <v>176</v>
      </c>
      <c r="AD574" s="2">
        <v>55</v>
      </c>
      <c r="AE574" s="2">
        <v>67</v>
      </c>
      <c r="AF574" s="5">
        <f t="shared" si="233"/>
        <v>0</v>
      </c>
      <c r="AG574" s="5">
        <f t="shared" si="234"/>
        <v>3.669724770642202E-2</v>
      </c>
      <c r="AH574" s="5">
        <f t="shared" si="235"/>
        <v>0.8165137614678899</v>
      </c>
      <c r="AI574" s="5">
        <f t="shared" si="236"/>
        <v>0.14678899082568808</v>
      </c>
      <c r="AJ574" s="2">
        <v>0</v>
      </c>
      <c r="AK574" s="3">
        <v>12</v>
      </c>
      <c r="AL574" s="3">
        <v>962</v>
      </c>
      <c r="AM574" s="3">
        <v>266</v>
      </c>
      <c r="AN574" s="3">
        <v>22</v>
      </c>
      <c r="AO574" s="3">
        <v>59</v>
      </c>
      <c r="AP574" s="1">
        <f t="shared" si="237"/>
        <v>0</v>
      </c>
      <c r="AQ574" s="1">
        <f t="shared" si="238"/>
        <v>9.6774193548387101E-3</v>
      </c>
      <c r="AR574" s="1">
        <f t="shared" si="239"/>
        <v>0.77580645161290318</v>
      </c>
      <c r="AS574" s="1">
        <f t="shared" si="240"/>
        <v>0.21451612903225806</v>
      </c>
      <c r="AT574" s="5">
        <f t="shared" si="241"/>
        <v>1199</v>
      </c>
      <c r="AU574" s="3">
        <f t="shared" si="247"/>
        <v>1240</v>
      </c>
      <c r="AV574" s="2">
        <f t="shared" si="242"/>
        <v>1966</v>
      </c>
      <c r="AW574" s="1">
        <f t="shared" si="248"/>
        <v>0.32793994995829856</v>
      </c>
      <c r="AX574" s="1">
        <f t="shared" si="249"/>
        <v>0.31709677419354837</v>
      </c>
      <c r="AY574" s="1">
        <f t="shared" si="250"/>
        <v>0</v>
      </c>
      <c r="AZ574" s="1">
        <f t="shared" si="250"/>
        <v>3.8051612903225802</v>
      </c>
      <c r="BA574" s="1">
        <f t="shared" si="250"/>
        <v>305.04709677419351</v>
      </c>
      <c r="BB574" s="1">
        <f t="shared" si="243"/>
        <v>84.347741935483867</v>
      </c>
      <c r="BC574" s="1">
        <f t="shared" si="251"/>
        <v>0</v>
      </c>
      <c r="BD574" s="1">
        <f t="shared" si="251"/>
        <v>14.429357798165137</v>
      </c>
      <c r="BE574" s="1">
        <f t="shared" si="251"/>
        <v>321.05321100917428</v>
      </c>
      <c r="BF574" s="1">
        <f t="shared" si="244"/>
        <v>57.717431192660548</v>
      </c>
      <c r="BG574" s="1">
        <f t="shared" si="252"/>
        <v>0</v>
      </c>
      <c r="BH574" s="1">
        <f t="shared" si="252"/>
        <v>9.6774193548387101E-3</v>
      </c>
      <c r="BI574" s="1">
        <f t="shared" si="252"/>
        <v>0.77580645161290329</v>
      </c>
      <c r="BJ574" s="1">
        <f t="shared" si="245"/>
        <v>0.21451612903225808</v>
      </c>
      <c r="BK574" s="1">
        <f t="shared" si="253"/>
        <v>0</v>
      </c>
      <c r="BL574" s="1">
        <f t="shared" si="253"/>
        <v>3.669724770642202E-2</v>
      </c>
      <c r="BM574" s="1">
        <f t="shared" si="253"/>
        <v>0.81651376146788979</v>
      </c>
      <c r="BN574" s="1">
        <f t="shared" si="246"/>
        <v>0.14678899082568808</v>
      </c>
    </row>
    <row r="575" spans="1:66" hidden="1">
      <c r="A575" s="2" t="s">
        <v>161</v>
      </c>
      <c r="B575" s="2" t="s">
        <v>105</v>
      </c>
      <c r="C575" s="2" t="s">
        <v>164</v>
      </c>
      <c r="D575" s="2" t="s">
        <v>326</v>
      </c>
      <c r="E575" s="6" t="s">
        <v>84</v>
      </c>
      <c r="F575" s="2" t="s">
        <v>1436</v>
      </c>
      <c r="G575" s="2" t="s">
        <v>1433</v>
      </c>
      <c r="H575" s="2" t="s">
        <v>1434</v>
      </c>
      <c r="I575" s="2">
        <v>163</v>
      </c>
      <c r="J575" s="2">
        <v>35</v>
      </c>
      <c r="K575" s="2" t="str">
        <f t="shared" si="228"/>
        <v>ESTERIL</v>
      </c>
      <c r="L575" s="2">
        <f t="shared" si="229"/>
        <v>4.5500000000000001E-5</v>
      </c>
      <c r="M575" s="2">
        <f t="shared" si="230"/>
        <v>3.85</v>
      </c>
      <c r="N575" s="8">
        <v>0.13</v>
      </c>
      <c r="O575" s="11">
        <v>0.11</v>
      </c>
      <c r="P575" s="11">
        <f t="shared" si="254"/>
        <v>0</v>
      </c>
      <c r="Q575" s="11">
        <f t="shared" si="255"/>
        <v>1</v>
      </c>
      <c r="R575" s="11">
        <f t="shared" si="256"/>
        <v>0</v>
      </c>
      <c r="S575" s="11">
        <f t="shared" si="257"/>
        <v>1745041</v>
      </c>
      <c r="T575" s="2">
        <v>0</v>
      </c>
      <c r="U575" s="2">
        <v>1321</v>
      </c>
      <c r="V575" s="2">
        <f t="shared" si="231"/>
        <v>0</v>
      </c>
      <c r="W575" s="2">
        <f t="shared" si="232"/>
        <v>1</v>
      </c>
      <c r="X575" s="2">
        <v>0</v>
      </c>
      <c r="Y575" s="2">
        <v>400</v>
      </c>
      <c r="Z575" s="5">
        <v>1</v>
      </c>
      <c r="AA575" s="5">
        <v>598</v>
      </c>
      <c r="AB575" s="5">
        <v>363</v>
      </c>
      <c r="AC575" s="5">
        <v>4</v>
      </c>
      <c r="AD575" s="5">
        <v>21</v>
      </c>
      <c r="AE575" s="5"/>
      <c r="AF575" s="5">
        <f t="shared" si="233"/>
        <v>1.0351966873706005E-3</v>
      </c>
      <c r="AG575" s="5">
        <f t="shared" si="234"/>
        <v>0.61904761904761907</v>
      </c>
      <c r="AH575" s="5">
        <f t="shared" si="235"/>
        <v>0.37577639751552794</v>
      </c>
      <c r="AI575" s="5">
        <f t="shared" si="236"/>
        <v>4.140786749482402E-3</v>
      </c>
      <c r="AJ575" s="5">
        <v>0</v>
      </c>
      <c r="AK575" s="3">
        <v>0</v>
      </c>
      <c r="AL575" s="3">
        <v>471</v>
      </c>
      <c r="AM575" s="3">
        <v>499</v>
      </c>
      <c r="AN575" s="3">
        <v>1</v>
      </c>
      <c r="AO575" s="3">
        <v>16</v>
      </c>
      <c r="AP575" s="1">
        <f t="shared" si="237"/>
        <v>0</v>
      </c>
      <c r="AQ575" s="1">
        <f t="shared" si="238"/>
        <v>0</v>
      </c>
      <c r="AR575" s="1">
        <f t="shared" si="239"/>
        <v>0.48556701030927835</v>
      </c>
      <c r="AS575" s="1">
        <f t="shared" si="240"/>
        <v>0.5144329896907216</v>
      </c>
      <c r="AT575" s="5">
        <f t="shared" si="241"/>
        <v>966</v>
      </c>
      <c r="AU575" s="3">
        <f t="shared" si="247"/>
        <v>970</v>
      </c>
      <c r="AV575" s="2">
        <f t="shared" si="242"/>
        <v>1321</v>
      </c>
      <c r="AW575" s="1">
        <f t="shared" si="248"/>
        <v>0.27349896480331265</v>
      </c>
      <c r="AX575" s="1">
        <f t="shared" si="249"/>
        <v>0.27237113402061858</v>
      </c>
      <c r="AY575" s="1">
        <f t="shared" si="250"/>
        <v>0</v>
      </c>
      <c r="AZ575" s="1">
        <f t="shared" si="250"/>
        <v>0</v>
      </c>
      <c r="BA575" s="1">
        <f t="shared" si="250"/>
        <v>128.28680412371136</v>
      </c>
      <c r="BB575" s="1">
        <f t="shared" si="243"/>
        <v>135.91319587628868</v>
      </c>
      <c r="BC575" s="1">
        <f t="shared" si="251"/>
        <v>0.27349896480331265</v>
      </c>
      <c r="BD575" s="1">
        <f t="shared" si="251"/>
        <v>163.55238095238096</v>
      </c>
      <c r="BE575" s="1">
        <f t="shared" si="251"/>
        <v>99.280124223602485</v>
      </c>
      <c r="BF575" s="1">
        <f t="shared" si="244"/>
        <v>1.0939958592132506</v>
      </c>
      <c r="BG575" s="1">
        <f t="shared" si="252"/>
        <v>0</v>
      </c>
      <c r="BH575" s="1">
        <f t="shared" si="252"/>
        <v>0</v>
      </c>
      <c r="BI575" s="1">
        <f t="shared" si="252"/>
        <v>0.48556701030927835</v>
      </c>
      <c r="BJ575" s="1">
        <f t="shared" si="245"/>
        <v>0.5144329896907216</v>
      </c>
      <c r="BK575" s="1">
        <f t="shared" si="253"/>
        <v>1.0351966873706005E-3</v>
      </c>
      <c r="BL575" s="1">
        <f t="shared" si="253"/>
        <v>0.61904761904761907</v>
      </c>
      <c r="BM575" s="1">
        <f t="shared" si="253"/>
        <v>0.37577639751552799</v>
      </c>
      <c r="BN575" s="1">
        <f t="shared" si="246"/>
        <v>4.140786749482402E-3</v>
      </c>
    </row>
    <row r="576" spans="1:66" hidden="1">
      <c r="A576" s="2" t="s">
        <v>616</v>
      </c>
      <c r="B576" s="2" t="s">
        <v>105</v>
      </c>
      <c r="C576" s="2" t="s">
        <v>162</v>
      </c>
      <c r="D576" s="2" t="s">
        <v>723</v>
      </c>
      <c r="E576" s="6" t="s">
        <v>107</v>
      </c>
      <c r="F576" s="2" t="s">
        <v>1436</v>
      </c>
      <c r="G576" s="2" t="s">
        <v>1433</v>
      </c>
      <c r="H576" s="2" t="s">
        <v>1434</v>
      </c>
      <c r="I576" s="2">
        <v>6</v>
      </c>
      <c r="J576" s="2">
        <v>35</v>
      </c>
      <c r="K576" s="2" t="str">
        <f t="shared" si="228"/>
        <v>ESTERIL</v>
      </c>
      <c r="L576" s="2">
        <f t="shared" si="229"/>
        <v>4.5500000000000001E-5</v>
      </c>
      <c r="M576" s="2">
        <f t="shared" si="230"/>
        <v>4.9000000000000004</v>
      </c>
      <c r="N576" s="9">
        <v>0.13</v>
      </c>
      <c r="O576" s="10">
        <v>0.14000000000000001</v>
      </c>
      <c r="P576" s="11">
        <f t="shared" si="254"/>
        <v>0</v>
      </c>
      <c r="Q576" s="11">
        <f t="shared" si="255"/>
        <v>1</v>
      </c>
      <c r="R576" s="11">
        <f t="shared" si="256"/>
        <v>0</v>
      </c>
      <c r="S576" s="11">
        <f t="shared" si="257"/>
        <v>12033961</v>
      </c>
      <c r="T576" s="2">
        <v>0</v>
      </c>
      <c r="U576" s="2">
        <v>3469</v>
      </c>
      <c r="V576" s="2">
        <f t="shared" si="231"/>
        <v>0</v>
      </c>
      <c r="W576" s="2">
        <f t="shared" si="232"/>
        <v>1</v>
      </c>
      <c r="X576" s="2">
        <v>0</v>
      </c>
      <c r="Y576" s="2">
        <v>603</v>
      </c>
      <c r="Z576" s="2">
        <v>0</v>
      </c>
      <c r="AA576" s="2">
        <v>72</v>
      </c>
      <c r="AB576" s="2">
        <v>1608</v>
      </c>
      <c r="AC576" s="2">
        <v>336</v>
      </c>
      <c r="AD576" s="2">
        <v>82</v>
      </c>
      <c r="AE576" s="2">
        <v>126</v>
      </c>
      <c r="AF576" s="5">
        <f t="shared" si="233"/>
        <v>0</v>
      </c>
      <c r="AG576" s="5">
        <f t="shared" si="234"/>
        <v>3.5714285714285712E-2</v>
      </c>
      <c r="AH576" s="5">
        <f t="shared" si="235"/>
        <v>0.79761904761904767</v>
      </c>
      <c r="AI576" s="5">
        <f t="shared" si="236"/>
        <v>0.16666666666666666</v>
      </c>
      <c r="AJ576" s="2">
        <v>0</v>
      </c>
      <c r="AK576" s="3">
        <v>25</v>
      </c>
      <c r="AL576" s="3">
        <v>1556</v>
      </c>
      <c r="AM576" s="3">
        <v>527</v>
      </c>
      <c r="AN576" s="3">
        <v>31</v>
      </c>
      <c r="AO576" s="3">
        <v>85</v>
      </c>
      <c r="AP576" s="1">
        <f t="shared" si="237"/>
        <v>0</v>
      </c>
      <c r="AQ576" s="1">
        <f t="shared" si="238"/>
        <v>1.1859582542694497E-2</v>
      </c>
      <c r="AR576" s="1">
        <f t="shared" si="239"/>
        <v>0.73814041745730552</v>
      </c>
      <c r="AS576" s="1">
        <f t="shared" si="240"/>
        <v>0.25</v>
      </c>
      <c r="AT576" s="5">
        <f t="shared" si="241"/>
        <v>2016</v>
      </c>
      <c r="AU576" s="3">
        <f t="shared" si="247"/>
        <v>2108</v>
      </c>
      <c r="AV576" s="2">
        <f t="shared" si="242"/>
        <v>3469</v>
      </c>
      <c r="AW576" s="1">
        <f t="shared" si="248"/>
        <v>0.3441468253968254</v>
      </c>
      <c r="AX576" s="1">
        <f t="shared" si="249"/>
        <v>0.32912713472485766</v>
      </c>
      <c r="AY576" s="1">
        <f t="shared" si="250"/>
        <v>0</v>
      </c>
      <c r="AZ576" s="1">
        <f t="shared" si="250"/>
        <v>8.2281783681214407</v>
      </c>
      <c r="BA576" s="1">
        <f t="shared" si="250"/>
        <v>512.12182163187856</v>
      </c>
      <c r="BB576" s="1">
        <f t="shared" si="243"/>
        <v>173.45</v>
      </c>
      <c r="BC576" s="1">
        <f t="shared" si="251"/>
        <v>0</v>
      </c>
      <c r="BD576" s="1">
        <f t="shared" si="251"/>
        <v>24.778571428571428</v>
      </c>
      <c r="BE576" s="1">
        <f t="shared" si="251"/>
        <v>553.38809523809527</v>
      </c>
      <c r="BF576" s="1">
        <f t="shared" si="244"/>
        <v>115.63333333333333</v>
      </c>
      <c r="BG576" s="1">
        <f t="shared" si="252"/>
        <v>0</v>
      </c>
      <c r="BH576" s="1">
        <f t="shared" si="252"/>
        <v>1.1859582542694496E-2</v>
      </c>
      <c r="BI576" s="1">
        <f t="shared" si="252"/>
        <v>0.73814041745730552</v>
      </c>
      <c r="BJ576" s="1">
        <f t="shared" si="245"/>
        <v>0.25</v>
      </c>
      <c r="BK576" s="1">
        <f t="shared" si="253"/>
        <v>0</v>
      </c>
      <c r="BL576" s="1">
        <f t="shared" si="253"/>
        <v>3.5714285714285712E-2</v>
      </c>
      <c r="BM576" s="1">
        <f t="shared" si="253"/>
        <v>0.79761904761904756</v>
      </c>
      <c r="BN576" s="1">
        <f t="shared" si="246"/>
        <v>0.16666666666666663</v>
      </c>
    </row>
    <row r="577" spans="1:66" hidden="1">
      <c r="A577" s="2" t="s">
        <v>616</v>
      </c>
      <c r="B577" s="2" t="s">
        <v>105</v>
      </c>
      <c r="C577" s="2" t="s">
        <v>162</v>
      </c>
      <c r="D577" s="2" t="s">
        <v>719</v>
      </c>
      <c r="E577" s="6" t="s">
        <v>107</v>
      </c>
      <c r="F577" s="2" t="s">
        <v>1436</v>
      </c>
      <c r="G577" s="2" t="s">
        <v>1433</v>
      </c>
      <c r="H577" s="2" t="s">
        <v>1434</v>
      </c>
      <c r="I577" s="2">
        <v>2</v>
      </c>
      <c r="J577" s="2">
        <v>30</v>
      </c>
      <c r="K577" s="2" t="str">
        <f t="shared" si="228"/>
        <v>ESTERIL</v>
      </c>
      <c r="L577" s="2">
        <f t="shared" si="229"/>
        <v>3.9000000000000006E-5</v>
      </c>
      <c r="M577" s="2">
        <f t="shared" si="230"/>
        <v>4.8</v>
      </c>
      <c r="N577" s="9">
        <v>0.13</v>
      </c>
      <c r="O577" s="10">
        <v>0.16</v>
      </c>
      <c r="P577" s="11">
        <f t="shared" si="254"/>
        <v>0</v>
      </c>
      <c r="Q577" s="11">
        <f t="shared" si="255"/>
        <v>1</v>
      </c>
      <c r="R577" s="11">
        <f t="shared" si="256"/>
        <v>0</v>
      </c>
      <c r="S577" s="11">
        <f t="shared" si="257"/>
        <v>3474496</v>
      </c>
      <c r="T577" s="2">
        <v>0</v>
      </c>
      <c r="U577" s="2">
        <v>1864</v>
      </c>
      <c r="V577" s="2">
        <f t="shared" si="231"/>
        <v>0</v>
      </c>
      <c r="W577" s="2">
        <f t="shared" si="232"/>
        <v>1</v>
      </c>
      <c r="X577" s="2">
        <v>0</v>
      </c>
      <c r="Y577" s="2">
        <v>470</v>
      </c>
      <c r="Z577" s="2">
        <v>0</v>
      </c>
      <c r="AA577" s="2">
        <v>50</v>
      </c>
      <c r="AB577" s="2">
        <v>927</v>
      </c>
      <c r="AC577" s="2">
        <v>138</v>
      </c>
      <c r="AD577" s="2">
        <v>53</v>
      </c>
      <c r="AE577" s="2">
        <v>76</v>
      </c>
      <c r="AF577" s="5">
        <f t="shared" si="233"/>
        <v>0</v>
      </c>
      <c r="AG577" s="5">
        <f t="shared" si="234"/>
        <v>4.4843049327354258E-2</v>
      </c>
      <c r="AH577" s="5">
        <f t="shared" si="235"/>
        <v>0.83139013452914801</v>
      </c>
      <c r="AI577" s="5">
        <f t="shared" si="236"/>
        <v>0.12376681614349776</v>
      </c>
      <c r="AJ577" s="2">
        <v>0</v>
      </c>
      <c r="AK577" s="3">
        <v>25</v>
      </c>
      <c r="AL577" s="3">
        <v>931</v>
      </c>
      <c r="AM577" s="3">
        <v>216</v>
      </c>
      <c r="AN577" s="3">
        <v>21</v>
      </c>
      <c r="AO577" s="3">
        <v>51</v>
      </c>
      <c r="AP577" s="1">
        <f t="shared" si="237"/>
        <v>0</v>
      </c>
      <c r="AQ577" s="1">
        <f t="shared" si="238"/>
        <v>2.1331058020477817E-2</v>
      </c>
      <c r="AR577" s="1">
        <f t="shared" si="239"/>
        <v>0.79436860068259385</v>
      </c>
      <c r="AS577" s="1">
        <f t="shared" si="240"/>
        <v>0.18430034129692832</v>
      </c>
      <c r="AT577" s="5">
        <f t="shared" si="241"/>
        <v>1115</v>
      </c>
      <c r="AU577" s="3">
        <f t="shared" si="247"/>
        <v>1172</v>
      </c>
      <c r="AV577" s="2">
        <f t="shared" si="242"/>
        <v>1864</v>
      </c>
      <c r="AW577" s="1">
        <f t="shared" si="248"/>
        <v>0.33434977578475339</v>
      </c>
      <c r="AX577" s="1">
        <f t="shared" si="249"/>
        <v>0.31808873720136521</v>
      </c>
      <c r="AY577" s="1">
        <f t="shared" si="250"/>
        <v>0</v>
      </c>
      <c r="AZ577" s="1">
        <f t="shared" si="250"/>
        <v>7.9522184300341303</v>
      </c>
      <c r="BA577" s="1">
        <f t="shared" si="250"/>
        <v>296.14061433447102</v>
      </c>
      <c r="BB577" s="1">
        <f t="shared" si="243"/>
        <v>68.707167235494893</v>
      </c>
      <c r="BC577" s="1">
        <f t="shared" si="251"/>
        <v>0</v>
      </c>
      <c r="BD577" s="1">
        <f t="shared" si="251"/>
        <v>16.71748878923767</v>
      </c>
      <c r="BE577" s="1">
        <f t="shared" si="251"/>
        <v>309.94224215246641</v>
      </c>
      <c r="BF577" s="1">
        <f t="shared" si="244"/>
        <v>46.140269058295971</v>
      </c>
      <c r="BG577" s="1">
        <f t="shared" si="252"/>
        <v>0</v>
      </c>
      <c r="BH577" s="1">
        <f t="shared" si="252"/>
        <v>2.1331058020477814E-2</v>
      </c>
      <c r="BI577" s="1">
        <f t="shared" si="252"/>
        <v>0.79436860068259385</v>
      </c>
      <c r="BJ577" s="1">
        <f t="shared" si="245"/>
        <v>0.18430034129692832</v>
      </c>
      <c r="BK577" s="1">
        <f t="shared" si="253"/>
        <v>0</v>
      </c>
      <c r="BL577" s="1">
        <f t="shared" si="253"/>
        <v>4.4843049327354258E-2</v>
      </c>
      <c r="BM577" s="1">
        <f t="shared" si="253"/>
        <v>0.8313901345291479</v>
      </c>
      <c r="BN577" s="1">
        <f t="shared" si="246"/>
        <v>0.12376681614349776</v>
      </c>
    </row>
    <row r="578" spans="1:66">
      <c r="A578" s="2" t="s">
        <v>1047</v>
      </c>
      <c r="B578" s="2" t="s">
        <v>105</v>
      </c>
      <c r="C578" s="2" t="s">
        <v>1048</v>
      </c>
      <c r="D578" s="2">
        <v>16200</v>
      </c>
      <c r="E578" s="6" t="s">
        <v>66</v>
      </c>
      <c r="F578" s="2" t="s">
        <v>1141</v>
      </c>
      <c r="G578" s="2" t="s">
        <v>1433</v>
      </c>
      <c r="H578" s="2" t="s">
        <v>1141</v>
      </c>
      <c r="I578" s="2">
        <v>56</v>
      </c>
      <c r="J578" s="2">
        <v>15</v>
      </c>
      <c r="K578" s="2" t="str">
        <f t="shared" ref="K578:K641" si="258">IF(AND(N578&gt;0.08,O578&gt;0.2),"MINERIO","ESTERIL")</f>
        <v>MINERIO</v>
      </c>
      <c r="L578" s="2">
        <f t="shared" ref="L578:L641" si="259">N578*J578/100000</f>
        <v>1.9500000000000003E-5</v>
      </c>
      <c r="M578" s="2">
        <f t="shared" ref="M578:M641" si="260">O578*J578</f>
        <v>3.75</v>
      </c>
      <c r="N578" s="8">
        <v>0.13</v>
      </c>
      <c r="O578" s="11">
        <v>0.25</v>
      </c>
      <c r="P578" s="11">
        <f t="shared" si="254"/>
        <v>0</v>
      </c>
      <c r="Q578" s="11">
        <f t="shared" si="255"/>
        <v>1</v>
      </c>
      <c r="R578" s="11">
        <f t="shared" si="256"/>
        <v>0</v>
      </c>
      <c r="S578" s="11">
        <f t="shared" si="257"/>
        <v>597529</v>
      </c>
      <c r="T578" s="2">
        <v>0</v>
      </c>
      <c r="U578" s="2">
        <v>773</v>
      </c>
      <c r="V578" s="2">
        <f t="shared" ref="V578:V641" si="261">(T578/(T578+U578))</f>
        <v>0</v>
      </c>
      <c r="W578" s="2">
        <f t="shared" ref="W578:W641" si="262">(U578/(T578+U578))</f>
        <v>1</v>
      </c>
      <c r="X578" s="2">
        <v>0</v>
      </c>
      <c r="Y578" s="2">
        <v>326</v>
      </c>
      <c r="Z578" s="5">
        <v>0</v>
      </c>
      <c r="AA578" s="5">
        <v>14</v>
      </c>
      <c r="AB578" s="5">
        <v>410</v>
      </c>
      <c r="AC578" s="5">
        <v>77</v>
      </c>
      <c r="AD578" s="5">
        <v>26</v>
      </c>
      <c r="AE578" s="5">
        <v>31</v>
      </c>
      <c r="AF578" s="5">
        <f t="shared" ref="AF578:AF641" si="263">Z578/($Z578+$AA578+$AB578+$AC578)</f>
        <v>0</v>
      </c>
      <c r="AG578" s="5">
        <f t="shared" ref="AG578:AG641" si="264">AA578/($Z578+$AA578+$AB578+$AC578)</f>
        <v>2.7944111776447105E-2</v>
      </c>
      <c r="AH578" s="5">
        <f t="shared" ref="AH578:AH641" si="265">AB578/($Z578+$AA578+$AB578+$AC578)</f>
        <v>0.81836327345309379</v>
      </c>
      <c r="AI578" s="5">
        <f t="shared" ref="AI578:AI641" si="266">AC578/($Z578+$AA578+$AB578+$AC578)</f>
        <v>0.15369261477045909</v>
      </c>
      <c r="AJ578" s="5">
        <v>0</v>
      </c>
      <c r="AK578" s="3">
        <v>1</v>
      </c>
      <c r="AL578" s="3">
        <v>415</v>
      </c>
      <c r="AM578" s="3">
        <v>115</v>
      </c>
      <c r="AN578" s="3">
        <v>5</v>
      </c>
      <c r="AO578" s="3">
        <v>22</v>
      </c>
      <c r="AP578" s="1">
        <f t="shared" ref="AP578:AP641" si="267">AJ578/($AJ578+$AK578+$AL578+$AM578)</f>
        <v>0</v>
      </c>
      <c r="AQ578" s="1">
        <f t="shared" ref="AQ578:AQ641" si="268">AK578/($AJ578+$AK578+$AL578+$AM578)</f>
        <v>1.8832391713747645E-3</v>
      </c>
      <c r="AR578" s="1">
        <f t="shared" ref="AR578:AR641" si="269">AL578/($AJ578+$AK578+$AL578+$AM578)</f>
        <v>0.78154425612052736</v>
      </c>
      <c r="AS578" s="1">
        <f t="shared" ref="AS578:AS641" si="270">AM578/($AJ578+$AK578+$AL578+$AM578)</f>
        <v>0.21657250470809794</v>
      </c>
      <c r="AT578" s="5">
        <f t="shared" ref="AT578:AT641" si="271">Z578+AA578+AB578+AC578</f>
        <v>501</v>
      </c>
      <c r="AU578" s="3">
        <f t="shared" si="247"/>
        <v>531</v>
      </c>
      <c r="AV578" s="2">
        <f t="shared" ref="AV578:AV641" si="272">T578+U578</f>
        <v>773</v>
      </c>
      <c r="AW578" s="1">
        <f t="shared" si="248"/>
        <v>0.30858283433133732</v>
      </c>
      <c r="AX578" s="1">
        <f t="shared" si="249"/>
        <v>0.29114877589453858</v>
      </c>
      <c r="AY578" s="1">
        <f t="shared" si="250"/>
        <v>0</v>
      </c>
      <c r="AZ578" s="1">
        <f t="shared" si="250"/>
        <v>0.29114877589453858</v>
      </c>
      <c r="BA578" s="1">
        <f t="shared" si="250"/>
        <v>120.82674199623351</v>
      </c>
      <c r="BB578" s="1">
        <f t="shared" si="250"/>
        <v>33.482109227871938</v>
      </c>
      <c r="BC578" s="1">
        <f t="shared" si="251"/>
        <v>0</v>
      </c>
      <c r="BD578" s="1">
        <f t="shared" si="251"/>
        <v>4.3201596806387226</v>
      </c>
      <c r="BE578" s="1">
        <f t="shared" si="251"/>
        <v>126.51896207584831</v>
      </c>
      <c r="BF578" s="1">
        <f t="shared" si="251"/>
        <v>23.760878243512973</v>
      </c>
      <c r="BG578" s="1">
        <f t="shared" si="252"/>
        <v>0</v>
      </c>
      <c r="BH578" s="1">
        <f t="shared" si="252"/>
        <v>1.8832391713747645E-3</v>
      </c>
      <c r="BI578" s="1">
        <f t="shared" si="252"/>
        <v>0.78154425612052725</v>
      </c>
      <c r="BJ578" s="1">
        <f t="shared" si="252"/>
        <v>0.21657250470809791</v>
      </c>
      <c r="BK578" s="1">
        <f t="shared" si="253"/>
        <v>0</v>
      </c>
      <c r="BL578" s="1">
        <f t="shared" si="253"/>
        <v>2.7944111776447109E-2</v>
      </c>
      <c r="BM578" s="1">
        <f t="shared" si="253"/>
        <v>0.8183632734530939</v>
      </c>
      <c r="BN578" s="1">
        <f t="shared" si="253"/>
        <v>0.15369261477045909</v>
      </c>
    </row>
    <row r="579" spans="1:66" hidden="1">
      <c r="A579" s="2" t="s">
        <v>616</v>
      </c>
      <c r="B579" s="2" t="s">
        <v>105</v>
      </c>
      <c r="C579" s="2" t="s">
        <v>163</v>
      </c>
      <c r="D579" s="2" t="s">
        <v>684</v>
      </c>
      <c r="E579" s="6" t="s">
        <v>3</v>
      </c>
      <c r="F579" s="2" t="s">
        <v>6</v>
      </c>
      <c r="G579" s="2" t="s">
        <v>6</v>
      </c>
      <c r="H579" s="2" t="s">
        <v>1434</v>
      </c>
      <c r="I579" s="2">
        <v>22</v>
      </c>
      <c r="K579" s="2" t="str">
        <f t="shared" si="258"/>
        <v>ESTERIL</v>
      </c>
      <c r="L579" s="2">
        <f t="shared" si="259"/>
        <v>0</v>
      </c>
      <c r="M579" s="2">
        <f t="shared" si="260"/>
        <v>0</v>
      </c>
      <c r="N579" s="8">
        <v>0.13</v>
      </c>
      <c r="O579" s="11">
        <v>7.0000000000000007E-2</v>
      </c>
      <c r="P579" s="11">
        <f t="shared" si="254"/>
        <v>3.5118525021949078E-3</v>
      </c>
      <c r="Q579" s="11">
        <f t="shared" si="255"/>
        <v>0.99999845293080658</v>
      </c>
      <c r="R579" s="11">
        <f t="shared" si="256"/>
        <v>17968.899034240563</v>
      </c>
      <c r="S579" s="11">
        <f t="shared" si="257"/>
        <v>5116636.0841976935</v>
      </c>
      <c r="T579" s="2">
        <v>8</v>
      </c>
      <c r="U579" s="2">
        <v>2270</v>
      </c>
      <c r="V579" s="2">
        <f t="shared" si="261"/>
        <v>3.5118525021949078E-3</v>
      </c>
      <c r="W579" s="2">
        <f t="shared" si="262"/>
        <v>0.99648814749780512</v>
      </c>
      <c r="X579" s="2">
        <v>0</v>
      </c>
      <c r="Y579" s="2">
        <v>490</v>
      </c>
      <c r="Z579" s="2">
        <v>0</v>
      </c>
      <c r="AA579" s="2">
        <v>131</v>
      </c>
      <c r="AB579" s="2">
        <v>906</v>
      </c>
      <c r="AC579" s="2">
        <v>325</v>
      </c>
      <c r="AD579" s="2">
        <v>115</v>
      </c>
      <c r="AE579" s="2">
        <v>39</v>
      </c>
      <c r="AF579" s="5">
        <f t="shared" si="263"/>
        <v>0</v>
      </c>
      <c r="AG579" s="5">
        <f t="shared" si="264"/>
        <v>9.6182085168869308E-2</v>
      </c>
      <c r="AH579" s="5">
        <f t="shared" si="265"/>
        <v>0.66519823788546251</v>
      </c>
      <c r="AI579" s="5">
        <f t="shared" si="266"/>
        <v>0.23861967694566813</v>
      </c>
      <c r="AJ579" s="2">
        <v>0</v>
      </c>
      <c r="AK579" s="3">
        <v>131</v>
      </c>
      <c r="AL579" s="3">
        <v>906</v>
      </c>
      <c r="AM579" s="3">
        <v>325</v>
      </c>
      <c r="AN579" s="3">
        <v>115</v>
      </c>
      <c r="AO579" s="3">
        <v>39</v>
      </c>
      <c r="AP579" s="1">
        <f t="shared" si="267"/>
        <v>0</v>
      </c>
      <c r="AQ579" s="1">
        <f t="shared" si="268"/>
        <v>9.6182085168869308E-2</v>
      </c>
      <c r="AR579" s="1">
        <f t="shared" si="269"/>
        <v>0.66519823788546251</v>
      </c>
      <c r="AS579" s="1">
        <f t="shared" si="270"/>
        <v>0.23861967694566813</v>
      </c>
      <c r="AT579" s="5">
        <f t="shared" si="271"/>
        <v>1362</v>
      </c>
      <c r="AU579" s="3">
        <f t="shared" ref="AU579:AU642" si="273">AJ579+AK579+AL579+AM579</f>
        <v>1362</v>
      </c>
      <c r="AV579" s="2">
        <f t="shared" si="272"/>
        <v>2278</v>
      </c>
      <c r="AW579" s="1">
        <f t="shared" ref="AW579:AW642" si="274">AV579/(AT579*5)</f>
        <v>0.3345080763582966</v>
      </c>
      <c r="AX579" s="1">
        <f t="shared" ref="AX579:AX642" si="275">AV579/(5*AU579)</f>
        <v>0.3345080763582966</v>
      </c>
      <c r="AY579" s="1">
        <f t="shared" ref="AY579:BB642" si="276">$AX579*AJ579</f>
        <v>0</v>
      </c>
      <c r="AZ579" s="1">
        <f t="shared" si="276"/>
        <v>43.820558002936856</v>
      </c>
      <c r="BA579" s="1">
        <f t="shared" si="276"/>
        <v>303.06431718061674</v>
      </c>
      <c r="BB579" s="1">
        <f t="shared" si="276"/>
        <v>108.71512481644639</v>
      </c>
      <c r="BC579" s="1">
        <f t="shared" ref="BC579:BF642" si="277">$AW579*Z579</f>
        <v>0</v>
      </c>
      <c r="BD579" s="1">
        <f t="shared" si="277"/>
        <v>43.820558002936856</v>
      </c>
      <c r="BE579" s="1">
        <f t="shared" si="277"/>
        <v>303.06431718061674</v>
      </c>
      <c r="BF579" s="1">
        <f t="shared" si="277"/>
        <v>108.71512481644639</v>
      </c>
      <c r="BG579" s="1">
        <f t="shared" ref="BG579:BJ642" si="278">AY579/($AY579+$AZ579+$BA579+$BB579)</f>
        <v>0</v>
      </c>
      <c r="BH579" s="1">
        <f t="shared" si="278"/>
        <v>9.6182085168869308E-2</v>
      </c>
      <c r="BI579" s="1">
        <f t="shared" si="278"/>
        <v>0.66519823788546251</v>
      </c>
      <c r="BJ579" s="1">
        <f t="shared" si="278"/>
        <v>0.2386196769456681</v>
      </c>
      <c r="BK579" s="1">
        <f t="shared" ref="BK579:BN642" si="279">BC579/($BC579+$BD579+$BE579+$BF579)</f>
        <v>0</v>
      </c>
      <c r="BL579" s="1">
        <f t="shared" si="279"/>
        <v>9.6182085168869308E-2</v>
      </c>
      <c r="BM579" s="1">
        <f t="shared" si="279"/>
        <v>0.66519823788546251</v>
      </c>
      <c r="BN579" s="1">
        <f t="shared" si="279"/>
        <v>0.2386196769456681</v>
      </c>
    </row>
    <row r="580" spans="1:66" hidden="1">
      <c r="A580" s="2" t="s">
        <v>616</v>
      </c>
      <c r="B580" s="2" t="s">
        <v>105</v>
      </c>
      <c r="C580" s="2" t="s">
        <v>164</v>
      </c>
      <c r="D580" s="2" t="s">
        <v>794</v>
      </c>
      <c r="E580" s="6" t="s">
        <v>5</v>
      </c>
      <c r="F580" s="2" t="s">
        <v>1436</v>
      </c>
      <c r="G580" s="2" t="s">
        <v>1433</v>
      </c>
      <c r="H580" s="2" t="s">
        <v>1434</v>
      </c>
      <c r="I580" s="2">
        <v>33</v>
      </c>
      <c r="J580" s="2">
        <v>130</v>
      </c>
      <c r="K580" s="2" t="str">
        <f t="shared" si="258"/>
        <v>ESTERIL</v>
      </c>
      <c r="L580" s="2">
        <f t="shared" si="259"/>
        <v>1.56E-4</v>
      </c>
      <c r="M580" s="2">
        <f t="shared" si="260"/>
        <v>1.3</v>
      </c>
      <c r="N580" s="8">
        <v>0.12</v>
      </c>
      <c r="O580" s="11">
        <v>0.01</v>
      </c>
      <c r="P580" s="11">
        <f t="shared" si="254"/>
        <v>3.4977908689248897E-3</v>
      </c>
      <c r="Q580" s="11">
        <f t="shared" si="255"/>
        <v>0.99999935381699445</v>
      </c>
      <c r="R580" s="11">
        <f t="shared" si="256"/>
        <v>101769.05081001473</v>
      </c>
      <c r="S580" s="11">
        <f t="shared" si="257"/>
        <v>29095217.199152954</v>
      </c>
      <c r="T580" s="2">
        <v>19</v>
      </c>
      <c r="U580" s="2">
        <v>5413</v>
      </c>
      <c r="V580" s="2">
        <f t="shared" si="261"/>
        <v>3.4977908689248897E-3</v>
      </c>
      <c r="W580" s="2">
        <f t="shared" si="262"/>
        <v>0.99650220913107512</v>
      </c>
      <c r="X580" s="2">
        <v>0</v>
      </c>
      <c r="Y580" s="2">
        <v>795</v>
      </c>
      <c r="Z580" s="5">
        <v>0</v>
      </c>
      <c r="AA580" s="5">
        <v>20</v>
      </c>
      <c r="AB580" s="5">
        <v>2910</v>
      </c>
      <c r="AC580" s="5">
        <v>426</v>
      </c>
      <c r="AD580" s="5">
        <v>34</v>
      </c>
      <c r="AE580" s="5">
        <v>102</v>
      </c>
      <c r="AF580" s="5">
        <f t="shared" si="263"/>
        <v>0</v>
      </c>
      <c r="AG580" s="5">
        <f t="shared" si="264"/>
        <v>5.9594755661501785E-3</v>
      </c>
      <c r="AH580" s="5">
        <f t="shared" si="265"/>
        <v>0.86710369487485106</v>
      </c>
      <c r="AI580" s="5">
        <f t="shared" si="266"/>
        <v>0.12693682955899882</v>
      </c>
      <c r="AJ580" s="5">
        <v>0</v>
      </c>
      <c r="AK580" s="3">
        <v>4</v>
      </c>
      <c r="AL580" s="3">
        <v>2722</v>
      </c>
      <c r="AM580" s="3">
        <v>691</v>
      </c>
      <c r="AN580" s="3">
        <v>9</v>
      </c>
      <c r="AO580" s="3">
        <v>66</v>
      </c>
      <c r="AP580" s="1">
        <f t="shared" si="267"/>
        <v>0</v>
      </c>
      <c r="AQ580" s="1">
        <f t="shared" si="268"/>
        <v>1.1706175007316359E-3</v>
      </c>
      <c r="AR580" s="1">
        <f t="shared" si="269"/>
        <v>0.79660520924787825</v>
      </c>
      <c r="AS580" s="1">
        <f t="shared" si="270"/>
        <v>0.20222417325139011</v>
      </c>
      <c r="AT580" s="5">
        <f t="shared" si="271"/>
        <v>3356</v>
      </c>
      <c r="AU580" s="3">
        <f t="shared" si="273"/>
        <v>3417</v>
      </c>
      <c r="AV580" s="2">
        <f t="shared" si="272"/>
        <v>5432</v>
      </c>
      <c r="AW580" s="1">
        <f t="shared" si="274"/>
        <v>0.32371871275327774</v>
      </c>
      <c r="AX580" s="1">
        <f t="shared" si="275"/>
        <v>0.31793971319871234</v>
      </c>
      <c r="AY580" s="1">
        <f t="shared" si="276"/>
        <v>0</v>
      </c>
      <c r="AZ580" s="1">
        <f t="shared" si="276"/>
        <v>1.2717588527948493</v>
      </c>
      <c r="BA580" s="1">
        <f t="shared" si="276"/>
        <v>865.43189932689495</v>
      </c>
      <c r="BB580" s="1">
        <f t="shared" si="276"/>
        <v>219.69634182031024</v>
      </c>
      <c r="BC580" s="1">
        <f t="shared" si="277"/>
        <v>0</v>
      </c>
      <c r="BD580" s="1">
        <f t="shared" si="277"/>
        <v>6.4743742550655545</v>
      </c>
      <c r="BE580" s="1">
        <f t="shared" si="277"/>
        <v>942.02145411203821</v>
      </c>
      <c r="BF580" s="1">
        <f t="shared" si="277"/>
        <v>137.90417163289632</v>
      </c>
      <c r="BG580" s="1">
        <f t="shared" si="278"/>
        <v>0</v>
      </c>
      <c r="BH580" s="1">
        <f t="shared" si="278"/>
        <v>1.1706175007316359E-3</v>
      </c>
      <c r="BI580" s="1">
        <f t="shared" si="278"/>
        <v>0.79660520924787825</v>
      </c>
      <c r="BJ580" s="1">
        <f t="shared" si="278"/>
        <v>0.20222417325139011</v>
      </c>
      <c r="BK580" s="1">
        <f t="shared" si="279"/>
        <v>0</v>
      </c>
      <c r="BL580" s="1">
        <f t="shared" si="279"/>
        <v>5.9594755661501785E-3</v>
      </c>
      <c r="BM580" s="1">
        <f t="shared" si="279"/>
        <v>0.86710369487485106</v>
      </c>
      <c r="BN580" s="1">
        <f t="shared" si="279"/>
        <v>0.12693682955899882</v>
      </c>
    </row>
    <row r="581" spans="1:66" hidden="1">
      <c r="A581" s="2" t="s">
        <v>616</v>
      </c>
      <c r="B581" s="2" t="s">
        <v>105</v>
      </c>
      <c r="C581" s="2" t="s">
        <v>164</v>
      </c>
      <c r="D581" s="2" t="s">
        <v>812</v>
      </c>
      <c r="E581" s="6" t="s">
        <v>15</v>
      </c>
      <c r="F581" s="2" t="s">
        <v>1436</v>
      </c>
      <c r="G581" s="2" t="s">
        <v>1433</v>
      </c>
      <c r="H581" s="2" t="s">
        <v>1434</v>
      </c>
      <c r="I581" s="2">
        <v>51</v>
      </c>
      <c r="J581" s="2">
        <v>105</v>
      </c>
      <c r="K581" s="2" t="str">
        <f t="shared" si="258"/>
        <v>ESTERIL</v>
      </c>
      <c r="L581" s="2">
        <f t="shared" si="259"/>
        <v>1.26E-4</v>
      </c>
      <c r="M581" s="2">
        <f t="shared" si="260"/>
        <v>3.15</v>
      </c>
      <c r="N581" s="8">
        <v>0.12</v>
      </c>
      <c r="O581" s="11">
        <v>0.03</v>
      </c>
      <c r="P581" s="11">
        <f t="shared" si="254"/>
        <v>5.4271034039820164E-2</v>
      </c>
      <c r="Q581" s="11">
        <f t="shared" si="255"/>
        <v>0.99998157214467198</v>
      </c>
      <c r="R581" s="11">
        <f t="shared" si="256"/>
        <v>418222.14001284516</v>
      </c>
      <c r="S581" s="11">
        <f t="shared" si="257"/>
        <v>7706033.9917035401</v>
      </c>
      <c r="T581" s="2">
        <v>169</v>
      </c>
      <c r="U581" s="2">
        <v>2945</v>
      </c>
      <c r="V581" s="2">
        <f t="shared" si="261"/>
        <v>5.4271034039820164E-2</v>
      </c>
      <c r="W581" s="2">
        <f t="shared" si="262"/>
        <v>0.94572896596017986</v>
      </c>
      <c r="X581" s="2">
        <v>0</v>
      </c>
      <c r="Y581" s="2">
        <v>673</v>
      </c>
      <c r="Z581" s="5">
        <v>0</v>
      </c>
      <c r="AA581" s="5">
        <v>5</v>
      </c>
      <c r="AB581" s="5">
        <v>1582</v>
      </c>
      <c r="AC581" s="5">
        <v>446</v>
      </c>
      <c r="AD581" s="5">
        <v>3</v>
      </c>
      <c r="AE581" s="5">
        <v>25</v>
      </c>
      <c r="AF581" s="5">
        <f t="shared" si="263"/>
        <v>0</v>
      </c>
      <c r="AG581" s="5">
        <f t="shared" si="264"/>
        <v>2.4594195769798328E-3</v>
      </c>
      <c r="AH581" s="5">
        <f t="shared" si="265"/>
        <v>0.77816035415641904</v>
      </c>
      <c r="AI581" s="5">
        <f t="shared" si="266"/>
        <v>0.21938022626660109</v>
      </c>
      <c r="AJ581" s="5">
        <v>0</v>
      </c>
      <c r="AK581" s="3">
        <v>4</v>
      </c>
      <c r="AL581" s="3">
        <v>1413</v>
      </c>
      <c r="AM581" s="3">
        <v>632</v>
      </c>
      <c r="AN581" s="3">
        <v>2</v>
      </c>
      <c r="AO581" s="3">
        <v>10</v>
      </c>
      <c r="AP581" s="1">
        <f t="shared" si="267"/>
        <v>0</v>
      </c>
      <c r="AQ581" s="1">
        <f t="shared" si="268"/>
        <v>1.9521717911176184E-3</v>
      </c>
      <c r="AR581" s="1">
        <f t="shared" si="269"/>
        <v>0.68960468521229867</v>
      </c>
      <c r="AS581" s="1">
        <f t="shared" si="270"/>
        <v>0.30844314299658371</v>
      </c>
      <c r="AT581" s="5">
        <f t="shared" si="271"/>
        <v>2033</v>
      </c>
      <c r="AU581" s="3">
        <f t="shared" si="273"/>
        <v>2049</v>
      </c>
      <c r="AV581" s="2">
        <f t="shared" si="272"/>
        <v>3114</v>
      </c>
      <c r="AW581" s="1">
        <f t="shared" si="274"/>
        <v>0.30634530250860798</v>
      </c>
      <c r="AX581" s="1">
        <f t="shared" si="275"/>
        <v>0.30395314787701316</v>
      </c>
      <c r="AY581" s="1">
        <f t="shared" si="276"/>
        <v>0</v>
      </c>
      <c r="AZ581" s="1">
        <f t="shared" si="276"/>
        <v>1.2158125915080527</v>
      </c>
      <c r="BA581" s="1">
        <f t="shared" si="276"/>
        <v>429.48579795021959</v>
      </c>
      <c r="BB581" s="1">
        <f t="shared" si="276"/>
        <v>192.09838945827232</v>
      </c>
      <c r="BC581" s="1">
        <f t="shared" si="277"/>
        <v>0</v>
      </c>
      <c r="BD581" s="1">
        <f t="shared" si="277"/>
        <v>1.5317265125430399</v>
      </c>
      <c r="BE581" s="1">
        <f t="shared" si="277"/>
        <v>484.63826856861783</v>
      </c>
      <c r="BF581" s="1">
        <f t="shared" si="277"/>
        <v>136.63000491883915</v>
      </c>
      <c r="BG581" s="1">
        <f t="shared" si="278"/>
        <v>0</v>
      </c>
      <c r="BH581" s="1">
        <f t="shared" si="278"/>
        <v>1.9521717911176184E-3</v>
      </c>
      <c r="BI581" s="1">
        <f t="shared" si="278"/>
        <v>0.68960468521229867</v>
      </c>
      <c r="BJ581" s="1">
        <f t="shared" si="278"/>
        <v>0.30844314299658371</v>
      </c>
      <c r="BK581" s="1">
        <f t="shared" si="279"/>
        <v>0</v>
      </c>
      <c r="BL581" s="1">
        <f t="shared" si="279"/>
        <v>2.4594195769798324E-3</v>
      </c>
      <c r="BM581" s="1">
        <f t="shared" si="279"/>
        <v>0.77816035415641904</v>
      </c>
      <c r="BN581" s="1">
        <f t="shared" si="279"/>
        <v>0.21938022626660106</v>
      </c>
    </row>
    <row r="582" spans="1:66" hidden="1">
      <c r="A582" s="2" t="s">
        <v>616</v>
      </c>
      <c r="B582" s="2" t="s">
        <v>105</v>
      </c>
      <c r="C582" s="2" t="s">
        <v>164</v>
      </c>
      <c r="D582" s="2" t="s">
        <v>809</v>
      </c>
      <c r="E582" s="6" t="s">
        <v>15</v>
      </c>
      <c r="F582" s="2" t="s">
        <v>1436</v>
      </c>
      <c r="G582" s="2" t="s">
        <v>1433</v>
      </c>
      <c r="H582" s="2" t="s">
        <v>1434</v>
      </c>
      <c r="I582" s="2">
        <v>48</v>
      </c>
      <c r="J582" s="2">
        <v>60</v>
      </c>
      <c r="K582" s="2" t="str">
        <f t="shared" si="258"/>
        <v>ESTERIL</v>
      </c>
      <c r="L582" s="2">
        <f t="shared" si="259"/>
        <v>7.1999999999999988E-5</v>
      </c>
      <c r="M582" s="2">
        <f t="shared" si="260"/>
        <v>1.2</v>
      </c>
      <c r="N582" s="8">
        <v>0.12</v>
      </c>
      <c r="O582" s="11">
        <v>0.02</v>
      </c>
      <c r="P582" s="11">
        <f t="shared" si="254"/>
        <v>0</v>
      </c>
      <c r="Q582" s="11">
        <f t="shared" si="255"/>
        <v>1</v>
      </c>
      <c r="R582" s="11">
        <f t="shared" si="256"/>
        <v>0</v>
      </c>
      <c r="S582" s="11">
        <f t="shared" si="257"/>
        <v>7338681</v>
      </c>
      <c r="T582" s="2">
        <v>0</v>
      </c>
      <c r="U582" s="2">
        <v>2709</v>
      </c>
      <c r="V582" s="2">
        <f t="shared" si="261"/>
        <v>0</v>
      </c>
      <c r="W582" s="2">
        <f t="shared" si="262"/>
        <v>1</v>
      </c>
      <c r="X582" s="2">
        <v>0</v>
      </c>
      <c r="Y582" s="2">
        <v>524</v>
      </c>
      <c r="Z582" s="5">
        <v>0</v>
      </c>
      <c r="AA582" s="5">
        <v>1</v>
      </c>
      <c r="AB582" s="5">
        <v>1195</v>
      </c>
      <c r="AC582" s="5">
        <v>547</v>
      </c>
      <c r="AD582" s="5">
        <v>1</v>
      </c>
      <c r="AE582" s="5">
        <v>38</v>
      </c>
      <c r="AF582" s="5">
        <f t="shared" si="263"/>
        <v>0</v>
      </c>
      <c r="AG582" s="5">
        <f t="shared" si="264"/>
        <v>5.737234652897303E-4</v>
      </c>
      <c r="AH582" s="5">
        <f t="shared" si="265"/>
        <v>0.68559954102122778</v>
      </c>
      <c r="AI582" s="5">
        <f t="shared" si="266"/>
        <v>0.3138267355134825</v>
      </c>
      <c r="AJ582" s="5">
        <v>0</v>
      </c>
      <c r="AK582" s="3">
        <v>0</v>
      </c>
      <c r="AL582" s="3">
        <v>993</v>
      </c>
      <c r="AM582" s="3">
        <v>763</v>
      </c>
      <c r="AN582" s="3">
        <v>0</v>
      </c>
      <c r="AO582" s="3">
        <v>26</v>
      </c>
      <c r="AP582" s="1">
        <f t="shared" si="267"/>
        <v>0</v>
      </c>
      <c r="AQ582" s="1">
        <f t="shared" si="268"/>
        <v>0</v>
      </c>
      <c r="AR582" s="1">
        <f t="shared" si="269"/>
        <v>0.56548974943052388</v>
      </c>
      <c r="AS582" s="1">
        <f t="shared" si="270"/>
        <v>0.43451025056947606</v>
      </c>
      <c r="AT582" s="5">
        <f t="shared" si="271"/>
        <v>1743</v>
      </c>
      <c r="AU582" s="3">
        <f t="shared" si="273"/>
        <v>1756</v>
      </c>
      <c r="AV582" s="2">
        <f t="shared" si="272"/>
        <v>2709</v>
      </c>
      <c r="AW582" s="1">
        <f t="shared" si="274"/>
        <v>0.31084337349397589</v>
      </c>
      <c r="AX582" s="1">
        <f t="shared" si="275"/>
        <v>0.30854214123006835</v>
      </c>
      <c r="AY582" s="1">
        <f t="shared" si="276"/>
        <v>0</v>
      </c>
      <c r="AZ582" s="1">
        <f t="shared" si="276"/>
        <v>0</v>
      </c>
      <c r="BA582" s="1">
        <f t="shared" si="276"/>
        <v>306.38234624145787</v>
      </c>
      <c r="BB582" s="1">
        <f t="shared" si="276"/>
        <v>235.41765375854214</v>
      </c>
      <c r="BC582" s="1">
        <f t="shared" si="277"/>
        <v>0</v>
      </c>
      <c r="BD582" s="1">
        <f t="shared" si="277"/>
        <v>0.31084337349397589</v>
      </c>
      <c r="BE582" s="1">
        <f t="shared" si="277"/>
        <v>371.45783132530119</v>
      </c>
      <c r="BF582" s="1">
        <f t="shared" si="277"/>
        <v>170.03132530120482</v>
      </c>
      <c r="BG582" s="1">
        <f t="shared" si="278"/>
        <v>0</v>
      </c>
      <c r="BH582" s="1">
        <f t="shared" si="278"/>
        <v>0</v>
      </c>
      <c r="BI582" s="1">
        <f t="shared" si="278"/>
        <v>0.56548974943052399</v>
      </c>
      <c r="BJ582" s="1">
        <f t="shared" si="278"/>
        <v>0.43451025056947612</v>
      </c>
      <c r="BK582" s="1">
        <f t="shared" si="279"/>
        <v>0</v>
      </c>
      <c r="BL582" s="1">
        <f t="shared" si="279"/>
        <v>5.7372346528973041E-4</v>
      </c>
      <c r="BM582" s="1">
        <f t="shared" si="279"/>
        <v>0.68559954102122778</v>
      </c>
      <c r="BN582" s="1">
        <f t="shared" si="279"/>
        <v>0.3138267355134825</v>
      </c>
    </row>
    <row r="583" spans="1:66" hidden="1">
      <c r="A583" s="2" t="s">
        <v>161</v>
      </c>
      <c r="B583" s="2" t="s">
        <v>105</v>
      </c>
      <c r="C583" s="2" t="s">
        <v>164</v>
      </c>
      <c r="D583" s="2" t="s">
        <v>305</v>
      </c>
      <c r="E583" s="6" t="s">
        <v>82</v>
      </c>
      <c r="F583" s="2" t="s">
        <v>1141</v>
      </c>
      <c r="G583" s="2" t="s">
        <v>1433</v>
      </c>
      <c r="H583" s="2" t="s">
        <v>1141</v>
      </c>
      <c r="I583" s="2">
        <v>142</v>
      </c>
      <c r="J583" s="2">
        <v>60</v>
      </c>
      <c r="K583" s="2" t="str">
        <f t="shared" si="258"/>
        <v>ESTERIL</v>
      </c>
      <c r="L583" s="2">
        <f t="shared" si="259"/>
        <v>7.1999999999999988E-5</v>
      </c>
      <c r="M583" s="2">
        <f t="shared" si="260"/>
        <v>3.5999999999999996</v>
      </c>
      <c r="N583" s="8">
        <v>0.12</v>
      </c>
      <c r="O583" s="11">
        <v>0.06</v>
      </c>
      <c r="P583" s="11">
        <f t="shared" si="254"/>
        <v>1.2871287128712871E-2</v>
      </c>
      <c r="Q583" s="11">
        <f t="shared" si="255"/>
        <v>0.99999354503307669</v>
      </c>
      <c r="R583" s="11">
        <f t="shared" si="256"/>
        <v>49850.803960396035</v>
      </c>
      <c r="S583" s="11">
        <f t="shared" si="257"/>
        <v>3872998.9997581868</v>
      </c>
      <c r="T583" s="2">
        <v>26</v>
      </c>
      <c r="U583" s="2">
        <v>1994</v>
      </c>
      <c r="V583" s="2">
        <f t="shared" si="261"/>
        <v>1.2871287128712871E-2</v>
      </c>
      <c r="W583" s="2">
        <f t="shared" si="262"/>
        <v>0.98712871287128712</v>
      </c>
      <c r="X583" s="2">
        <v>0</v>
      </c>
      <c r="Y583" s="2">
        <v>471</v>
      </c>
      <c r="Z583" s="5">
        <v>0</v>
      </c>
      <c r="AA583" s="5">
        <v>39</v>
      </c>
      <c r="AB583" s="5">
        <v>1075</v>
      </c>
      <c r="AC583" s="5">
        <v>95</v>
      </c>
      <c r="AD583" s="5">
        <v>62</v>
      </c>
      <c r="AE583" s="5">
        <v>74</v>
      </c>
      <c r="AF583" s="5">
        <f t="shared" si="263"/>
        <v>0</v>
      </c>
      <c r="AG583" s="5">
        <f t="shared" si="264"/>
        <v>3.2258064516129031E-2</v>
      </c>
      <c r="AH583" s="5">
        <f t="shared" si="265"/>
        <v>0.88916459884201815</v>
      </c>
      <c r="AI583" s="5">
        <f t="shared" si="266"/>
        <v>7.8577336641852777E-2</v>
      </c>
      <c r="AJ583" s="5">
        <v>0</v>
      </c>
      <c r="AK583" s="3">
        <v>17</v>
      </c>
      <c r="AL583" s="3">
        <v>1123</v>
      </c>
      <c r="AM583" s="3">
        <v>131</v>
      </c>
      <c r="AN583" s="3">
        <v>26</v>
      </c>
      <c r="AO583" s="3">
        <v>48</v>
      </c>
      <c r="AP583" s="1">
        <f t="shared" si="267"/>
        <v>0</v>
      </c>
      <c r="AQ583" s="1">
        <f t="shared" si="268"/>
        <v>1.3375295043273014E-2</v>
      </c>
      <c r="AR583" s="1">
        <f t="shared" si="269"/>
        <v>0.88355625491738787</v>
      </c>
      <c r="AS583" s="1">
        <f t="shared" si="270"/>
        <v>0.10306845003933911</v>
      </c>
      <c r="AT583" s="5">
        <f t="shared" si="271"/>
        <v>1209</v>
      </c>
      <c r="AU583" s="3">
        <f t="shared" si="273"/>
        <v>1271</v>
      </c>
      <c r="AV583" s="2">
        <f t="shared" si="272"/>
        <v>2020</v>
      </c>
      <c r="AW583" s="1">
        <f t="shared" si="274"/>
        <v>0.33416046319272125</v>
      </c>
      <c r="AX583" s="1">
        <f t="shared" si="275"/>
        <v>0.31785995279307633</v>
      </c>
      <c r="AY583" s="1">
        <f t="shared" si="276"/>
        <v>0</v>
      </c>
      <c r="AZ583" s="1">
        <f t="shared" si="276"/>
        <v>5.403619197482298</v>
      </c>
      <c r="BA583" s="1">
        <f t="shared" si="276"/>
        <v>356.95672698662474</v>
      </c>
      <c r="BB583" s="1">
        <f t="shared" si="276"/>
        <v>41.639653815892999</v>
      </c>
      <c r="BC583" s="1">
        <f t="shared" si="277"/>
        <v>0</v>
      </c>
      <c r="BD583" s="1">
        <f t="shared" si="277"/>
        <v>13.032258064516128</v>
      </c>
      <c r="BE583" s="1">
        <f t="shared" si="277"/>
        <v>359.22249793217532</v>
      </c>
      <c r="BF583" s="1">
        <f t="shared" si="277"/>
        <v>31.745244003308517</v>
      </c>
      <c r="BG583" s="1">
        <f t="shared" si="278"/>
        <v>0</v>
      </c>
      <c r="BH583" s="1">
        <f t="shared" si="278"/>
        <v>1.3375295043273014E-2</v>
      </c>
      <c r="BI583" s="1">
        <f t="shared" si="278"/>
        <v>0.88355625491738798</v>
      </c>
      <c r="BJ583" s="1">
        <f t="shared" si="278"/>
        <v>0.10306845003933911</v>
      </c>
      <c r="BK583" s="1">
        <f t="shared" si="279"/>
        <v>0</v>
      </c>
      <c r="BL583" s="1">
        <f t="shared" si="279"/>
        <v>3.2258064516129031E-2</v>
      </c>
      <c r="BM583" s="1">
        <f t="shared" si="279"/>
        <v>0.88916459884201826</v>
      </c>
      <c r="BN583" s="1">
        <f t="shared" si="279"/>
        <v>7.8577336641852777E-2</v>
      </c>
    </row>
    <row r="584" spans="1:66" hidden="1">
      <c r="A584" s="2" t="s">
        <v>161</v>
      </c>
      <c r="B584" s="2" t="s">
        <v>105</v>
      </c>
      <c r="C584" s="2" t="s">
        <v>164</v>
      </c>
      <c r="D584" s="2" t="s">
        <v>296</v>
      </c>
      <c r="E584" s="6" t="s">
        <v>81</v>
      </c>
      <c r="F584" s="2" t="s">
        <v>1436</v>
      </c>
      <c r="G584" s="2" t="s">
        <v>1433</v>
      </c>
      <c r="H584" s="2" t="s">
        <v>1434</v>
      </c>
      <c r="I584" s="2">
        <v>133</v>
      </c>
      <c r="J584" s="2">
        <v>60</v>
      </c>
      <c r="K584" s="2" t="str">
        <f t="shared" si="258"/>
        <v>MINERIO</v>
      </c>
      <c r="L584" s="2">
        <f t="shared" si="259"/>
        <v>7.1999999999999988E-5</v>
      </c>
      <c r="M584" s="2">
        <f t="shared" si="260"/>
        <v>13.2</v>
      </c>
      <c r="N584" s="8">
        <v>0.12</v>
      </c>
      <c r="O584" s="11">
        <v>0.22</v>
      </c>
      <c r="P584" s="11">
        <f t="shared" si="254"/>
        <v>0</v>
      </c>
      <c r="Q584" s="11">
        <f t="shared" si="255"/>
        <v>1</v>
      </c>
      <c r="R584" s="11">
        <f t="shared" si="256"/>
        <v>0</v>
      </c>
      <c r="S584" s="11">
        <f t="shared" si="257"/>
        <v>5225796</v>
      </c>
      <c r="T584" s="2">
        <v>0</v>
      </c>
      <c r="U584" s="2">
        <v>2286</v>
      </c>
      <c r="V584" s="2">
        <f t="shared" si="261"/>
        <v>0</v>
      </c>
      <c r="W584" s="2">
        <f t="shared" si="262"/>
        <v>1</v>
      </c>
      <c r="X584" s="2">
        <v>0</v>
      </c>
      <c r="Y584" s="2">
        <v>494</v>
      </c>
      <c r="Z584" s="5">
        <v>0</v>
      </c>
      <c r="AA584" s="5">
        <v>4</v>
      </c>
      <c r="AB584" s="5">
        <v>1162</v>
      </c>
      <c r="AC584" s="5">
        <v>302</v>
      </c>
      <c r="AD584" s="5">
        <v>9</v>
      </c>
      <c r="AE584" s="5">
        <v>32</v>
      </c>
      <c r="AF584" s="5">
        <f t="shared" si="263"/>
        <v>0</v>
      </c>
      <c r="AG584" s="5">
        <f t="shared" si="264"/>
        <v>2.7247956403269754E-3</v>
      </c>
      <c r="AH584" s="5">
        <f t="shared" si="265"/>
        <v>0.79155313351498635</v>
      </c>
      <c r="AI584" s="5">
        <f t="shared" si="266"/>
        <v>0.20572207084468666</v>
      </c>
      <c r="AJ584" s="5">
        <v>0</v>
      </c>
      <c r="AK584" s="3">
        <v>0</v>
      </c>
      <c r="AL584" s="3">
        <v>1058</v>
      </c>
      <c r="AM584" s="3">
        <v>435</v>
      </c>
      <c r="AN584" s="3">
        <v>0</v>
      </c>
      <c r="AO584" s="3">
        <v>16</v>
      </c>
      <c r="AP584" s="1">
        <f t="shared" si="267"/>
        <v>0</v>
      </c>
      <c r="AQ584" s="1">
        <f t="shared" si="268"/>
        <v>0</v>
      </c>
      <c r="AR584" s="1">
        <f t="shared" si="269"/>
        <v>0.70864032150033485</v>
      </c>
      <c r="AS584" s="1">
        <f t="shared" si="270"/>
        <v>0.2913596784996651</v>
      </c>
      <c r="AT584" s="5">
        <f t="shared" si="271"/>
        <v>1468</v>
      </c>
      <c r="AU584" s="3">
        <f t="shared" si="273"/>
        <v>1493</v>
      </c>
      <c r="AV584" s="2">
        <f t="shared" si="272"/>
        <v>2286</v>
      </c>
      <c r="AW584" s="1">
        <f t="shared" si="274"/>
        <v>0.31144414168937329</v>
      </c>
      <c r="AX584" s="1">
        <f t="shared" si="275"/>
        <v>0.30622906898861352</v>
      </c>
      <c r="AY584" s="1">
        <f t="shared" si="276"/>
        <v>0</v>
      </c>
      <c r="AZ584" s="1">
        <f t="shared" si="276"/>
        <v>0</v>
      </c>
      <c r="BA584" s="1">
        <f t="shared" si="276"/>
        <v>323.99035498995312</v>
      </c>
      <c r="BB584" s="1">
        <f t="shared" si="276"/>
        <v>133.20964501004687</v>
      </c>
      <c r="BC584" s="1">
        <f t="shared" si="277"/>
        <v>0</v>
      </c>
      <c r="BD584" s="1">
        <f t="shared" si="277"/>
        <v>1.2457765667574932</v>
      </c>
      <c r="BE584" s="1">
        <f t="shared" si="277"/>
        <v>361.89809264305177</v>
      </c>
      <c r="BF584" s="1">
        <f t="shared" si="277"/>
        <v>94.056130790190736</v>
      </c>
      <c r="BG584" s="1">
        <f t="shared" si="278"/>
        <v>0</v>
      </c>
      <c r="BH584" s="1">
        <f t="shared" si="278"/>
        <v>0</v>
      </c>
      <c r="BI584" s="1">
        <f t="shared" si="278"/>
        <v>0.70864032150033496</v>
      </c>
      <c r="BJ584" s="1">
        <f t="shared" si="278"/>
        <v>0.2913596784996651</v>
      </c>
      <c r="BK584" s="1">
        <f t="shared" si="279"/>
        <v>0</v>
      </c>
      <c r="BL584" s="1">
        <f t="shared" si="279"/>
        <v>2.7247956403269749E-3</v>
      </c>
      <c r="BM584" s="1">
        <f t="shared" si="279"/>
        <v>0.79155313351498624</v>
      </c>
      <c r="BN584" s="1">
        <f t="shared" si="279"/>
        <v>0.20572207084468663</v>
      </c>
    </row>
    <row r="585" spans="1:66" hidden="1">
      <c r="A585" s="2" t="s">
        <v>1049</v>
      </c>
      <c r="B585" s="2" t="s">
        <v>105</v>
      </c>
      <c r="C585" s="2" t="s">
        <v>164</v>
      </c>
      <c r="E585" s="6" t="s">
        <v>132</v>
      </c>
      <c r="F585" s="2" t="s">
        <v>1436</v>
      </c>
      <c r="G585" s="2" t="s">
        <v>1433</v>
      </c>
      <c r="H585" s="2" t="s">
        <v>1434</v>
      </c>
      <c r="I585" s="2">
        <v>55</v>
      </c>
      <c r="J585" s="2">
        <v>30</v>
      </c>
      <c r="K585" s="2" t="str">
        <f t="shared" si="258"/>
        <v>ESTERIL</v>
      </c>
      <c r="L585" s="2">
        <f t="shared" si="259"/>
        <v>3.5999999999999994E-5</v>
      </c>
      <c r="M585" s="2">
        <f t="shared" si="260"/>
        <v>3.3</v>
      </c>
      <c r="N585" s="8">
        <v>0.12</v>
      </c>
      <c r="O585" s="11">
        <v>0.11</v>
      </c>
      <c r="P585" s="11">
        <f t="shared" si="254"/>
        <v>7.1477195371000682E-2</v>
      </c>
      <c r="Q585" s="11">
        <f t="shared" si="255"/>
        <v>0.99994760010998984</v>
      </c>
      <c r="R585" s="11">
        <f t="shared" si="256"/>
        <v>113297.14431586114</v>
      </c>
      <c r="S585" s="11">
        <f t="shared" si="257"/>
        <v>1584997.9419299427</v>
      </c>
      <c r="T585" s="2">
        <v>105</v>
      </c>
      <c r="U585" s="2">
        <v>1364</v>
      </c>
      <c r="V585" s="2">
        <f t="shared" si="261"/>
        <v>7.1477195371000682E-2</v>
      </c>
      <c r="W585" s="2">
        <f t="shared" si="262"/>
        <v>0.92852280462899928</v>
      </c>
      <c r="X585" s="2">
        <v>0</v>
      </c>
      <c r="Y585" s="2">
        <v>394</v>
      </c>
      <c r="Z585" s="2">
        <v>0</v>
      </c>
      <c r="AA585" s="2">
        <v>145</v>
      </c>
      <c r="AB585" s="2">
        <v>601</v>
      </c>
      <c r="AC585" s="2">
        <v>60</v>
      </c>
      <c r="AD585" s="2">
        <v>141</v>
      </c>
      <c r="AE585" s="2">
        <v>55</v>
      </c>
      <c r="AF585" s="5">
        <f t="shared" si="263"/>
        <v>0</v>
      </c>
      <c r="AG585" s="5">
        <f t="shared" si="264"/>
        <v>0.17990074441687345</v>
      </c>
      <c r="AH585" s="5">
        <f t="shared" si="265"/>
        <v>0.74565756823821339</v>
      </c>
      <c r="AI585" s="5">
        <f t="shared" si="266"/>
        <v>7.4441687344913146E-2</v>
      </c>
      <c r="AJ585" s="2">
        <v>0</v>
      </c>
      <c r="AK585" s="3">
        <v>84</v>
      </c>
      <c r="AL585" s="3">
        <v>690</v>
      </c>
      <c r="AM585" s="3">
        <v>82</v>
      </c>
      <c r="AN585" s="3">
        <v>92</v>
      </c>
      <c r="AO585" s="3">
        <v>52</v>
      </c>
      <c r="AP585" s="1">
        <f t="shared" si="267"/>
        <v>0</v>
      </c>
      <c r="AQ585" s="1">
        <f t="shared" si="268"/>
        <v>9.8130841121495324E-2</v>
      </c>
      <c r="AR585" s="1">
        <f t="shared" si="269"/>
        <v>0.80607476635514019</v>
      </c>
      <c r="AS585" s="1">
        <f t="shared" si="270"/>
        <v>9.5794392523364483E-2</v>
      </c>
      <c r="AT585" s="5">
        <f t="shared" si="271"/>
        <v>806</v>
      </c>
      <c r="AU585" s="3">
        <f t="shared" si="273"/>
        <v>856</v>
      </c>
      <c r="AV585" s="2">
        <f t="shared" si="272"/>
        <v>1469</v>
      </c>
      <c r="AW585" s="1">
        <f t="shared" si="274"/>
        <v>0.36451612903225805</v>
      </c>
      <c r="AX585" s="1">
        <f t="shared" si="275"/>
        <v>0.34322429906542057</v>
      </c>
      <c r="AY585" s="1">
        <f t="shared" si="276"/>
        <v>0</v>
      </c>
      <c r="AZ585" s="1">
        <f t="shared" si="276"/>
        <v>28.830841121495329</v>
      </c>
      <c r="BA585" s="1">
        <f t="shared" si="276"/>
        <v>236.82476635514018</v>
      </c>
      <c r="BB585" s="1">
        <f t="shared" si="276"/>
        <v>28.144392523364488</v>
      </c>
      <c r="BC585" s="1">
        <f t="shared" si="277"/>
        <v>0</v>
      </c>
      <c r="BD585" s="1">
        <f t="shared" si="277"/>
        <v>52.854838709677416</v>
      </c>
      <c r="BE585" s="1">
        <f t="shared" si="277"/>
        <v>219.07419354838709</v>
      </c>
      <c r="BF585" s="1">
        <f t="shared" si="277"/>
        <v>21.870967741935484</v>
      </c>
      <c r="BG585" s="1">
        <f t="shared" si="278"/>
        <v>0</v>
      </c>
      <c r="BH585" s="1">
        <f t="shared" si="278"/>
        <v>9.8130841121495324E-2</v>
      </c>
      <c r="BI585" s="1">
        <f t="shared" si="278"/>
        <v>0.80607476635514019</v>
      </c>
      <c r="BJ585" s="1">
        <f t="shared" si="278"/>
        <v>9.5794392523364483E-2</v>
      </c>
      <c r="BK585" s="1">
        <f t="shared" si="279"/>
        <v>0</v>
      </c>
      <c r="BL585" s="1">
        <f t="shared" si="279"/>
        <v>0.17990074441687343</v>
      </c>
      <c r="BM585" s="1">
        <f t="shared" si="279"/>
        <v>0.74565756823821339</v>
      </c>
      <c r="BN585" s="1">
        <f t="shared" si="279"/>
        <v>7.4441687344913146E-2</v>
      </c>
    </row>
    <row r="586" spans="1:66" hidden="1">
      <c r="A586" s="2" t="s">
        <v>161</v>
      </c>
      <c r="B586" s="2" t="s">
        <v>105</v>
      </c>
      <c r="C586" s="2" t="s">
        <v>164</v>
      </c>
      <c r="D586" s="2" t="s">
        <v>354</v>
      </c>
      <c r="E586" s="6" t="s">
        <v>87</v>
      </c>
      <c r="F586" s="2" t="s">
        <v>6</v>
      </c>
      <c r="G586" s="2" t="s">
        <v>6</v>
      </c>
      <c r="H586" s="2" t="s">
        <v>1434</v>
      </c>
      <c r="I586" s="2">
        <v>191</v>
      </c>
      <c r="J586" s="2">
        <v>25</v>
      </c>
      <c r="K586" s="2" t="str">
        <f t="shared" si="258"/>
        <v>ESTERIL</v>
      </c>
      <c r="L586" s="2">
        <f t="shared" si="259"/>
        <v>3.0000000000000001E-5</v>
      </c>
      <c r="M586" s="2">
        <f t="shared" si="260"/>
        <v>0</v>
      </c>
      <c r="N586" s="8">
        <v>0.12</v>
      </c>
      <c r="O586" s="11">
        <v>0</v>
      </c>
      <c r="P586" s="11">
        <f t="shared" si="254"/>
        <v>0</v>
      </c>
      <c r="Q586" s="11">
        <f t="shared" si="255"/>
        <v>1</v>
      </c>
      <c r="R586" s="11">
        <f t="shared" si="256"/>
        <v>0</v>
      </c>
      <c r="S586" s="11">
        <f t="shared" si="257"/>
        <v>751689</v>
      </c>
      <c r="T586" s="2">
        <v>0</v>
      </c>
      <c r="U586" s="2">
        <v>867</v>
      </c>
      <c r="V586" s="2">
        <f t="shared" si="261"/>
        <v>0</v>
      </c>
      <c r="W586" s="2">
        <f t="shared" si="262"/>
        <v>1</v>
      </c>
      <c r="X586" s="2">
        <v>0</v>
      </c>
      <c r="Y586" s="2">
        <v>326</v>
      </c>
      <c r="Z586" s="5">
        <v>0</v>
      </c>
      <c r="AA586" s="5">
        <v>41</v>
      </c>
      <c r="AB586" s="5">
        <v>348</v>
      </c>
      <c r="AC586" s="5">
        <v>200</v>
      </c>
      <c r="AD586" s="5">
        <v>33</v>
      </c>
      <c r="AE586" s="5">
        <v>15</v>
      </c>
      <c r="AF586" s="5">
        <f t="shared" si="263"/>
        <v>0</v>
      </c>
      <c r="AG586" s="5">
        <f t="shared" si="264"/>
        <v>6.9609507640067916E-2</v>
      </c>
      <c r="AH586" s="5">
        <f t="shared" si="265"/>
        <v>0.5908319185059423</v>
      </c>
      <c r="AI586" s="5">
        <f t="shared" si="266"/>
        <v>0.3395585738539898</v>
      </c>
      <c r="AJ586" s="5">
        <v>0</v>
      </c>
      <c r="AK586" s="3">
        <v>21</v>
      </c>
      <c r="AL586" s="3">
        <v>315</v>
      </c>
      <c r="AM586" s="3">
        <v>267</v>
      </c>
      <c r="AN586" s="3">
        <v>21</v>
      </c>
      <c r="AO586" s="3">
        <v>13</v>
      </c>
      <c r="AP586" s="1">
        <f t="shared" si="267"/>
        <v>0</v>
      </c>
      <c r="AQ586" s="1">
        <f t="shared" si="268"/>
        <v>3.482587064676617E-2</v>
      </c>
      <c r="AR586" s="1">
        <f t="shared" si="269"/>
        <v>0.52238805970149249</v>
      </c>
      <c r="AS586" s="1">
        <f t="shared" si="270"/>
        <v>0.44278606965174128</v>
      </c>
      <c r="AT586" s="5">
        <f t="shared" si="271"/>
        <v>589</v>
      </c>
      <c r="AU586" s="3">
        <f t="shared" si="273"/>
        <v>603</v>
      </c>
      <c r="AV586" s="2">
        <f t="shared" si="272"/>
        <v>867</v>
      </c>
      <c r="AW586" s="1">
        <f t="shared" si="274"/>
        <v>0.29439728353140915</v>
      </c>
      <c r="AX586" s="1">
        <f t="shared" si="275"/>
        <v>0.28756218905472636</v>
      </c>
      <c r="AY586" s="1">
        <f t="shared" si="276"/>
        <v>0</v>
      </c>
      <c r="AZ586" s="1">
        <f t="shared" si="276"/>
        <v>6.0388059701492534</v>
      </c>
      <c r="BA586" s="1">
        <f t="shared" si="276"/>
        <v>90.582089552238799</v>
      </c>
      <c r="BB586" s="1">
        <f t="shared" si="276"/>
        <v>76.779104477611938</v>
      </c>
      <c r="BC586" s="1">
        <f t="shared" si="277"/>
        <v>0</v>
      </c>
      <c r="BD586" s="1">
        <f t="shared" si="277"/>
        <v>12.070288624787775</v>
      </c>
      <c r="BE586" s="1">
        <f t="shared" si="277"/>
        <v>102.45025466893038</v>
      </c>
      <c r="BF586" s="1">
        <f t="shared" si="277"/>
        <v>58.879456706281829</v>
      </c>
      <c r="BG586" s="1">
        <f t="shared" si="278"/>
        <v>0</v>
      </c>
      <c r="BH586" s="1">
        <f t="shared" si="278"/>
        <v>3.482587064676617E-2</v>
      </c>
      <c r="BI586" s="1">
        <f t="shared" si="278"/>
        <v>0.5223880597014926</v>
      </c>
      <c r="BJ586" s="1">
        <f t="shared" si="278"/>
        <v>0.44278606965174133</v>
      </c>
      <c r="BK586" s="1">
        <f t="shared" si="279"/>
        <v>0</v>
      </c>
      <c r="BL586" s="1">
        <f t="shared" si="279"/>
        <v>6.9609507640067916E-2</v>
      </c>
      <c r="BM586" s="1">
        <f t="shared" si="279"/>
        <v>0.5908319185059423</v>
      </c>
      <c r="BN586" s="1">
        <f t="shared" si="279"/>
        <v>0.33955857385398985</v>
      </c>
    </row>
    <row r="587" spans="1:66" hidden="1">
      <c r="A587" s="2" t="s">
        <v>616</v>
      </c>
      <c r="B587" s="2" t="s">
        <v>105</v>
      </c>
      <c r="C587" s="2" t="s">
        <v>164</v>
      </c>
      <c r="D587" s="2" t="s">
        <v>829</v>
      </c>
      <c r="E587" s="6" t="s">
        <v>17</v>
      </c>
      <c r="F587" s="2" t="s">
        <v>6</v>
      </c>
      <c r="G587" s="2" t="s">
        <v>6</v>
      </c>
      <c r="H587" s="2" t="s">
        <v>1434</v>
      </c>
      <c r="I587" s="2">
        <v>68</v>
      </c>
      <c r="J587" s="2">
        <v>25</v>
      </c>
      <c r="K587" s="2" t="str">
        <f t="shared" si="258"/>
        <v>ESTERIL</v>
      </c>
      <c r="L587" s="2">
        <f t="shared" si="259"/>
        <v>3.0000000000000001E-5</v>
      </c>
      <c r="M587" s="2">
        <f t="shared" si="260"/>
        <v>0.75</v>
      </c>
      <c r="N587" s="8">
        <v>0.12</v>
      </c>
      <c r="O587" s="11">
        <v>0.03</v>
      </c>
      <c r="P587" s="11">
        <f t="shared" si="254"/>
        <v>0</v>
      </c>
      <c r="Q587" s="11">
        <f t="shared" si="255"/>
        <v>1</v>
      </c>
      <c r="R587" s="11">
        <f t="shared" si="256"/>
        <v>0</v>
      </c>
      <c r="S587" s="11">
        <f t="shared" si="257"/>
        <v>1331716</v>
      </c>
      <c r="T587" s="2">
        <v>0</v>
      </c>
      <c r="U587" s="2">
        <v>1154</v>
      </c>
      <c r="V587" s="2">
        <f t="shared" si="261"/>
        <v>0</v>
      </c>
      <c r="W587" s="2">
        <f t="shared" si="262"/>
        <v>1</v>
      </c>
      <c r="X587" s="2">
        <v>0</v>
      </c>
      <c r="Y587" s="2">
        <v>356</v>
      </c>
      <c r="Z587" s="5">
        <v>0</v>
      </c>
      <c r="AA587" s="5">
        <v>5</v>
      </c>
      <c r="AB587" s="5">
        <v>528</v>
      </c>
      <c r="AC587" s="5">
        <v>236</v>
      </c>
      <c r="AD587" s="5">
        <v>8</v>
      </c>
      <c r="AE587" s="5">
        <v>18</v>
      </c>
      <c r="AF587" s="5">
        <f t="shared" si="263"/>
        <v>0</v>
      </c>
      <c r="AG587" s="5">
        <f t="shared" si="264"/>
        <v>6.5019505851755524E-3</v>
      </c>
      <c r="AH587" s="5">
        <f t="shared" si="265"/>
        <v>0.68660598179453836</v>
      </c>
      <c r="AI587" s="5">
        <f t="shared" si="266"/>
        <v>0.30689206762028609</v>
      </c>
      <c r="AJ587" s="5">
        <v>0</v>
      </c>
      <c r="AK587" s="3">
        <v>0</v>
      </c>
      <c r="AL587" s="3">
        <v>484</v>
      </c>
      <c r="AM587" s="3">
        <v>300</v>
      </c>
      <c r="AN587" s="3">
        <v>0</v>
      </c>
      <c r="AO587" s="3">
        <v>11</v>
      </c>
      <c r="AP587" s="1">
        <f t="shared" si="267"/>
        <v>0</v>
      </c>
      <c r="AQ587" s="1">
        <f t="shared" si="268"/>
        <v>0</v>
      </c>
      <c r="AR587" s="1">
        <f t="shared" si="269"/>
        <v>0.61734693877551017</v>
      </c>
      <c r="AS587" s="1">
        <f t="shared" si="270"/>
        <v>0.38265306122448978</v>
      </c>
      <c r="AT587" s="5">
        <f t="shared" si="271"/>
        <v>769</v>
      </c>
      <c r="AU587" s="3">
        <f t="shared" si="273"/>
        <v>784</v>
      </c>
      <c r="AV587" s="2">
        <f t="shared" si="272"/>
        <v>1154</v>
      </c>
      <c r="AW587" s="1">
        <f t="shared" si="274"/>
        <v>0.30013003901170349</v>
      </c>
      <c r="AX587" s="1">
        <f t="shared" si="275"/>
        <v>0.29438775510204079</v>
      </c>
      <c r="AY587" s="1">
        <f t="shared" si="276"/>
        <v>0</v>
      </c>
      <c r="AZ587" s="1">
        <f t="shared" si="276"/>
        <v>0</v>
      </c>
      <c r="BA587" s="1">
        <f t="shared" si="276"/>
        <v>142.48367346938775</v>
      </c>
      <c r="BB587" s="1">
        <f t="shared" si="276"/>
        <v>88.316326530612244</v>
      </c>
      <c r="BC587" s="1">
        <f t="shared" si="277"/>
        <v>0</v>
      </c>
      <c r="BD587" s="1">
        <f t="shared" si="277"/>
        <v>1.5006501950585174</v>
      </c>
      <c r="BE587" s="1">
        <f t="shared" si="277"/>
        <v>158.46866059817944</v>
      </c>
      <c r="BF587" s="1">
        <f t="shared" si="277"/>
        <v>70.830689206762017</v>
      </c>
      <c r="BG587" s="1">
        <f t="shared" si="278"/>
        <v>0</v>
      </c>
      <c r="BH587" s="1">
        <f t="shared" si="278"/>
        <v>0</v>
      </c>
      <c r="BI587" s="1">
        <f t="shared" si="278"/>
        <v>0.61734693877551017</v>
      </c>
      <c r="BJ587" s="1">
        <f t="shared" si="278"/>
        <v>0.38265306122448978</v>
      </c>
      <c r="BK587" s="1">
        <f t="shared" si="279"/>
        <v>0</v>
      </c>
      <c r="BL587" s="1">
        <f t="shared" si="279"/>
        <v>6.5019505851755532E-3</v>
      </c>
      <c r="BM587" s="1">
        <f t="shared" si="279"/>
        <v>0.68660598179453847</v>
      </c>
      <c r="BN587" s="1">
        <f t="shared" si="279"/>
        <v>0.30689206762028609</v>
      </c>
    </row>
    <row r="588" spans="1:66" hidden="1">
      <c r="A588" s="2" t="s">
        <v>1049</v>
      </c>
      <c r="B588" s="2" t="s">
        <v>105</v>
      </c>
      <c r="C588" s="2" t="s">
        <v>164</v>
      </c>
      <c r="E588" s="6" t="s">
        <v>139</v>
      </c>
      <c r="F588" s="2" t="s">
        <v>6</v>
      </c>
      <c r="G588" s="2" t="s">
        <v>6</v>
      </c>
      <c r="H588" s="2" t="s">
        <v>1434</v>
      </c>
      <c r="I588" s="2">
        <v>167</v>
      </c>
      <c r="J588" s="2">
        <v>25</v>
      </c>
      <c r="K588" s="2" t="str">
        <f t="shared" si="258"/>
        <v>ESTERIL</v>
      </c>
      <c r="L588" s="2">
        <f t="shared" si="259"/>
        <v>3.0000000000000001E-5</v>
      </c>
      <c r="M588" s="2">
        <f t="shared" si="260"/>
        <v>1.5</v>
      </c>
      <c r="N588" s="8">
        <v>0.12</v>
      </c>
      <c r="O588" s="11">
        <v>0.06</v>
      </c>
      <c r="P588" s="11">
        <f t="shared" si="254"/>
        <v>9.5338983050847453E-2</v>
      </c>
      <c r="Q588" s="11">
        <f t="shared" si="255"/>
        <v>0.99988837430823074</v>
      </c>
      <c r="R588" s="11">
        <f t="shared" si="256"/>
        <v>55648.983050847455</v>
      </c>
      <c r="S588" s="11">
        <f t="shared" si="257"/>
        <v>583630.844530217</v>
      </c>
      <c r="T588" s="2">
        <v>90</v>
      </c>
      <c r="U588" s="2">
        <v>854</v>
      </c>
      <c r="V588" s="2">
        <f t="shared" si="261"/>
        <v>9.5338983050847453E-2</v>
      </c>
      <c r="W588" s="2">
        <f t="shared" si="262"/>
        <v>0.90466101694915257</v>
      </c>
      <c r="X588" s="2">
        <v>0</v>
      </c>
      <c r="Y588" s="2">
        <v>392</v>
      </c>
      <c r="Z588" s="5">
        <v>0</v>
      </c>
      <c r="AA588" s="5">
        <v>11</v>
      </c>
      <c r="AB588" s="5">
        <v>406</v>
      </c>
      <c r="AC588" s="5">
        <v>225</v>
      </c>
      <c r="AD588" s="5">
        <v>19</v>
      </c>
      <c r="AE588" s="5">
        <v>14</v>
      </c>
      <c r="AF588" s="5">
        <f t="shared" si="263"/>
        <v>0</v>
      </c>
      <c r="AG588" s="5">
        <f t="shared" si="264"/>
        <v>1.7133956386292833E-2</v>
      </c>
      <c r="AH588" s="5">
        <f t="shared" si="265"/>
        <v>0.63239875389408096</v>
      </c>
      <c r="AI588" s="5">
        <f t="shared" si="266"/>
        <v>0.35046728971962615</v>
      </c>
      <c r="AJ588" s="5">
        <v>0</v>
      </c>
      <c r="AK588" s="3">
        <v>7</v>
      </c>
      <c r="AL588" s="3">
        <v>346</v>
      </c>
      <c r="AM588" s="3">
        <v>296</v>
      </c>
      <c r="AN588" s="3">
        <v>14</v>
      </c>
      <c r="AO588" s="3">
        <v>11</v>
      </c>
      <c r="AP588" s="1">
        <f t="shared" si="267"/>
        <v>0</v>
      </c>
      <c r="AQ588" s="1">
        <f t="shared" si="268"/>
        <v>1.078582434514638E-2</v>
      </c>
      <c r="AR588" s="1">
        <f t="shared" si="269"/>
        <v>0.53312788906009245</v>
      </c>
      <c r="AS588" s="1">
        <f t="shared" si="270"/>
        <v>0.45608628659476119</v>
      </c>
      <c r="AT588" s="5">
        <f t="shared" si="271"/>
        <v>642</v>
      </c>
      <c r="AU588" s="3">
        <f t="shared" si="273"/>
        <v>649</v>
      </c>
      <c r="AV588" s="2">
        <f t="shared" si="272"/>
        <v>944</v>
      </c>
      <c r="AW588" s="1">
        <f t="shared" si="274"/>
        <v>0.29408099688473521</v>
      </c>
      <c r="AX588" s="1">
        <f t="shared" si="275"/>
        <v>0.29090909090909089</v>
      </c>
      <c r="AY588" s="1">
        <f t="shared" si="276"/>
        <v>0</v>
      </c>
      <c r="AZ588" s="1">
        <f t="shared" si="276"/>
        <v>2.0363636363636362</v>
      </c>
      <c r="BA588" s="1">
        <f t="shared" si="276"/>
        <v>100.65454545454546</v>
      </c>
      <c r="BB588" s="1">
        <f t="shared" si="276"/>
        <v>86.109090909090909</v>
      </c>
      <c r="BC588" s="1">
        <f t="shared" si="277"/>
        <v>0</v>
      </c>
      <c r="BD588" s="1">
        <f t="shared" si="277"/>
        <v>3.2348909657320872</v>
      </c>
      <c r="BE588" s="1">
        <f t="shared" si="277"/>
        <v>119.39688473520249</v>
      </c>
      <c r="BF588" s="1">
        <f t="shared" si="277"/>
        <v>66.168224299065429</v>
      </c>
      <c r="BG588" s="1">
        <f t="shared" si="278"/>
        <v>0</v>
      </c>
      <c r="BH588" s="1">
        <f t="shared" si="278"/>
        <v>1.0785824345146378E-2</v>
      </c>
      <c r="BI588" s="1">
        <f t="shared" si="278"/>
        <v>0.53312788906009245</v>
      </c>
      <c r="BJ588" s="1">
        <f t="shared" si="278"/>
        <v>0.45608628659476114</v>
      </c>
      <c r="BK588" s="1">
        <f t="shared" si="279"/>
        <v>0</v>
      </c>
      <c r="BL588" s="1">
        <f t="shared" si="279"/>
        <v>1.7133956386292833E-2</v>
      </c>
      <c r="BM588" s="1">
        <f t="shared" si="279"/>
        <v>0.63239875389408096</v>
      </c>
      <c r="BN588" s="1">
        <f t="shared" si="279"/>
        <v>0.35046728971962621</v>
      </c>
    </row>
    <row r="589" spans="1:66" hidden="1">
      <c r="A589" s="2" t="s">
        <v>1047</v>
      </c>
      <c r="B589" s="2" t="s">
        <v>105</v>
      </c>
      <c r="C589" s="2" t="s">
        <v>1048</v>
      </c>
      <c r="D589" s="2">
        <v>16184</v>
      </c>
      <c r="E589" s="6" t="s">
        <v>60</v>
      </c>
      <c r="F589" s="2" t="s">
        <v>6</v>
      </c>
      <c r="G589" s="2" t="s">
        <v>6</v>
      </c>
      <c r="H589" s="2" t="s">
        <v>1434</v>
      </c>
      <c r="I589" s="2">
        <v>40</v>
      </c>
      <c r="J589" s="2">
        <v>20</v>
      </c>
      <c r="K589" s="2" t="str">
        <f t="shared" si="258"/>
        <v>ESTERIL</v>
      </c>
      <c r="L589" s="2">
        <f t="shared" si="259"/>
        <v>2.4000000000000001E-5</v>
      </c>
      <c r="M589" s="2">
        <f t="shared" si="260"/>
        <v>0.2</v>
      </c>
      <c r="N589" s="8">
        <v>0.12</v>
      </c>
      <c r="O589" s="11">
        <v>0.01</v>
      </c>
      <c r="P589" s="11">
        <f t="shared" si="254"/>
        <v>0</v>
      </c>
      <c r="Q589" s="11">
        <f t="shared" si="255"/>
        <v>1</v>
      </c>
      <c r="R589" s="11">
        <f t="shared" si="256"/>
        <v>0</v>
      </c>
      <c r="S589" s="11">
        <f t="shared" si="257"/>
        <v>488601</v>
      </c>
      <c r="T589" s="2">
        <v>0</v>
      </c>
      <c r="U589" s="2">
        <v>699</v>
      </c>
      <c r="V589" s="2">
        <f t="shared" si="261"/>
        <v>0</v>
      </c>
      <c r="W589" s="2">
        <f t="shared" si="262"/>
        <v>1</v>
      </c>
      <c r="X589" s="2">
        <v>0</v>
      </c>
      <c r="Y589" s="2">
        <v>277</v>
      </c>
      <c r="Z589" s="5">
        <v>0</v>
      </c>
      <c r="AA589" s="5">
        <v>0</v>
      </c>
      <c r="AB589" s="5">
        <v>153</v>
      </c>
      <c r="AC589" s="5">
        <v>354</v>
      </c>
      <c r="AD589" s="5">
        <v>0</v>
      </c>
      <c r="AE589" s="5">
        <v>0</v>
      </c>
      <c r="AF589" s="5">
        <f t="shared" si="263"/>
        <v>0</v>
      </c>
      <c r="AG589" s="5">
        <f t="shared" si="264"/>
        <v>0</v>
      </c>
      <c r="AH589" s="5">
        <f t="shared" si="265"/>
        <v>0.30177514792899407</v>
      </c>
      <c r="AI589" s="5">
        <f t="shared" si="266"/>
        <v>0.69822485207100593</v>
      </c>
      <c r="AJ589" s="5">
        <v>0</v>
      </c>
      <c r="AK589" s="3">
        <v>0</v>
      </c>
      <c r="AL589" s="3">
        <v>103</v>
      </c>
      <c r="AM589" s="3">
        <v>404</v>
      </c>
      <c r="AN589" s="3">
        <v>0</v>
      </c>
      <c r="AO589" s="3">
        <v>0</v>
      </c>
      <c r="AP589" s="1">
        <f t="shared" si="267"/>
        <v>0</v>
      </c>
      <c r="AQ589" s="1">
        <f t="shared" si="268"/>
        <v>0</v>
      </c>
      <c r="AR589" s="1">
        <f t="shared" si="269"/>
        <v>0.20315581854043394</v>
      </c>
      <c r="AS589" s="1">
        <f t="shared" si="270"/>
        <v>0.79684418145956604</v>
      </c>
      <c r="AT589" s="5">
        <f t="shared" si="271"/>
        <v>507</v>
      </c>
      <c r="AU589" s="3">
        <f t="shared" si="273"/>
        <v>507</v>
      </c>
      <c r="AV589" s="2">
        <f t="shared" si="272"/>
        <v>699</v>
      </c>
      <c r="AW589" s="1">
        <f t="shared" si="274"/>
        <v>0.2757396449704142</v>
      </c>
      <c r="AX589" s="1">
        <f t="shared" si="275"/>
        <v>0.2757396449704142</v>
      </c>
      <c r="AY589" s="1">
        <f t="shared" si="276"/>
        <v>0</v>
      </c>
      <c r="AZ589" s="1">
        <f t="shared" si="276"/>
        <v>0</v>
      </c>
      <c r="BA589" s="1">
        <f t="shared" si="276"/>
        <v>28.401183431952663</v>
      </c>
      <c r="BB589" s="1">
        <f t="shared" si="276"/>
        <v>111.39881656804734</v>
      </c>
      <c r="BC589" s="1">
        <f t="shared" si="277"/>
        <v>0</v>
      </c>
      <c r="BD589" s="1">
        <f t="shared" si="277"/>
        <v>0</v>
      </c>
      <c r="BE589" s="1">
        <f t="shared" si="277"/>
        <v>42.188165680473375</v>
      </c>
      <c r="BF589" s="1">
        <f t="shared" si="277"/>
        <v>97.611834319526622</v>
      </c>
      <c r="BG589" s="1">
        <f t="shared" si="278"/>
        <v>0</v>
      </c>
      <c r="BH589" s="1">
        <f t="shared" si="278"/>
        <v>0</v>
      </c>
      <c r="BI589" s="1">
        <f t="shared" si="278"/>
        <v>0.20315581854043391</v>
      </c>
      <c r="BJ589" s="1">
        <f t="shared" si="278"/>
        <v>0.79684418145956604</v>
      </c>
      <c r="BK589" s="1">
        <f t="shared" si="279"/>
        <v>0</v>
      </c>
      <c r="BL589" s="1">
        <f t="shared" si="279"/>
        <v>0</v>
      </c>
      <c r="BM589" s="1">
        <f t="shared" si="279"/>
        <v>0.30177514792899407</v>
      </c>
      <c r="BN589" s="1">
        <f t="shared" si="279"/>
        <v>0.69822485207100582</v>
      </c>
    </row>
    <row r="590" spans="1:66" hidden="1">
      <c r="A590" s="2" t="s">
        <v>1047</v>
      </c>
      <c r="B590" s="2" t="s">
        <v>105</v>
      </c>
      <c r="C590" s="2" t="s">
        <v>1048</v>
      </c>
      <c r="D590" s="2">
        <v>16179</v>
      </c>
      <c r="E590" s="6" t="s">
        <v>59</v>
      </c>
      <c r="F590" s="2" t="s">
        <v>1436</v>
      </c>
      <c r="G590" s="2" t="s">
        <v>6</v>
      </c>
      <c r="H590" s="2" t="s">
        <v>1434</v>
      </c>
      <c r="I590" s="2">
        <v>35</v>
      </c>
      <c r="J590" s="2">
        <v>20</v>
      </c>
      <c r="K590" s="2" t="str">
        <f t="shared" si="258"/>
        <v>ESTERIL</v>
      </c>
      <c r="L590" s="2">
        <f t="shared" si="259"/>
        <v>2.4000000000000001E-5</v>
      </c>
      <c r="M590" s="2">
        <f t="shared" si="260"/>
        <v>2</v>
      </c>
      <c r="N590" s="8">
        <v>0.12</v>
      </c>
      <c r="O590" s="11">
        <v>0.1</v>
      </c>
      <c r="P590" s="11">
        <f t="shared" si="254"/>
        <v>7.832898172323759E-3</v>
      </c>
      <c r="Q590" s="11">
        <f t="shared" si="255"/>
        <v>0.9999931290839007</v>
      </c>
      <c r="R590" s="11">
        <f t="shared" si="256"/>
        <v>10019.537859007833</v>
      </c>
      <c r="S590" s="11">
        <f t="shared" si="257"/>
        <v>1279152.2109920916</v>
      </c>
      <c r="T590" s="2">
        <v>9</v>
      </c>
      <c r="U590" s="2">
        <v>1140</v>
      </c>
      <c r="V590" s="2">
        <f t="shared" si="261"/>
        <v>7.832898172323759E-3</v>
      </c>
      <c r="W590" s="2">
        <f t="shared" si="262"/>
        <v>0.9921671018276762</v>
      </c>
      <c r="X590" s="2">
        <v>0</v>
      </c>
      <c r="Y590" s="2">
        <v>374</v>
      </c>
      <c r="Z590" s="5">
        <v>0</v>
      </c>
      <c r="AA590" s="5">
        <v>0</v>
      </c>
      <c r="AB590" s="5">
        <v>397</v>
      </c>
      <c r="AC590" s="5">
        <v>431</v>
      </c>
      <c r="AD590" s="5">
        <v>0</v>
      </c>
      <c r="AE590" s="5">
        <v>4</v>
      </c>
      <c r="AF590" s="5">
        <f t="shared" si="263"/>
        <v>0</v>
      </c>
      <c r="AG590" s="5">
        <f t="shared" si="264"/>
        <v>0</v>
      </c>
      <c r="AH590" s="5">
        <f t="shared" si="265"/>
        <v>0.47946859903381644</v>
      </c>
      <c r="AI590" s="5">
        <f t="shared" si="266"/>
        <v>0.52053140096618356</v>
      </c>
      <c r="AJ590" s="5">
        <v>0</v>
      </c>
      <c r="AK590" s="3">
        <v>0</v>
      </c>
      <c r="AL590" s="3">
        <v>310</v>
      </c>
      <c r="AM590" s="3">
        <v>520</v>
      </c>
      <c r="AN590" s="3">
        <v>0</v>
      </c>
      <c r="AO590" s="3">
        <v>2</v>
      </c>
      <c r="AP590" s="1">
        <f t="shared" si="267"/>
        <v>0</v>
      </c>
      <c r="AQ590" s="1">
        <f t="shared" si="268"/>
        <v>0</v>
      </c>
      <c r="AR590" s="1">
        <f t="shared" si="269"/>
        <v>0.37349397590361444</v>
      </c>
      <c r="AS590" s="1">
        <f t="shared" si="270"/>
        <v>0.62650602409638556</v>
      </c>
      <c r="AT590" s="5">
        <f t="shared" si="271"/>
        <v>828</v>
      </c>
      <c r="AU590" s="3">
        <f t="shared" si="273"/>
        <v>830</v>
      </c>
      <c r="AV590" s="2">
        <f t="shared" si="272"/>
        <v>1149</v>
      </c>
      <c r="AW590" s="1">
        <f t="shared" si="274"/>
        <v>0.27753623188405796</v>
      </c>
      <c r="AX590" s="1">
        <f t="shared" si="275"/>
        <v>0.27686746987951805</v>
      </c>
      <c r="AY590" s="1">
        <f t="shared" si="276"/>
        <v>0</v>
      </c>
      <c r="AZ590" s="1">
        <f t="shared" si="276"/>
        <v>0</v>
      </c>
      <c r="BA590" s="1">
        <f t="shared" si="276"/>
        <v>85.828915662650601</v>
      </c>
      <c r="BB590" s="1">
        <f t="shared" si="276"/>
        <v>143.9710843373494</v>
      </c>
      <c r="BC590" s="1">
        <f t="shared" si="277"/>
        <v>0</v>
      </c>
      <c r="BD590" s="1">
        <f t="shared" si="277"/>
        <v>0</v>
      </c>
      <c r="BE590" s="1">
        <f t="shared" si="277"/>
        <v>110.181884057971</v>
      </c>
      <c r="BF590" s="1">
        <f t="shared" si="277"/>
        <v>119.61811594202898</v>
      </c>
      <c r="BG590" s="1">
        <f t="shared" si="278"/>
        <v>0</v>
      </c>
      <c r="BH590" s="1">
        <f t="shared" si="278"/>
        <v>0</v>
      </c>
      <c r="BI590" s="1">
        <f t="shared" si="278"/>
        <v>0.37349397590361444</v>
      </c>
      <c r="BJ590" s="1">
        <f t="shared" si="278"/>
        <v>0.62650602409638545</v>
      </c>
      <c r="BK590" s="1">
        <f t="shared" si="279"/>
        <v>0</v>
      </c>
      <c r="BL590" s="1">
        <f t="shared" si="279"/>
        <v>0</v>
      </c>
      <c r="BM590" s="1">
        <f t="shared" si="279"/>
        <v>0.47946859903381639</v>
      </c>
      <c r="BN590" s="1">
        <f t="shared" si="279"/>
        <v>0.52053140096618356</v>
      </c>
    </row>
    <row r="591" spans="1:66" hidden="1">
      <c r="A591" s="2" t="s">
        <v>161</v>
      </c>
      <c r="B591" s="2" t="s">
        <v>105</v>
      </c>
      <c r="C591" s="2" t="s">
        <v>164</v>
      </c>
      <c r="D591" s="2" t="s">
        <v>224</v>
      </c>
      <c r="E591" s="6" t="s">
        <v>73</v>
      </c>
      <c r="F591" s="2" t="s">
        <v>1141</v>
      </c>
      <c r="G591" s="2" t="s">
        <v>1433</v>
      </c>
      <c r="H591" s="2" t="s">
        <v>1141</v>
      </c>
      <c r="I591" s="2">
        <v>60</v>
      </c>
      <c r="J591" s="2">
        <v>20</v>
      </c>
      <c r="K591" s="2" t="str">
        <f t="shared" si="258"/>
        <v>MINERIO</v>
      </c>
      <c r="L591" s="2">
        <f t="shared" si="259"/>
        <v>2.4000000000000001E-5</v>
      </c>
      <c r="M591" s="2">
        <f t="shared" si="260"/>
        <v>13.200000000000001</v>
      </c>
      <c r="N591" s="9">
        <v>0.12</v>
      </c>
      <c r="O591" s="10">
        <v>0.66</v>
      </c>
      <c r="P591" s="11">
        <f t="shared" si="254"/>
        <v>6.1967467079783118E-3</v>
      </c>
      <c r="Q591" s="11">
        <f t="shared" si="255"/>
        <v>0.99999517013501282</v>
      </c>
      <c r="R591" s="11">
        <f t="shared" si="256"/>
        <v>10073.586367157242</v>
      </c>
      <c r="S591" s="11">
        <f t="shared" si="257"/>
        <v>1625617.1484507301</v>
      </c>
      <c r="T591" s="2">
        <v>8</v>
      </c>
      <c r="U591" s="2">
        <v>1283</v>
      </c>
      <c r="V591" s="2">
        <f t="shared" si="261"/>
        <v>6.1967467079783118E-3</v>
      </c>
      <c r="W591" s="2">
        <f t="shared" si="262"/>
        <v>0.99380325329202168</v>
      </c>
      <c r="X591" s="2">
        <v>0</v>
      </c>
      <c r="Y591" s="2">
        <v>361</v>
      </c>
      <c r="Z591" s="5">
        <v>0</v>
      </c>
      <c r="AA591" s="5">
        <v>0</v>
      </c>
      <c r="AB591" s="5">
        <v>349</v>
      </c>
      <c r="AC591" s="5">
        <v>496</v>
      </c>
      <c r="AD591" s="5">
        <v>0</v>
      </c>
      <c r="AE591" s="5">
        <v>9</v>
      </c>
      <c r="AF591" s="5">
        <f t="shared" si="263"/>
        <v>0</v>
      </c>
      <c r="AG591" s="5">
        <f t="shared" si="264"/>
        <v>0</v>
      </c>
      <c r="AH591" s="5">
        <f t="shared" si="265"/>
        <v>0.41301775147928993</v>
      </c>
      <c r="AI591" s="5">
        <f t="shared" si="266"/>
        <v>0.58698224852071001</v>
      </c>
      <c r="AJ591" s="2">
        <v>0</v>
      </c>
      <c r="AK591" s="3">
        <v>0</v>
      </c>
      <c r="AL591" s="3">
        <v>254</v>
      </c>
      <c r="AM591" s="3">
        <v>595</v>
      </c>
      <c r="AN591" s="3">
        <v>0</v>
      </c>
      <c r="AO591" s="3">
        <v>5</v>
      </c>
      <c r="AP591" s="1">
        <f t="shared" si="267"/>
        <v>0</v>
      </c>
      <c r="AQ591" s="1">
        <f t="shared" si="268"/>
        <v>0</v>
      </c>
      <c r="AR591" s="1">
        <f t="shared" si="269"/>
        <v>0.29917550058892817</v>
      </c>
      <c r="AS591" s="1">
        <f t="shared" si="270"/>
        <v>0.70082449941107183</v>
      </c>
      <c r="AT591" s="5">
        <f t="shared" si="271"/>
        <v>845</v>
      </c>
      <c r="AU591" s="3">
        <f t="shared" si="273"/>
        <v>849</v>
      </c>
      <c r="AV591" s="2">
        <f t="shared" si="272"/>
        <v>1291</v>
      </c>
      <c r="AW591" s="1">
        <f t="shared" si="274"/>
        <v>0.30556213017751477</v>
      </c>
      <c r="AX591" s="1">
        <f t="shared" si="275"/>
        <v>0.30412249705535926</v>
      </c>
      <c r="AY591" s="1">
        <f t="shared" si="276"/>
        <v>0</v>
      </c>
      <c r="AZ591" s="1">
        <f t="shared" si="276"/>
        <v>0</v>
      </c>
      <c r="BA591" s="1">
        <f t="shared" si="276"/>
        <v>77.247114252061252</v>
      </c>
      <c r="BB591" s="1">
        <f t="shared" si="276"/>
        <v>180.95288574793875</v>
      </c>
      <c r="BC591" s="1">
        <f t="shared" si="277"/>
        <v>0</v>
      </c>
      <c r="BD591" s="1">
        <f t="shared" si="277"/>
        <v>0</v>
      </c>
      <c r="BE591" s="1">
        <f t="shared" si="277"/>
        <v>106.64118343195265</v>
      </c>
      <c r="BF591" s="1">
        <f t="shared" si="277"/>
        <v>151.55881656804732</v>
      </c>
      <c r="BG591" s="1">
        <f t="shared" si="278"/>
        <v>0</v>
      </c>
      <c r="BH591" s="1">
        <f t="shared" si="278"/>
        <v>0</v>
      </c>
      <c r="BI591" s="1">
        <f t="shared" si="278"/>
        <v>0.29917550058892817</v>
      </c>
      <c r="BJ591" s="1">
        <f t="shared" si="278"/>
        <v>0.70082449941107183</v>
      </c>
      <c r="BK591" s="1">
        <f t="shared" si="279"/>
        <v>0</v>
      </c>
      <c r="BL591" s="1">
        <f t="shared" si="279"/>
        <v>0</v>
      </c>
      <c r="BM591" s="1">
        <f t="shared" si="279"/>
        <v>0.41301775147928993</v>
      </c>
      <c r="BN591" s="1">
        <f t="shared" si="279"/>
        <v>0.58698224852071001</v>
      </c>
    </row>
    <row r="592" spans="1:66" hidden="1">
      <c r="A592" s="2" t="s">
        <v>616</v>
      </c>
      <c r="B592" s="2" t="s">
        <v>105</v>
      </c>
      <c r="C592" s="2" t="s">
        <v>162</v>
      </c>
      <c r="D592" s="2" t="s">
        <v>617</v>
      </c>
      <c r="E592" s="6" t="s">
        <v>107</v>
      </c>
      <c r="F592" s="2" t="s">
        <v>1436</v>
      </c>
      <c r="G592" s="2" t="s">
        <v>1433</v>
      </c>
      <c r="H592" s="2" t="s">
        <v>1434</v>
      </c>
      <c r="I592" s="2">
        <v>1</v>
      </c>
      <c r="K592" s="2" t="str">
        <f t="shared" si="258"/>
        <v>ESTERIL</v>
      </c>
      <c r="L592" s="2">
        <f t="shared" si="259"/>
        <v>0</v>
      </c>
      <c r="M592" s="2">
        <f t="shared" si="260"/>
        <v>0</v>
      </c>
      <c r="N592" s="8">
        <v>0.11953333333333332</v>
      </c>
      <c r="O592" s="11">
        <v>0.18</v>
      </c>
      <c r="P592" s="11">
        <f t="shared" si="254"/>
        <v>2.3382696804364772E-3</v>
      </c>
      <c r="Q592" s="11">
        <f t="shared" si="255"/>
        <v>0.99999817323014928</v>
      </c>
      <c r="R592" s="11">
        <f t="shared" si="256"/>
        <v>3813.0841777084961</v>
      </c>
      <c r="S592" s="11">
        <f t="shared" si="257"/>
        <v>1630726.0210334281</v>
      </c>
      <c r="T592" s="2">
        <v>3</v>
      </c>
      <c r="U592" s="2">
        <v>1280</v>
      </c>
      <c r="V592" s="2">
        <f t="shared" si="261"/>
        <v>2.3382696804364772E-3</v>
      </c>
      <c r="W592" s="2">
        <f t="shared" si="262"/>
        <v>0.99766173031956351</v>
      </c>
      <c r="X592" s="2">
        <v>0</v>
      </c>
      <c r="Y592" s="2">
        <v>351</v>
      </c>
      <c r="Z592" s="2">
        <v>0</v>
      </c>
      <c r="AA592" s="2">
        <v>8</v>
      </c>
      <c r="AB592" s="2">
        <v>639</v>
      </c>
      <c r="AC592" s="2">
        <v>170</v>
      </c>
      <c r="AD592" s="2">
        <v>17</v>
      </c>
      <c r="AE592" s="2">
        <v>37</v>
      </c>
      <c r="AF592" s="5">
        <f t="shared" si="263"/>
        <v>0</v>
      </c>
      <c r="AG592" s="5">
        <f t="shared" si="264"/>
        <v>9.7919216646266821E-3</v>
      </c>
      <c r="AH592" s="5">
        <f t="shared" si="265"/>
        <v>0.78212974296205628</v>
      </c>
      <c r="AI592" s="5">
        <f t="shared" si="266"/>
        <v>0.20807833537331702</v>
      </c>
      <c r="AJ592" s="2">
        <v>0</v>
      </c>
      <c r="AK592" s="3">
        <v>6</v>
      </c>
      <c r="AL592" s="3">
        <v>580</v>
      </c>
      <c r="AM592" s="3">
        <v>251</v>
      </c>
      <c r="AN592" s="3">
        <v>13</v>
      </c>
      <c r="AO592" s="3">
        <v>21</v>
      </c>
      <c r="AP592" s="1">
        <f t="shared" si="267"/>
        <v>0</v>
      </c>
      <c r="AQ592" s="1">
        <f t="shared" si="268"/>
        <v>7.1684587813620072E-3</v>
      </c>
      <c r="AR592" s="1">
        <f t="shared" si="269"/>
        <v>0.69295101553166072</v>
      </c>
      <c r="AS592" s="1">
        <f t="shared" si="270"/>
        <v>0.29988052568697732</v>
      </c>
      <c r="AT592" s="5">
        <f t="shared" si="271"/>
        <v>817</v>
      </c>
      <c r="AU592" s="3">
        <f t="shared" si="273"/>
        <v>837</v>
      </c>
      <c r="AV592" s="2">
        <f t="shared" si="272"/>
        <v>1283</v>
      </c>
      <c r="AW592" s="1">
        <f t="shared" si="274"/>
        <v>0.31407588739290088</v>
      </c>
      <c r="AX592" s="1">
        <f t="shared" si="275"/>
        <v>0.30657108721624848</v>
      </c>
      <c r="AY592" s="1">
        <f t="shared" si="276"/>
        <v>0</v>
      </c>
      <c r="AZ592" s="1">
        <f t="shared" si="276"/>
        <v>1.8394265232974909</v>
      </c>
      <c r="BA592" s="1">
        <f t="shared" si="276"/>
        <v>177.81123058542411</v>
      </c>
      <c r="BB592" s="1">
        <f t="shared" si="276"/>
        <v>76.949342891278363</v>
      </c>
      <c r="BC592" s="1">
        <f t="shared" si="277"/>
        <v>0</v>
      </c>
      <c r="BD592" s="1">
        <f t="shared" si="277"/>
        <v>2.512607099143207</v>
      </c>
      <c r="BE592" s="1">
        <f t="shared" si="277"/>
        <v>200.69449204406365</v>
      </c>
      <c r="BF592" s="1">
        <f t="shared" si="277"/>
        <v>53.392900856793148</v>
      </c>
      <c r="BG592" s="1">
        <f t="shared" si="278"/>
        <v>0</v>
      </c>
      <c r="BH592" s="1">
        <f t="shared" si="278"/>
        <v>7.1684587813620072E-3</v>
      </c>
      <c r="BI592" s="1">
        <f t="shared" si="278"/>
        <v>0.69295101553166072</v>
      </c>
      <c r="BJ592" s="1">
        <f t="shared" si="278"/>
        <v>0.29988052568697732</v>
      </c>
      <c r="BK592" s="1">
        <f t="shared" si="279"/>
        <v>0</v>
      </c>
      <c r="BL592" s="1">
        <f t="shared" si="279"/>
        <v>9.7919216646266821E-3</v>
      </c>
      <c r="BM592" s="1">
        <f t="shared" si="279"/>
        <v>0.78212974296205628</v>
      </c>
      <c r="BN592" s="1">
        <f t="shared" si="279"/>
        <v>0.20807833537331699</v>
      </c>
    </row>
    <row r="593" spans="1:66" hidden="1">
      <c r="A593" s="2" t="s">
        <v>1049</v>
      </c>
      <c r="B593" s="2" t="s">
        <v>105</v>
      </c>
      <c r="C593" s="2" t="s">
        <v>164</v>
      </c>
      <c r="E593" s="6" t="s">
        <v>5</v>
      </c>
      <c r="F593" s="2" t="s">
        <v>1436</v>
      </c>
      <c r="G593" s="2" t="s">
        <v>1433</v>
      </c>
      <c r="H593" s="2" t="s">
        <v>1434</v>
      </c>
      <c r="I593" s="2">
        <v>7</v>
      </c>
      <c r="J593" s="2">
        <v>130</v>
      </c>
      <c r="K593" s="2" t="str">
        <f t="shared" si="258"/>
        <v>ESTERIL</v>
      </c>
      <c r="L593" s="2">
        <f t="shared" si="259"/>
        <v>1.4300000000000001E-4</v>
      </c>
      <c r="M593" s="2">
        <f t="shared" si="260"/>
        <v>5.2</v>
      </c>
      <c r="N593" s="8">
        <v>0.11</v>
      </c>
      <c r="O593" s="11">
        <v>0.04</v>
      </c>
      <c r="P593" s="11">
        <f t="shared" si="254"/>
        <v>9.369248787016898E-3</v>
      </c>
      <c r="Q593" s="11">
        <f t="shared" si="255"/>
        <v>0.99999841762642094</v>
      </c>
      <c r="R593" s="11">
        <f t="shared" si="256"/>
        <v>322285.52785678435</v>
      </c>
      <c r="S593" s="11">
        <f t="shared" si="257"/>
        <v>34398170.569157593</v>
      </c>
      <c r="T593" s="2">
        <v>56</v>
      </c>
      <c r="U593" s="2">
        <v>5921</v>
      </c>
      <c r="V593" s="2">
        <f t="shared" si="261"/>
        <v>9.369248787016898E-3</v>
      </c>
      <c r="W593" s="2">
        <f t="shared" si="262"/>
        <v>0.99063075121298305</v>
      </c>
      <c r="X593" s="2">
        <v>0</v>
      </c>
      <c r="Y593" s="2">
        <v>989</v>
      </c>
      <c r="Z593" s="2">
        <v>0</v>
      </c>
      <c r="AA593" s="2">
        <v>17</v>
      </c>
      <c r="AB593" s="2">
        <v>2866</v>
      </c>
      <c r="AC593" s="2">
        <v>874</v>
      </c>
      <c r="AD593" s="2">
        <v>29</v>
      </c>
      <c r="AE593" s="2">
        <v>105</v>
      </c>
      <c r="AF593" s="5">
        <f t="shared" si="263"/>
        <v>0</v>
      </c>
      <c r="AG593" s="5">
        <f t="shared" si="264"/>
        <v>4.5248868778280547E-3</v>
      </c>
      <c r="AH593" s="5">
        <f t="shared" si="265"/>
        <v>0.7628426936385414</v>
      </c>
      <c r="AI593" s="5">
        <f t="shared" si="266"/>
        <v>0.23263241948363056</v>
      </c>
      <c r="AJ593" s="2">
        <v>0</v>
      </c>
      <c r="AK593" s="3">
        <v>6</v>
      </c>
      <c r="AL593" s="3">
        <v>2590</v>
      </c>
      <c r="AM593" s="3">
        <v>1221</v>
      </c>
      <c r="AN593" s="3">
        <v>13</v>
      </c>
      <c r="AO593" s="3">
        <v>61</v>
      </c>
      <c r="AP593" s="1">
        <f t="shared" si="267"/>
        <v>0</v>
      </c>
      <c r="AQ593" s="1">
        <f t="shared" si="268"/>
        <v>1.5719151165837044E-3</v>
      </c>
      <c r="AR593" s="1">
        <f t="shared" si="269"/>
        <v>0.67854335865863247</v>
      </c>
      <c r="AS593" s="1">
        <f t="shared" si="270"/>
        <v>0.31988472622478387</v>
      </c>
      <c r="AT593" s="5">
        <f t="shared" si="271"/>
        <v>3757</v>
      </c>
      <c r="AU593" s="3">
        <f t="shared" si="273"/>
        <v>3817</v>
      </c>
      <c r="AV593" s="2">
        <f t="shared" si="272"/>
        <v>5977</v>
      </c>
      <c r="AW593" s="1">
        <f t="shared" si="274"/>
        <v>0.31817939845621507</v>
      </c>
      <c r="AX593" s="1">
        <f t="shared" si="275"/>
        <v>0.31317788839402672</v>
      </c>
      <c r="AY593" s="1">
        <f t="shared" si="276"/>
        <v>0</v>
      </c>
      <c r="AZ593" s="1">
        <f t="shared" si="276"/>
        <v>1.8790673303641603</v>
      </c>
      <c r="BA593" s="1">
        <f t="shared" si="276"/>
        <v>811.13073094052925</v>
      </c>
      <c r="BB593" s="1">
        <f t="shared" si="276"/>
        <v>382.39020172910659</v>
      </c>
      <c r="BC593" s="1">
        <f t="shared" si="277"/>
        <v>0</v>
      </c>
      <c r="BD593" s="1">
        <f t="shared" si="277"/>
        <v>5.4090497737556564</v>
      </c>
      <c r="BE593" s="1">
        <f t="shared" si="277"/>
        <v>911.90215597551241</v>
      </c>
      <c r="BF593" s="1">
        <f t="shared" si="277"/>
        <v>278.08879425073195</v>
      </c>
      <c r="BG593" s="1">
        <f t="shared" si="278"/>
        <v>0</v>
      </c>
      <c r="BH593" s="1">
        <f t="shared" si="278"/>
        <v>1.5719151165837044E-3</v>
      </c>
      <c r="BI593" s="1">
        <f t="shared" si="278"/>
        <v>0.67854335865863247</v>
      </c>
      <c r="BJ593" s="1">
        <f t="shared" si="278"/>
        <v>0.31988472622478381</v>
      </c>
      <c r="BK593" s="1">
        <f t="shared" si="279"/>
        <v>0</v>
      </c>
      <c r="BL593" s="1">
        <f t="shared" si="279"/>
        <v>4.5248868778280538E-3</v>
      </c>
      <c r="BM593" s="1">
        <f t="shared" si="279"/>
        <v>0.7628426936385414</v>
      </c>
      <c r="BN593" s="1">
        <f t="shared" si="279"/>
        <v>0.23263241948363053</v>
      </c>
    </row>
    <row r="594" spans="1:66" hidden="1">
      <c r="A594" s="2" t="s">
        <v>616</v>
      </c>
      <c r="B594" s="2" t="s">
        <v>105</v>
      </c>
      <c r="C594" s="2" t="s">
        <v>164</v>
      </c>
      <c r="D594" s="2" t="s">
        <v>798</v>
      </c>
      <c r="E594" s="6" t="s">
        <v>5</v>
      </c>
      <c r="F594" s="2" t="s">
        <v>1436</v>
      </c>
      <c r="G594" s="2" t="s">
        <v>1433</v>
      </c>
      <c r="H594" s="2" t="s">
        <v>1434</v>
      </c>
      <c r="I594" s="2">
        <v>37</v>
      </c>
      <c r="J594" s="2">
        <v>130</v>
      </c>
      <c r="K594" s="2" t="str">
        <f t="shared" si="258"/>
        <v>MINERIO</v>
      </c>
      <c r="L594" s="2">
        <f t="shared" si="259"/>
        <v>1.4300000000000001E-4</v>
      </c>
      <c r="M594" s="2">
        <f t="shared" si="260"/>
        <v>59.800000000000004</v>
      </c>
      <c r="N594" s="8">
        <v>0.11</v>
      </c>
      <c r="O594" s="11">
        <v>0.46</v>
      </c>
      <c r="P594" s="11">
        <f t="shared" si="254"/>
        <v>0</v>
      </c>
      <c r="Q594" s="11">
        <f t="shared" si="255"/>
        <v>1</v>
      </c>
      <c r="R594" s="11">
        <f t="shared" si="256"/>
        <v>0</v>
      </c>
      <c r="S594" s="11">
        <f t="shared" si="257"/>
        <v>22686169</v>
      </c>
      <c r="T594" s="2">
        <v>0</v>
      </c>
      <c r="U594" s="2">
        <v>4763</v>
      </c>
      <c r="V594" s="2">
        <f t="shared" si="261"/>
        <v>0</v>
      </c>
      <c r="W594" s="2">
        <f t="shared" si="262"/>
        <v>1</v>
      </c>
      <c r="X594" s="2">
        <v>0</v>
      </c>
      <c r="Y594" s="2">
        <v>732</v>
      </c>
      <c r="Z594" s="5">
        <v>0</v>
      </c>
      <c r="AA594" s="5">
        <v>20</v>
      </c>
      <c r="AB594" s="5">
        <v>2356</v>
      </c>
      <c r="AC594" s="5">
        <v>594</v>
      </c>
      <c r="AD594" s="5">
        <v>26</v>
      </c>
      <c r="AE594" s="5">
        <v>63</v>
      </c>
      <c r="AF594" s="5">
        <f t="shared" si="263"/>
        <v>0</v>
      </c>
      <c r="AG594" s="5">
        <f t="shared" si="264"/>
        <v>6.7340067340067337E-3</v>
      </c>
      <c r="AH594" s="5">
        <f t="shared" si="265"/>
        <v>0.79326599326599323</v>
      </c>
      <c r="AI594" s="5">
        <f t="shared" si="266"/>
        <v>0.2</v>
      </c>
      <c r="AJ594" s="5">
        <v>0</v>
      </c>
      <c r="AK594" s="3">
        <v>8</v>
      </c>
      <c r="AL594" s="3">
        <v>2104</v>
      </c>
      <c r="AM594" s="3">
        <v>898</v>
      </c>
      <c r="AN594" s="3">
        <v>11</v>
      </c>
      <c r="AO594" s="3">
        <v>38</v>
      </c>
      <c r="AP594" s="1">
        <f t="shared" si="267"/>
        <v>0</v>
      </c>
      <c r="AQ594" s="1">
        <f t="shared" si="268"/>
        <v>2.6578073089700998E-3</v>
      </c>
      <c r="AR594" s="1">
        <f t="shared" si="269"/>
        <v>0.69900332225913619</v>
      </c>
      <c r="AS594" s="1">
        <f t="shared" si="270"/>
        <v>0.29833887043189367</v>
      </c>
      <c r="AT594" s="5">
        <f t="shared" si="271"/>
        <v>2970</v>
      </c>
      <c r="AU594" s="3">
        <f t="shared" si="273"/>
        <v>3010</v>
      </c>
      <c r="AV594" s="2">
        <f t="shared" si="272"/>
        <v>4763</v>
      </c>
      <c r="AW594" s="1">
        <f t="shared" si="274"/>
        <v>0.32074074074074072</v>
      </c>
      <c r="AX594" s="1">
        <f t="shared" si="275"/>
        <v>0.31647840531561461</v>
      </c>
      <c r="AY594" s="1">
        <f t="shared" si="276"/>
        <v>0</v>
      </c>
      <c r="AZ594" s="1">
        <f t="shared" si="276"/>
        <v>2.5318272425249169</v>
      </c>
      <c r="BA594" s="1">
        <f t="shared" si="276"/>
        <v>665.87056478405316</v>
      </c>
      <c r="BB594" s="1">
        <f t="shared" si="276"/>
        <v>284.1976079734219</v>
      </c>
      <c r="BC594" s="1">
        <f t="shared" si="277"/>
        <v>0</v>
      </c>
      <c r="BD594" s="1">
        <f t="shared" si="277"/>
        <v>6.4148148148148145</v>
      </c>
      <c r="BE594" s="1">
        <f t="shared" si="277"/>
        <v>755.66518518518512</v>
      </c>
      <c r="BF594" s="1">
        <f t="shared" si="277"/>
        <v>190.51999999999998</v>
      </c>
      <c r="BG594" s="1">
        <f t="shared" si="278"/>
        <v>0</v>
      </c>
      <c r="BH594" s="1">
        <f t="shared" si="278"/>
        <v>2.6578073089700994E-3</v>
      </c>
      <c r="BI594" s="1">
        <f t="shared" si="278"/>
        <v>0.69900332225913619</v>
      </c>
      <c r="BJ594" s="1">
        <f t="shared" si="278"/>
        <v>0.29833887043189367</v>
      </c>
      <c r="BK594" s="1">
        <f t="shared" si="279"/>
        <v>0</v>
      </c>
      <c r="BL594" s="1">
        <f t="shared" si="279"/>
        <v>6.7340067340067346E-3</v>
      </c>
      <c r="BM594" s="1">
        <f t="shared" si="279"/>
        <v>0.79326599326599323</v>
      </c>
      <c r="BN594" s="1">
        <f t="shared" si="279"/>
        <v>0.2</v>
      </c>
    </row>
    <row r="595" spans="1:66" hidden="1">
      <c r="A595" s="2" t="s">
        <v>616</v>
      </c>
      <c r="B595" s="2" t="s">
        <v>105</v>
      </c>
      <c r="C595" s="2" t="s">
        <v>164</v>
      </c>
      <c r="D595" s="2" t="s">
        <v>802</v>
      </c>
      <c r="E595" s="6" t="s">
        <v>14</v>
      </c>
      <c r="F595" s="2" t="s">
        <v>1436</v>
      </c>
      <c r="G595" s="2" t="s">
        <v>1433</v>
      </c>
      <c r="H595" s="2" t="s">
        <v>1434</v>
      </c>
      <c r="I595" s="2">
        <v>41</v>
      </c>
      <c r="J595" s="2">
        <v>120</v>
      </c>
      <c r="K595" s="2" t="str">
        <f t="shared" si="258"/>
        <v>ESTERIL</v>
      </c>
      <c r="L595" s="2">
        <f t="shared" si="259"/>
        <v>1.3199999999999998E-4</v>
      </c>
      <c r="M595" s="2">
        <f t="shared" si="260"/>
        <v>2.4</v>
      </c>
      <c r="N595" s="8">
        <v>0.11</v>
      </c>
      <c r="O595" s="11">
        <v>0.02</v>
      </c>
      <c r="P595" s="11">
        <f t="shared" si="254"/>
        <v>7.9787234042553185E-3</v>
      </c>
      <c r="Q595" s="11">
        <f t="shared" si="255"/>
        <v>0.99999821744656348</v>
      </c>
      <c r="R595" s="11">
        <f t="shared" si="256"/>
        <v>157289.36170212764</v>
      </c>
      <c r="S595" s="11">
        <f t="shared" si="257"/>
        <v>19713564.859454572</v>
      </c>
      <c r="T595" s="2">
        <v>36</v>
      </c>
      <c r="U595" s="2">
        <v>4476</v>
      </c>
      <c r="V595" s="2">
        <f t="shared" si="261"/>
        <v>7.9787234042553185E-3</v>
      </c>
      <c r="W595" s="2">
        <f t="shared" si="262"/>
        <v>0.99202127659574468</v>
      </c>
      <c r="X595" s="2">
        <v>0</v>
      </c>
      <c r="Y595" s="2">
        <v>663</v>
      </c>
      <c r="Z595" s="5">
        <v>0</v>
      </c>
      <c r="AA595" s="5">
        <v>6</v>
      </c>
      <c r="AB595" s="5">
        <v>2315</v>
      </c>
      <c r="AC595" s="5">
        <v>536</v>
      </c>
      <c r="AD595" s="5">
        <v>5</v>
      </c>
      <c r="AE595" s="5">
        <v>52</v>
      </c>
      <c r="AF595" s="5">
        <f t="shared" si="263"/>
        <v>0</v>
      </c>
      <c r="AG595" s="5">
        <f t="shared" si="264"/>
        <v>2.1001050052502626E-3</v>
      </c>
      <c r="AH595" s="5">
        <f t="shared" si="265"/>
        <v>0.81029051452572631</v>
      </c>
      <c r="AI595" s="5">
        <f t="shared" si="266"/>
        <v>0.18760938046902345</v>
      </c>
      <c r="AJ595" s="5">
        <v>0</v>
      </c>
      <c r="AK595" s="3">
        <v>0</v>
      </c>
      <c r="AL595" s="3">
        <v>2084</v>
      </c>
      <c r="AM595" s="3">
        <v>802</v>
      </c>
      <c r="AN595" s="3">
        <v>0</v>
      </c>
      <c r="AO595" s="3">
        <v>28</v>
      </c>
      <c r="AP595" s="1">
        <f t="shared" si="267"/>
        <v>0</v>
      </c>
      <c r="AQ595" s="1">
        <f t="shared" si="268"/>
        <v>0</v>
      </c>
      <c r="AR595" s="1">
        <f t="shared" si="269"/>
        <v>0.72210672210672211</v>
      </c>
      <c r="AS595" s="1">
        <f t="shared" si="270"/>
        <v>0.27789327789327789</v>
      </c>
      <c r="AT595" s="5">
        <f t="shared" si="271"/>
        <v>2857</v>
      </c>
      <c r="AU595" s="3">
        <f t="shared" si="273"/>
        <v>2886</v>
      </c>
      <c r="AV595" s="2">
        <f t="shared" si="272"/>
        <v>4512</v>
      </c>
      <c r="AW595" s="1">
        <f t="shared" si="274"/>
        <v>0.31585579278963949</v>
      </c>
      <c r="AX595" s="1">
        <f t="shared" si="275"/>
        <v>0.3126819126819127</v>
      </c>
      <c r="AY595" s="1">
        <f t="shared" si="276"/>
        <v>0</v>
      </c>
      <c r="AZ595" s="1">
        <f t="shared" si="276"/>
        <v>0</v>
      </c>
      <c r="BA595" s="1">
        <f t="shared" si="276"/>
        <v>651.62910602910608</v>
      </c>
      <c r="BB595" s="1">
        <f t="shared" si="276"/>
        <v>250.77089397089398</v>
      </c>
      <c r="BC595" s="1">
        <f t="shared" si="277"/>
        <v>0</v>
      </c>
      <c r="BD595" s="1">
        <f t="shared" si="277"/>
        <v>1.8951347567378369</v>
      </c>
      <c r="BE595" s="1">
        <f t="shared" si="277"/>
        <v>731.20616030801546</v>
      </c>
      <c r="BF595" s="1">
        <f t="shared" si="277"/>
        <v>169.29870493524677</v>
      </c>
      <c r="BG595" s="1">
        <f t="shared" si="278"/>
        <v>0</v>
      </c>
      <c r="BH595" s="1">
        <f t="shared" si="278"/>
        <v>0</v>
      </c>
      <c r="BI595" s="1">
        <f t="shared" si="278"/>
        <v>0.72210672210672211</v>
      </c>
      <c r="BJ595" s="1">
        <f t="shared" si="278"/>
        <v>0.27789327789327789</v>
      </c>
      <c r="BK595" s="1">
        <f t="shared" si="279"/>
        <v>0</v>
      </c>
      <c r="BL595" s="1">
        <f t="shared" si="279"/>
        <v>2.1001050052502621E-3</v>
      </c>
      <c r="BM595" s="1">
        <f t="shared" si="279"/>
        <v>0.81029051452572631</v>
      </c>
      <c r="BN595" s="1">
        <f t="shared" si="279"/>
        <v>0.18760938046902345</v>
      </c>
    </row>
    <row r="596" spans="1:66" hidden="1">
      <c r="A596" s="2" t="s">
        <v>616</v>
      </c>
      <c r="B596" s="2" t="s">
        <v>105</v>
      </c>
      <c r="C596" s="2" t="s">
        <v>164</v>
      </c>
      <c r="D596" s="2" t="s">
        <v>763</v>
      </c>
      <c r="E596" s="6" t="s">
        <v>13</v>
      </c>
      <c r="F596" s="2" t="s">
        <v>1436</v>
      </c>
      <c r="G596" s="2" t="s">
        <v>1433</v>
      </c>
      <c r="H596" s="2" t="s">
        <v>1434</v>
      </c>
      <c r="I596" s="2">
        <v>2</v>
      </c>
      <c r="J596" s="2">
        <v>70</v>
      </c>
      <c r="K596" s="2" t="str">
        <f t="shared" si="258"/>
        <v>MINERIO</v>
      </c>
      <c r="L596" s="2">
        <f t="shared" si="259"/>
        <v>7.7000000000000001E-5</v>
      </c>
      <c r="M596" s="2">
        <f t="shared" si="260"/>
        <v>61.6</v>
      </c>
      <c r="N596" s="8">
        <v>0.11</v>
      </c>
      <c r="O596" s="11">
        <v>0.88</v>
      </c>
      <c r="P596" s="11">
        <f t="shared" si="254"/>
        <v>1.5981735159817351E-2</v>
      </c>
      <c r="Q596" s="11">
        <f t="shared" si="255"/>
        <v>0.99999470280062919</v>
      </c>
      <c r="R596" s="11">
        <f t="shared" si="256"/>
        <v>140783.48858447486</v>
      </c>
      <c r="S596" s="11">
        <f t="shared" si="257"/>
        <v>8808977.3368436098</v>
      </c>
      <c r="T596" s="2">
        <v>49</v>
      </c>
      <c r="U596" s="2">
        <v>3017</v>
      </c>
      <c r="V596" s="2">
        <f t="shared" si="261"/>
        <v>1.5981735159817351E-2</v>
      </c>
      <c r="W596" s="2">
        <f t="shared" si="262"/>
        <v>0.98401826484018262</v>
      </c>
      <c r="X596" s="2">
        <v>0</v>
      </c>
      <c r="Y596" s="2">
        <v>598</v>
      </c>
      <c r="Z596" s="5">
        <v>0</v>
      </c>
      <c r="AA596" s="5">
        <v>36</v>
      </c>
      <c r="AB596" s="5">
        <v>1520</v>
      </c>
      <c r="AC596" s="5">
        <v>337</v>
      </c>
      <c r="AD596" s="5">
        <v>47</v>
      </c>
      <c r="AE596" s="5">
        <v>83</v>
      </c>
      <c r="AF596" s="5">
        <f t="shared" si="263"/>
        <v>0</v>
      </c>
      <c r="AG596" s="5">
        <f t="shared" si="264"/>
        <v>1.9017432646592711E-2</v>
      </c>
      <c r="AH596" s="5">
        <f t="shared" si="265"/>
        <v>0.80295826730058106</v>
      </c>
      <c r="AI596" s="5">
        <f t="shared" si="266"/>
        <v>0.17802430005282621</v>
      </c>
      <c r="AJ596" s="5">
        <v>0</v>
      </c>
      <c r="AK596" s="3">
        <v>7</v>
      </c>
      <c r="AL596" s="3">
        <v>1432</v>
      </c>
      <c r="AM596" s="3">
        <v>509</v>
      </c>
      <c r="AN596" s="3">
        <v>12</v>
      </c>
      <c r="AO596" s="3">
        <v>63</v>
      </c>
      <c r="AP596" s="1">
        <f t="shared" si="267"/>
        <v>0</v>
      </c>
      <c r="AQ596" s="1">
        <f t="shared" si="268"/>
        <v>3.5934291581108829E-3</v>
      </c>
      <c r="AR596" s="1">
        <f t="shared" si="269"/>
        <v>0.73511293634496921</v>
      </c>
      <c r="AS596" s="1">
        <f t="shared" si="270"/>
        <v>0.26129363449691989</v>
      </c>
      <c r="AT596" s="5">
        <f t="shared" si="271"/>
        <v>1893</v>
      </c>
      <c r="AU596" s="3">
        <f t="shared" si="273"/>
        <v>1948</v>
      </c>
      <c r="AV596" s="2">
        <f t="shared" si="272"/>
        <v>3066</v>
      </c>
      <c r="AW596" s="1">
        <f t="shared" si="274"/>
        <v>0.32393026941362918</v>
      </c>
      <c r="AX596" s="1">
        <f t="shared" si="275"/>
        <v>0.31478439425051336</v>
      </c>
      <c r="AY596" s="1">
        <f t="shared" si="276"/>
        <v>0</v>
      </c>
      <c r="AZ596" s="1">
        <f t="shared" si="276"/>
        <v>2.2034907597535933</v>
      </c>
      <c r="BA596" s="1">
        <f t="shared" si="276"/>
        <v>450.77125256673514</v>
      </c>
      <c r="BB596" s="1">
        <f t="shared" si="276"/>
        <v>160.2252566735113</v>
      </c>
      <c r="BC596" s="1">
        <f t="shared" si="277"/>
        <v>0</v>
      </c>
      <c r="BD596" s="1">
        <f t="shared" si="277"/>
        <v>11.66148969889065</v>
      </c>
      <c r="BE596" s="1">
        <f t="shared" si="277"/>
        <v>492.37400950871637</v>
      </c>
      <c r="BF596" s="1">
        <f t="shared" si="277"/>
        <v>109.16450079239303</v>
      </c>
      <c r="BG596" s="1">
        <f t="shared" si="278"/>
        <v>0</v>
      </c>
      <c r="BH596" s="1">
        <f t="shared" si="278"/>
        <v>3.5934291581108824E-3</v>
      </c>
      <c r="BI596" s="1">
        <f t="shared" si="278"/>
        <v>0.73511293634496921</v>
      </c>
      <c r="BJ596" s="1">
        <f t="shared" si="278"/>
        <v>0.26129363449691989</v>
      </c>
      <c r="BK596" s="1">
        <f t="shared" si="279"/>
        <v>0</v>
      </c>
      <c r="BL596" s="1">
        <f t="shared" si="279"/>
        <v>1.9017432646592707E-2</v>
      </c>
      <c r="BM596" s="1">
        <f t="shared" si="279"/>
        <v>0.80295826730058106</v>
      </c>
      <c r="BN596" s="1">
        <f t="shared" si="279"/>
        <v>0.17802430005282618</v>
      </c>
    </row>
    <row r="597" spans="1:66" hidden="1">
      <c r="A597" s="2" t="s">
        <v>1049</v>
      </c>
      <c r="B597" s="2" t="s">
        <v>105</v>
      </c>
      <c r="C597" s="2" t="s">
        <v>164</v>
      </c>
      <c r="E597" s="6" t="s">
        <v>151</v>
      </c>
      <c r="F597" s="2" t="s">
        <v>1141</v>
      </c>
      <c r="G597" s="2" t="s">
        <v>1433</v>
      </c>
      <c r="H597" s="2" t="s">
        <v>1141</v>
      </c>
      <c r="I597" s="2">
        <v>274</v>
      </c>
      <c r="J597" s="2">
        <v>65</v>
      </c>
      <c r="K597" s="2" t="str">
        <f t="shared" si="258"/>
        <v>MINERIO</v>
      </c>
      <c r="L597" s="2">
        <f t="shared" si="259"/>
        <v>7.1500000000000003E-5</v>
      </c>
      <c r="M597" s="2">
        <f t="shared" si="260"/>
        <v>224.9</v>
      </c>
      <c r="N597" s="8">
        <v>0.11</v>
      </c>
      <c r="O597" s="11">
        <v>3.46</v>
      </c>
      <c r="P597" s="11">
        <f t="shared" si="254"/>
        <v>4.9740484429065743E-2</v>
      </c>
      <c r="Q597" s="11">
        <f t="shared" si="255"/>
        <v>0.99997736032848394</v>
      </c>
      <c r="R597" s="11">
        <f t="shared" si="256"/>
        <v>215611.27162629756</v>
      </c>
      <c r="S597" s="11">
        <f t="shared" si="257"/>
        <v>4334625.8632725272</v>
      </c>
      <c r="T597" s="2">
        <v>115</v>
      </c>
      <c r="U597" s="2">
        <v>2197</v>
      </c>
      <c r="V597" s="2">
        <f t="shared" si="261"/>
        <v>4.9740484429065743E-2</v>
      </c>
      <c r="W597" s="2">
        <f t="shared" si="262"/>
        <v>0.95025951557093424</v>
      </c>
      <c r="X597" s="2">
        <v>0</v>
      </c>
      <c r="Y597" s="2">
        <v>551</v>
      </c>
      <c r="Z597" s="5">
        <v>0</v>
      </c>
      <c r="AA597" s="5">
        <v>158</v>
      </c>
      <c r="AB597" s="5">
        <v>1051</v>
      </c>
      <c r="AC597" s="5">
        <v>89</v>
      </c>
      <c r="AD597" s="5">
        <v>159</v>
      </c>
      <c r="AE597" s="5">
        <v>85</v>
      </c>
      <c r="AF597" s="5">
        <f t="shared" si="263"/>
        <v>0</v>
      </c>
      <c r="AG597" s="5">
        <f t="shared" si="264"/>
        <v>0.12172573189522343</v>
      </c>
      <c r="AH597" s="5">
        <f t="shared" si="265"/>
        <v>0.8097072419106317</v>
      </c>
      <c r="AI597" s="5">
        <f t="shared" si="266"/>
        <v>6.8567026194144842E-2</v>
      </c>
      <c r="AJ597" s="5">
        <v>0</v>
      </c>
      <c r="AK597" s="3">
        <v>110</v>
      </c>
      <c r="AL597" s="3">
        <v>1120</v>
      </c>
      <c r="AM597" s="3">
        <v>137</v>
      </c>
      <c r="AN597" s="3">
        <v>105</v>
      </c>
      <c r="AO597" s="3">
        <v>70</v>
      </c>
      <c r="AP597" s="1">
        <f t="shared" si="267"/>
        <v>0</v>
      </c>
      <c r="AQ597" s="1">
        <f t="shared" si="268"/>
        <v>8.0468178493050477E-2</v>
      </c>
      <c r="AR597" s="1">
        <f t="shared" si="269"/>
        <v>0.81931236283833209</v>
      </c>
      <c r="AS597" s="1">
        <f t="shared" si="270"/>
        <v>0.10021945866861741</v>
      </c>
      <c r="AT597" s="5">
        <f t="shared" si="271"/>
        <v>1298</v>
      </c>
      <c r="AU597" s="3">
        <f t="shared" si="273"/>
        <v>1367</v>
      </c>
      <c r="AV597" s="2">
        <f t="shared" si="272"/>
        <v>2312</v>
      </c>
      <c r="AW597" s="1">
        <f t="shared" si="274"/>
        <v>0.35624036979969181</v>
      </c>
      <c r="AX597" s="1">
        <f t="shared" si="275"/>
        <v>0.33825896122896854</v>
      </c>
      <c r="AY597" s="1">
        <f t="shared" si="276"/>
        <v>0</v>
      </c>
      <c r="AZ597" s="1">
        <f t="shared" si="276"/>
        <v>37.208485735186542</v>
      </c>
      <c r="BA597" s="1">
        <f t="shared" si="276"/>
        <v>378.85003657644478</v>
      </c>
      <c r="BB597" s="1">
        <f t="shared" si="276"/>
        <v>46.341477688368691</v>
      </c>
      <c r="BC597" s="1">
        <f t="shared" si="277"/>
        <v>0</v>
      </c>
      <c r="BD597" s="1">
        <f t="shared" si="277"/>
        <v>56.285978428351306</v>
      </c>
      <c r="BE597" s="1">
        <f t="shared" si="277"/>
        <v>374.40862865947611</v>
      </c>
      <c r="BF597" s="1">
        <f t="shared" si="277"/>
        <v>31.70539291217257</v>
      </c>
      <c r="BG597" s="1">
        <f t="shared" si="278"/>
        <v>0</v>
      </c>
      <c r="BH597" s="1">
        <f t="shared" si="278"/>
        <v>8.0468178493050477E-2</v>
      </c>
      <c r="BI597" s="1">
        <f t="shared" si="278"/>
        <v>0.81931236283833209</v>
      </c>
      <c r="BJ597" s="1">
        <f t="shared" si="278"/>
        <v>0.10021945866861741</v>
      </c>
      <c r="BK597" s="1">
        <f t="shared" si="279"/>
        <v>0</v>
      </c>
      <c r="BL597" s="1">
        <f t="shared" si="279"/>
        <v>0.12172573189522341</v>
      </c>
      <c r="BM597" s="1">
        <f t="shared" si="279"/>
        <v>0.80970724191063181</v>
      </c>
      <c r="BN597" s="1">
        <f t="shared" si="279"/>
        <v>6.8567026194144828E-2</v>
      </c>
    </row>
    <row r="598" spans="1:66" hidden="1">
      <c r="A598" s="2" t="s">
        <v>161</v>
      </c>
      <c r="B598" s="2" t="s">
        <v>105</v>
      </c>
      <c r="C598" s="2" t="s">
        <v>164</v>
      </c>
      <c r="D598" s="2" t="s">
        <v>347</v>
      </c>
      <c r="E598" s="6" t="s">
        <v>22</v>
      </c>
      <c r="F598" s="2" t="s">
        <v>1436</v>
      </c>
      <c r="G598" s="2" t="s">
        <v>6</v>
      </c>
      <c r="H598" s="2" t="s">
        <v>1434</v>
      </c>
      <c r="I598" s="2">
        <v>184</v>
      </c>
      <c r="J598" s="2">
        <v>35</v>
      </c>
      <c r="K598" s="2" t="str">
        <f t="shared" si="258"/>
        <v>ESTERIL</v>
      </c>
      <c r="L598" s="2">
        <f t="shared" si="259"/>
        <v>3.8500000000000001E-5</v>
      </c>
      <c r="M598" s="2">
        <f t="shared" si="260"/>
        <v>6.3</v>
      </c>
      <c r="N598" s="8">
        <v>0.11</v>
      </c>
      <c r="O598" s="11">
        <v>0.18</v>
      </c>
      <c r="P598" s="11">
        <f t="shared" si="254"/>
        <v>0</v>
      </c>
      <c r="Q598" s="11">
        <f t="shared" si="255"/>
        <v>1</v>
      </c>
      <c r="R598" s="11">
        <f t="shared" si="256"/>
        <v>0</v>
      </c>
      <c r="S598" s="11">
        <f t="shared" si="257"/>
        <v>1582564</v>
      </c>
      <c r="T598" s="2">
        <v>0</v>
      </c>
      <c r="U598" s="2">
        <v>1258</v>
      </c>
      <c r="V598" s="2">
        <f t="shared" si="261"/>
        <v>0</v>
      </c>
      <c r="W598" s="2">
        <f t="shared" si="262"/>
        <v>1</v>
      </c>
      <c r="X598" s="2">
        <v>0</v>
      </c>
      <c r="Y598" s="2">
        <v>326</v>
      </c>
      <c r="Z598" s="5">
        <v>0</v>
      </c>
      <c r="AA598" s="5">
        <v>58</v>
      </c>
      <c r="AB598" s="5">
        <v>638</v>
      </c>
      <c r="AC598" s="5">
        <v>62</v>
      </c>
      <c r="AD598" s="5">
        <v>66</v>
      </c>
      <c r="AE598" s="5">
        <v>54</v>
      </c>
      <c r="AF598" s="5">
        <f t="shared" si="263"/>
        <v>0</v>
      </c>
      <c r="AG598" s="5">
        <f t="shared" si="264"/>
        <v>7.6517150395778361E-2</v>
      </c>
      <c r="AH598" s="5">
        <f t="shared" si="265"/>
        <v>0.84168865435356199</v>
      </c>
      <c r="AI598" s="5">
        <f t="shared" si="266"/>
        <v>8.1794195250659632E-2</v>
      </c>
      <c r="AJ598" s="5">
        <v>0</v>
      </c>
      <c r="AK598" s="3">
        <v>35</v>
      </c>
      <c r="AL598" s="3">
        <v>680</v>
      </c>
      <c r="AM598" s="3">
        <v>99</v>
      </c>
      <c r="AN598" s="3">
        <v>29</v>
      </c>
      <c r="AO598" s="3">
        <v>35</v>
      </c>
      <c r="AP598" s="1">
        <f t="shared" si="267"/>
        <v>0</v>
      </c>
      <c r="AQ598" s="1">
        <f t="shared" si="268"/>
        <v>4.2997542997542999E-2</v>
      </c>
      <c r="AR598" s="1">
        <f t="shared" si="269"/>
        <v>0.83538083538083541</v>
      </c>
      <c r="AS598" s="1">
        <f t="shared" si="270"/>
        <v>0.12162162162162163</v>
      </c>
      <c r="AT598" s="5">
        <f t="shared" si="271"/>
        <v>758</v>
      </c>
      <c r="AU598" s="3">
        <f t="shared" si="273"/>
        <v>814</v>
      </c>
      <c r="AV598" s="2">
        <f t="shared" si="272"/>
        <v>1258</v>
      </c>
      <c r="AW598" s="1">
        <f t="shared" si="274"/>
        <v>0.33192612137203165</v>
      </c>
      <c r="AX598" s="1">
        <f t="shared" si="275"/>
        <v>0.30909090909090908</v>
      </c>
      <c r="AY598" s="1">
        <f t="shared" si="276"/>
        <v>0</v>
      </c>
      <c r="AZ598" s="1">
        <f t="shared" si="276"/>
        <v>10.818181818181818</v>
      </c>
      <c r="BA598" s="1">
        <f t="shared" si="276"/>
        <v>210.18181818181819</v>
      </c>
      <c r="BB598" s="1">
        <f t="shared" si="276"/>
        <v>30.599999999999998</v>
      </c>
      <c r="BC598" s="1">
        <f t="shared" si="277"/>
        <v>0</v>
      </c>
      <c r="BD598" s="1">
        <f t="shared" si="277"/>
        <v>19.251715039577835</v>
      </c>
      <c r="BE598" s="1">
        <f t="shared" si="277"/>
        <v>211.76886543535619</v>
      </c>
      <c r="BF598" s="1">
        <f t="shared" si="277"/>
        <v>20.579419525065962</v>
      </c>
      <c r="BG598" s="1">
        <f t="shared" si="278"/>
        <v>0</v>
      </c>
      <c r="BH598" s="1">
        <f t="shared" si="278"/>
        <v>4.2997542997542999E-2</v>
      </c>
      <c r="BI598" s="1">
        <f t="shared" si="278"/>
        <v>0.83538083538083541</v>
      </c>
      <c r="BJ598" s="1">
        <f t="shared" si="278"/>
        <v>0.12162162162162161</v>
      </c>
      <c r="BK598" s="1">
        <f t="shared" si="279"/>
        <v>0</v>
      </c>
      <c r="BL598" s="1">
        <f t="shared" si="279"/>
        <v>7.6517150395778361E-2</v>
      </c>
      <c r="BM598" s="1">
        <f t="shared" si="279"/>
        <v>0.84168865435356199</v>
      </c>
      <c r="BN598" s="1">
        <f t="shared" si="279"/>
        <v>8.1794195250659632E-2</v>
      </c>
    </row>
    <row r="599" spans="1:66" hidden="1">
      <c r="A599" s="2" t="s">
        <v>616</v>
      </c>
      <c r="B599" s="2" t="s">
        <v>105</v>
      </c>
      <c r="C599" s="2" t="s">
        <v>162</v>
      </c>
      <c r="D599" s="2" t="s">
        <v>738</v>
      </c>
      <c r="E599" s="6" t="s">
        <v>4</v>
      </c>
      <c r="F599" s="2" t="s">
        <v>1436</v>
      </c>
      <c r="G599" s="2" t="s">
        <v>1433</v>
      </c>
      <c r="H599" s="2" t="s">
        <v>1434</v>
      </c>
      <c r="I599" s="2">
        <v>21</v>
      </c>
      <c r="J599" s="2">
        <v>35</v>
      </c>
      <c r="K599" s="2" t="str">
        <f t="shared" si="258"/>
        <v>MINERIO</v>
      </c>
      <c r="L599" s="2">
        <f t="shared" si="259"/>
        <v>3.8500000000000001E-5</v>
      </c>
      <c r="M599" s="2">
        <f t="shared" si="260"/>
        <v>17.850000000000001</v>
      </c>
      <c r="N599" s="9">
        <v>0.11</v>
      </c>
      <c r="O599" s="10">
        <v>0.51</v>
      </c>
      <c r="P599" s="11">
        <f t="shared" si="254"/>
        <v>0</v>
      </c>
      <c r="Q599" s="11">
        <f t="shared" si="255"/>
        <v>1</v>
      </c>
      <c r="R599" s="11">
        <f t="shared" si="256"/>
        <v>0</v>
      </c>
      <c r="S599" s="11">
        <f t="shared" si="257"/>
        <v>7300804</v>
      </c>
      <c r="T599" s="2">
        <v>0</v>
      </c>
      <c r="U599" s="2">
        <v>2702</v>
      </c>
      <c r="V599" s="2">
        <f t="shared" si="261"/>
        <v>0</v>
      </c>
      <c r="W599" s="2">
        <f t="shared" si="262"/>
        <v>1</v>
      </c>
      <c r="X599" s="2">
        <v>0</v>
      </c>
      <c r="Y599" s="2">
        <v>589</v>
      </c>
      <c r="Z599" s="2">
        <v>0</v>
      </c>
      <c r="AA599" s="2">
        <v>70</v>
      </c>
      <c r="AB599" s="2">
        <v>1242</v>
      </c>
      <c r="AC599" s="2">
        <v>273</v>
      </c>
      <c r="AD599" s="2">
        <v>91</v>
      </c>
      <c r="AE599" s="2">
        <v>108</v>
      </c>
      <c r="AF599" s="5">
        <f t="shared" si="263"/>
        <v>0</v>
      </c>
      <c r="AG599" s="5">
        <f t="shared" si="264"/>
        <v>4.4164037854889593E-2</v>
      </c>
      <c r="AH599" s="5">
        <f t="shared" si="265"/>
        <v>0.783596214511041</v>
      </c>
      <c r="AI599" s="5">
        <f t="shared" si="266"/>
        <v>0.17223974763406941</v>
      </c>
      <c r="AJ599" s="2">
        <v>0</v>
      </c>
      <c r="AK599" s="3">
        <v>27</v>
      </c>
      <c r="AL599" s="3">
        <v>1199</v>
      </c>
      <c r="AM599" s="3">
        <v>449</v>
      </c>
      <c r="AN599" s="3">
        <v>31</v>
      </c>
      <c r="AO599" s="3">
        <v>77</v>
      </c>
      <c r="AP599" s="1">
        <f t="shared" si="267"/>
        <v>0</v>
      </c>
      <c r="AQ599" s="1">
        <f t="shared" si="268"/>
        <v>1.6119402985074627E-2</v>
      </c>
      <c r="AR599" s="1">
        <f t="shared" si="269"/>
        <v>0.71582089552238803</v>
      </c>
      <c r="AS599" s="1">
        <f t="shared" si="270"/>
        <v>0.26805970149253733</v>
      </c>
      <c r="AT599" s="5">
        <f t="shared" si="271"/>
        <v>1585</v>
      </c>
      <c r="AU599" s="3">
        <f t="shared" si="273"/>
        <v>1675</v>
      </c>
      <c r="AV599" s="2">
        <f t="shared" si="272"/>
        <v>2702</v>
      </c>
      <c r="AW599" s="1">
        <f t="shared" si="274"/>
        <v>0.34094637223974761</v>
      </c>
      <c r="AX599" s="1">
        <f t="shared" si="275"/>
        <v>0.32262686567164178</v>
      </c>
      <c r="AY599" s="1">
        <f t="shared" si="276"/>
        <v>0</v>
      </c>
      <c r="AZ599" s="1">
        <f t="shared" si="276"/>
        <v>8.7109253731343284</v>
      </c>
      <c r="BA599" s="1">
        <f t="shared" si="276"/>
        <v>386.82961194029849</v>
      </c>
      <c r="BB599" s="1">
        <f t="shared" si="276"/>
        <v>144.85946268656716</v>
      </c>
      <c r="BC599" s="1">
        <f t="shared" si="277"/>
        <v>0</v>
      </c>
      <c r="BD599" s="1">
        <f t="shared" si="277"/>
        <v>23.866246056782334</v>
      </c>
      <c r="BE599" s="1">
        <f t="shared" si="277"/>
        <v>423.45539432176651</v>
      </c>
      <c r="BF599" s="1">
        <f t="shared" si="277"/>
        <v>93.078359621451099</v>
      </c>
      <c r="BG599" s="1">
        <f t="shared" si="278"/>
        <v>0</v>
      </c>
      <c r="BH599" s="1">
        <f t="shared" si="278"/>
        <v>1.6119402985074627E-2</v>
      </c>
      <c r="BI599" s="1">
        <f t="shared" si="278"/>
        <v>0.71582089552238803</v>
      </c>
      <c r="BJ599" s="1">
        <f t="shared" si="278"/>
        <v>0.26805970149253733</v>
      </c>
      <c r="BK599" s="1">
        <f t="shared" si="279"/>
        <v>0</v>
      </c>
      <c r="BL599" s="1">
        <f t="shared" si="279"/>
        <v>4.4164037854889593E-2</v>
      </c>
      <c r="BM599" s="1">
        <f t="shared" si="279"/>
        <v>0.78359621451104089</v>
      </c>
      <c r="BN599" s="1">
        <f t="shared" si="279"/>
        <v>0.17223974763406941</v>
      </c>
    </row>
    <row r="600" spans="1:66" hidden="1">
      <c r="A600" s="2" t="s">
        <v>161</v>
      </c>
      <c r="B600" s="2" t="s">
        <v>105</v>
      </c>
      <c r="C600" s="2" t="s">
        <v>164</v>
      </c>
      <c r="D600" s="2" t="s">
        <v>251</v>
      </c>
      <c r="E600" s="6" t="s">
        <v>76</v>
      </c>
      <c r="F600" s="2" t="s">
        <v>1436</v>
      </c>
      <c r="G600" s="2" t="s">
        <v>1433</v>
      </c>
      <c r="H600" s="2" t="s">
        <v>1434</v>
      </c>
      <c r="I600" s="2">
        <v>88</v>
      </c>
      <c r="J600" s="2">
        <v>25</v>
      </c>
      <c r="K600" s="2" t="str">
        <f t="shared" si="258"/>
        <v>MINERIO</v>
      </c>
      <c r="L600" s="2">
        <f t="shared" si="259"/>
        <v>2.7500000000000001E-5</v>
      </c>
      <c r="M600" s="2">
        <f t="shared" si="260"/>
        <v>7.0000000000000009</v>
      </c>
      <c r="N600" s="9">
        <v>0.11</v>
      </c>
      <c r="O600" s="10">
        <v>0.28000000000000003</v>
      </c>
      <c r="P600" s="11">
        <f t="shared" si="254"/>
        <v>3.5418236623963831E-2</v>
      </c>
      <c r="Q600" s="11">
        <f t="shared" si="255"/>
        <v>0.99997233026827281</v>
      </c>
      <c r="R600" s="11">
        <f t="shared" si="256"/>
        <v>53845.95553880935</v>
      </c>
      <c r="S600" s="11">
        <f t="shared" si="257"/>
        <v>1520246.9340112221</v>
      </c>
      <c r="T600" s="2">
        <v>47</v>
      </c>
      <c r="U600" s="2">
        <v>1280</v>
      </c>
      <c r="V600" s="2">
        <f t="shared" si="261"/>
        <v>3.5418236623963831E-2</v>
      </c>
      <c r="W600" s="2">
        <f t="shared" si="262"/>
        <v>0.96458176337603618</v>
      </c>
      <c r="X600" s="2">
        <v>0</v>
      </c>
      <c r="Y600" s="2">
        <v>361</v>
      </c>
      <c r="Z600" s="5">
        <v>0</v>
      </c>
      <c r="AA600" s="5">
        <v>13</v>
      </c>
      <c r="AB600" s="5">
        <v>653</v>
      </c>
      <c r="AC600" s="5">
        <v>191</v>
      </c>
      <c r="AD600" s="5">
        <v>21</v>
      </c>
      <c r="AE600" s="5">
        <v>27</v>
      </c>
      <c r="AF600" s="5">
        <f t="shared" si="263"/>
        <v>0</v>
      </c>
      <c r="AG600" s="5">
        <f t="shared" si="264"/>
        <v>1.5169194865810968E-2</v>
      </c>
      <c r="AH600" s="5">
        <f t="shared" si="265"/>
        <v>0.76196032672112024</v>
      </c>
      <c r="AI600" s="5">
        <f t="shared" si="266"/>
        <v>0.22287047841306884</v>
      </c>
      <c r="AJ600" s="5">
        <v>0</v>
      </c>
      <c r="AK600" s="3">
        <v>7</v>
      </c>
      <c r="AL600" s="3">
        <v>600</v>
      </c>
      <c r="AM600" s="3">
        <v>266</v>
      </c>
      <c r="AN600" s="3">
        <v>9</v>
      </c>
      <c r="AO600" s="3">
        <v>21</v>
      </c>
      <c r="AP600" s="1">
        <f t="shared" si="267"/>
        <v>0</v>
      </c>
      <c r="AQ600" s="1">
        <f t="shared" si="268"/>
        <v>8.0183276059564712E-3</v>
      </c>
      <c r="AR600" s="1">
        <f t="shared" si="269"/>
        <v>0.6872852233676976</v>
      </c>
      <c r="AS600" s="1">
        <f t="shared" si="270"/>
        <v>0.30469644902634596</v>
      </c>
      <c r="AT600" s="5">
        <f t="shared" si="271"/>
        <v>857</v>
      </c>
      <c r="AU600" s="3">
        <f t="shared" si="273"/>
        <v>873</v>
      </c>
      <c r="AV600" s="2">
        <f t="shared" si="272"/>
        <v>1327</v>
      </c>
      <c r="AW600" s="1">
        <f t="shared" si="274"/>
        <v>0.30968494749124853</v>
      </c>
      <c r="AX600" s="1">
        <f t="shared" si="275"/>
        <v>0.30400916380297821</v>
      </c>
      <c r="AY600" s="1">
        <f t="shared" si="276"/>
        <v>0</v>
      </c>
      <c r="AZ600" s="1">
        <f t="shared" si="276"/>
        <v>2.1280641466208476</v>
      </c>
      <c r="BA600" s="1">
        <f t="shared" si="276"/>
        <v>182.40549828178692</v>
      </c>
      <c r="BB600" s="1">
        <f t="shared" si="276"/>
        <v>80.866437571592201</v>
      </c>
      <c r="BC600" s="1">
        <f t="shared" si="277"/>
        <v>0</v>
      </c>
      <c r="BD600" s="1">
        <f t="shared" si="277"/>
        <v>4.0259043173862308</v>
      </c>
      <c r="BE600" s="1">
        <f t="shared" si="277"/>
        <v>202.22427071178529</v>
      </c>
      <c r="BF600" s="1">
        <f t="shared" si="277"/>
        <v>59.149824970828469</v>
      </c>
      <c r="BG600" s="1">
        <f t="shared" si="278"/>
        <v>0</v>
      </c>
      <c r="BH600" s="1">
        <f t="shared" si="278"/>
        <v>8.0183276059564729E-3</v>
      </c>
      <c r="BI600" s="1">
        <f t="shared" si="278"/>
        <v>0.6872852233676976</v>
      </c>
      <c r="BJ600" s="1">
        <f t="shared" si="278"/>
        <v>0.30469644902634591</v>
      </c>
      <c r="BK600" s="1">
        <f t="shared" si="279"/>
        <v>0</v>
      </c>
      <c r="BL600" s="1">
        <f t="shared" si="279"/>
        <v>1.5169194865810968E-2</v>
      </c>
      <c r="BM600" s="1">
        <f t="shared" si="279"/>
        <v>0.76196032672112024</v>
      </c>
      <c r="BN600" s="1">
        <f t="shared" si="279"/>
        <v>0.22287047841306887</v>
      </c>
    </row>
    <row r="601" spans="1:66" hidden="1">
      <c r="A601" s="2" t="s">
        <v>1049</v>
      </c>
      <c r="B601" s="2" t="s">
        <v>105</v>
      </c>
      <c r="C601" s="2" t="s">
        <v>164</v>
      </c>
      <c r="E601" s="6" t="s">
        <v>144</v>
      </c>
      <c r="F601" s="2" t="s">
        <v>6</v>
      </c>
      <c r="G601" s="2" t="s">
        <v>6</v>
      </c>
      <c r="H601" s="2" t="s">
        <v>1141</v>
      </c>
      <c r="I601" s="2">
        <v>199</v>
      </c>
      <c r="J601" s="2">
        <v>20</v>
      </c>
      <c r="K601" s="2" t="str">
        <f t="shared" si="258"/>
        <v>ESTERIL</v>
      </c>
      <c r="L601" s="2">
        <f t="shared" si="259"/>
        <v>2.2000000000000003E-5</v>
      </c>
      <c r="M601" s="2">
        <f t="shared" si="260"/>
        <v>1</v>
      </c>
      <c r="N601" s="8">
        <v>0.11</v>
      </c>
      <c r="O601" s="11">
        <v>0.05</v>
      </c>
      <c r="P601" s="11">
        <f t="shared" si="254"/>
        <v>4.5751633986928102E-2</v>
      </c>
      <c r="Q601" s="11">
        <f t="shared" si="255"/>
        <v>0.99994777483493114</v>
      </c>
      <c r="R601" s="11">
        <f t="shared" si="256"/>
        <v>31822.823529411762</v>
      </c>
      <c r="S601" s="11">
        <f t="shared" si="257"/>
        <v>695519.67447308532</v>
      </c>
      <c r="T601" s="2">
        <v>42</v>
      </c>
      <c r="U601" s="2">
        <v>876</v>
      </c>
      <c r="V601" s="2">
        <f t="shared" si="261"/>
        <v>4.5751633986928102E-2</v>
      </c>
      <c r="W601" s="2">
        <f t="shared" si="262"/>
        <v>0.95424836601307195</v>
      </c>
      <c r="X601" s="2">
        <v>0</v>
      </c>
      <c r="Y601" s="2">
        <v>326</v>
      </c>
      <c r="Z601" s="5">
        <v>0</v>
      </c>
      <c r="AA601" s="5">
        <v>20</v>
      </c>
      <c r="AB601" s="5">
        <v>397</v>
      </c>
      <c r="AC601" s="5">
        <v>196</v>
      </c>
      <c r="AD601" s="5">
        <v>18</v>
      </c>
      <c r="AE601" s="5">
        <v>20</v>
      </c>
      <c r="AF601" s="5">
        <f t="shared" si="263"/>
        <v>0</v>
      </c>
      <c r="AG601" s="5">
        <f t="shared" si="264"/>
        <v>3.2626427406199018E-2</v>
      </c>
      <c r="AH601" s="5">
        <f t="shared" si="265"/>
        <v>0.64763458401305052</v>
      </c>
      <c r="AI601" s="5">
        <f t="shared" si="266"/>
        <v>0.31973898858075039</v>
      </c>
      <c r="AJ601" s="5">
        <v>0</v>
      </c>
      <c r="AK601" s="3">
        <v>0</v>
      </c>
      <c r="AL601" s="3">
        <v>11</v>
      </c>
      <c r="AM601" s="3">
        <v>359</v>
      </c>
      <c r="AN601" s="3">
        <v>250</v>
      </c>
      <c r="AO601" s="3">
        <v>12</v>
      </c>
      <c r="AP601" s="1">
        <f t="shared" si="267"/>
        <v>0</v>
      </c>
      <c r="AQ601" s="1">
        <f t="shared" si="268"/>
        <v>0</v>
      </c>
      <c r="AR601" s="1">
        <f t="shared" si="269"/>
        <v>2.9729729729729731E-2</v>
      </c>
      <c r="AS601" s="1">
        <f t="shared" si="270"/>
        <v>0.97027027027027024</v>
      </c>
      <c r="AT601" s="5">
        <f t="shared" si="271"/>
        <v>613</v>
      </c>
      <c r="AU601" s="3">
        <f t="shared" si="273"/>
        <v>370</v>
      </c>
      <c r="AV601" s="2">
        <f t="shared" si="272"/>
        <v>918</v>
      </c>
      <c r="AW601" s="1">
        <f t="shared" si="274"/>
        <v>0.29951060358890702</v>
      </c>
      <c r="AX601" s="1">
        <f t="shared" si="275"/>
        <v>0.4962162162162162</v>
      </c>
      <c r="AY601" s="1">
        <f t="shared" si="276"/>
        <v>0</v>
      </c>
      <c r="AZ601" s="1">
        <f t="shared" si="276"/>
        <v>0</v>
      </c>
      <c r="BA601" s="1">
        <f t="shared" si="276"/>
        <v>5.4583783783783781</v>
      </c>
      <c r="BB601" s="1">
        <f t="shared" si="276"/>
        <v>178.14162162162162</v>
      </c>
      <c r="BC601" s="1">
        <f t="shared" si="277"/>
        <v>0</v>
      </c>
      <c r="BD601" s="1">
        <f t="shared" si="277"/>
        <v>5.9902120717781404</v>
      </c>
      <c r="BE601" s="1">
        <f t="shared" si="277"/>
        <v>118.90570962479609</v>
      </c>
      <c r="BF601" s="1">
        <f t="shared" si="277"/>
        <v>58.704078303425774</v>
      </c>
      <c r="BG601" s="1">
        <f t="shared" si="278"/>
        <v>0</v>
      </c>
      <c r="BH601" s="1">
        <f t="shared" si="278"/>
        <v>0</v>
      </c>
      <c r="BI601" s="1">
        <f t="shared" si="278"/>
        <v>2.9729729729729728E-2</v>
      </c>
      <c r="BJ601" s="1">
        <f t="shared" si="278"/>
        <v>0.97027027027027035</v>
      </c>
      <c r="BK601" s="1">
        <f t="shared" si="279"/>
        <v>0</v>
      </c>
      <c r="BL601" s="1">
        <f t="shared" si="279"/>
        <v>3.2626427406199018E-2</v>
      </c>
      <c r="BM601" s="1">
        <f t="shared" si="279"/>
        <v>0.64763458401305052</v>
      </c>
      <c r="BN601" s="1">
        <f t="shared" si="279"/>
        <v>0.31973898858075034</v>
      </c>
    </row>
    <row r="602" spans="1:66" hidden="1">
      <c r="A602" s="2" t="s">
        <v>1047</v>
      </c>
      <c r="B602" s="2" t="s">
        <v>105</v>
      </c>
      <c r="C602" s="2" t="s">
        <v>1048</v>
      </c>
      <c r="D602" s="2">
        <v>16199</v>
      </c>
      <c r="E602" s="6" t="s">
        <v>116</v>
      </c>
      <c r="F602" s="2" t="s">
        <v>1436</v>
      </c>
      <c r="G602" s="2" t="s">
        <v>1433</v>
      </c>
      <c r="H602" s="2" t="s">
        <v>1434</v>
      </c>
      <c r="I602" s="2">
        <v>55</v>
      </c>
      <c r="J602" s="2">
        <v>10</v>
      </c>
      <c r="K602" s="2" t="str">
        <f t="shared" si="258"/>
        <v>ESTERIL</v>
      </c>
      <c r="L602" s="2">
        <f t="shared" si="259"/>
        <v>1.1000000000000001E-5</v>
      </c>
      <c r="M602" s="2">
        <f t="shared" si="260"/>
        <v>1.1000000000000001</v>
      </c>
      <c r="N602" s="8">
        <v>0.11</v>
      </c>
      <c r="O602" s="11">
        <v>0.11</v>
      </c>
      <c r="P602" s="11">
        <f t="shared" si="254"/>
        <v>0</v>
      </c>
      <c r="Q602" s="11">
        <f t="shared" si="255"/>
        <v>1</v>
      </c>
      <c r="R602" s="11">
        <f t="shared" si="256"/>
        <v>0</v>
      </c>
      <c r="S602" s="11">
        <f t="shared" si="257"/>
        <v>769129</v>
      </c>
      <c r="T602" s="2">
        <v>0</v>
      </c>
      <c r="U602" s="2">
        <v>877</v>
      </c>
      <c r="V602" s="2">
        <f t="shared" si="261"/>
        <v>0</v>
      </c>
      <c r="W602" s="2">
        <f t="shared" si="262"/>
        <v>1</v>
      </c>
      <c r="X602" s="2">
        <v>0</v>
      </c>
      <c r="Y602" s="2">
        <v>306</v>
      </c>
      <c r="Z602" s="5">
        <v>0</v>
      </c>
      <c r="AA602" s="5">
        <v>112</v>
      </c>
      <c r="AB602" s="5">
        <v>301</v>
      </c>
      <c r="AC602" s="5">
        <v>55</v>
      </c>
      <c r="AD602" s="5">
        <v>113</v>
      </c>
      <c r="AE602" s="5">
        <v>33</v>
      </c>
      <c r="AF602" s="5">
        <f t="shared" si="263"/>
        <v>0</v>
      </c>
      <c r="AG602" s="5">
        <f t="shared" si="264"/>
        <v>0.23931623931623933</v>
      </c>
      <c r="AH602" s="5">
        <f t="shared" si="265"/>
        <v>0.64316239316239321</v>
      </c>
      <c r="AI602" s="5">
        <f t="shared" si="266"/>
        <v>0.11752136752136752</v>
      </c>
      <c r="AJ602" s="5">
        <v>0</v>
      </c>
      <c r="AK602" s="3">
        <v>56</v>
      </c>
      <c r="AL602" s="3">
        <v>383</v>
      </c>
      <c r="AM602" s="3">
        <v>74</v>
      </c>
      <c r="AN602" s="3">
        <v>59</v>
      </c>
      <c r="AO602" s="3">
        <v>41</v>
      </c>
      <c r="AP602" s="1">
        <f t="shared" si="267"/>
        <v>0</v>
      </c>
      <c r="AQ602" s="1">
        <f t="shared" si="268"/>
        <v>0.10916179337231968</v>
      </c>
      <c r="AR602" s="1">
        <f t="shared" si="269"/>
        <v>0.74658869395711502</v>
      </c>
      <c r="AS602" s="1">
        <f t="shared" si="270"/>
        <v>0.14424951267056529</v>
      </c>
      <c r="AT602" s="5">
        <f t="shared" si="271"/>
        <v>468</v>
      </c>
      <c r="AU602" s="3">
        <f t="shared" si="273"/>
        <v>513</v>
      </c>
      <c r="AV602" s="2">
        <f t="shared" si="272"/>
        <v>877</v>
      </c>
      <c r="AW602" s="1">
        <f t="shared" si="274"/>
        <v>0.37478632478632479</v>
      </c>
      <c r="AX602" s="1">
        <f t="shared" si="275"/>
        <v>0.34191033138401561</v>
      </c>
      <c r="AY602" s="1">
        <f t="shared" si="276"/>
        <v>0</v>
      </c>
      <c r="AZ602" s="1">
        <f t="shared" si="276"/>
        <v>19.146978557504873</v>
      </c>
      <c r="BA602" s="1">
        <f t="shared" si="276"/>
        <v>130.95165692007797</v>
      </c>
      <c r="BB602" s="1">
        <f t="shared" si="276"/>
        <v>25.301364522417156</v>
      </c>
      <c r="BC602" s="1">
        <f t="shared" si="277"/>
        <v>0</v>
      </c>
      <c r="BD602" s="1">
        <f t="shared" si="277"/>
        <v>41.976068376068376</v>
      </c>
      <c r="BE602" s="1">
        <f t="shared" si="277"/>
        <v>112.81068376068376</v>
      </c>
      <c r="BF602" s="1">
        <f t="shared" si="277"/>
        <v>20.613247863247864</v>
      </c>
      <c r="BG602" s="1">
        <f t="shared" si="278"/>
        <v>0</v>
      </c>
      <c r="BH602" s="1">
        <f t="shared" si="278"/>
        <v>0.1091617933723197</v>
      </c>
      <c r="BI602" s="1">
        <f t="shared" si="278"/>
        <v>0.74658869395711502</v>
      </c>
      <c r="BJ602" s="1">
        <f t="shared" si="278"/>
        <v>0.14424951267056532</v>
      </c>
      <c r="BK602" s="1">
        <f t="shared" si="279"/>
        <v>0</v>
      </c>
      <c r="BL602" s="1">
        <f t="shared" si="279"/>
        <v>0.2393162393162393</v>
      </c>
      <c r="BM602" s="1">
        <f t="shared" si="279"/>
        <v>0.6431623931623931</v>
      </c>
      <c r="BN602" s="1">
        <f t="shared" si="279"/>
        <v>0.11752136752136752</v>
      </c>
    </row>
    <row r="603" spans="1:66" hidden="1">
      <c r="A603" s="2" t="s">
        <v>616</v>
      </c>
      <c r="B603" s="2" t="s">
        <v>105</v>
      </c>
      <c r="C603" s="2" t="s">
        <v>163</v>
      </c>
      <c r="D603" s="2" t="s">
        <v>683</v>
      </c>
      <c r="E603" s="6" t="s">
        <v>3</v>
      </c>
      <c r="F603" s="2" t="s">
        <v>6</v>
      </c>
      <c r="G603" s="2" t="s">
        <v>6</v>
      </c>
      <c r="H603" s="2" t="s">
        <v>1434</v>
      </c>
      <c r="I603" s="2">
        <v>21</v>
      </c>
      <c r="K603" s="2" t="str">
        <f t="shared" si="258"/>
        <v>ESTERIL</v>
      </c>
      <c r="L603" s="2">
        <f t="shared" si="259"/>
        <v>0</v>
      </c>
      <c r="M603" s="2">
        <f t="shared" si="260"/>
        <v>0</v>
      </c>
      <c r="N603" s="8">
        <v>0.10666666666666667</v>
      </c>
      <c r="O603" s="11">
        <v>7.0000000000000007E-2</v>
      </c>
      <c r="P603" s="11">
        <f t="shared" si="254"/>
        <v>0</v>
      </c>
      <c r="Q603" s="11">
        <f t="shared" si="255"/>
        <v>1</v>
      </c>
      <c r="R603" s="11">
        <f t="shared" si="256"/>
        <v>0</v>
      </c>
      <c r="S603" s="11">
        <f t="shared" si="257"/>
        <v>2692881</v>
      </c>
      <c r="T603" s="2">
        <v>0</v>
      </c>
      <c r="U603" s="2">
        <v>1641</v>
      </c>
      <c r="V603" s="2">
        <f t="shared" si="261"/>
        <v>0</v>
      </c>
      <c r="W603" s="2">
        <f t="shared" si="262"/>
        <v>1</v>
      </c>
      <c r="X603" s="2">
        <v>0</v>
      </c>
      <c r="Y603" s="2">
        <v>420</v>
      </c>
      <c r="Z603" s="2">
        <v>0</v>
      </c>
      <c r="AA603" s="2">
        <v>27</v>
      </c>
      <c r="AB603" s="2">
        <v>760</v>
      </c>
      <c r="AC603" s="2">
        <v>269</v>
      </c>
      <c r="AD603" s="2">
        <v>28</v>
      </c>
      <c r="AE603" s="2">
        <v>24</v>
      </c>
      <c r="AF603" s="5">
        <f t="shared" si="263"/>
        <v>0</v>
      </c>
      <c r="AG603" s="5">
        <f t="shared" si="264"/>
        <v>2.556818181818182E-2</v>
      </c>
      <c r="AH603" s="5">
        <f t="shared" si="265"/>
        <v>0.71969696969696972</v>
      </c>
      <c r="AI603" s="5">
        <f t="shared" si="266"/>
        <v>0.25473484848484851</v>
      </c>
      <c r="AJ603" s="2">
        <v>0</v>
      </c>
      <c r="AK603" s="3">
        <v>27</v>
      </c>
      <c r="AL603" s="3">
        <v>760</v>
      </c>
      <c r="AM603" s="3">
        <v>269</v>
      </c>
      <c r="AN603" s="3">
        <v>28</v>
      </c>
      <c r="AO603" s="3">
        <v>24</v>
      </c>
      <c r="AP603" s="1">
        <f t="shared" si="267"/>
        <v>0</v>
      </c>
      <c r="AQ603" s="1">
        <f t="shared" si="268"/>
        <v>2.556818181818182E-2</v>
      </c>
      <c r="AR603" s="1">
        <f t="shared" si="269"/>
        <v>0.71969696969696972</v>
      </c>
      <c r="AS603" s="1">
        <f t="shared" si="270"/>
        <v>0.25473484848484851</v>
      </c>
      <c r="AT603" s="5">
        <f t="shared" si="271"/>
        <v>1056</v>
      </c>
      <c r="AU603" s="3">
        <f t="shared" si="273"/>
        <v>1056</v>
      </c>
      <c r="AV603" s="2">
        <f t="shared" si="272"/>
        <v>1641</v>
      </c>
      <c r="AW603" s="1">
        <f t="shared" si="274"/>
        <v>0.31079545454545454</v>
      </c>
      <c r="AX603" s="1">
        <f t="shared" si="275"/>
        <v>0.31079545454545454</v>
      </c>
      <c r="AY603" s="1">
        <f t="shared" si="276"/>
        <v>0</v>
      </c>
      <c r="AZ603" s="1">
        <f t="shared" si="276"/>
        <v>8.391477272727272</v>
      </c>
      <c r="BA603" s="1">
        <f t="shared" si="276"/>
        <v>236.20454545454544</v>
      </c>
      <c r="BB603" s="1">
        <f t="shared" si="276"/>
        <v>83.603977272727278</v>
      </c>
      <c r="BC603" s="1">
        <f t="shared" si="277"/>
        <v>0</v>
      </c>
      <c r="BD603" s="1">
        <f t="shared" si="277"/>
        <v>8.391477272727272</v>
      </c>
      <c r="BE603" s="1">
        <f t="shared" si="277"/>
        <v>236.20454545454544</v>
      </c>
      <c r="BF603" s="1">
        <f t="shared" si="277"/>
        <v>83.603977272727278</v>
      </c>
      <c r="BG603" s="1">
        <f t="shared" si="278"/>
        <v>0</v>
      </c>
      <c r="BH603" s="1">
        <f t="shared" si="278"/>
        <v>2.5568181818181816E-2</v>
      </c>
      <c r="BI603" s="1">
        <f t="shared" si="278"/>
        <v>0.71969696969696972</v>
      </c>
      <c r="BJ603" s="1">
        <f t="shared" si="278"/>
        <v>0.25473484848484851</v>
      </c>
      <c r="BK603" s="1">
        <f t="shared" si="279"/>
        <v>0</v>
      </c>
      <c r="BL603" s="1">
        <f t="shared" si="279"/>
        <v>2.5568181818181816E-2</v>
      </c>
      <c r="BM603" s="1">
        <f t="shared" si="279"/>
        <v>0.71969696969696972</v>
      </c>
      <c r="BN603" s="1">
        <f t="shared" si="279"/>
        <v>0.25473484848484851</v>
      </c>
    </row>
    <row r="604" spans="1:66" hidden="1">
      <c r="A604" s="2" t="s">
        <v>616</v>
      </c>
      <c r="B604" s="2" t="s">
        <v>105</v>
      </c>
      <c r="C604" s="2" t="s">
        <v>162</v>
      </c>
      <c r="D604" s="2" t="s">
        <v>643</v>
      </c>
      <c r="E604" s="6" t="s">
        <v>4</v>
      </c>
      <c r="F604" s="2" t="s">
        <v>1436</v>
      </c>
      <c r="G604" s="2" t="s">
        <v>1433</v>
      </c>
      <c r="H604" s="2" t="s">
        <v>1434</v>
      </c>
      <c r="I604" s="2">
        <v>27</v>
      </c>
      <c r="K604" s="2" t="str">
        <f t="shared" si="258"/>
        <v>MINERIO</v>
      </c>
      <c r="L604" s="2">
        <f t="shared" si="259"/>
        <v>0</v>
      </c>
      <c r="M604" s="2">
        <f t="shared" si="260"/>
        <v>0</v>
      </c>
      <c r="N604" s="8">
        <v>0.10666666666666667</v>
      </c>
      <c r="O604" s="11">
        <v>0.81</v>
      </c>
      <c r="P604" s="11">
        <f t="shared" ref="P604:P652" si="280">T604/(T604+U604)</f>
        <v>0</v>
      </c>
      <c r="Q604" s="11">
        <f t="shared" ref="Q604:Q652" si="281">U604/(U604+V604)</f>
        <v>1</v>
      </c>
      <c r="R604" s="11">
        <f t="shared" ref="R604:R652" si="282">(T604-U604)^2*P604</f>
        <v>0</v>
      </c>
      <c r="S604" s="11">
        <f t="shared" ref="S604:S652" si="283">(T604-U604)^2*Q604</f>
        <v>4995225</v>
      </c>
      <c r="T604" s="2">
        <v>0</v>
      </c>
      <c r="U604" s="2">
        <v>2235</v>
      </c>
      <c r="V604" s="2">
        <f t="shared" si="261"/>
        <v>0</v>
      </c>
      <c r="W604" s="2">
        <f t="shared" si="262"/>
        <v>1</v>
      </c>
      <c r="X604" s="2">
        <v>0</v>
      </c>
      <c r="Y604" s="2">
        <v>514</v>
      </c>
      <c r="Z604" s="2">
        <v>0</v>
      </c>
      <c r="AA604" s="2">
        <v>69</v>
      </c>
      <c r="AB604" s="2">
        <v>1116</v>
      </c>
      <c r="AC604" s="2">
        <v>189</v>
      </c>
      <c r="AD604" s="2">
        <v>61</v>
      </c>
      <c r="AE604" s="2">
        <v>53</v>
      </c>
      <c r="AF604" s="5">
        <f t="shared" si="263"/>
        <v>0</v>
      </c>
      <c r="AG604" s="5">
        <f t="shared" si="264"/>
        <v>5.0218340611353711E-2</v>
      </c>
      <c r="AH604" s="5">
        <f t="shared" si="265"/>
        <v>0.81222707423580787</v>
      </c>
      <c r="AI604" s="5">
        <f t="shared" si="266"/>
        <v>0.13755458515283842</v>
      </c>
      <c r="AJ604" s="2">
        <v>0</v>
      </c>
      <c r="AK604" s="3">
        <v>42</v>
      </c>
      <c r="AL604" s="3">
        <v>1060</v>
      </c>
      <c r="AM604" s="3">
        <v>312</v>
      </c>
      <c r="AN604" s="3">
        <v>37</v>
      </c>
      <c r="AO604" s="3">
        <v>37</v>
      </c>
      <c r="AP604" s="1">
        <f t="shared" si="267"/>
        <v>0</v>
      </c>
      <c r="AQ604" s="1">
        <f t="shared" si="268"/>
        <v>2.9702970297029702E-2</v>
      </c>
      <c r="AR604" s="1">
        <f t="shared" si="269"/>
        <v>0.74964639321074966</v>
      </c>
      <c r="AS604" s="1">
        <f t="shared" si="270"/>
        <v>0.22065063649222066</v>
      </c>
      <c r="AT604" s="5">
        <f t="shared" si="271"/>
        <v>1374</v>
      </c>
      <c r="AU604" s="3">
        <f t="shared" si="273"/>
        <v>1414</v>
      </c>
      <c r="AV604" s="2">
        <f t="shared" si="272"/>
        <v>2235</v>
      </c>
      <c r="AW604" s="1">
        <f t="shared" si="274"/>
        <v>0.32532751091703055</v>
      </c>
      <c r="AX604" s="1">
        <f t="shared" si="275"/>
        <v>0.3161244695898161</v>
      </c>
      <c r="AY604" s="1">
        <f t="shared" si="276"/>
        <v>0</v>
      </c>
      <c r="AZ604" s="1">
        <f t="shared" si="276"/>
        <v>13.277227722772276</v>
      </c>
      <c r="BA604" s="1">
        <f t="shared" si="276"/>
        <v>335.09193776520505</v>
      </c>
      <c r="BB604" s="1">
        <f t="shared" si="276"/>
        <v>98.630834512022631</v>
      </c>
      <c r="BC604" s="1">
        <f t="shared" si="277"/>
        <v>0</v>
      </c>
      <c r="BD604" s="1">
        <f t="shared" si="277"/>
        <v>22.447598253275107</v>
      </c>
      <c r="BE604" s="1">
        <f t="shared" si="277"/>
        <v>363.06550218340607</v>
      </c>
      <c r="BF604" s="1">
        <f t="shared" si="277"/>
        <v>61.486899563318772</v>
      </c>
      <c r="BG604" s="1">
        <f t="shared" si="278"/>
        <v>0</v>
      </c>
      <c r="BH604" s="1">
        <f t="shared" si="278"/>
        <v>2.9702970297029698E-2</v>
      </c>
      <c r="BI604" s="1">
        <f t="shared" si="278"/>
        <v>0.74964639321074955</v>
      </c>
      <c r="BJ604" s="1">
        <f t="shared" si="278"/>
        <v>0.22065063649222064</v>
      </c>
      <c r="BK604" s="1">
        <f t="shared" si="279"/>
        <v>0</v>
      </c>
      <c r="BL604" s="1">
        <f t="shared" si="279"/>
        <v>5.0218340611353711E-2</v>
      </c>
      <c r="BM604" s="1">
        <f t="shared" si="279"/>
        <v>0.81222707423580787</v>
      </c>
      <c r="BN604" s="1">
        <f t="shared" si="279"/>
        <v>0.13755458515283844</v>
      </c>
    </row>
    <row r="605" spans="1:66" hidden="1">
      <c r="A605" s="2" t="s">
        <v>1049</v>
      </c>
      <c r="B605" s="2" t="s">
        <v>105</v>
      </c>
      <c r="C605" s="2" t="s">
        <v>164</v>
      </c>
      <c r="E605" s="6" t="s">
        <v>152</v>
      </c>
      <c r="F605" s="2" t="s">
        <v>1436</v>
      </c>
      <c r="G605" s="2" t="s">
        <v>1433</v>
      </c>
      <c r="H605" s="2" t="s">
        <v>1434</v>
      </c>
      <c r="I605" s="2">
        <v>283</v>
      </c>
      <c r="J605" s="2">
        <v>100</v>
      </c>
      <c r="K605" s="2" t="str">
        <f t="shared" si="258"/>
        <v>MINERIO</v>
      </c>
      <c r="L605" s="2">
        <f t="shared" si="259"/>
        <v>1E-4</v>
      </c>
      <c r="M605" s="2">
        <f t="shared" si="260"/>
        <v>130</v>
      </c>
      <c r="N605" s="8">
        <v>0.1</v>
      </c>
      <c r="O605" s="11">
        <v>1.3</v>
      </c>
      <c r="P605" s="11">
        <f t="shared" si="280"/>
        <v>4.4280442804428043E-3</v>
      </c>
      <c r="Q605" s="11">
        <f t="shared" si="281"/>
        <v>0.99999890584644546</v>
      </c>
      <c r="R605" s="11">
        <f t="shared" si="282"/>
        <v>71879.738745387454</v>
      </c>
      <c r="S605" s="11">
        <f t="shared" si="283"/>
        <v>16232823.238779319</v>
      </c>
      <c r="T605" s="2">
        <v>18</v>
      </c>
      <c r="U605" s="2">
        <v>4047</v>
      </c>
      <c r="V605" s="2">
        <f t="shared" si="261"/>
        <v>4.4280442804428043E-3</v>
      </c>
      <c r="W605" s="2">
        <f t="shared" si="262"/>
        <v>0.99557195571955714</v>
      </c>
      <c r="X605" s="2">
        <v>0</v>
      </c>
      <c r="Y605" s="2">
        <v>658</v>
      </c>
      <c r="Z605" s="5">
        <v>0</v>
      </c>
      <c r="AA605" s="5">
        <v>14</v>
      </c>
      <c r="AB605" s="5">
        <v>2088</v>
      </c>
      <c r="AC605" s="5">
        <v>455</v>
      </c>
      <c r="AD605" s="5">
        <v>15</v>
      </c>
      <c r="AE605" s="5">
        <v>59</v>
      </c>
      <c r="AF605" s="5">
        <f t="shared" si="263"/>
        <v>0</v>
      </c>
      <c r="AG605" s="5">
        <f t="shared" si="264"/>
        <v>5.4751662104028159E-3</v>
      </c>
      <c r="AH605" s="5">
        <f t="shared" si="265"/>
        <v>0.81658193195150564</v>
      </c>
      <c r="AI605" s="5">
        <f t="shared" si="266"/>
        <v>0.17794290183809153</v>
      </c>
      <c r="AJ605" s="5">
        <v>0</v>
      </c>
      <c r="AK605" s="3">
        <v>8</v>
      </c>
      <c r="AL605" s="3">
        <v>1889</v>
      </c>
      <c r="AM605" s="3">
        <v>699</v>
      </c>
      <c r="AN605" s="3">
        <v>6</v>
      </c>
      <c r="AO605" s="3">
        <v>29</v>
      </c>
      <c r="AP605" s="1">
        <f t="shared" si="267"/>
        <v>0</v>
      </c>
      <c r="AQ605" s="1">
        <f t="shared" si="268"/>
        <v>3.0816640986132513E-3</v>
      </c>
      <c r="AR605" s="1">
        <f t="shared" si="269"/>
        <v>0.72765793528505396</v>
      </c>
      <c r="AS605" s="1">
        <f t="shared" si="270"/>
        <v>0.26926040061633283</v>
      </c>
      <c r="AT605" s="5">
        <f t="shared" si="271"/>
        <v>2557</v>
      </c>
      <c r="AU605" s="3">
        <f t="shared" si="273"/>
        <v>2596</v>
      </c>
      <c r="AV605" s="2">
        <f t="shared" si="272"/>
        <v>4065</v>
      </c>
      <c r="AW605" s="1">
        <f t="shared" si="274"/>
        <v>0.31795072350410636</v>
      </c>
      <c r="AX605" s="1">
        <f t="shared" si="275"/>
        <v>0.31317411402157164</v>
      </c>
      <c r="AY605" s="1">
        <f t="shared" si="276"/>
        <v>0</v>
      </c>
      <c r="AZ605" s="1">
        <f t="shared" si="276"/>
        <v>2.5053929121725731</v>
      </c>
      <c r="BA605" s="1">
        <f t="shared" si="276"/>
        <v>591.58590138674879</v>
      </c>
      <c r="BB605" s="1">
        <f t="shared" si="276"/>
        <v>218.90870570107856</v>
      </c>
      <c r="BC605" s="1">
        <f t="shared" si="277"/>
        <v>0</v>
      </c>
      <c r="BD605" s="1">
        <f t="shared" si="277"/>
        <v>4.4513101290574895</v>
      </c>
      <c r="BE605" s="1">
        <f t="shared" si="277"/>
        <v>663.88111067657405</v>
      </c>
      <c r="BF605" s="1">
        <f t="shared" si="277"/>
        <v>144.66757919436839</v>
      </c>
      <c r="BG605" s="1">
        <f t="shared" si="278"/>
        <v>0</v>
      </c>
      <c r="BH605" s="1">
        <f t="shared" si="278"/>
        <v>3.0816640986132508E-3</v>
      </c>
      <c r="BI605" s="1">
        <f t="shared" si="278"/>
        <v>0.72765793528505385</v>
      </c>
      <c r="BJ605" s="1">
        <f t="shared" si="278"/>
        <v>0.26926040061633277</v>
      </c>
      <c r="BK605" s="1">
        <f t="shared" si="279"/>
        <v>0</v>
      </c>
      <c r="BL605" s="1">
        <f t="shared" si="279"/>
        <v>5.4751662104028168E-3</v>
      </c>
      <c r="BM605" s="1">
        <f t="shared" si="279"/>
        <v>0.81658193195150575</v>
      </c>
      <c r="BN605" s="1">
        <f t="shared" si="279"/>
        <v>0.17794290183809153</v>
      </c>
    </row>
    <row r="606" spans="1:66" hidden="1">
      <c r="A606" s="2" t="s">
        <v>1049</v>
      </c>
      <c r="B606" s="2" t="s">
        <v>105</v>
      </c>
      <c r="C606" s="2" t="s">
        <v>164</v>
      </c>
      <c r="E606" s="6" t="s">
        <v>8</v>
      </c>
      <c r="F606" s="2" t="s">
        <v>1436</v>
      </c>
      <c r="G606" s="2" t="s">
        <v>6</v>
      </c>
      <c r="H606" s="2" t="s">
        <v>1434</v>
      </c>
      <c r="I606" s="2">
        <v>87</v>
      </c>
      <c r="J606" s="2">
        <v>55</v>
      </c>
      <c r="K606" s="2" t="str">
        <f t="shared" si="258"/>
        <v>ESTERIL</v>
      </c>
      <c r="L606" s="2">
        <f t="shared" si="259"/>
        <v>5.5000000000000002E-5</v>
      </c>
      <c r="M606" s="2">
        <f t="shared" si="260"/>
        <v>6.05</v>
      </c>
      <c r="N606" s="9">
        <v>0.1</v>
      </c>
      <c r="O606" s="10">
        <v>0.11</v>
      </c>
      <c r="P606" s="11">
        <f t="shared" si="280"/>
        <v>4.0376850605652759E-3</v>
      </c>
      <c r="Q606" s="11">
        <f t="shared" si="281"/>
        <v>0.99999818122625361</v>
      </c>
      <c r="R606" s="11">
        <f t="shared" si="282"/>
        <v>19738.308209959625</v>
      </c>
      <c r="S606" s="11">
        <f t="shared" si="283"/>
        <v>4888512.1088863462</v>
      </c>
      <c r="T606" s="2">
        <v>9</v>
      </c>
      <c r="U606" s="2">
        <v>2220</v>
      </c>
      <c r="V606" s="2">
        <f t="shared" si="261"/>
        <v>4.0376850605652759E-3</v>
      </c>
      <c r="W606" s="2">
        <f t="shared" si="262"/>
        <v>0.99596231493943477</v>
      </c>
      <c r="X606" s="2">
        <v>0</v>
      </c>
      <c r="Y606" s="2">
        <v>592</v>
      </c>
      <c r="Z606" s="2">
        <v>0</v>
      </c>
      <c r="AA606" s="2">
        <v>45</v>
      </c>
      <c r="AB606" s="2">
        <v>1116</v>
      </c>
      <c r="AC606" s="2">
        <v>211</v>
      </c>
      <c r="AD606" s="2">
        <v>48</v>
      </c>
      <c r="AE606" s="2">
        <v>53</v>
      </c>
      <c r="AF606" s="5">
        <f t="shared" si="263"/>
        <v>0</v>
      </c>
      <c r="AG606" s="5">
        <f t="shared" si="264"/>
        <v>3.2798833819241979E-2</v>
      </c>
      <c r="AH606" s="5">
        <f t="shared" si="265"/>
        <v>0.8134110787172012</v>
      </c>
      <c r="AI606" s="5">
        <f t="shared" si="266"/>
        <v>0.15379008746355685</v>
      </c>
      <c r="AJ606" s="2">
        <v>0</v>
      </c>
      <c r="AK606" s="3">
        <v>27</v>
      </c>
      <c r="AL606" s="3">
        <v>1084</v>
      </c>
      <c r="AM606" s="3">
        <v>305</v>
      </c>
      <c r="AN606" s="3">
        <v>23</v>
      </c>
      <c r="AO606" s="3">
        <v>34</v>
      </c>
      <c r="AP606" s="1">
        <f t="shared" si="267"/>
        <v>0</v>
      </c>
      <c r="AQ606" s="1">
        <f t="shared" si="268"/>
        <v>1.9067796610169493E-2</v>
      </c>
      <c r="AR606" s="1">
        <f t="shared" si="269"/>
        <v>0.7655367231638418</v>
      </c>
      <c r="AS606" s="1">
        <f t="shared" si="270"/>
        <v>0.2153954802259887</v>
      </c>
      <c r="AT606" s="5">
        <f t="shared" si="271"/>
        <v>1372</v>
      </c>
      <c r="AU606" s="3">
        <f t="shared" si="273"/>
        <v>1416</v>
      </c>
      <c r="AV606" s="2">
        <f t="shared" si="272"/>
        <v>2229</v>
      </c>
      <c r="AW606" s="1">
        <f t="shared" si="274"/>
        <v>0.32492711370262389</v>
      </c>
      <c r="AX606" s="1">
        <f t="shared" si="275"/>
        <v>0.31483050847457628</v>
      </c>
      <c r="AY606" s="1">
        <f t="shared" si="276"/>
        <v>0</v>
      </c>
      <c r="AZ606" s="1">
        <f t="shared" si="276"/>
        <v>8.5004237288135602</v>
      </c>
      <c r="BA606" s="1">
        <f t="shared" si="276"/>
        <v>341.27627118644068</v>
      </c>
      <c r="BB606" s="1">
        <f t="shared" si="276"/>
        <v>96.023305084745758</v>
      </c>
      <c r="BC606" s="1">
        <f t="shared" si="277"/>
        <v>0</v>
      </c>
      <c r="BD606" s="1">
        <f t="shared" si="277"/>
        <v>14.621720116618075</v>
      </c>
      <c r="BE606" s="1">
        <f t="shared" si="277"/>
        <v>362.61865889212828</v>
      </c>
      <c r="BF606" s="1">
        <f t="shared" si="277"/>
        <v>68.559620991253638</v>
      </c>
      <c r="BG606" s="1">
        <f t="shared" si="278"/>
        <v>0</v>
      </c>
      <c r="BH606" s="1">
        <f t="shared" si="278"/>
        <v>1.9067796610169493E-2</v>
      </c>
      <c r="BI606" s="1">
        <f t="shared" si="278"/>
        <v>0.7655367231638418</v>
      </c>
      <c r="BJ606" s="1">
        <f t="shared" si="278"/>
        <v>0.21539548022598867</v>
      </c>
      <c r="BK606" s="1">
        <f t="shared" si="279"/>
        <v>0</v>
      </c>
      <c r="BL606" s="1">
        <f t="shared" si="279"/>
        <v>3.2798833819241986E-2</v>
      </c>
      <c r="BM606" s="1">
        <f t="shared" si="279"/>
        <v>0.8134110787172012</v>
      </c>
      <c r="BN606" s="1">
        <f t="shared" si="279"/>
        <v>0.15379008746355685</v>
      </c>
    </row>
    <row r="607" spans="1:66" hidden="1">
      <c r="A607" s="2" t="s">
        <v>1047</v>
      </c>
      <c r="B607" s="2" t="s">
        <v>105</v>
      </c>
      <c r="C607" s="2" t="s">
        <v>164</v>
      </c>
      <c r="D607" s="2">
        <v>11484</v>
      </c>
      <c r="E607" s="6" t="s">
        <v>13</v>
      </c>
      <c r="F607" s="2" t="s">
        <v>1436</v>
      </c>
      <c r="G607" s="2" t="s">
        <v>1433</v>
      </c>
      <c r="H607" s="2" t="s">
        <v>1434</v>
      </c>
      <c r="I607" s="2">
        <v>35</v>
      </c>
      <c r="J607" s="2">
        <v>50</v>
      </c>
      <c r="K607" s="2" t="str">
        <f t="shared" si="258"/>
        <v>ESTERIL</v>
      </c>
      <c r="L607" s="2">
        <f t="shared" si="259"/>
        <v>5.0000000000000002E-5</v>
      </c>
      <c r="M607" s="2">
        <f t="shared" si="260"/>
        <v>0.5</v>
      </c>
      <c r="N607" s="8">
        <v>0.1</v>
      </c>
      <c r="O607" s="11">
        <v>0.01</v>
      </c>
      <c r="P607" s="11">
        <f t="shared" si="280"/>
        <v>0</v>
      </c>
      <c r="Q607" s="11">
        <f t="shared" si="281"/>
        <v>1</v>
      </c>
      <c r="R607" s="11">
        <f t="shared" si="282"/>
        <v>0</v>
      </c>
      <c r="S607" s="11">
        <f t="shared" si="283"/>
        <v>4579600</v>
      </c>
      <c r="T607" s="2">
        <v>0</v>
      </c>
      <c r="U607" s="2">
        <v>2140</v>
      </c>
      <c r="V607" s="2">
        <f t="shared" si="261"/>
        <v>0</v>
      </c>
      <c r="W607" s="2">
        <f t="shared" si="262"/>
        <v>1</v>
      </c>
      <c r="X607" s="2">
        <v>0</v>
      </c>
      <c r="Y607" s="2">
        <v>455</v>
      </c>
      <c r="Z607" s="5">
        <v>0</v>
      </c>
      <c r="AA607" s="5">
        <v>0</v>
      </c>
      <c r="AB607" s="5">
        <v>1015</v>
      </c>
      <c r="AC607" s="5">
        <v>384</v>
      </c>
      <c r="AD607" s="5">
        <v>2</v>
      </c>
      <c r="AE607" s="5">
        <v>26</v>
      </c>
      <c r="AF607" s="5">
        <f t="shared" si="263"/>
        <v>0</v>
      </c>
      <c r="AG607" s="5">
        <f t="shared" si="264"/>
        <v>0</v>
      </c>
      <c r="AH607" s="5">
        <f t="shared" si="265"/>
        <v>0.72551822730521798</v>
      </c>
      <c r="AI607" s="5">
        <f t="shared" si="266"/>
        <v>0.27448177269478197</v>
      </c>
      <c r="AJ607" s="5">
        <v>0</v>
      </c>
      <c r="AK607" s="3">
        <v>0</v>
      </c>
      <c r="AL607" s="3">
        <v>848</v>
      </c>
      <c r="AM607" s="3">
        <v>560</v>
      </c>
      <c r="AN607" s="3">
        <v>0</v>
      </c>
      <c r="AO607" s="3">
        <v>19</v>
      </c>
      <c r="AP607" s="1">
        <f t="shared" si="267"/>
        <v>0</v>
      </c>
      <c r="AQ607" s="1">
        <f t="shared" si="268"/>
        <v>0</v>
      </c>
      <c r="AR607" s="1">
        <f t="shared" si="269"/>
        <v>0.60227272727272729</v>
      </c>
      <c r="AS607" s="1">
        <f t="shared" si="270"/>
        <v>0.39772727272727271</v>
      </c>
      <c r="AT607" s="5">
        <f t="shared" si="271"/>
        <v>1399</v>
      </c>
      <c r="AU607" s="3">
        <f t="shared" si="273"/>
        <v>1408</v>
      </c>
      <c r="AV607" s="2">
        <f t="shared" si="272"/>
        <v>2140</v>
      </c>
      <c r="AW607" s="1">
        <f t="shared" si="274"/>
        <v>0.30593280914939242</v>
      </c>
      <c r="AX607" s="1">
        <f t="shared" si="275"/>
        <v>0.30397727272727271</v>
      </c>
      <c r="AY607" s="1">
        <f t="shared" si="276"/>
        <v>0</v>
      </c>
      <c r="AZ607" s="1">
        <f t="shared" si="276"/>
        <v>0</v>
      </c>
      <c r="BA607" s="1">
        <f t="shared" si="276"/>
        <v>257.77272727272725</v>
      </c>
      <c r="BB607" s="1">
        <f t="shared" si="276"/>
        <v>170.22727272727272</v>
      </c>
      <c r="BC607" s="1">
        <f t="shared" si="277"/>
        <v>0</v>
      </c>
      <c r="BD607" s="1">
        <f t="shared" si="277"/>
        <v>0</v>
      </c>
      <c r="BE607" s="1">
        <f t="shared" si="277"/>
        <v>310.52180128663332</v>
      </c>
      <c r="BF607" s="1">
        <f t="shared" si="277"/>
        <v>117.47819871336668</v>
      </c>
      <c r="BG607" s="1">
        <f t="shared" si="278"/>
        <v>0</v>
      </c>
      <c r="BH607" s="1">
        <f t="shared" si="278"/>
        <v>0</v>
      </c>
      <c r="BI607" s="1">
        <f t="shared" si="278"/>
        <v>0.60227272727272718</v>
      </c>
      <c r="BJ607" s="1">
        <f t="shared" si="278"/>
        <v>0.39772727272727271</v>
      </c>
      <c r="BK607" s="1">
        <f t="shared" si="279"/>
        <v>0</v>
      </c>
      <c r="BL607" s="1">
        <f t="shared" si="279"/>
        <v>0</v>
      </c>
      <c r="BM607" s="1">
        <f t="shared" si="279"/>
        <v>0.72551822730521809</v>
      </c>
      <c r="BN607" s="1">
        <f t="shared" si="279"/>
        <v>0.27448177269478197</v>
      </c>
    </row>
    <row r="608" spans="1:66" hidden="1">
      <c r="A608" s="2" t="s">
        <v>161</v>
      </c>
      <c r="B608" s="2" t="s">
        <v>105</v>
      </c>
      <c r="C608" s="2" t="s">
        <v>164</v>
      </c>
      <c r="D608" s="2" t="s">
        <v>267</v>
      </c>
      <c r="E608" s="6" t="s">
        <v>78</v>
      </c>
      <c r="F608" s="2" t="s">
        <v>1436</v>
      </c>
      <c r="G608" s="2" t="s">
        <v>1433</v>
      </c>
      <c r="H608" s="2" t="s">
        <v>1434</v>
      </c>
      <c r="I608" s="2">
        <v>104</v>
      </c>
      <c r="J608" s="2">
        <v>50</v>
      </c>
      <c r="K608" s="2" t="str">
        <f t="shared" si="258"/>
        <v>ESTERIL</v>
      </c>
      <c r="L608" s="2">
        <f t="shared" si="259"/>
        <v>5.0000000000000002E-5</v>
      </c>
      <c r="M608" s="2">
        <f t="shared" si="260"/>
        <v>3</v>
      </c>
      <c r="N608" s="8">
        <v>0.1</v>
      </c>
      <c r="O608" s="11">
        <v>0.06</v>
      </c>
      <c r="P608" s="11">
        <f t="shared" si="280"/>
        <v>2.3057216054654141E-2</v>
      </c>
      <c r="Q608" s="11">
        <f t="shared" si="281"/>
        <v>0.99998992264698483</v>
      </c>
      <c r="R608" s="11">
        <f t="shared" si="282"/>
        <v>115072.93936806147</v>
      </c>
      <c r="S608" s="11">
        <f t="shared" si="283"/>
        <v>4990705.7063899757</v>
      </c>
      <c r="T608" s="2">
        <v>54</v>
      </c>
      <c r="U608" s="2">
        <v>2288</v>
      </c>
      <c r="V608" s="2">
        <f t="shared" si="261"/>
        <v>2.3057216054654141E-2</v>
      </c>
      <c r="W608" s="2">
        <f t="shared" si="262"/>
        <v>0.97694278394534584</v>
      </c>
      <c r="X608" s="2">
        <v>0</v>
      </c>
      <c r="Y608" s="2">
        <v>514</v>
      </c>
      <c r="Z608" s="5">
        <v>0</v>
      </c>
      <c r="AA608" s="5">
        <v>25</v>
      </c>
      <c r="AB608" s="5">
        <v>1121</v>
      </c>
      <c r="AC608" s="5">
        <v>336</v>
      </c>
      <c r="AD608" s="5">
        <v>19</v>
      </c>
      <c r="AE608" s="5">
        <v>53</v>
      </c>
      <c r="AF608" s="5">
        <f t="shared" si="263"/>
        <v>0</v>
      </c>
      <c r="AG608" s="5">
        <f t="shared" si="264"/>
        <v>1.6869095816464237E-2</v>
      </c>
      <c r="AH608" s="5">
        <f t="shared" si="265"/>
        <v>0.75641025641025639</v>
      </c>
      <c r="AI608" s="5">
        <f t="shared" si="266"/>
        <v>0.22672064777327935</v>
      </c>
      <c r="AJ608" s="5">
        <v>0</v>
      </c>
      <c r="AK608" s="3">
        <v>8</v>
      </c>
      <c r="AL608" s="3">
        <v>1042</v>
      </c>
      <c r="AM608" s="3">
        <v>460</v>
      </c>
      <c r="AN608" s="3">
        <v>8</v>
      </c>
      <c r="AO608" s="3">
        <v>36</v>
      </c>
      <c r="AP608" s="1">
        <f t="shared" si="267"/>
        <v>0</v>
      </c>
      <c r="AQ608" s="1">
        <f t="shared" si="268"/>
        <v>5.2980132450331126E-3</v>
      </c>
      <c r="AR608" s="1">
        <f t="shared" si="269"/>
        <v>0.69006622516556293</v>
      </c>
      <c r="AS608" s="1">
        <f t="shared" si="270"/>
        <v>0.30463576158940397</v>
      </c>
      <c r="AT608" s="5">
        <f t="shared" si="271"/>
        <v>1482</v>
      </c>
      <c r="AU608" s="3">
        <f t="shared" si="273"/>
        <v>1510</v>
      </c>
      <c r="AV608" s="2">
        <f t="shared" si="272"/>
        <v>2342</v>
      </c>
      <c r="AW608" s="1">
        <f t="shared" si="274"/>
        <v>0.31605937921727395</v>
      </c>
      <c r="AX608" s="1">
        <f t="shared" si="275"/>
        <v>0.31019867549668872</v>
      </c>
      <c r="AY608" s="1">
        <f t="shared" si="276"/>
        <v>0</v>
      </c>
      <c r="AZ608" s="1">
        <f t="shared" si="276"/>
        <v>2.4815894039735098</v>
      </c>
      <c r="BA608" s="1">
        <f t="shared" si="276"/>
        <v>323.22701986754964</v>
      </c>
      <c r="BB608" s="1">
        <f t="shared" si="276"/>
        <v>142.69139072847682</v>
      </c>
      <c r="BC608" s="1">
        <f t="shared" si="277"/>
        <v>0</v>
      </c>
      <c r="BD608" s="1">
        <f t="shared" si="277"/>
        <v>7.9014844804318489</v>
      </c>
      <c r="BE608" s="1">
        <f t="shared" si="277"/>
        <v>354.30256410256408</v>
      </c>
      <c r="BF608" s="1">
        <f t="shared" si="277"/>
        <v>106.19595141700405</v>
      </c>
      <c r="BG608" s="1">
        <f t="shared" si="278"/>
        <v>0</v>
      </c>
      <c r="BH608" s="1">
        <f t="shared" si="278"/>
        <v>5.2980132450331126E-3</v>
      </c>
      <c r="BI608" s="1">
        <f t="shared" si="278"/>
        <v>0.69006622516556293</v>
      </c>
      <c r="BJ608" s="1">
        <f t="shared" si="278"/>
        <v>0.30463576158940397</v>
      </c>
      <c r="BK608" s="1">
        <f t="shared" si="279"/>
        <v>0</v>
      </c>
      <c r="BL608" s="1">
        <f t="shared" si="279"/>
        <v>1.6869095816464237E-2</v>
      </c>
      <c r="BM608" s="1">
        <f t="shared" si="279"/>
        <v>0.75641025641025639</v>
      </c>
      <c r="BN608" s="1">
        <f t="shared" si="279"/>
        <v>0.22672064777327938</v>
      </c>
    </row>
    <row r="609" spans="1:66" hidden="1">
      <c r="A609" s="2" t="s">
        <v>161</v>
      </c>
      <c r="B609" s="2" t="s">
        <v>105</v>
      </c>
      <c r="C609" s="2" t="s">
        <v>164</v>
      </c>
      <c r="D609" s="2" t="s">
        <v>421</v>
      </c>
      <c r="E609" s="6" t="s">
        <v>92</v>
      </c>
      <c r="F609" s="2" t="s">
        <v>1436</v>
      </c>
      <c r="G609" s="2" t="s">
        <v>1433</v>
      </c>
      <c r="H609" s="2" t="s">
        <v>1434</v>
      </c>
      <c r="I609" s="2">
        <v>258</v>
      </c>
      <c r="J609" s="2">
        <v>50</v>
      </c>
      <c r="K609" s="2" t="str">
        <f t="shared" si="258"/>
        <v>ESTERIL</v>
      </c>
      <c r="L609" s="2">
        <f t="shared" si="259"/>
        <v>5.0000000000000002E-5</v>
      </c>
      <c r="M609" s="2">
        <f t="shared" si="260"/>
        <v>3.5000000000000004</v>
      </c>
      <c r="N609" s="8">
        <v>0.1</v>
      </c>
      <c r="O609" s="11">
        <v>7.0000000000000007E-2</v>
      </c>
      <c r="P609" s="11">
        <f t="shared" si="280"/>
        <v>0</v>
      </c>
      <c r="Q609" s="11">
        <f t="shared" si="281"/>
        <v>1</v>
      </c>
      <c r="R609" s="11">
        <f t="shared" si="282"/>
        <v>0</v>
      </c>
      <c r="S609" s="11">
        <f t="shared" si="283"/>
        <v>12794929</v>
      </c>
      <c r="T609" s="2">
        <v>0</v>
      </c>
      <c r="U609" s="2">
        <v>3577</v>
      </c>
      <c r="V609" s="2">
        <f t="shared" si="261"/>
        <v>0</v>
      </c>
      <c r="W609" s="2">
        <f t="shared" si="262"/>
        <v>1</v>
      </c>
      <c r="X609" s="2">
        <v>0</v>
      </c>
      <c r="Y609" s="2">
        <v>658</v>
      </c>
      <c r="Z609" s="5">
        <v>0</v>
      </c>
      <c r="AA609" s="5">
        <v>13</v>
      </c>
      <c r="AB609" s="5">
        <v>1689</v>
      </c>
      <c r="AC609" s="5">
        <v>546</v>
      </c>
      <c r="AD609" s="5">
        <v>10</v>
      </c>
      <c r="AE609" s="5">
        <v>68</v>
      </c>
      <c r="AF609" s="5">
        <f t="shared" si="263"/>
        <v>0</v>
      </c>
      <c r="AG609" s="5">
        <f t="shared" si="264"/>
        <v>5.7829181494661918E-3</v>
      </c>
      <c r="AH609" s="5">
        <f t="shared" si="265"/>
        <v>0.75133451957295372</v>
      </c>
      <c r="AI609" s="5">
        <f t="shared" si="266"/>
        <v>0.24288256227758007</v>
      </c>
      <c r="AJ609" s="5">
        <v>0</v>
      </c>
      <c r="AK609" s="3">
        <v>11</v>
      </c>
      <c r="AL609" s="3">
        <v>1534</v>
      </c>
      <c r="AM609" s="3">
        <v>747</v>
      </c>
      <c r="AN609" s="3">
        <v>6</v>
      </c>
      <c r="AO609" s="3">
        <v>28</v>
      </c>
      <c r="AP609" s="1">
        <f t="shared" si="267"/>
        <v>0</v>
      </c>
      <c r="AQ609" s="1">
        <f t="shared" si="268"/>
        <v>4.799301919720768E-3</v>
      </c>
      <c r="AR609" s="1">
        <f t="shared" si="269"/>
        <v>0.66928446771378713</v>
      </c>
      <c r="AS609" s="1">
        <f t="shared" si="270"/>
        <v>0.32591623036649214</v>
      </c>
      <c r="AT609" s="5">
        <f t="shared" si="271"/>
        <v>2248</v>
      </c>
      <c r="AU609" s="3">
        <f t="shared" si="273"/>
        <v>2292</v>
      </c>
      <c r="AV609" s="2">
        <f t="shared" si="272"/>
        <v>3577</v>
      </c>
      <c r="AW609" s="1">
        <f t="shared" si="274"/>
        <v>0.31823843416370107</v>
      </c>
      <c r="AX609" s="1">
        <f t="shared" si="275"/>
        <v>0.31212914485165794</v>
      </c>
      <c r="AY609" s="1">
        <f t="shared" si="276"/>
        <v>0</v>
      </c>
      <c r="AZ609" s="1">
        <f t="shared" si="276"/>
        <v>3.4334205933682371</v>
      </c>
      <c r="BA609" s="1">
        <f t="shared" si="276"/>
        <v>478.80610820244328</v>
      </c>
      <c r="BB609" s="1">
        <f t="shared" si="276"/>
        <v>233.16047120418847</v>
      </c>
      <c r="BC609" s="1">
        <f t="shared" si="277"/>
        <v>0</v>
      </c>
      <c r="BD609" s="1">
        <f t="shared" si="277"/>
        <v>4.1370996441281136</v>
      </c>
      <c r="BE609" s="1">
        <f t="shared" si="277"/>
        <v>537.50471530249115</v>
      </c>
      <c r="BF609" s="1">
        <f t="shared" si="277"/>
        <v>173.75818505338077</v>
      </c>
      <c r="BG609" s="1">
        <f t="shared" si="278"/>
        <v>0</v>
      </c>
      <c r="BH609" s="1">
        <f t="shared" si="278"/>
        <v>4.799301919720768E-3</v>
      </c>
      <c r="BI609" s="1">
        <f t="shared" si="278"/>
        <v>0.66928446771378713</v>
      </c>
      <c r="BJ609" s="1">
        <f t="shared" si="278"/>
        <v>0.32591623036649214</v>
      </c>
      <c r="BK609" s="1">
        <f t="shared" si="279"/>
        <v>0</v>
      </c>
      <c r="BL609" s="1">
        <f t="shared" si="279"/>
        <v>5.7829181494661918E-3</v>
      </c>
      <c r="BM609" s="1">
        <f t="shared" si="279"/>
        <v>0.75133451957295383</v>
      </c>
      <c r="BN609" s="1">
        <f t="shared" si="279"/>
        <v>0.24288256227758007</v>
      </c>
    </row>
    <row r="610" spans="1:66" hidden="1">
      <c r="A610" s="2" t="s">
        <v>161</v>
      </c>
      <c r="B610" s="2" t="s">
        <v>105</v>
      </c>
      <c r="C610" s="2" t="s">
        <v>164</v>
      </c>
      <c r="D610" s="2" t="s">
        <v>259</v>
      </c>
      <c r="E610" s="6" t="s">
        <v>77</v>
      </c>
      <c r="F610" s="2" t="s">
        <v>1436</v>
      </c>
      <c r="G610" s="2" t="s">
        <v>1433</v>
      </c>
      <c r="H610" s="2" t="s">
        <v>1434</v>
      </c>
      <c r="I610" s="2">
        <v>96</v>
      </c>
      <c r="J610" s="2">
        <v>35</v>
      </c>
      <c r="K610" s="2" t="str">
        <f t="shared" si="258"/>
        <v>ESTERIL</v>
      </c>
      <c r="L610" s="2">
        <f t="shared" si="259"/>
        <v>3.4999999999999997E-5</v>
      </c>
      <c r="M610" s="2">
        <f t="shared" si="260"/>
        <v>6.3</v>
      </c>
      <c r="N610" s="8">
        <v>0.1</v>
      </c>
      <c r="O610" s="11">
        <v>0.18</v>
      </c>
      <c r="P610" s="11">
        <f t="shared" si="280"/>
        <v>1.9607843137254902E-3</v>
      </c>
      <c r="Q610" s="11">
        <f t="shared" si="281"/>
        <v>0.9999987159254774</v>
      </c>
      <c r="R610" s="11">
        <f t="shared" si="282"/>
        <v>4554.0705882352941</v>
      </c>
      <c r="S610" s="11">
        <f t="shared" si="283"/>
        <v>2322573.0176393315</v>
      </c>
      <c r="T610" s="2">
        <v>3</v>
      </c>
      <c r="U610" s="2">
        <v>1527</v>
      </c>
      <c r="V610" s="2">
        <f t="shared" si="261"/>
        <v>1.9607843137254902E-3</v>
      </c>
      <c r="W610" s="2">
        <f t="shared" si="262"/>
        <v>0.99803921568627452</v>
      </c>
      <c r="X610" s="2">
        <v>0</v>
      </c>
      <c r="Y610" s="2">
        <v>395</v>
      </c>
      <c r="Z610" s="5">
        <v>0</v>
      </c>
      <c r="AA610" s="5">
        <v>11</v>
      </c>
      <c r="AB610" s="5">
        <v>725</v>
      </c>
      <c r="AC610" s="5">
        <v>233</v>
      </c>
      <c r="AD610" s="5">
        <v>15</v>
      </c>
      <c r="AE610" s="5">
        <v>43</v>
      </c>
      <c r="AF610" s="5">
        <f t="shared" si="263"/>
        <v>0</v>
      </c>
      <c r="AG610" s="5">
        <f t="shared" si="264"/>
        <v>1.1351909184726523E-2</v>
      </c>
      <c r="AH610" s="5">
        <f t="shared" si="265"/>
        <v>0.74819401444788447</v>
      </c>
      <c r="AI610" s="5">
        <f t="shared" si="266"/>
        <v>0.24045407636738905</v>
      </c>
      <c r="AJ610" s="5">
        <v>0</v>
      </c>
      <c r="AK610" s="3">
        <v>2</v>
      </c>
      <c r="AL610" s="3">
        <v>668</v>
      </c>
      <c r="AM610" s="3">
        <v>325</v>
      </c>
      <c r="AN610" s="3">
        <v>4</v>
      </c>
      <c r="AO610" s="3">
        <v>28</v>
      </c>
      <c r="AP610" s="1">
        <f t="shared" si="267"/>
        <v>0</v>
      </c>
      <c r="AQ610" s="1">
        <f t="shared" si="268"/>
        <v>2.0100502512562816E-3</v>
      </c>
      <c r="AR610" s="1">
        <f t="shared" si="269"/>
        <v>0.67135678391959797</v>
      </c>
      <c r="AS610" s="1">
        <f t="shared" si="270"/>
        <v>0.32663316582914576</v>
      </c>
      <c r="AT610" s="5">
        <f t="shared" si="271"/>
        <v>969</v>
      </c>
      <c r="AU610" s="3">
        <f t="shared" si="273"/>
        <v>995</v>
      </c>
      <c r="AV610" s="2">
        <f t="shared" si="272"/>
        <v>1530</v>
      </c>
      <c r="AW610" s="1">
        <f t="shared" si="274"/>
        <v>0.31578947368421051</v>
      </c>
      <c r="AX610" s="1">
        <f t="shared" si="275"/>
        <v>0.30753768844221108</v>
      </c>
      <c r="AY610" s="1">
        <f t="shared" si="276"/>
        <v>0</v>
      </c>
      <c r="AZ610" s="1">
        <f t="shared" si="276"/>
        <v>0.61507537688442215</v>
      </c>
      <c r="BA610" s="1">
        <f t="shared" si="276"/>
        <v>205.43517587939701</v>
      </c>
      <c r="BB610" s="1">
        <f t="shared" si="276"/>
        <v>99.949748743718601</v>
      </c>
      <c r="BC610" s="1">
        <f t="shared" si="277"/>
        <v>0</v>
      </c>
      <c r="BD610" s="1">
        <f t="shared" si="277"/>
        <v>3.4736842105263155</v>
      </c>
      <c r="BE610" s="1">
        <f t="shared" si="277"/>
        <v>228.94736842105263</v>
      </c>
      <c r="BF610" s="1">
        <f t="shared" si="277"/>
        <v>73.578947368421055</v>
      </c>
      <c r="BG610" s="1">
        <f t="shared" si="278"/>
        <v>0</v>
      </c>
      <c r="BH610" s="1">
        <f t="shared" si="278"/>
        <v>2.0100502512562816E-3</v>
      </c>
      <c r="BI610" s="1">
        <f t="shared" si="278"/>
        <v>0.67135678391959808</v>
      </c>
      <c r="BJ610" s="1">
        <f t="shared" si="278"/>
        <v>0.32663316582914576</v>
      </c>
      <c r="BK610" s="1">
        <f t="shared" si="279"/>
        <v>0</v>
      </c>
      <c r="BL610" s="1">
        <f t="shared" si="279"/>
        <v>1.1351909184726521E-2</v>
      </c>
      <c r="BM610" s="1">
        <f t="shared" si="279"/>
        <v>0.74819401444788436</v>
      </c>
      <c r="BN610" s="1">
        <f t="shared" si="279"/>
        <v>0.24045407636738908</v>
      </c>
    </row>
    <row r="611" spans="1:66" hidden="1">
      <c r="A611" s="2" t="s">
        <v>1049</v>
      </c>
      <c r="B611" s="2" t="s">
        <v>105</v>
      </c>
      <c r="C611" s="2" t="s">
        <v>164</v>
      </c>
      <c r="E611" s="6" t="s">
        <v>137</v>
      </c>
      <c r="F611" s="2" t="s">
        <v>6</v>
      </c>
      <c r="G611" s="2" t="s">
        <v>6</v>
      </c>
      <c r="H611" s="2" t="s">
        <v>1434</v>
      </c>
      <c r="I611" s="2">
        <v>142</v>
      </c>
      <c r="J611" s="2">
        <v>30</v>
      </c>
      <c r="K611" s="2" t="str">
        <f t="shared" si="258"/>
        <v>ESTERIL</v>
      </c>
      <c r="L611" s="2">
        <f t="shared" si="259"/>
        <v>3.0000000000000001E-5</v>
      </c>
      <c r="M611" s="2">
        <f t="shared" si="260"/>
        <v>0.6</v>
      </c>
      <c r="N611" s="9">
        <v>0.1</v>
      </c>
      <c r="O611" s="10">
        <v>0.02</v>
      </c>
      <c r="P611" s="11">
        <f t="shared" si="280"/>
        <v>0</v>
      </c>
      <c r="Q611" s="11">
        <f t="shared" si="281"/>
        <v>1</v>
      </c>
      <c r="R611" s="11">
        <f t="shared" si="282"/>
        <v>0</v>
      </c>
      <c r="S611" s="11">
        <f t="shared" si="283"/>
        <v>772641</v>
      </c>
      <c r="T611" s="2">
        <v>0</v>
      </c>
      <c r="U611" s="2">
        <v>879</v>
      </c>
      <c r="V611" s="2">
        <f t="shared" si="261"/>
        <v>0</v>
      </c>
      <c r="W611" s="2">
        <f t="shared" si="262"/>
        <v>1</v>
      </c>
      <c r="X611" s="2">
        <v>0</v>
      </c>
      <c r="Y611" s="2">
        <v>331</v>
      </c>
      <c r="Z611" s="5">
        <v>0</v>
      </c>
      <c r="AA611" s="5">
        <v>0</v>
      </c>
      <c r="AB611" s="5">
        <v>193</v>
      </c>
      <c r="AC611" s="5">
        <v>432</v>
      </c>
      <c r="AD611" s="5">
        <v>0</v>
      </c>
      <c r="AE611" s="5">
        <v>2</v>
      </c>
      <c r="AF611" s="5">
        <f t="shared" si="263"/>
        <v>0</v>
      </c>
      <c r="AG611" s="5">
        <f t="shared" si="264"/>
        <v>0</v>
      </c>
      <c r="AH611" s="5">
        <f t="shared" si="265"/>
        <v>0.30880000000000002</v>
      </c>
      <c r="AI611" s="5">
        <f t="shared" si="266"/>
        <v>0.69120000000000004</v>
      </c>
      <c r="AJ611" s="5">
        <v>0</v>
      </c>
      <c r="AK611" s="3">
        <v>0</v>
      </c>
      <c r="AL611" s="3">
        <v>134</v>
      </c>
      <c r="AM611" s="3">
        <v>492</v>
      </c>
      <c r="AN611" s="3">
        <v>0</v>
      </c>
      <c r="AO611" s="3">
        <v>1</v>
      </c>
      <c r="AP611" s="1">
        <f t="shared" si="267"/>
        <v>0</v>
      </c>
      <c r="AQ611" s="1">
        <f t="shared" si="268"/>
        <v>0</v>
      </c>
      <c r="AR611" s="1">
        <f t="shared" si="269"/>
        <v>0.21405750798722045</v>
      </c>
      <c r="AS611" s="1">
        <f t="shared" si="270"/>
        <v>0.78594249201277955</v>
      </c>
      <c r="AT611" s="5">
        <f t="shared" si="271"/>
        <v>625</v>
      </c>
      <c r="AU611" s="3">
        <f t="shared" si="273"/>
        <v>626</v>
      </c>
      <c r="AV611" s="2">
        <f t="shared" si="272"/>
        <v>879</v>
      </c>
      <c r="AW611" s="1">
        <f t="shared" si="274"/>
        <v>0.28127999999999997</v>
      </c>
      <c r="AX611" s="1">
        <f t="shared" si="275"/>
        <v>0.28083067092651759</v>
      </c>
      <c r="AY611" s="1">
        <f t="shared" si="276"/>
        <v>0</v>
      </c>
      <c r="AZ611" s="1">
        <f t="shared" si="276"/>
        <v>0</v>
      </c>
      <c r="BA611" s="1">
        <f t="shared" si="276"/>
        <v>37.631309904153355</v>
      </c>
      <c r="BB611" s="1">
        <f t="shared" si="276"/>
        <v>138.16869009584664</v>
      </c>
      <c r="BC611" s="1">
        <f t="shared" si="277"/>
        <v>0</v>
      </c>
      <c r="BD611" s="1">
        <f t="shared" si="277"/>
        <v>0</v>
      </c>
      <c r="BE611" s="1">
        <f t="shared" si="277"/>
        <v>54.287039999999998</v>
      </c>
      <c r="BF611" s="1">
        <f t="shared" si="277"/>
        <v>121.51295999999999</v>
      </c>
      <c r="BG611" s="1">
        <f t="shared" si="278"/>
        <v>0</v>
      </c>
      <c r="BH611" s="1">
        <f t="shared" si="278"/>
        <v>0</v>
      </c>
      <c r="BI611" s="1">
        <f t="shared" si="278"/>
        <v>0.21405750798722042</v>
      </c>
      <c r="BJ611" s="1">
        <f t="shared" si="278"/>
        <v>0.78594249201277944</v>
      </c>
      <c r="BK611" s="1">
        <f t="shared" si="279"/>
        <v>0</v>
      </c>
      <c r="BL611" s="1">
        <f t="shared" si="279"/>
        <v>0</v>
      </c>
      <c r="BM611" s="1">
        <f t="shared" si="279"/>
        <v>0.30880000000000002</v>
      </c>
      <c r="BN611" s="1">
        <f t="shared" si="279"/>
        <v>0.69120000000000004</v>
      </c>
    </row>
    <row r="612" spans="1:66" hidden="1">
      <c r="A612" s="2" t="s">
        <v>1049</v>
      </c>
      <c r="B612" s="2" t="s">
        <v>105</v>
      </c>
      <c r="C612" s="2" t="s">
        <v>164</v>
      </c>
      <c r="E612" s="6" t="s">
        <v>140</v>
      </c>
      <c r="F612" s="2" t="s">
        <v>6</v>
      </c>
      <c r="G612" s="2" t="s">
        <v>6</v>
      </c>
      <c r="H612" s="2" t="s">
        <v>1434</v>
      </c>
      <c r="I612" s="2">
        <v>174</v>
      </c>
      <c r="J612" s="2">
        <v>30</v>
      </c>
      <c r="K612" s="2" t="str">
        <f t="shared" si="258"/>
        <v>ESTERIL</v>
      </c>
      <c r="L612" s="2">
        <f t="shared" si="259"/>
        <v>3.0000000000000001E-5</v>
      </c>
      <c r="M612" s="2">
        <f t="shared" si="260"/>
        <v>0.6</v>
      </c>
      <c r="N612" s="8">
        <v>0.1</v>
      </c>
      <c r="O612" s="11">
        <v>0.02</v>
      </c>
      <c r="P612" s="11">
        <f t="shared" si="280"/>
        <v>5.1646223369916072E-3</v>
      </c>
      <c r="Q612" s="11">
        <f t="shared" si="281"/>
        <v>0.99999664853664638</v>
      </c>
      <c r="R612" s="11">
        <f t="shared" si="282"/>
        <v>12137.32214331827</v>
      </c>
      <c r="S612" s="11">
        <f t="shared" si="283"/>
        <v>2350081.1237628385</v>
      </c>
      <c r="T612" s="2">
        <v>8</v>
      </c>
      <c r="U612" s="2">
        <v>1541</v>
      </c>
      <c r="V612" s="2">
        <f t="shared" si="261"/>
        <v>5.1646223369916072E-3</v>
      </c>
      <c r="W612" s="2">
        <f t="shared" si="262"/>
        <v>0.99483537766300845</v>
      </c>
      <c r="X612" s="2">
        <v>0</v>
      </c>
      <c r="Y612" s="2">
        <v>465</v>
      </c>
      <c r="Z612" s="5">
        <v>0</v>
      </c>
      <c r="AA612" s="5">
        <v>0</v>
      </c>
      <c r="AB612" s="5">
        <v>494</v>
      </c>
      <c r="AC612" s="5">
        <v>555</v>
      </c>
      <c r="AD612" s="5">
        <v>0</v>
      </c>
      <c r="AE612" s="5">
        <v>13</v>
      </c>
      <c r="AF612" s="5">
        <f t="shared" si="263"/>
        <v>0</v>
      </c>
      <c r="AG612" s="5">
        <f t="shared" si="264"/>
        <v>0</v>
      </c>
      <c r="AH612" s="5">
        <f t="shared" si="265"/>
        <v>0.47092469018112487</v>
      </c>
      <c r="AI612" s="5">
        <f t="shared" si="266"/>
        <v>0.52907530981887507</v>
      </c>
      <c r="AJ612" s="5">
        <v>0</v>
      </c>
      <c r="AK612" s="3">
        <v>0</v>
      </c>
      <c r="AL612" s="3">
        <v>374</v>
      </c>
      <c r="AM612" s="3">
        <v>682</v>
      </c>
      <c r="AN612" s="3">
        <v>0</v>
      </c>
      <c r="AO612" s="3">
        <v>6</v>
      </c>
      <c r="AP612" s="1">
        <f t="shared" si="267"/>
        <v>0</v>
      </c>
      <c r="AQ612" s="1">
        <f t="shared" si="268"/>
        <v>0</v>
      </c>
      <c r="AR612" s="1">
        <f t="shared" si="269"/>
        <v>0.35416666666666669</v>
      </c>
      <c r="AS612" s="1">
        <f t="shared" si="270"/>
        <v>0.64583333333333337</v>
      </c>
      <c r="AT612" s="5">
        <f t="shared" si="271"/>
        <v>1049</v>
      </c>
      <c r="AU612" s="3">
        <f t="shared" si="273"/>
        <v>1056</v>
      </c>
      <c r="AV612" s="2">
        <f t="shared" si="272"/>
        <v>1549</v>
      </c>
      <c r="AW612" s="1">
        <f t="shared" si="274"/>
        <v>0.29532888465204959</v>
      </c>
      <c r="AX612" s="1">
        <f t="shared" si="275"/>
        <v>0.29337121212121214</v>
      </c>
      <c r="AY612" s="1">
        <f t="shared" si="276"/>
        <v>0</v>
      </c>
      <c r="AZ612" s="1">
        <f t="shared" si="276"/>
        <v>0</v>
      </c>
      <c r="BA612" s="1">
        <f t="shared" si="276"/>
        <v>109.72083333333335</v>
      </c>
      <c r="BB612" s="1">
        <f t="shared" si="276"/>
        <v>200.07916666666668</v>
      </c>
      <c r="BC612" s="1">
        <f t="shared" si="277"/>
        <v>0</v>
      </c>
      <c r="BD612" s="1">
        <f t="shared" si="277"/>
        <v>0</v>
      </c>
      <c r="BE612" s="1">
        <f t="shared" si="277"/>
        <v>145.89246901811251</v>
      </c>
      <c r="BF612" s="1">
        <f t="shared" si="277"/>
        <v>163.90753098188753</v>
      </c>
      <c r="BG612" s="1">
        <f t="shared" si="278"/>
        <v>0</v>
      </c>
      <c r="BH612" s="1">
        <f t="shared" si="278"/>
        <v>0</v>
      </c>
      <c r="BI612" s="1">
        <f t="shared" si="278"/>
        <v>0.35416666666666669</v>
      </c>
      <c r="BJ612" s="1">
        <f t="shared" si="278"/>
        <v>0.64583333333333337</v>
      </c>
      <c r="BK612" s="1">
        <f t="shared" si="279"/>
        <v>0</v>
      </c>
      <c r="BL612" s="1">
        <f t="shared" si="279"/>
        <v>0</v>
      </c>
      <c r="BM612" s="1">
        <f t="shared" si="279"/>
        <v>0.47092469018112482</v>
      </c>
      <c r="BN612" s="1">
        <f t="shared" si="279"/>
        <v>0.52907530981887507</v>
      </c>
    </row>
    <row r="613" spans="1:66" hidden="1">
      <c r="A613" s="2" t="s">
        <v>161</v>
      </c>
      <c r="B613" s="2" t="s">
        <v>105</v>
      </c>
      <c r="C613" s="2" t="s">
        <v>164</v>
      </c>
      <c r="D613" s="2" t="s">
        <v>261</v>
      </c>
      <c r="E613" s="6" t="s">
        <v>77</v>
      </c>
      <c r="F613" s="2" t="s">
        <v>1436</v>
      </c>
      <c r="G613" s="2" t="s">
        <v>1433</v>
      </c>
      <c r="H613" s="2" t="s">
        <v>1434</v>
      </c>
      <c r="I613" s="2">
        <v>98</v>
      </c>
      <c r="J613" s="2">
        <v>25</v>
      </c>
      <c r="K613" s="2" t="str">
        <f t="shared" si="258"/>
        <v>ESTERIL</v>
      </c>
      <c r="L613" s="2">
        <f t="shared" si="259"/>
        <v>2.5000000000000001E-5</v>
      </c>
      <c r="M613" s="2">
        <f t="shared" si="260"/>
        <v>0.25</v>
      </c>
      <c r="N613" s="8">
        <v>0.1</v>
      </c>
      <c r="O613" s="11">
        <v>0.01</v>
      </c>
      <c r="P613" s="11">
        <f t="shared" si="280"/>
        <v>1.3990672884743505E-2</v>
      </c>
      <c r="Q613" s="11">
        <f t="shared" si="281"/>
        <v>0.99999054693200673</v>
      </c>
      <c r="R613" s="11">
        <f t="shared" si="282"/>
        <v>29781.679546968688</v>
      </c>
      <c r="S613" s="11">
        <f t="shared" si="283"/>
        <v>2128660.8774337708</v>
      </c>
      <c r="T613" s="2">
        <v>21</v>
      </c>
      <c r="U613" s="2">
        <v>1480</v>
      </c>
      <c r="V613" s="2">
        <f t="shared" si="261"/>
        <v>1.3990672884743505E-2</v>
      </c>
      <c r="W613" s="2">
        <f t="shared" si="262"/>
        <v>0.98600932711525646</v>
      </c>
      <c r="X613" s="2">
        <v>0</v>
      </c>
      <c r="Y613" s="2">
        <v>445</v>
      </c>
      <c r="Z613" s="5">
        <v>0</v>
      </c>
      <c r="AA613" s="5">
        <v>27</v>
      </c>
      <c r="AB613" s="5">
        <v>783</v>
      </c>
      <c r="AC613" s="5">
        <v>110</v>
      </c>
      <c r="AD613" s="5">
        <v>32</v>
      </c>
      <c r="AE613" s="5">
        <v>72</v>
      </c>
      <c r="AF613" s="5">
        <f t="shared" si="263"/>
        <v>0</v>
      </c>
      <c r="AG613" s="5">
        <f t="shared" si="264"/>
        <v>2.9347826086956522E-2</v>
      </c>
      <c r="AH613" s="5">
        <f t="shared" si="265"/>
        <v>0.85108695652173916</v>
      </c>
      <c r="AI613" s="5">
        <f t="shared" si="266"/>
        <v>0.11956521739130435</v>
      </c>
      <c r="AJ613" s="5">
        <v>0</v>
      </c>
      <c r="AK613" s="3">
        <v>10</v>
      </c>
      <c r="AL613" s="3">
        <v>776</v>
      </c>
      <c r="AM613" s="3">
        <v>172</v>
      </c>
      <c r="AN613" s="3">
        <v>17</v>
      </c>
      <c r="AO613" s="3">
        <v>49</v>
      </c>
      <c r="AP613" s="1">
        <f t="shared" si="267"/>
        <v>0</v>
      </c>
      <c r="AQ613" s="1">
        <f t="shared" si="268"/>
        <v>1.0438413361169102E-2</v>
      </c>
      <c r="AR613" s="1">
        <f t="shared" si="269"/>
        <v>0.8100208768267223</v>
      </c>
      <c r="AS613" s="1">
        <f t="shared" si="270"/>
        <v>0.17954070981210857</v>
      </c>
      <c r="AT613" s="5">
        <f t="shared" si="271"/>
        <v>920</v>
      </c>
      <c r="AU613" s="3">
        <f t="shared" si="273"/>
        <v>958</v>
      </c>
      <c r="AV613" s="2">
        <f t="shared" si="272"/>
        <v>1501</v>
      </c>
      <c r="AW613" s="1">
        <f t="shared" si="274"/>
        <v>0.32630434782608697</v>
      </c>
      <c r="AX613" s="1">
        <f t="shared" si="275"/>
        <v>0.31336116910229644</v>
      </c>
      <c r="AY613" s="1">
        <f t="shared" si="276"/>
        <v>0</v>
      </c>
      <c r="AZ613" s="1">
        <f t="shared" si="276"/>
        <v>3.1336116910229643</v>
      </c>
      <c r="BA613" s="1">
        <f t="shared" si="276"/>
        <v>243.16826722338203</v>
      </c>
      <c r="BB613" s="1">
        <f t="shared" si="276"/>
        <v>53.898121085594987</v>
      </c>
      <c r="BC613" s="1">
        <f t="shared" si="277"/>
        <v>0</v>
      </c>
      <c r="BD613" s="1">
        <f t="shared" si="277"/>
        <v>8.8102173913043487</v>
      </c>
      <c r="BE613" s="1">
        <f t="shared" si="277"/>
        <v>255.49630434782611</v>
      </c>
      <c r="BF613" s="1">
        <f t="shared" si="277"/>
        <v>35.893478260869564</v>
      </c>
      <c r="BG613" s="1">
        <f t="shared" si="278"/>
        <v>0</v>
      </c>
      <c r="BH613" s="1">
        <f t="shared" si="278"/>
        <v>1.0438413361169102E-2</v>
      </c>
      <c r="BI613" s="1">
        <f t="shared" si="278"/>
        <v>0.8100208768267223</v>
      </c>
      <c r="BJ613" s="1">
        <f t="shared" si="278"/>
        <v>0.17954070981210857</v>
      </c>
      <c r="BK613" s="1">
        <f t="shared" si="279"/>
        <v>0</v>
      </c>
      <c r="BL613" s="1">
        <f t="shared" si="279"/>
        <v>2.9347826086956519E-2</v>
      </c>
      <c r="BM613" s="1">
        <f t="shared" si="279"/>
        <v>0.85108695652173905</v>
      </c>
      <c r="BN613" s="1">
        <f t="shared" si="279"/>
        <v>0.11956521739130432</v>
      </c>
    </row>
    <row r="614" spans="1:66" hidden="1">
      <c r="A614" s="2" t="s">
        <v>1049</v>
      </c>
      <c r="B614" s="2" t="s">
        <v>105</v>
      </c>
      <c r="C614" s="2" t="s">
        <v>164</v>
      </c>
      <c r="E614" s="6" t="s">
        <v>144</v>
      </c>
      <c r="F614" s="2" t="s">
        <v>6</v>
      </c>
      <c r="G614" s="2" t="s">
        <v>6</v>
      </c>
      <c r="H614" s="2" t="s">
        <v>1141</v>
      </c>
      <c r="I614" s="2">
        <v>202</v>
      </c>
      <c r="J614" s="2">
        <v>10</v>
      </c>
      <c r="K614" s="2" t="str">
        <f t="shared" si="258"/>
        <v>ESTERIL</v>
      </c>
      <c r="L614" s="2">
        <f t="shared" si="259"/>
        <v>1.0000000000000001E-5</v>
      </c>
      <c r="M614" s="2">
        <f t="shared" si="260"/>
        <v>0.2</v>
      </c>
      <c r="N614" s="8">
        <v>0.1</v>
      </c>
      <c r="O614" s="11">
        <v>0.02</v>
      </c>
      <c r="P614" s="11">
        <f t="shared" si="280"/>
        <v>0</v>
      </c>
      <c r="Q614" s="11">
        <f t="shared" si="281"/>
        <v>1</v>
      </c>
      <c r="R614" s="11">
        <f t="shared" si="282"/>
        <v>0</v>
      </c>
      <c r="S614" s="11">
        <f t="shared" si="283"/>
        <v>288369</v>
      </c>
      <c r="T614" s="2">
        <v>0</v>
      </c>
      <c r="U614" s="2">
        <v>537</v>
      </c>
      <c r="V614" s="2">
        <f t="shared" si="261"/>
        <v>0</v>
      </c>
      <c r="W614" s="2">
        <f t="shared" si="262"/>
        <v>1</v>
      </c>
      <c r="X614" s="2">
        <v>0</v>
      </c>
      <c r="Y614" s="2">
        <v>222</v>
      </c>
      <c r="Z614" s="5">
        <v>0</v>
      </c>
      <c r="AA614" s="5">
        <v>0</v>
      </c>
      <c r="AB614" s="5">
        <v>236</v>
      </c>
      <c r="AC614" s="5">
        <v>136</v>
      </c>
      <c r="AD614" s="5">
        <v>0</v>
      </c>
      <c r="AE614" s="5">
        <v>8</v>
      </c>
      <c r="AF614" s="5">
        <f t="shared" si="263"/>
        <v>0</v>
      </c>
      <c r="AG614" s="5">
        <f t="shared" si="264"/>
        <v>0</v>
      </c>
      <c r="AH614" s="5">
        <f t="shared" si="265"/>
        <v>0.63440860215053763</v>
      </c>
      <c r="AI614" s="5">
        <f t="shared" si="266"/>
        <v>0.36559139784946237</v>
      </c>
      <c r="AJ614" s="5">
        <v>0</v>
      </c>
      <c r="AK614" s="3">
        <v>0</v>
      </c>
      <c r="AL614" s="3">
        <v>0</v>
      </c>
      <c r="AM614" s="3">
        <v>200</v>
      </c>
      <c r="AN614" s="3">
        <v>172</v>
      </c>
      <c r="AO614" s="3">
        <v>0</v>
      </c>
      <c r="AP614" s="1">
        <f t="shared" si="267"/>
        <v>0</v>
      </c>
      <c r="AQ614" s="1">
        <f t="shared" si="268"/>
        <v>0</v>
      </c>
      <c r="AR614" s="1">
        <f t="shared" si="269"/>
        <v>0</v>
      </c>
      <c r="AS614" s="1">
        <f t="shared" si="270"/>
        <v>1</v>
      </c>
      <c r="AT614" s="5">
        <f t="shared" si="271"/>
        <v>372</v>
      </c>
      <c r="AU614" s="3">
        <f t="shared" si="273"/>
        <v>200</v>
      </c>
      <c r="AV614" s="2">
        <f t="shared" si="272"/>
        <v>537</v>
      </c>
      <c r="AW614" s="1">
        <f t="shared" si="274"/>
        <v>0.28870967741935483</v>
      </c>
      <c r="AX614" s="1">
        <f t="shared" si="275"/>
        <v>0.53700000000000003</v>
      </c>
      <c r="AY614" s="1">
        <f t="shared" si="276"/>
        <v>0</v>
      </c>
      <c r="AZ614" s="1">
        <f t="shared" si="276"/>
        <v>0</v>
      </c>
      <c r="BA614" s="1">
        <f t="shared" si="276"/>
        <v>0</v>
      </c>
      <c r="BB614" s="1">
        <f t="shared" si="276"/>
        <v>107.4</v>
      </c>
      <c r="BC614" s="1">
        <f t="shared" si="277"/>
        <v>0</v>
      </c>
      <c r="BD614" s="1">
        <f t="shared" si="277"/>
        <v>0</v>
      </c>
      <c r="BE614" s="1">
        <f t="shared" si="277"/>
        <v>68.135483870967732</v>
      </c>
      <c r="BF614" s="1">
        <f t="shared" si="277"/>
        <v>39.264516129032259</v>
      </c>
      <c r="BG614" s="1">
        <f t="shared" si="278"/>
        <v>0</v>
      </c>
      <c r="BH614" s="1">
        <f t="shared" si="278"/>
        <v>0</v>
      </c>
      <c r="BI614" s="1">
        <f t="shared" si="278"/>
        <v>0</v>
      </c>
      <c r="BJ614" s="1">
        <f t="shared" si="278"/>
        <v>1</v>
      </c>
      <c r="BK614" s="1">
        <f t="shared" si="279"/>
        <v>0</v>
      </c>
      <c r="BL614" s="1">
        <f t="shared" si="279"/>
        <v>0</v>
      </c>
      <c r="BM614" s="1">
        <f t="shared" si="279"/>
        <v>0.63440860215053763</v>
      </c>
      <c r="BN614" s="1">
        <f t="shared" si="279"/>
        <v>0.36559139784946243</v>
      </c>
    </row>
    <row r="615" spans="1:66" hidden="1">
      <c r="A615" s="2" t="s">
        <v>1049</v>
      </c>
      <c r="B615" s="2" t="s">
        <v>105</v>
      </c>
      <c r="C615" s="2" t="s">
        <v>164</v>
      </c>
      <c r="E615" s="6" t="s">
        <v>7</v>
      </c>
      <c r="F615" s="2" t="s">
        <v>1436</v>
      </c>
      <c r="G615" s="2" t="s">
        <v>1433</v>
      </c>
      <c r="H615" s="2" t="s">
        <v>1434</v>
      </c>
      <c r="I615" s="2">
        <v>12</v>
      </c>
      <c r="J615" s="2">
        <v>10</v>
      </c>
      <c r="K615" s="2" t="str">
        <f t="shared" si="258"/>
        <v>ESTERIL</v>
      </c>
      <c r="L615" s="2">
        <f t="shared" si="259"/>
        <v>1.0000000000000001E-5</v>
      </c>
      <c r="M615" s="2">
        <f t="shared" si="260"/>
        <v>1.7999999999999998</v>
      </c>
      <c r="N615" s="8">
        <v>0.1</v>
      </c>
      <c r="O615" s="11">
        <v>0.18</v>
      </c>
      <c r="P615" s="11">
        <f t="shared" si="280"/>
        <v>0</v>
      </c>
      <c r="Q615" s="11">
        <f t="shared" si="281"/>
        <v>1</v>
      </c>
      <c r="R615" s="11">
        <f t="shared" si="282"/>
        <v>0</v>
      </c>
      <c r="S615" s="11">
        <f t="shared" si="283"/>
        <v>992016</v>
      </c>
      <c r="T615" s="2">
        <v>0</v>
      </c>
      <c r="U615" s="2">
        <v>996</v>
      </c>
      <c r="V615" s="2">
        <f t="shared" si="261"/>
        <v>0</v>
      </c>
      <c r="W615" s="2">
        <f t="shared" si="262"/>
        <v>1</v>
      </c>
      <c r="X615" s="2">
        <v>0</v>
      </c>
      <c r="Y615" s="2">
        <v>381</v>
      </c>
      <c r="Z615" s="2">
        <v>0</v>
      </c>
      <c r="AA615" s="2">
        <v>0</v>
      </c>
      <c r="AB615" s="2">
        <v>496</v>
      </c>
      <c r="AC615" s="2">
        <v>180</v>
      </c>
      <c r="AD615" s="2">
        <v>1</v>
      </c>
      <c r="AE615" s="2">
        <v>17</v>
      </c>
      <c r="AF615" s="5">
        <f t="shared" si="263"/>
        <v>0</v>
      </c>
      <c r="AG615" s="5">
        <f t="shared" si="264"/>
        <v>0</v>
      </c>
      <c r="AH615" s="5">
        <f t="shared" si="265"/>
        <v>0.73372781065088755</v>
      </c>
      <c r="AI615" s="5">
        <f t="shared" si="266"/>
        <v>0.26627218934911245</v>
      </c>
      <c r="AJ615" s="2">
        <v>0</v>
      </c>
      <c r="AK615" s="3">
        <v>0</v>
      </c>
      <c r="AL615" s="3">
        <v>412</v>
      </c>
      <c r="AM615" s="3">
        <v>274</v>
      </c>
      <c r="AN615" s="3">
        <v>0</v>
      </c>
      <c r="AO615" s="3">
        <v>8</v>
      </c>
      <c r="AP615" s="1">
        <f t="shared" si="267"/>
        <v>0</v>
      </c>
      <c r="AQ615" s="1">
        <f t="shared" si="268"/>
        <v>0</v>
      </c>
      <c r="AR615" s="1">
        <f t="shared" si="269"/>
        <v>0.6005830903790087</v>
      </c>
      <c r="AS615" s="1">
        <f t="shared" si="270"/>
        <v>0.39941690962099125</v>
      </c>
      <c r="AT615" s="5">
        <f t="shared" si="271"/>
        <v>676</v>
      </c>
      <c r="AU615" s="3">
        <f t="shared" si="273"/>
        <v>686</v>
      </c>
      <c r="AV615" s="2">
        <f t="shared" si="272"/>
        <v>996</v>
      </c>
      <c r="AW615" s="1">
        <f t="shared" si="274"/>
        <v>0.29467455621301775</v>
      </c>
      <c r="AX615" s="1">
        <f t="shared" si="275"/>
        <v>0.29037900874635569</v>
      </c>
      <c r="AY615" s="1">
        <f t="shared" si="276"/>
        <v>0</v>
      </c>
      <c r="AZ615" s="1">
        <f t="shared" si="276"/>
        <v>0</v>
      </c>
      <c r="BA615" s="1">
        <f t="shared" si="276"/>
        <v>119.63615160349855</v>
      </c>
      <c r="BB615" s="1">
        <f t="shared" si="276"/>
        <v>79.563848396501456</v>
      </c>
      <c r="BC615" s="1">
        <f t="shared" si="277"/>
        <v>0</v>
      </c>
      <c r="BD615" s="1">
        <f t="shared" si="277"/>
        <v>0</v>
      </c>
      <c r="BE615" s="1">
        <f t="shared" si="277"/>
        <v>146.15857988165681</v>
      </c>
      <c r="BF615" s="1">
        <f t="shared" si="277"/>
        <v>53.041420118343197</v>
      </c>
      <c r="BG615" s="1">
        <f t="shared" si="278"/>
        <v>0</v>
      </c>
      <c r="BH615" s="1">
        <f t="shared" si="278"/>
        <v>0</v>
      </c>
      <c r="BI615" s="1">
        <f t="shared" si="278"/>
        <v>0.60058309037900881</v>
      </c>
      <c r="BJ615" s="1">
        <f t="shared" si="278"/>
        <v>0.39941690962099125</v>
      </c>
      <c r="BK615" s="1">
        <f t="shared" si="279"/>
        <v>0</v>
      </c>
      <c r="BL615" s="1">
        <f t="shared" si="279"/>
        <v>0</v>
      </c>
      <c r="BM615" s="1">
        <f t="shared" si="279"/>
        <v>0.73372781065088766</v>
      </c>
      <c r="BN615" s="1">
        <f t="shared" si="279"/>
        <v>0.26627218934911245</v>
      </c>
    </row>
    <row r="616" spans="1:66" hidden="1">
      <c r="A616" s="2" t="s">
        <v>616</v>
      </c>
      <c r="B616" s="2" t="s">
        <v>105</v>
      </c>
      <c r="C616" s="2" t="s">
        <v>162</v>
      </c>
      <c r="D616" s="2" t="s">
        <v>621</v>
      </c>
      <c r="E616" s="6" t="s">
        <v>107</v>
      </c>
      <c r="F616" s="2" t="s">
        <v>1436</v>
      </c>
      <c r="G616" s="2" t="s">
        <v>1433</v>
      </c>
      <c r="H616" s="2" t="s">
        <v>1434</v>
      </c>
      <c r="I616" s="2">
        <v>5</v>
      </c>
      <c r="K616" s="2" t="str">
        <f t="shared" si="258"/>
        <v>ESTERIL</v>
      </c>
      <c r="L616" s="2">
        <f t="shared" si="259"/>
        <v>0</v>
      </c>
      <c r="M616" s="2">
        <f t="shared" si="260"/>
        <v>0</v>
      </c>
      <c r="N616" s="8">
        <v>9.7366666666666671E-2</v>
      </c>
      <c r="O616" s="11">
        <v>0.08</v>
      </c>
      <c r="P616" s="11">
        <f t="shared" si="280"/>
        <v>0</v>
      </c>
      <c r="Q616" s="11">
        <f t="shared" si="281"/>
        <v>1</v>
      </c>
      <c r="R616" s="11">
        <f t="shared" si="282"/>
        <v>0</v>
      </c>
      <c r="S616" s="11">
        <f t="shared" si="283"/>
        <v>4380649</v>
      </c>
      <c r="T616" s="2">
        <v>0</v>
      </c>
      <c r="U616" s="2">
        <v>2093</v>
      </c>
      <c r="V616" s="2">
        <f t="shared" si="261"/>
        <v>0</v>
      </c>
      <c r="W616" s="2">
        <f t="shared" si="262"/>
        <v>1</v>
      </c>
      <c r="X616" s="2">
        <v>0</v>
      </c>
      <c r="Y616" s="2">
        <v>450</v>
      </c>
      <c r="Z616" s="2">
        <v>0</v>
      </c>
      <c r="AA616" s="2">
        <v>79</v>
      </c>
      <c r="AB616" s="2">
        <v>992</v>
      </c>
      <c r="AC616" s="2">
        <v>134</v>
      </c>
      <c r="AD616" s="2">
        <v>106</v>
      </c>
      <c r="AE616" s="2">
        <v>77</v>
      </c>
      <c r="AF616" s="5">
        <f t="shared" si="263"/>
        <v>0</v>
      </c>
      <c r="AG616" s="5">
        <f t="shared" si="264"/>
        <v>6.5560165975103737E-2</v>
      </c>
      <c r="AH616" s="5">
        <f t="shared" si="265"/>
        <v>0.82323651452282154</v>
      </c>
      <c r="AI616" s="5">
        <f t="shared" si="266"/>
        <v>0.11120331950207468</v>
      </c>
      <c r="AJ616" s="2">
        <v>0</v>
      </c>
      <c r="AK616" s="3">
        <v>43</v>
      </c>
      <c r="AL616" s="3">
        <v>1019</v>
      </c>
      <c r="AM616" s="3">
        <v>218</v>
      </c>
      <c r="AN616" s="3">
        <v>51</v>
      </c>
      <c r="AO616" s="3">
        <v>56</v>
      </c>
      <c r="AP616" s="1">
        <f t="shared" si="267"/>
        <v>0</v>
      </c>
      <c r="AQ616" s="1">
        <f t="shared" si="268"/>
        <v>3.3593749999999999E-2</v>
      </c>
      <c r="AR616" s="1">
        <f t="shared" si="269"/>
        <v>0.79609375000000004</v>
      </c>
      <c r="AS616" s="1">
        <f t="shared" si="270"/>
        <v>0.17031250000000001</v>
      </c>
      <c r="AT616" s="5">
        <f t="shared" si="271"/>
        <v>1205</v>
      </c>
      <c r="AU616" s="3">
        <f t="shared" si="273"/>
        <v>1280</v>
      </c>
      <c r="AV616" s="2">
        <f t="shared" si="272"/>
        <v>2093</v>
      </c>
      <c r="AW616" s="1">
        <f t="shared" si="274"/>
        <v>0.34738589211618259</v>
      </c>
      <c r="AX616" s="1">
        <f t="shared" si="275"/>
        <v>0.32703125</v>
      </c>
      <c r="AY616" s="1">
        <f t="shared" si="276"/>
        <v>0</v>
      </c>
      <c r="AZ616" s="1">
        <f t="shared" si="276"/>
        <v>14.06234375</v>
      </c>
      <c r="BA616" s="1">
        <f t="shared" si="276"/>
        <v>333.24484374999997</v>
      </c>
      <c r="BB616" s="1">
        <f t="shared" si="276"/>
        <v>71.292812499999997</v>
      </c>
      <c r="BC616" s="1">
        <f t="shared" si="277"/>
        <v>0</v>
      </c>
      <c r="BD616" s="1">
        <f t="shared" si="277"/>
        <v>27.443485477178424</v>
      </c>
      <c r="BE616" s="1">
        <f t="shared" si="277"/>
        <v>344.60680497925313</v>
      </c>
      <c r="BF616" s="1">
        <f t="shared" si="277"/>
        <v>46.549709543568468</v>
      </c>
      <c r="BG616" s="1">
        <f t="shared" si="278"/>
        <v>0</v>
      </c>
      <c r="BH616" s="1">
        <f t="shared" si="278"/>
        <v>3.3593749999999999E-2</v>
      </c>
      <c r="BI616" s="1">
        <f t="shared" si="278"/>
        <v>0.79609374999999993</v>
      </c>
      <c r="BJ616" s="1">
        <f t="shared" si="278"/>
        <v>0.17031249999999998</v>
      </c>
      <c r="BK616" s="1">
        <f t="shared" si="279"/>
        <v>0</v>
      </c>
      <c r="BL616" s="1">
        <f t="shared" si="279"/>
        <v>6.5560165975103737E-2</v>
      </c>
      <c r="BM616" s="1">
        <f t="shared" si="279"/>
        <v>0.82323651452282154</v>
      </c>
      <c r="BN616" s="1">
        <f t="shared" si="279"/>
        <v>0.1112033195020747</v>
      </c>
    </row>
    <row r="617" spans="1:66" hidden="1">
      <c r="A617" s="2" t="s">
        <v>616</v>
      </c>
      <c r="B617" s="2" t="s">
        <v>105</v>
      </c>
      <c r="C617" s="2" t="s">
        <v>163</v>
      </c>
      <c r="D617" s="2" t="s">
        <v>665</v>
      </c>
      <c r="E617" s="6" t="s">
        <v>107</v>
      </c>
      <c r="F617" s="2" t="s">
        <v>1436</v>
      </c>
      <c r="G617" s="2" t="s">
        <v>1433</v>
      </c>
      <c r="H617" s="2" t="s">
        <v>1434</v>
      </c>
      <c r="I617" s="2">
        <v>3</v>
      </c>
      <c r="K617" s="2" t="str">
        <f t="shared" si="258"/>
        <v>ESTERIL</v>
      </c>
      <c r="L617" s="2">
        <f t="shared" si="259"/>
        <v>0</v>
      </c>
      <c r="M617" s="2">
        <f t="shared" si="260"/>
        <v>0</v>
      </c>
      <c r="N617" s="8">
        <v>9.3333333333333338E-2</v>
      </c>
      <c r="O617" s="11">
        <v>7.0000000000000007E-2</v>
      </c>
      <c r="P617" s="11">
        <f t="shared" si="280"/>
        <v>3.6378334680679061E-3</v>
      </c>
      <c r="Q617" s="11">
        <f t="shared" si="281"/>
        <v>0.99999852420766766</v>
      </c>
      <c r="R617" s="11">
        <f t="shared" si="282"/>
        <v>21943.178658043653</v>
      </c>
      <c r="S617" s="11">
        <f t="shared" si="283"/>
        <v>6031927.0981151024</v>
      </c>
      <c r="T617" s="2">
        <v>9</v>
      </c>
      <c r="U617" s="2">
        <v>2465</v>
      </c>
      <c r="V617" s="2">
        <f t="shared" si="261"/>
        <v>3.6378334680679061E-3</v>
      </c>
      <c r="W617" s="2">
        <f t="shared" si="262"/>
        <v>0.9963621665319321</v>
      </c>
      <c r="X617" s="2">
        <v>0</v>
      </c>
      <c r="Y617" s="2">
        <v>529</v>
      </c>
      <c r="Z617" s="2">
        <v>0</v>
      </c>
      <c r="AA617" s="2">
        <v>20</v>
      </c>
      <c r="AB617" s="2">
        <v>1138</v>
      </c>
      <c r="AC617" s="2">
        <v>394</v>
      </c>
      <c r="AD617" s="2">
        <v>22</v>
      </c>
      <c r="AE617" s="2">
        <v>49</v>
      </c>
      <c r="AF617" s="5">
        <f t="shared" si="263"/>
        <v>0</v>
      </c>
      <c r="AG617" s="5">
        <f t="shared" si="264"/>
        <v>1.2886597938144329E-2</v>
      </c>
      <c r="AH617" s="5">
        <f t="shared" si="265"/>
        <v>0.73324742268041232</v>
      </c>
      <c r="AI617" s="5">
        <f t="shared" si="266"/>
        <v>0.25386597938144329</v>
      </c>
      <c r="AJ617" s="2">
        <v>0</v>
      </c>
      <c r="AK617" s="3">
        <v>20</v>
      </c>
      <c r="AL617" s="3">
        <v>1138</v>
      </c>
      <c r="AM617" s="3">
        <v>394</v>
      </c>
      <c r="AN617" s="3">
        <v>22</v>
      </c>
      <c r="AO617" s="3">
        <v>49</v>
      </c>
      <c r="AP617" s="1">
        <f t="shared" si="267"/>
        <v>0</v>
      </c>
      <c r="AQ617" s="1">
        <f t="shared" si="268"/>
        <v>1.2886597938144329E-2</v>
      </c>
      <c r="AR617" s="1">
        <f t="shared" si="269"/>
        <v>0.73324742268041232</v>
      </c>
      <c r="AS617" s="1">
        <f t="shared" si="270"/>
        <v>0.25386597938144329</v>
      </c>
      <c r="AT617" s="5">
        <f t="shared" si="271"/>
        <v>1552</v>
      </c>
      <c r="AU617" s="3">
        <f t="shared" si="273"/>
        <v>1552</v>
      </c>
      <c r="AV617" s="2">
        <f t="shared" si="272"/>
        <v>2474</v>
      </c>
      <c r="AW617" s="1">
        <f t="shared" si="274"/>
        <v>0.3188144329896907</v>
      </c>
      <c r="AX617" s="1">
        <f t="shared" si="275"/>
        <v>0.3188144329896907</v>
      </c>
      <c r="AY617" s="1">
        <f t="shared" si="276"/>
        <v>0</v>
      </c>
      <c r="AZ617" s="1">
        <f t="shared" si="276"/>
        <v>6.376288659793814</v>
      </c>
      <c r="BA617" s="1">
        <f t="shared" si="276"/>
        <v>362.81082474226804</v>
      </c>
      <c r="BB617" s="1">
        <f t="shared" si="276"/>
        <v>125.61288659793813</v>
      </c>
      <c r="BC617" s="1">
        <f t="shared" si="277"/>
        <v>0</v>
      </c>
      <c r="BD617" s="1">
        <f t="shared" si="277"/>
        <v>6.376288659793814</v>
      </c>
      <c r="BE617" s="1">
        <f t="shared" si="277"/>
        <v>362.81082474226804</v>
      </c>
      <c r="BF617" s="1">
        <f t="shared" si="277"/>
        <v>125.61288659793813</v>
      </c>
      <c r="BG617" s="1">
        <f t="shared" si="278"/>
        <v>0</v>
      </c>
      <c r="BH617" s="1">
        <f t="shared" si="278"/>
        <v>1.2886597938144329E-2</v>
      </c>
      <c r="BI617" s="1">
        <f t="shared" si="278"/>
        <v>0.73324742268041232</v>
      </c>
      <c r="BJ617" s="1">
        <f t="shared" si="278"/>
        <v>0.25386597938144329</v>
      </c>
      <c r="BK617" s="1">
        <f t="shared" si="279"/>
        <v>0</v>
      </c>
      <c r="BL617" s="1">
        <f t="shared" si="279"/>
        <v>1.2886597938144329E-2</v>
      </c>
      <c r="BM617" s="1">
        <f t="shared" si="279"/>
        <v>0.73324742268041232</v>
      </c>
      <c r="BN617" s="1">
        <f t="shared" si="279"/>
        <v>0.25386597938144329</v>
      </c>
    </row>
    <row r="618" spans="1:66" hidden="1">
      <c r="A618" s="2" t="s">
        <v>616</v>
      </c>
      <c r="B618" s="2" t="s">
        <v>105</v>
      </c>
      <c r="C618" s="2" t="s">
        <v>162</v>
      </c>
      <c r="D618" s="2" t="s">
        <v>633</v>
      </c>
      <c r="E618" s="6" t="s">
        <v>3</v>
      </c>
      <c r="F618" s="2" t="s">
        <v>1436</v>
      </c>
      <c r="G618" s="2" t="s">
        <v>6</v>
      </c>
      <c r="H618" s="2" t="s">
        <v>1434</v>
      </c>
      <c r="I618" s="2">
        <v>17</v>
      </c>
      <c r="K618" s="2" t="str">
        <f t="shared" si="258"/>
        <v>MINERIO</v>
      </c>
      <c r="L618" s="2">
        <f t="shared" si="259"/>
        <v>0</v>
      </c>
      <c r="M618" s="2">
        <f t="shared" si="260"/>
        <v>0</v>
      </c>
      <c r="N618" s="8">
        <v>9.2166666666666675E-2</v>
      </c>
      <c r="O618" s="11">
        <v>0.31</v>
      </c>
      <c r="P618" s="11">
        <f t="shared" si="280"/>
        <v>5.1127819548872182E-2</v>
      </c>
      <c r="Q618" s="11">
        <f t="shared" si="281"/>
        <v>0.99991897990940037</v>
      </c>
      <c r="R618" s="11">
        <f t="shared" si="282"/>
        <v>18222.415037593986</v>
      </c>
      <c r="S618" s="11">
        <f t="shared" si="283"/>
        <v>356380.12371052947</v>
      </c>
      <c r="T618" s="2">
        <v>34</v>
      </c>
      <c r="U618" s="2">
        <v>631</v>
      </c>
      <c r="V618" s="2">
        <f t="shared" si="261"/>
        <v>5.1127819548872182E-2</v>
      </c>
      <c r="W618" s="2">
        <f t="shared" si="262"/>
        <v>0.94887218045112787</v>
      </c>
      <c r="X618" s="2">
        <v>0</v>
      </c>
      <c r="Y618" s="2">
        <v>282</v>
      </c>
      <c r="Z618" s="2">
        <v>0</v>
      </c>
      <c r="AA618" s="2">
        <v>23</v>
      </c>
      <c r="AB618" s="2">
        <v>327</v>
      </c>
      <c r="AC618" s="2">
        <v>80</v>
      </c>
      <c r="AD618" s="2">
        <v>17</v>
      </c>
      <c r="AE618" s="2">
        <v>24</v>
      </c>
      <c r="AF618" s="5">
        <f t="shared" si="263"/>
        <v>0</v>
      </c>
      <c r="AG618" s="5">
        <f t="shared" si="264"/>
        <v>5.3488372093023255E-2</v>
      </c>
      <c r="AH618" s="5">
        <f t="shared" si="265"/>
        <v>0.76046511627906976</v>
      </c>
      <c r="AI618" s="5">
        <f t="shared" si="266"/>
        <v>0.18604651162790697</v>
      </c>
      <c r="AJ618" s="2">
        <v>0</v>
      </c>
      <c r="AK618" s="3">
        <v>13</v>
      </c>
      <c r="AL618" s="3">
        <v>315</v>
      </c>
      <c r="AM618" s="3">
        <v>114</v>
      </c>
      <c r="AN618" s="3">
        <v>12</v>
      </c>
      <c r="AO618" s="3">
        <v>17</v>
      </c>
      <c r="AP618" s="1">
        <f t="shared" si="267"/>
        <v>0</v>
      </c>
      <c r="AQ618" s="1">
        <f t="shared" si="268"/>
        <v>2.9411764705882353E-2</v>
      </c>
      <c r="AR618" s="1">
        <f t="shared" si="269"/>
        <v>0.71266968325791857</v>
      </c>
      <c r="AS618" s="1">
        <f t="shared" si="270"/>
        <v>0.25791855203619912</v>
      </c>
      <c r="AT618" s="5">
        <f t="shared" si="271"/>
        <v>430</v>
      </c>
      <c r="AU618" s="3">
        <f t="shared" si="273"/>
        <v>442</v>
      </c>
      <c r="AV618" s="2">
        <f t="shared" si="272"/>
        <v>665</v>
      </c>
      <c r="AW618" s="1">
        <f t="shared" si="274"/>
        <v>0.30930232558139537</v>
      </c>
      <c r="AX618" s="1">
        <f t="shared" si="275"/>
        <v>0.3009049773755656</v>
      </c>
      <c r="AY618" s="1">
        <f t="shared" si="276"/>
        <v>0</v>
      </c>
      <c r="AZ618" s="1">
        <f t="shared" si="276"/>
        <v>3.9117647058823528</v>
      </c>
      <c r="BA618" s="1">
        <f t="shared" si="276"/>
        <v>94.785067873303163</v>
      </c>
      <c r="BB618" s="1">
        <f t="shared" si="276"/>
        <v>34.303167420814475</v>
      </c>
      <c r="BC618" s="1">
        <f t="shared" si="277"/>
        <v>0</v>
      </c>
      <c r="BD618" s="1">
        <f t="shared" si="277"/>
        <v>7.1139534883720934</v>
      </c>
      <c r="BE618" s="1">
        <f t="shared" si="277"/>
        <v>101.14186046511628</v>
      </c>
      <c r="BF618" s="1">
        <f t="shared" si="277"/>
        <v>24.744186046511629</v>
      </c>
      <c r="BG618" s="1">
        <f t="shared" si="278"/>
        <v>0</v>
      </c>
      <c r="BH618" s="1">
        <f t="shared" si="278"/>
        <v>2.9411764705882353E-2</v>
      </c>
      <c r="BI618" s="1">
        <f t="shared" si="278"/>
        <v>0.71266968325791846</v>
      </c>
      <c r="BJ618" s="1">
        <f t="shared" si="278"/>
        <v>0.25791855203619907</v>
      </c>
      <c r="BK618" s="1">
        <f t="shared" si="279"/>
        <v>0</v>
      </c>
      <c r="BL618" s="1">
        <f t="shared" si="279"/>
        <v>5.3488372093023262E-2</v>
      </c>
      <c r="BM618" s="1">
        <f t="shared" si="279"/>
        <v>0.76046511627906976</v>
      </c>
      <c r="BN618" s="1">
        <f t="shared" si="279"/>
        <v>0.18604651162790697</v>
      </c>
    </row>
    <row r="619" spans="1:66" hidden="1">
      <c r="A619" s="2" t="s">
        <v>161</v>
      </c>
      <c r="B619" s="2" t="s">
        <v>105</v>
      </c>
      <c r="C619" s="2" t="s">
        <v>164</v>
      </c>
      <c r="D619" s="2" t="s">
        <v>299</v>
      </c>
      <c r="E619" s="6" t="s">
        <v>81</v>
      </c>
      <c r="F619" s="2" t="s">
        <v>1436</v>
      </c>
      <c r="G619" s="2" t="s">
        <v>1433</v>
      </c>
      <c r="H619" s="2" t="s">
        <v>1434</v>
      </c>
      <c r="I619" s="2">
        <v>136</v>
      </c>
      <c r="J619" s="2">
        <v>120</v>
      </c>
      <c r="K619" s="2" t="str">
        <f t="shared" si="258"/>
        <v>ESTERIL</v>
      </c>
      <c r="L619" s="2">
        <f t="shared" si="259"/>
        <v>1.08E-4</v>
      </c>
      <c r="M619" s="2">
        <f t="shared" si="260"/>
        <v>0</v>
      </c>
      <c r="N619" s="8">
        <v>0.09</v>
      </c>
      <c r="O619" s="11">
        <v>0</v>
      </c>
      <c r="P619" s="11">
        <f t="shared" si="280"/>
        <v>1.2266666666666667E-2</v>
      </c>
      <c r="Q619" s="11">
        <f t="shared" si="281"/>
        <v>0.99999668827590638</v>
      </c>
      <c r="R619" s="11">
        <f t="shared" si="282"/>
        <v>164139.82506666667</v>
      </c>
      <c r="S619" s="11">
        <f t="shared" si="283"/>
        <v>13380919.685939126</v>
      </c>
      <c r="T619" s="2">
        <v>46</v>
      </c>
      <c r="U619" s="2">
        <v>3704</v>
      </c>
      <c r="V619" s="2">
        <f t="shared" si="261"/>
        <v>1.2266666666666667E-2</v>
      </c>
      <c r="W619" s="2">
        <f t="shared" si="262"/>
        <v>0.98773333333333335</v>
      </c>
      <c r="X619" s="2">
        <v>0</v>
      </c>
      <c r="Y619" s="2">
        <v>617</v>
      </c>
      <c r="Z619" s="5">
        <v>0</v>
      </c>
      <c r="AA619" s="5">
        <v>17</v>
      </c>
      <c r="AB619" s="5">
        <v>2095</v>
      </c>
      <c r="AC619" s="5">
        <v>259</v>
      </c>
      <c r="AD619" s="5">
        <v>19</v>
      </c>
      <c r="AE619" s="5">
        <v>52</v>
      </c>
      <c r="AF619" s="5">
        <f t="shared" si="263"/>
        <v>0</v>
      </c>
      <c r="AG619" s="5">
        <f t="shared" si="264"/>
        <v>7.169970476592155E-3</v>
      </c>
      <c r="AH619" s="5">
        <f t="shared" si="265"/>
        <v>0.8835934204976803</v>
      </c>
      <c r="AI619" s="5">
        <f t="shared" si="266"/>
        <v>0.10923660902572754</v>
      </c>
      <c r="AJ619" s="5">
        <v>0</v>
      </c>
      <c r="AK619" s="3">
        <v>15</v>
      </c>
      <c r="AL619" s="3">
        <v>2020</v>
      </c>
      <c r="AM619" s="3">
        <v>367</v>
      </c>
      <c r="AN619" s="3">
        <v>14</v>
      </c>
      <c r="AO619" s="3">
        <v>26</v>
      </c>
      <c r="AP619" s="1">
        <f t="shared" si="267"/>
        <v>0</v>
      </c>
      <c r="AQ619" s="1">
        <f t="shared" si="268"/>
        <v>6.2447960033305576E-3</v>
      </c>
      <c r="AR619" s="1">
        <f t="shared" si="269"/>
        <v>0.84096586178184851</v>
      </c>
      <c r="AS619" s="1">
        <f t="shared" si="270"/>
        <v>0.15278934221482099</v>
      </c>
      <c r="AT619" s="5">
        <f t="shared" si="271"/>
        <v>2371</v>
      </c>
      <c r="AU619" s="3">
        <f t="shared" si="273"/>
        <v>2402</v>
      </c>
      <c r="AV619" s="2">
        <f t="shared" si="272"/>
        <v>3750</v>
      </c>
      <c r="AW619" s="1">
        <f t="shared" si="274"/>
        <v>0.31632222690847744</v>
      </c>
      <c r="AX619" s="1">
        <f t="shared" si="275"/>
        <v>0.31223980016652791</v>
      </c>
      <c r="AY619" s="1">
        <f t="shared" si="276"/>
        <v>0</v>
      </c>
      <c r="AZ619" s="1">
        <f t="shared" si="276"/>
        <v>4.683597002497919</v>
      </c>
      <c r="BA619" s="1">
        <f t="shared" si="276"/>
        <v>630.72439633638635</v>
      </c>
      <c r="BB619" s="1">
        <f t="shared" si="276"/>
        <v>114.59200666111575</v>
      </c>
      <c r="BC619" s="1">
        <f t="shared" si="277"/>
        <v>0</v>
      </c>
      <c r="BD619" s="1">
        <f t="shared" si="277"/>
        <v>5.3774778574441164</v>
      </c>
      <c r="BE619" s="1">
        <f t="shared" si="277"/>
        <v>662.69506537326026</v>
      </c>
      <c r="BF619" s="1">
        <f t="shared" si="277"/>
        <v>81.927456769295659</v>
      </c>
      <c r="BG619" s="1">
        <f t="shared" si="278"/>
        <v>0</v>
      </c>
      <c r="BH619" s="1">
        <f t="shared" si="278"/>
        <v>6.2447960033305584E-3</v>
      </c>
      <c r="BI619" s="1">
        <f t="shared" si="278"/>
        <v>0.84096586178184851</v>
      </c>
      <c r="BJ619" s="1">
        <f t="shared" si="278"/>
        <v>0.15278934221482099</v>
      </c>
      <c r="BK619" s="1">
        <f t="shared" si="279"/>
        <v>0</v>
      </c>
      <c r="BL619" s="1">
        <f t="shared" si="279"/>
        <v>7.169970476592155E-3</v>
      </c>
      <c r="BM619" s="1">
        <f t="shared" si="279"/>
        <v>0.8835934204976803</v>
      </c>
      <c r="BN619" s="1">
        <f t="shared" si="279"/>
        <v>0.10923660902572754</v>
      </c>
    </row>
    <row r="620" spans="1:66" hidden="1">
      <c r="A620" s="2" t="s">
        <v>161</v>
      </c>
      <c r="B620" s="2" t="s">
        <v>105</v>
      </c>
      <c r="C620" s="2" t="s">
        <v>164</v>
      </c>
      <c r="D620" s="2" t="s">
        <v>420</v>
      </c>
      <c r="E620" s="6" t="s">
        <v>92</v>
      </c>
      <c r="F620" s="2" t="s">
        <v>1436</v>
      </c>
      <c r="G620" s="2" t="s">
        <v>1433</v>
      </c>
      <c r="H620" s="2" t="s">
        <v>1434</v>
      </c>
      <c r="I620" s="2">
        <v>257</v>
      </c>
      <c r="J620" s="2">
        <v>95</v>
      </c>
      <c r="K620" s="2" t="str">
        <f t="shared" si="258"/>
        <v>ESTERIL</v>
      </c>
      <c r="L620" s="2">
        <f t="shared" si="259"/>
        <v>8.5499999999999991E-5</v>
      </c>
      <c r="M620" s="2">
        <f t="shared" si="260"/>
        <v>3.8000000000000003</v>
      </c>
      <c r="N620" s="8">
        <v>0.09</v>
      </c>
      <c r="O620" s="11">
        <v>0.04</v>
      </c>
      <c r="P620" s="11">
        <f t="shared" si="280"/>
        <v>1.4356870788162907E-2</v>
      </c>
      <c r="Q620" s="11">
        <f t="shared" si="281"/>
        <v>0.99999573222071458</v>
      </c>
      <c r="R620" s="11">
        <f t="shared" si="282"/>
        <v>157770.88338704951</v>
      </c>
      <c r="S620" s="11">
        <f t="shared" si="283"/>
        <v>10989178.100413183</v>
      </c>
      <c r="T620" s="2">
        <v>49</v>
      </c>
      <c r="U620" s="2">
        <v>3364</v>
      </c>
      <c r="V620" s="2">
        <f t="shared" si="261"/>
        <v>1.4356870788162907E-2</v>
      </c>
      <c r="W620" s="2">
        <f t="shared" si="262"/>
        <v>0.98564312921183705</v>
      </c>
      <c r="X620" s="2">
        <v>0</v>
      </c>
      <c r="Y620" s="2">
        <v>719</v>
      </c>
      <c r="Z620" s="5">
        <v>0</v>
      </c>
      <c r="AA620" s="5">
        <v>25</v>
      </c>
      <c r="AB620" s="5">
        <v>1813</v>
      </c>
      <c r="AC620" s="5">
        <v>349</v>
      </c>
      <c r="AD620" s="5">
        <v>21</v>
      </c>
      <c r="AE620" s="5">
        <v>53</v>
      </c>
      <c r="AF620" s="5">
        <f t="shared" si="263"/>
        <v>0</v>
      </c>
      <c r="AG620" s="5">
        <f t="shared" si="264"/>
        <v>1.1431184270690443E-2</v>
      </c>
      <c r="AH620" s="5">
        <f t="shared" si="265"/>
        <v>0.82898948331047095</v>
      </c>
      <c r="AI620" s="5">
        <f t="shared" si="266"/>
        <v>0.15957933241883859</v>
      </c>
      <c r="AJ620" s="5">
        <v>0</v>
      </c>
      <c r="AK620" s="3">
        <v>7</v>
      </c>
      <c r="AL620" s="3">
        <v>1689</v>
      </c>
      <c r="AM620" s="3">
        <v>526</v>
      </c>
      <c r="AN620" s="3">
        <v>6</v>
      </c>
      <c r="AO620" s="3">
        <v>33</v>
      </c>
      <c r="AP620" s="1">
        <f t="shared" si="267"/>
        <v>0</v>
      </c>
      <c r="AQ620" s="1">
        <f t="shared" si="268"/>
        <v>3.1503150315031502E-3</v>
      </c>
      <c r="AR620" s="1">
        <f t="shared" si="269"/>
        <v>0.76012601260126011</v>
      </c>
      <c r="AS620" s="1">
        <f t="shared" si="270"/>
        <v>0.23672367236723674</v>
      </c>
      <c r="AT620" s="5">
        <f t="shared" si="271"/>
        <v>2187</v>
      </c>
      <c r="AU620" s="3">
        <f t="shared" si="273"/>
        <v>2222</v>
      </c>
      <c r="AV620" s="2">
        <f t="shared" si="272"/>
        <v>3413</v>
      </c>
      <c r="AW620" s="1">
        <f t="shared" si="274"/>
        <v>0.31211705532693185</v>
      </c>
      <c r="AX620" s="1">
        <f t="shared" si="275"/>
        <v>0.30720072007200722</v>
      </c>
      <c r="AY620" s="1">
        <f t="shared" si="276"/>
        <v>0</v>
      </c>
      <c r="AZ620" s="1">
        <f t="shared" si="276"/>
        <v>2.1504050405040505</v>
      </c>
      <c r="BA620" s="1">
        <f t="shared" si="276"/>
        <v>518.86201620162024</v>
      </c>
      <c r="BB620" s="1">
        <f t="shared" si="276"/>
        <v>161.5875787578758</v>
      </c>
      <c r="BC620" s="1">
        <f t="shared" si="277"/>
        <v>0</v>
      </c>
      <c r="BD620" s="1">
        <f t="shared" si="277"/>
        <v>7.802926383173296</v>
      </c>
      <c r="BE620" s="1">
        <f t="shared" si="277"/>
        <v>565.86822130772748</v>
      </c>
      <c r="BF620" s="1">
        <f t="shared" si="277"/>
        <v>108.92885230909921</v>
      </c>
      <c r="BG620" s="1">
        <f t="shared" si="278"/>
        <v>0</v>
      </c>
      <c r="BH620" s="1">
        <f t="shared" si="278"/>
        <v>3.1503150315031498E-3</v>
      </c>
      <c r="BI620" s="1">
        <f t="shared" si="278"/>
        <v>0.76012601260126011</v>
      </c>
      <c r="BJ620" s="1">
        <f t="shared" si="278"/>
        <v>0.23672367236723671</v>
      </c>
      <c r="BK620" s="1">
        <f t="shared" si="279"/>
        <v>0</v>
      </c>
      <c r="BL620" s="1">
        <f t="shared" si="279"/>
        <v>1.1431184270690445E-2</v>
      </c>
      <c r="BM620" s="1">
        <f t="shared" si="279"/>
        <v>0.82898948331047106</v>
      </c>
      <c r="BN620" s="1">
        <f t="shared" si="279"/>
        <v>0.15957933241883859</v>
      </c>
    </row>
    <row r="621" spans="1:66" hidden="1">
      <c r="A621" s="2" t="s">
        <v>616</v>
      </c>
      <c r="B621" s="2" t="s">
        <v>105</v>
      </c>
      <c r="C621" s="2" t="s">
        <v>164</v>
      </c>
      <c r="D621" s="2" t="s">
        <v>850</v>
      </c>
      <c r="E621" s="6" t="s">
        <v>20</v>
      </c>
      <c r="F621" s="2" t="s">
        <v>6</v>
      </c>
      <c r="G621" s="2" t="s">
        <v>6</v>
      </c>
      <c r="H621" s="2" t="s">
        <v>1434</v>
      </c>
      <c r="I621" s="2">
        <v>89</v>
      </c>
      <c r="J621" s="2">
        <v>90</v>
      </c>
      <c r="K621" s="2" t="str">
        <f t="shared" si="258"/>
        <v>ESTERIL</v>
      </c>
      <c r="L621" s="2">
        <f t="shared" si="259"/>
        <v>8.099999999999999E-5</v>
      </c>
      <c r="M621" s="2">
        <f t="shared" si="260"/>
        <v>7.2</v>
      </c>
      <c r="N621" s="8">
        <v>0.09</v>
      </c>
      <c r="O621" s="11">
        <v>0.08</v>
      </c>
      <c r="P621" s="11">
        <f t="shared" si="280"/>
        <v>4.0080160320641279E-3</v>
      </c>
      <c r="Q621" s="11">
        <f t="shared" si="281"/>
        <v>0.99999884794153071</v>
      </c>
      <c r="R621" s="11">
        <f t="shared" si="282"/>
        <v>48121.142284569134</v>
      </c>
      <c r="S621" s="11">
        <f t="shared" si="283"/>
        <v>12006211.168126805</v>
      </c>
      <c r="T621" s="2">
        <v>14</v>
      </c>
      <c r="U621" s="2">
        <v>3479</v>
      </c>
      <c r="V621" s="2">
        <f t="shared" si="261"/>
        <v>4.0080160320641279E-3</v>
      </c>
      <c r="W621" s="2">
        <f t="shared" si="262"/>
        <v>0.99599198396793587</v>
      </c>
      <c r="X621" s="2">
        <v>0</v>
      </c>
      <c r="Y621" s="2">
        <v>612</v>
      </c>
      <c r="Z621" s="5">
        <v>0</v>
      </c>
      <c r="AA621" s="5">
        <v>0</v>
      </c>
      <c r="AB621" s="5">
        <v>1518</v>
      </c>
      <c r="AC621" s="5">
        <v>733</v>
      </c>
      <c r="AD621" s="5">
        <v>0</v>
      </c>
      <c r="AE621" s="5">
        <v>26</v>
      </c>
      <c r="AF621" s="5">
        <f t="shared" si="263"/>
        <v>0</v>
      </c>
      <c r="AG621" s="5">
        <f t="shared" si="264"/>
        <v>0</v>
      </c>
      <c r="AH621" s="5">
        <f t="shared" si="265"/>
        <v>0.67436694802310082</v>
      </c>
      <c r="AI621" s="5">
        <f t="shared" si="266"/>
        <v>0.32563305197689918</v>
      </c>
      <c r="AJ621" s="5">
        <v>0</v>
      </c>
      <c r="AK621" s="3">
        <v>0</v>
      </c>
      <c r="AL621" s="3">
        <v>1227</v>
      </c>
      <c r="AM621" s="3">
        <v>1034</v>
      </c>
      <c r="AN621" s="3">
        <v>0</v>
      </c>
      <c r="AO621" s="3">
        <v>16</v>
      </c>
      <c r="AP621" s="1">
        <f t="shared" si="267"/>
        <v>0</v>
      </c>
      <c r="AQ621" s="1">
        <f t="shared" si="268"/>
        <v>0</v>
      </c>
      <c r="AR621" s="1">
        <f t="shared" si="269"/>
        <v>0.54268022998673149</v>
      </c>
      <c r="AS621" s="1">
        <f t="shared" si="270"/>
        <v>0.45731977001326846</v>
      </c>
      <c r="AT621" s="5">
        <f t="shared" si="271"/>
        <v>2251</v>
      </c>
      <c r="AU621" s="3">
        <f t="shared" si="273"/>
        <v>2261</v>
      </c>
      <c r="AV621" s="2">
        <f t="shared" si="272"/>
        <v>3493</v>
      </c>
      <c r="AW621" s="1">
        <f t="shared" si="274"/>
        <v>0.31035095513105287</v>
      </c>
      <c r="AX621" s="1">
        <f t="shared" si="275"/>
        <v>0.30897832817337462</v>
      </c>
      <c r="AY621" s="1">
        <f t="shared" si="276"/>
        <v>0</v>
      </c>
      <c r="AZ621" s="1">
        <f t="shared" si="276"/>
        <v>0</v>
      </c>
      <c r="BA621" s="1">
        <f t="shared" si="276"/>
        <v>379.11640866873063</v>
      </c>
      <c r="BB621" s="1">
        <f t="shared" si="276"/>
        <v>319.48359133126934</v>
      </c>
      <c r="BC621" s="1">
        <f t="shared" si="277"/>
        <v>0</v>
      </c>
      <c r="BD621" s="1">
        <f t="shared" si="277"/>
        <v>0</v>
      </c>
      <c r="BE621" s="1">
        <f t="shared" si="277"/>
        <v>471.11274988893825</v>
      </c>
      <c r="BF621" s="1">
        <f t="shared" si="277"/>
        <v>227.48725011106177</v>
      </c>
      <c r="BG621" s="1">
        <f t="shared" si="278"/>
        <v>0</v>
      </c>
      <c r="BH621" s="1">
        <f t="shared" si="278"/>
        <v>0</v>
      </c>
      <c r="BI621" s="1">
        <f t="shared" si="278"/>
        <v>0.5426802299867316</v>
      </c>
      <c r="BJ621" s="1">
        <f t="shared" si="278"/>
        <v>0.45731977001326851</v>
      </c>
      <c r="BK621" s="1">
        <f t="shared" si="279"/>
        <v>0</v>
      </c>
      <c r="BL621" s="1">
        <f t="shared" si="279"/>
        <v>0</v>
      </c>
      <c r="BM621" s="1">
        <f t="shared" si="279"/>
        <v>0.67436694802310082</v>
      </c>
      <c r="BN621" s="1">
        <f t="shared" si="279"/>
        <v>0.32563305197689918</v>
      </c>
    </row>
    <row r="622" spans="1:66" hidden="1">
      <c r="A622" s="2" t="s">
        <v>1049</v>
      </c>
      <c r="B622" s="2" t="s">
        <v>105</v>
      </c>
      <c r="C622" s="2" t="s">
        <v>164</v>
      </c>
      <c r="E622" s="6" t="s">
        <v>132</v>
      </c>
      <c r="F622" s="2" t="s">
        <v>1436</v>
      </c>
      <c r="G622" s="2" t="s">
        <v>1433</v>
      </c>
      <c r="H622" s="2" t="s">
        <v>1434</v>
      </c>
      <c r="I622" s="2">
        <v>53</v>
      </c>
      <c r="J622" s="2">
        <v>60</v>
      </c>
      <c r="K622" s="2" t="str">
        <f t="shared" si="258"/>
        <v>MINERIO</v>
      </c>
      <c r="L622" s="2">
        <f t="shared" si="259"/>
        <v>5.3999999999999998E-5</v>
      </c>
      <c r="M622" s="2">
        <f t="shared" si="260"/>
        <v>22.2</v>
      </c>
      <c r="N622" s="8">
        <v>0.09</v>
      </c>
      <c r="O622" s="11">
        <v>0.37</v>
      </c>
      <c r="P622" s="11">
        <f t="shared" si="280"/>
        <v>0.16089965397923875</v>
      </c>
      <c r="Q622" s="11">
        <f t="shared" si="281"/>
        <v>0.99991706891216714</v>
      </c>
      <c r="R622" s="11">
        <f t="shared" si="282"/>
        <v>395591.75086505187</v>
      </c>
      <c r="S622" s="11">
        <f t="shared" si="283"/>
        <v>2458420.1036371081</v>
      </c>
      <c r="T622" s="2">
        <v>372</v>
      </c>
      <c r="U622" s="2">
        <v>1940</v>
      </c>
      <c r="V622" s="2">
        <f t="shared" si="261"/>
        <v>0.16089965397923875</v>
      </c>
      <c r="W622" s="2">
        <f t="shared" si="262"/>
        <v>0.83910034602076122</v>
      </c>
      <c r="X622" s="2">
        <v>0</v>
      </c>
      <c r="Y622" s="2">
        <v>570</v>
      </c>
      <c r="Z622" s="2">
        <v>0</v>
      </c>
      <c r="AA622" s="2">
        <v>124</v>
      </c>
      <c r="AB622" s="2">
        <v>1133</v>
      </c>
      <c r="AC622" s="2">
        <v>90</v>
      </c>
      <c r="AD622" s="2">
        <v>117</v>
      </c>
      <c r="AE622" s="2">
        <v>93</v>
      </c>
      <c r="AF622" s="5">
        <f t="shared" si="263"/>
        <v>0</v>
      </c>
      <c r="AG622" s="5">
        <f t="shared" si="264"/>
        <v>9.2056421677802522E-2</v>
      </c>
      <c r="AH622" s="5">
        <f t="shared" si="265"/>
        <v>0.84112843355605049</v>
      </c>
      <c r="AI622" s="5">
        <f t="shared" si="266"/>
        <v>6.6815144766147E-2</v>
      </c>
      <c r="AJ622" s="2">
        <v>0</v>
      </c>
      <c r="AK622" s="3">
        <v>81</v>
      </c>
      <c r="AL622" s="3">
        <v>1211</v>
      </c>
      <c r="AM622" s="3">
        <v>107</v>
      </c>
      <c r="AN622" s="3">
        <v>77</v>
      </c>
      <c r="AO622" s="3">
        <v>81</v>
      </c>
      <c r="AP622" s="1">
        <f t="shared" si="267"/>
        <v>0</v>
      </c>
      <c r="AQ622" s="1">
        <f t="shared" si="268"/>
        <v>5.7898498927805575E-2</v>
      </c>
      <c r="AR622" s="1">
        <f t="shared" si="269"/>
        <v>0.86561829878484631</v>
      </c>
      <c r="AS622" s="1">
        <f t="shared" si="270"/>
        <v>7.6483202287348104E-2</v>
      </c>
      <c r="AT622" s="5">
        <f t="shared" si="271"/>
        <v>1347</v>
      </c>
      <c r="AU622" s="3">
        <f t="shared" si="273"/>
        <v>1399</v>
      </c>
      <c r="AV622" s="2">
        <f t="shared" si="272"/>
        <v>2312</v>
      </c>
      <c r="AW622" s="1">
        <f t="shared" si="274"/>
        <v>0.34328136599851522</v>
      </c>
      <c r="AX622" s="1">
        <f t="shared" si="275"/>
        <v>0.33052180128663333</v>
      </c>
      <c r="AY622" s="1">
        <f t="shared" si="276"/>
        <v>0</v>
      </c>
      <c r="AZ622" s="1">
        <f t="shared" si="276"/>
        <v>26.772265904217299</v>
      </c>
      <c r="BA622" s="1">
        <f t="shared" si="276"/>
        <v>400.26190135811299</v>
      </c>
      <c r="BB622" s="1">
        <f t="shared" si="276"/>
        <v>35.36583273766977</v>
      </c>
      <c r="BC622" s="1">
        <f t="shared" si="277"/>
        <v>0</v>
      </c>
      <c r="BD622" s="1">
        <f t="shared" si="277"/>
        <v>42.566889383815891</v>
      </c>
      <c r="BE622" s="1">
        <f t="shared" si="277"/>
        <v>388.93778767631773</v>
      </c>
      <c r="BF622" s="1">
        <f t="shared" si="277"/>
        <v>30.895322939866368</v>
      </c>
      <c r="BG622" s="1">
        <f t="shared" si="278"/>
        <v>0</v>
      </c>
      <c r="BH622" s="1">
        <f t="shared" si="278"/>
        <v>5.7898498927805568E-2</v>
      </c>
      <c r="BI622" s="1">
        <f t="shared" si="278"/>
        <v>0.86561829878484631</v>
      </c>
      <c r="BJ622" s="1">
        <f t="shared" si="278"/>
        <v>7.6483202287348104E-2</v>
      </c>
      <c r="BK622" s="1">
        <f t="shared" si="279"/>
        <v>0</v>
      </c>
      <c r="BL622" s="1">
        <f t="shared" si="279"/>
        <v>9.2056421677802522E-2</v>
      </c>
      <c r="BM622" s="1">
        <f t="shared" si="279"/>
        <v>0.84112843355605038</v>
      </c>
      <c r="BN622" s="1">
        <f t="shared" si="279"/>
        <v>6.6815144766146986E-2</v>
      </c>
    </row>
    <row r="623" spans="1:66" hidden="1">
      <c r="A623" s="2" t="s">
        <v>1049</v>
      </c>
      <c r="B623" s="2" t="s">
        <v>105</v>
      </c>
      <c r="C623" s="2" t="s">
        <v>164</v>
      </c>
      <c r="E623" s="6" t="s">
        <v>152</v>
      </c>
      <c r="F623" s="2" t="s">
        <v>1436</v>
      </c>
      <c r="G623" s="2" t="s">
        <v>1433</v>
      </c>
      <c r="H623" s="2" t="s">
        <v>1434</v>
      </c>
      <c r="I623" s="2">
        <v>284</v>
      </c>
      <c r="J623" s="2">
        <v>45</v>
      </c>
      <c r="K623" s="2" t="str">
        <f t="shared" si="258"/>
        <v>MINERIO</v>
      </c>
      <c r="L623" s="2">
        <f t="shared" si="259"/>
        <v>4.0499999999999995E-5</v>
      </c>
      <c r="M623" s="2">
        <f t="shared" si="260"/>
        <v>69.3</v>
      </c>
      <c r="N623" s="8">
        <v>0.09</v>
      </c>
      <c r="O623" s="11">
        <v>1.54</v>
      </c>
      <c r="P623" s="11">
        <f t="shared" si="280"/>
        <v>7.3615635179153094E-2</v>
      </c>
      <c r="Q623" s="11">
        <f t="shared" si="281"/>
        <v>0.99994823359749474</v>
      </c>
      <c r="R623" s="11">
        <f t="shared" si="282"/>
        <v>126138.99218241042</v>
      </c>
      <c r="S623" s="11">
        <f t="shared" si="283"/>
        <v>1713392.2992528689</v>
      </c>
      <c r="T623" s="2">
        <v>113</v>
      </c>
      <c r="U623" s="2">
        <v>1422</v>
      </c>
      <c r="V623" s="2">
        <f t="shared" si="261"/>
        <v>7.3615635179153094E-2</v>
      </c>
      <c r="W623" s="2">
        <f t="shared" si="262"/>
        <v>0.92638436482084685</v>
      </c>
      <c r="X623" s="2">
        <v>0</v>
      </c>
      <c r="Y623" s="2">
        <v>491</v>
      </c>
      <c r="Z623" s="5">
        <v>0</v>
      </c>
      <c r="AA623" s="5">
        <v>32</v>
      </c>
      <c r="AB623" s="5">
        <v>813</v>
      </c>
      <c r="AC623" s="5">
        <v>156</v>
      </c>
      <c r="AD623" s="5">
        <v>39</v>
      </c>
      <c r="AE623" s="5">
        <v>39</v>
      </c>
      <c r="AF623" s="5">
        <f t="shared" si="263"/>
        <v>0</v>
      </c>
      <c r="AG623" s="5">
        <f t="shared" si="264"/>
        <v>3.1968031968031968E-2</v>
      </c>
      <c r="AH623" s="5">
        <f t="shared" si="265"/>
        <v>0.81218781218781222</v>
      </c>
      <c r="AI623" s="5">
        <f t="shared" si="266"/>
        <v>0.15584415584415584</v>
      </c>
      <c r="AJ623" s="5">
        <v>0</v>
      </c>
      <c r="AK623" s="3">
        <v>20</v>
      </c>
      <c r="AL623" s="3">
        <v>788</v>
      </c>
      <c r="AM623" s="3">
        <v>213</v>
      </c>
      <c r="AN623" s="3">
        <v>27</v>
      </c>
      <c r="AO623" s="3">
        <v>31</v>
      </c>
      <c r="AP623" s="1">
        <f t="shared" si="267"/>
        <v>0</v>
      </c>
      <c r="AQ623" s="1">
        <f t="shared" si="268"/>
        <v>1.9588638589618023E-2</v>
      </c>
      <c r="AR623" s="1">
        <f t="shared" si="269"/>
        <v>0.77179236043095001</v>
      </c>
      <c r="AS623" s="1">
        <f t="shared" si="270"/>
        <v>0.20861900097943192</v>
      </c>
      <c r="AT623" s="5">
        <f t="shared" si="271"/>
        <v>1001</v>
      </c>
      <c r="AU623" s="3">
        <f t="shared" si="273"/>
        <v>1021</v>
      </c>
      <c r="AV623" s="2">
        <f t="shared" si="272"/>
        <v>1535</v>
      </c>
      <c r="AW623" s="1">
        <f t="shared" si="274"/>
        <v>0.30669330669330669</v>
      </c>
      <c r="AX623" s="1">
        <f t="shared" si="275"/>
        <v>0.30068560235063663</v>
      </c>
      <c r="AY623" s="1">
        <f t="shared" si="276"/>
        <v>0</v>
      </c>
      <c r="AZ623" s="1">
        <f t="shared" si="276"/>
        <v>6.0137120470127323</v>
      </c>
      <c r="BA623" s="1">
        <f t="shared" si="276"/>
        <v>236.94025465230166</v>
      </c>
      <c r="BB623" s="1">
        <f t="shared" si="276"/>
        <v>64.046033300685608</v>
      </c>
      <c r="BC623" s="1">
        <f t="shared" si="277"/>
        <v>0</v>
      </c>
      <c r="BD623" s="1">
        <f t="shared" si="277"/>
        <v>9.814185814185814</v>
      </c>
      <c r="BE623" s="1">
        <f t="shared" si="277"/>
        <v>249.34165834165833</v>
      </c>
      <c r="BF623" s="1">
        <f t="shared" si="277"/>
        <v>47.844155844155843</v>
      </c>
      <c r="BG623" s="1">
        <f t="shared" si="278"/>
        <v>0</v>
      </c>
      <c r="BH623" s="1">
        <f t="shared" si="278"/>
        <v>1.958863858961802E-2</v>
      </c>
      <c r="BI623" s="1">
        <f t="shared" si="278"/>
        <v>0.77179236043095001</v>
      </c>
      <c r="BJ623" s="1">
        <f t="shared" si="278"/>
        <v>0.20861900097943195</v>
      </c>
      <c r="BK623" s="1">
        <f t="shared" si="279"/>
        <v>0</v>
      </c>
      <c r="BL623" s="1">
        <f t="shared" si="279"/>
        <v>3.1968031968031968E-2</v>
      </c>
      <c r="BM623" s="1">
        <f t="shared" si="279"/>
        <v>0.81218781218781211</v>
      </c>
      <c r="BN623" s="1">
        <f t="shared" si="279"/>
        <v>0.15584415584415584</v>
      </c>
    </row>
    <row r="624" spans="1:66" hidden="1">
      <c r="A624" s="2" t="s">
        <v>1049</v>
      </c>
      <c r="B624" s="2" t="s">
        <v>105</v>
      </c>
      <c r="C624" s="2" t="s">
        <v>164</v>
      </c>
      <c r="E624" s="6" t="s">
        <v>137</v>
      </c>
      <c r="F624" s="2" t="s">
        <v>6</v>
      </c>
      <c r="G624" s="2" t="s">
        <v>6</v>
      </c>
      <c r="H624" s="2" t="s">
        <v>1434</v>
      </c>
      <c r="I624" s="2">
        <v>140</v>
      </c>
      <c r="J624" s="2">
        <v>35</v>
      </c>
      <c r="K624" s="2" t="str">
        <f t="shared" si="258"/>
        <v>ESTERIL</v>
      </c>
      <c r="L624" s="2">
        <f t="shared" si="259"/>
        <v>3.15E-5</v>
      </c>
      <c r="M624" s="2">
        <f t="shared" si="260"/>
        <v>2.1</v>
      </c>
      <c r="N624" s="9">
        <v>0.09</v>
      </c>
      <c r="O624" s="10">
        <v>0.06</v>
      </c>
      <c r="P624" s="11">
        <f t="shared" si="280"/>
        <v>1.4247551202137132E-2</v>
      </c>
      <c r="Q624" s="11">
        <f t="shared" si="281"/>
        <v>0.99998712974902215</v>
      </c>
      <c r="R624" s="11">
        <f t="shared" si="282"/>
        <v>16958.589492430987</v>
      </c>
      <c r="S624" s="11">
        <f t="shared" si="283"/>
        <v>1190265.6807847959</v>
      </c>
      <c r="T624" s="2">
        <v>16</v>
      </c>
      <c r="U624" s="2">
        <v>1107</v>
      </c>
      <c r="V624" s="2">
        <f t="shared" si="261"/>
        <v>1.4247551202137132E-2</v>
      </c>
      <c r="W624" s="2">
        <f t="shared" si="262"/>
        <v>0.98575244879786283</v>
      </c>
      <c r="X624" s="2">
        <v>0</v>
      </c>
      <c r="Y624" s="2">
        <v>361</v>
      </c>
      <c r="Z624" s="5">
        <v>0</v>
      </c>
      <c r="AA624" s="5">
        <v>10</v>
      </c>
      <c r="AB624" s="5">
        <v>335</v>
      </c>
      <c r="AC624" s="5">
        <v>408</v>
      </c>
      <c r="AD624" s="5">
        <v>9</v>
      </c>
      <c r="AE624" s="5">
        <v>13</v>
      </c>
      <c r="AF624" s="5">
        <f t="shared" si="263"/>
        <v>0</v>
      </c>
      <c r="AG624" s="5">
        <f t="shared" si="264"/>
        <v>1.3280212483399735E-2</v>
      </c>
      <c r="AH624" s="5">
        <f t="shared" si="265"/>
        <v>0.4448871181938911</v>
      </c>
      <c r="AI624" s="5">
        <f t="shared" si="266"/>
        <v>0.54183266932270913</v>
      </c>
      <c r="AJ624" s="5">
        <v>0</v>
      </c>
      <c r="AK624" s="3">
        <v>5</v>
      </c>
      <c r="AL624" s="3">
        <v>262</v>
      </c>
      <c r="AM624" s="3">
        <v>494</v>
      </c>
      <c r="AN624" s="3">
        <v>3</v>
      </c>
      <c r="AO624" s="3">
        <v>10</v>
      </c>
      <c r="AP624" s="1">
        <f t="shared" si="267"/>
        <v>0</v>
      </c>
      <c r="AQ624" s="1">
        <f t="shared" si="268"/>
        <v>6.5703022339027592E-3</v>
      </c>
      <c r="AR624" s="1">
        <f t="shared" si="269"/>
        <v>0.34428383705650462</v>
      </c>
      <c r="AS624" s="1">
        <f t="shared" si="270"/>
        <v>0.64914586070959268</v>
      </c>
      <c r="AT624" s="5">
        <f t="shared" si="271"/>
        <v>753</v>
      </c>
      <c r="AU624" s="3">
        <f t="shared" si="273"/>
        <v>761</v>
      </c>
      <c r="AV624" s="2">
        <f t="shared" si="272"/>
        <v>1123</v>
      </c>
      <c r="AW624" s="1">
        <f t="shared" si="274"/>
        <v>0.29827357237715801</v>
      </c>
      <c r="AX624" s="1">
        <f t="shared" si="275"/>
        <v>0.29513797634691197</v>
      </c>
      <c r="AY624" s="1">
        <f t="shared" si="276"/>
        <v>0</v>
      </c>
      <c r="AZ624" s="1">
        <f t="shared" si="276"/>
        <v>1.4756898817345598</v>
      </c>
      <c r="BA624" s="1">
        <f t="shared" si="276"/>
        <v>77.326149802890939</v>
      </c>
      <c r="BB624" s="1">
        <f t="shared" si="276"/>
        <v>145.7981603153745</v>
      </c>
      <c r="BC624" s="1">
        <f t="shared" si="277"/>
        <v>0</v>
      </c>
      <c r="BD624" s="1">
        <f t="shared" si="277"/>
        <v>2.9827357237715804</v>
      </c>
      <c r="BE624" s="1">
        <f t="shared" si="277"/>
        <v>99.921646746347932</v>
      </c>
      <c r="BF624" s="1">
        <f t="shared" si="277"/>
        <v>121.69561752988047</v>
      </c>
      <c r="BG624" s="1">
        <f t="shared" si="278"/>
        <v>0</v>
      </c>
      <c r="BH624" s="1">
        <f t="shared" si="278"/>
        <v>6.5703022339027601E-3</v>
      </c>
      <c r="BI624" s="1">
        <f t="shared" si="278"/>
        <v>0.34428383705650462</v>
      </c>
      <c r="BJ624" s="1">
        <f t="shared" si="278"/>
        <v>0.64914586070959268</v>
      </c>
      <c r="BK624" s="1">
        <f t="shared" si="279"/>
        <v>0</v>
      </c>
      <c r="BL624" s="1">
        <f t="shared" si="279"/>
        <v>1.3280212483399736E-2</v>
      </c>
      <c r="BM624" s="1">
        <f t="shared" si="279"/>
        <v>0.44488711819389115</v>
      </c>
      <c r="BN624" s="1">
        <f t="shared" si="279"/>
        <v>0.54183266932270924</v>
      </c>
    </row>
    <row r="625" spans="1:66" hidden="1">
      <c r="A625" s="2" t="s">
        <v>1049</v>
      </c>
      <c r="B625" s="2" t="s">
        <v>105</v>
      </c>
      <c r="C625" s="2" t="s">
        <v>164</v>
      </c>
      <c r="E625" s="6" t="s">
        <v>132</v>
      </c>
      <c r="F625" s="2" t="s">
        <v>1436</v>
      </c>
      <c r="G625" s="2" t="s">
        <v>1433</v>
      </c>
      <c r="H625" s="2" t="s">
        <v>1434</v>
      </c>
      <c r="I625" s="2">
        <v>57</v>
      </c>
      <c r="J625" s="2">
        <v>30</v>
      </c>
      <c r="K625" s="2" t="str">
        <f t="shared" si="258"/>
        <v>ESTERIL</v>
      </c>
      <c r="L625" s="2">
        <f t="shared" si="259"/>
        <v>2.6999999999999999E-5</v>
      </c>
      <c r="M625" s="2">
        <f t="shared" si="260"/>
        <v>5.1000000000000005</v>
      </c>
      <c r="N625" s="8">
        <v>0.09</v>
      </c>
      <c r="O625" s="11">
        <v>0.17</v>
      </c>
      <c r="P625" s="11">
        <f t="shared" si="280"/>
        <v>9.7441480675013611E-2</v>
      </c>
      <c r="Q625" s="11">
        <f t="shared" si="281"/>
        <v>0.99994123295878912</v>
      </c>
      <c r="R625" s="11">
        <f t="shared" si="282"/>
        <v>213147.48992923246</v>
      </c>
      <c r="S625" s="11">
        <f t="shared" si="283"/>
        <v>2187312.4505646066</v>
      </c>
      <c r="T625" s="2">
        <v>179</v>
      </c>
      <c r="U625" s="2">
        <v>1658</v>
      </c>
      <c r="V625" s="2">
        <f t="shared" si="261"/>
        <v>9.7441480675013611E-2</v>
      </c>
      <c r="W625" s="2">
        <f t="shared" si="262"/>
        <v>0.90255851932498643</v>
      </c>
      <c r="X625" s="2">
        <v>0</v>
      </c>
      <c r="Y625" s="2">
        <v>485</v>
      </c>
      <c r="Z625" s="2">
        <v>0</v>
      </c>
      <c r="AA625" s="2">
        <v>57</v>
      </c>
      <c r="AB625" s="2">
        <v>926</v>
      </c>
      <c r="AC625" s="2">
        <v>132</v>
      </c>
      <c r="AD625" s="2">
        <v>71</v>
      </c>
      <c r="AE625" s="2">
        <v>58</v>
      </c>
      <c r="AF625" s="5">
        <f t="shared" si="263"/>
        <v>0</v>
      </c>
      <c r="AG625" s="5">
        <f t="shared" si="264"/>
        <v>5.1121076233183856E-2</v>
      </c>
      <c r="AH625" s="5">
        <f t="shared" si="265"/>
        <v>0.83049327354260094</v>
      </c>
      <c r="AI625" s="5">
        <f t="shared" si="266"/>
        <v>0.11838565022421525</v>
      </c>
      <c r="AJ625" s="2">
        <v>0</v>
      </c>
      <c r="AK625" s="3">
        <v>24</v>
      </c>
      <c r="AL625" s="3">
        <v>975</v>
      </c>
      <c r="AM625" s="3">
        <v>164</v>
      </c>
      <c r="AN625" s="3">
        <v>31</v>
      </c>
      <c r="AO625" s="3">
        <v>50</v>
      </c>
      <c r="AP625" s="1">
        <f t="shared" si="267"/>
        <v>0</v>
      </c>
      <c r="AQ625" s="1">
        <f t="shared" si="268"/>
        <v>2.063628546861565E-2</v>
      </c>
      <c r="AR625" s="1">
        <f t="shared" si="269"/>
        <v>0.83834909716251071</v>
      </c>
      <c r="AS625" s="1">
        <f t="shared" si="270"/>
        <v>0.14101461736887361</v>
      </c>
      <c r="AT625" s="5">
        <f t="shared" si="271"/>
        <v>1115</v>
      </c>
      <c r="AU625" s="3">
        <f t="shared" si="273"/>
        <v>1163</v>
      </c>
      <c r="AV625" s="2">
        <f t="shared" si="272"/>
        <v>1837</v>
      </c>
      <c r="AW625" s="1">
        <f t="shared" si="274"/>
        <v>0.32950672645739909</v>
      </c>
      <c r="AX625" s="1">
        <f t="shared" si="275"/>
        <v>0.31590713671539122</v>
      </c>
      <c r="AY625" s="1">
        <f t="shared" si="276"/>
        <v>0</v>
      </c>
      <c r="AZ625" s="1">
        <f t="shared" si="276"/>
        <v>7.5817712811693898</v>
      </c>
      <c r="BA625" s="1">
        <f t="shared" si="276"/>
        <v>308.00945829750646</v>
      </c>
      <c r="BB625" s="1">
        <f t="shared" si="276"/>
        <v>51.808770421324162</v>
      </c>
      <c r="BC625" s="1">
        <f t="shared" si="277"/>
        <v>0</v>
      </c>
      <c r="BD625" s="1">
        <f t="shared" si="277"/>
        <v>18.781883408071749</v>
      </c>
      <c r="BE625" s="1">
        <f t="shared" si="277"/>
        <v>305.12322869955153</v>
      </c>
      <c r="BF625" s="1">
        <f t="shared" si="277"/>
        <v>43.494887892376681</v>
      </c>
      <c r="BG625" s="1">
        <f t="shared" si="278"/>
        <v>0</v>
      </c>
      <c r="BH625" s="1">
        <f t="shared" si="278"/>
        <v>2.063628546861565E-2</v>
      </c>
      <c r="BI625" s="1">
        <f t="shared" si="278"/>
        <v>0.83834909716251083</v>
      </c>
      <c r="BJ625" s="1">
        <f t="shared" si="278"/>
        <v>0.14101461736887361</v>
      </c>
      <c r="BK625" s="1">
        <f t="shared" si="279"/>
        <v>0</v>
      </c>
      <c r="BL625" s="1">
        <f t="shared" si="279"/>
        <v>5.1121076233183863E-2</v>
      </c>
      <c r="BM625" s="1">
        <f t="shared" si="279"/>
        <v>0.83049327354260083</v>
      </c>
      <c r="BN625" s="1">
        <f t="shared" si="279"/>
        <v>0.11838565022421525</v>
      </c>
    </row>
    <row r="626" spans="1:66" hidden="1">
      <c r="A626" s="2" t="s">
        <v>1049</v>
      </c>
      <c r="B626" s="2" t="s">
        <v>105</v>
      </c>
      <c r="C626" s="2" t="s">
        <v>164</v>
      </c>
      <c r="E626" s="6" t="s">
        <v>133</v>
      </c>
      <c r="F626" s="2" t="s">
        <v>1436</v>
      </c>
      <c r="G626" s="2" t="s">
        <v>6</v>
      </c>
      <c r="H626" s="2" t="s">
        <v>1434</v>
      </c>
      <c r="I626" s="2">
        <v>104</v>
      </c>
      <c r="J626" s="2">
        <v>30</v>
      </c>
      <c r="K626" s="2" t="str">
        <f t="shared" si="258"/>
        <v>MINERIO</v>
      </c>
      <c r="L626" s="2">
        <f t="shared" si="259"/>
        <v>2.6999999999999999E-5</v>
      </c>
      <c r="M626" s="2">
        <f t="shared" si="260"/>
        <v>16.8</v>
      </c>
      <c r="N626" s="9">
        <v>0.09</v>
      </c>
      <c r="O626" s="10">
        <v>0.56000000000000005</v>
      </c>
      <c r="P626" s="11">
        <f t="shared" si="280"/>
        <v>1.3561741613133477E-2</v>
      </c>
      <c r="Q626" s="11">
        <f t="shared" si="281"/>
        <v>0.99999018696922481</v>
      </c>
      <c r="R626" s="11">
        <f t="shared" si="282"/>
        <v>25194.583154889366</v>
      </c>
      <c r="S626" s="11">
        <f t="shared" si="283"/>
        <v>1857750.7696556298</v>
      </c>
      <c r="T626" s="2">
        <v>19</v>
      </c>
      <c r="U626" s="2">
        <v>1382</v>
      </c>
      <c r="V626" s="2">
        <f t="shared" si="261"/>
        <v>1.3561741613133477E-2</v>
      </c>
      <c r="W626" s="2">
        <f t="shared" si="262"/>
        <v>0.9864382583868665</v>
      </c>
      <c r="X626" s="2">
        <v>0</v>
      </c>
      <c r="Y626" s="2">
        <v>400</v>
      </c>
      <c r="Z626" s="5">
        <v>0</v>
      </c>
      <c r="AA626" s="5">
        <v>16</v>
      </c>
      <c r="AB626" s="5">
        <v>667</v>
      </c>
      <c r="AC626" s="5">
        <v>228</v>
      </c>
      <c r="AD626" s="5">
        <v>23</v>
      </c>
      <c r="AE626" s="5">
        <v>28</v>
      </c>
      <c r="AF626" s="5">
        <f t="shared" si="263"/>
        <v>0</v>
      </c>
      <c r="AG626" s="5">
        <f t="shared" si="264"/>
        <v>1.756311745334797E-2</v>
      </c>
      <c r="AH626" s="5">
        <f t="shared" si="265"/>
        <v>0.73216245883644349</v>
      </c>
      <c r="AI626" s="5">
        <f t="shared" si="266"/>
        <v>0.25027442371020858</v>
      </c>
      <c r="AJ626" s="2">
        <v>0</v>
      </c>
      <c r="AK626" s="3">
        <v>4</v>
      </c>
      <c r="AL626" s="3">
        <v>610</v>
      </c>
      <c r="AM626" s="3">
        <v>325</v>
      </c>
      <c r="AN626" s="3">
        <v>3</v>
      </c>
      <c r="AO626" s="3">
        <v>20</v>
      </c>
      <c r="AP626" s="1">
        <f t="shared" si="267"/>
        <v>0</v>
      </c>
      <c r="AQ626" s="1">
        <f t="shared" si="268"/>
        <v>4.2598509052183178E-3</v>
      </c>
      <c r="AR626" s="1">
        <f t="shared" si="269"/>
        <v>0.64962726304579343</v>
      </c>
      <c r="AS626" s="1">
        <f t="shared" si="270"/>
        <v>0.34611288604898827</v>
      </c>
      <c r="AT626" s="5">
        <f t="shared" si="271"/>
        <v>911</v>
      </c>
      <c r="AU626" s="3">
        <f t="shared" si="273"/>
        <v>939</v>
      </c>
      <c r="AV626" s="2">
        <f t="shared" si="272"/>
        <v>1401</v>
      </c>
      <c r="AW626" s="1">
        <f t="shared" si="274"/>
        <v>0.30757409440175631</v>
      </c>
      <c r="AX626" s="1">
        <f t="shared" si="275"/>
        <v>0.29840255591054315</v>
      </c>
      <c r="AY626" s="1">
        <f t="shared" si="276"/>
        <v>0</v>
      </c>
      <c r="AZ626" s="1">
        <f t="shared" si="276"/>
        <v>1.1936102236421726</v>
      </c>
      <c r="BA626" s="1">
        <f t="shared" si="276"/>
        <v>182.02555910543131</v>
      </c>
      <c r="BB626" s="1">
        <f t="shared" si="276"/>
        <v>96.980830670926522</v>
      </c>
      <c r="BC626" s="1">
        <f t="shared" si="277"/>
        <v>0</v>
      </c>
      <c r="BD626" s="1">
        <f t="shared" si="277"/>
        <v>4.921185510428101</v>
      </c>
      <c r="BE626" s="1">
        <f t="shared" si="277"/>
        <v>205.15192096597147</v>
      </c>
      <c r="BF626" s="1">
        <f t="shared" si="277"/>
        <v>70.126893523600444</v>
      </c>
      <c r="BG626" s="1">
        <f t="shared" si="278"/>
        <v>0</v>
      </c>
      <c r="BH626" s="1">
        <f t="shared" si="278"/>
        <v>4.2598509052183178E-3</v>
      </c>
      <c r="BI626" s="1">
        <f t="shared" si="278"/>
        <v>0.64962726304579343</v>
      </c>
      <c r="BJ626" s="1">
        <f t="shared" si="278"/>
        <v>0.34611288604898832</v>
      </c>
      <c r="BK626" s="1">
        <f t="shared" si="279"/>
        <v>0</v>
      </c>
      <c r="BL626" s="1">
        <f t="shared" si="279"/>
        <v>1.7563117453347966E-2</v>
      </c>
      <c r="BM626" s="1">
        <f t="shared" si="279"/>
        <v>0.73216245883644337</v>
      </c>
      <c r="BN626" s="1">
        <f t="shared" si="279"/>
        <v>0.25027442371020853</v>
      </c>
    </row>
    <row r="627" spans="1:66" hidden="1">
      <c r="A627" s="2" t="s">
        <v>1049</v>
      </c>
      <c r="B627" s="2" t="s">
        <v>105</v>
      </c>
      <c r="C627" s="2" t="s">
        <v>164</v>
      </c>
      <c r="E627" s="6" t="s">
        <v>137</v>
      </c>
      <c r="F627" s="2" t="s">
        <v>6</v>
      </c>
      <c r="G627" s="2" t="s">
        <v>6</v>
      </c>
      <c r="H627" s="2" t="s">
        <v>1434</v>
      </c>
      <c r="I627" s="2">
        <v>146</v>
      </c>
      <c r="J627" s="2">
        <v>25</v>
      </c>
      <c r="K627" s="2" t="str">
        <f t="shared" si="258"/>
        <v>ESTERIL</v>
      </c>
      <c r="L627" s="2">
        <f t="shared" si="259"/>
        <v>2.2500000000000001E-5</v>
      </c>
      <c r="M627" s="2">
        <f t="shared" si="260"/>
        <v>1</v>
      </c>
      <c r="N627" s="9">
        <v>0.09</v>
      </c>
      <c r="O627" s="10">
        <v>0.04</v>
      </c>
      <c r="P627" s="11">
        <f t="shared" si="280"/>
        <v>0</v>
      </c>
      <c r="Q627" s="11">
        <f t="shared" si="281"/>
        <v>1</v>
      </c>
      <c r="R627" s="11">
        <f t="shared" si="282"/>
        <v>0</v>
      </c>
      <c r="S627" s="11">
        <f t="shared" si="283"/>
        <v>1846881</v>
      </c>
      <c r="T627" s="2">
        <v>0</v>
      </c>
      <c r="U627" s="2">
        <v>1359</v>
      </c>
      <c r="V627" s="2">
        <f t="shared" si="261"/>
        <v>0</v>
      </c>
      <c r="W627" s="2">
        <f t="shared" si="262"/>
        <v>1</v>
      </c>
      <c r="X627" s="2">
        <v>0</v>
      </c>
      <c r="Y627" s="2">
        <v>410</v>
      </c>
      <c r="Z627" s="5">
        <v>0</v>
      </c>
      <c r="AA627" s="5">
        <v>13</v>
      </c>
      <c r="AB627" s="5">
        <v>597</v>
      </c>
      <c r="AC627" s="5">
        <v>278</v>
      </c>
      <c r="AD627" s="5">
        <v>11</v>
      </c>
      <c r="AE627" s="5">
        <v>18</v>
      </c>
      <c r="AF627" s="5">
        <f t="shared" si="263"/>
        <v>0</v>
      </c>
      <c r="AG627" s="5">
        <f t="shared" si="264"/>
        <v>1.4639639639639639E-2</v>
      </c>
      <c r="AH627" s="5">
        <f t="shared" si="265"/>
        <v>0.67229729729729726</v>
      </c>
      <c r="AI627" s="5">
        <f t="shared" si="266"/>
        <v>0.31306306306306309</v>
      </c>
      <c r="AJ627" s="5">
        <v>0</v>
      </c>
      <c r="AK627" s="3">
        <v>3</v>
      </c>
      <c r="AL627" s="3">
        <v>530</v>
      </c>
      <c r="AM627" s="3">
        <v>363</v>
      </c>
      <c r="AN627" s="3">
        <v>5</v>
      </c>
      <c r="AO627" s="3">
        <v>14</v>
      </c>
      <c r="AP627" s="1">
        <f t="shared" si="267"/>
        <v>0</v>
      </c>
      <c r="AQ627" s="1">
        <f t="shared" si="268"/>
        <v>3.3482142857142855E-3</v>
      </c>
      <c r="AR627" s="1">
        <f t="shared" si="269"/>
        <v>0.5915178571428571</v>
      </c>
      <c r="AS627" s="1">
        <f t="shared" si="270"/>
        <v>0.40513392857142855</v>
      </c>
      <c r="AT627" s="5">
        <f t="shared" si="271"/>
        <v>888</v>
      </c>
      <c r="AU627" s="3">
        <f t="shared" si="273"/>
        <v>896</v>
      </c>
      <c r="AV627" s="2">
        <f t="shared" si="272"/>
        <v>1359</v>
      </c>
      <c r="AW627" s="1">
        <f t="shared" si="274"/>
        <v>0.30608108108108106</v>
      </c>
      <c r="AX627" s="1">
        <f t="shared" si="275"/>
        <v>0.30334821428571429</v>
      </c>
      <c r="AY627" s="1">
        <f t="shared" si="276"/>
        <v>0</v>
      </c>
      <c r="AZ627" s="1">
        <f t="shared" si="276"/>
        <v>0.91004464285714293</v>
      </c>
      <c r="BA627" s="1">
        <f t="shared" si="276"/>
        <v>160.77455357142858</v>
      </c>
      <c r="BB627" s="1">
        <f t="shared" si="276"/>
        <v>110.11540178571428</v>
      </c>
      <c r="BC627" s="1">
        <f t="shared" si="277"/>
        <v>0</v>
      </c>
      <c r="BD627" s="1">
        <f t="shared" si="277"/>
        <v>3.9790540540540538</v>
      </c>
      <c r="BE627" s="1">
        <f t="shared" si="277"/>
        <v>182.73040540540541</v>
      </c>
      <c r="BF627" s="1">
        <f t="shared" si="277"/>
        <v>85.09054054054053</v>
      </c>
      <c r="BG627" s="1">
        <f t="shared" si="278"/>
        <v>0</v>
      </c>
      <c r="BH627" s="1">
        <f t="shared" si="278"/>
        <v>3.348214285714286E-3</v>
      </c>
      <c r="BI627" s="1">
        <f t="shared" si="278"/>
        <v>0.59151785714285721</v>
      </c>
      <c r="BJ627" s="1">
        <f t="shared" si="278"/>
        <v>0.40513392857142855</v>
      </c>
      <c r="BK627" s="1">
        <f t="shared" si="279"/>
        <v>0</v>
      </c>
      <c r="BL627" s="1">
        <f t="shared" si="279"/>
        <v>1.4639639639639641E-2</v>
      </c>
      <c r="BM627" s="1">
        <f t="shared" si="279"/>
        <v>0.67229729729729737</v>
      </c>
      <c r="BN627" s="1">
        <f t="shared" si="279"/>
        <v>0.31306306306306309</v>
      </c>
    </row>
    <row r="628" spans="1:66" hidden="1">
      <c r="A628" s="2" t="s">
        <v>1049</v>
      </c>
      <c r="B628" s="2" t="s">
        <v>105</v>
      </c>
      <c r="C628" s="2" t="s">
        <v>164</v>
      </c>
      <c r="E628" s="6" t="s">
        <v>49</v>
      </c>
      <c r="F628" s="2" t="s">
        <v>6</v>
      </c>
      <c r="G628" s="2" t="s">
        <v>6</v>
      </c>
      <c r="H628" s="2" t="s">
        <v>1434</v>
      </c>
      <c r="I628" s="2">
        <v>228</v>
      </c>
      <c r="J628" s="2">
        <v>10</v>
      </c>
      <c r="K628" s="2" t="str">
        <f t="shared" si="258"/>
        <v>ESTERIL</v>
      </c>
      <c r="L628" s="2">
        <f t="shared" si="259"/>
        <v>8.9999999999999985E-6</v>
      </c>
      <c r="M628" s="2">
        <f t="shared" si="260"/>
        <v>0.3</v>
      </c>
      <c r="N628" s="8">
        <v>0.09</v>
      </c>
      <c r="O628" s="11">
        <v>0.03</v>
      </c>
      <c r="P628" s="11">
        <f t="shared" si="280"/>
        <v>0</v>
      </c>
      <c r="Q628" s="11">
        <f t="shared" si="281"/>
        <v>1</v>
      </c>
      <c r="R628" s="11">
        <f t="shared" si="282"/>
        <v>0</v>
      </c>
      <c r="S628" s="11">
        <f t="shared" si="283"/>
        <v>175561</v>
      </c>
      <c r="T628" s="2">
        <v>0</v>
      </c>
      <c r="U628" s="2">
        <v>419</v>
      </c>
      <c r="V628" s="2">
        <f t="shared" si="261"/>
        <v>0</v>
      </c>
      <c r="W628" s="2">
        <f t="shared" si="262"/>
        <v>1</v>
      </c>
      <c r="X628" s="2">
        <v>0</v>
      </c>
      <c r="Y628" s="2">
        <v>227</v>
      </c>
      <c r="Z628" s="5">
        <v>0</v>
      </c>
      <c r="AA628" s="5">
        <v>4</v>
      </c>
      <c r="AB628" s="5">
        <v>170</v>
      </c>
      <c r="AC628" s="5">
        <v>128</v>
      </c>
      <c r="AD628" s="5">
        <v>3</v>
      </c>
      <c r="AE628" s="5">
        <v>10</v>
      </c>
      <c r="AF628" s="5">
        <f t="shared" si="263"/>
        <v>0</v>
      </c>
      <c r="AG628" s="5">
        <f t="shared" si="264"/>
        <v>1.3245033112582781E-2</v>
      </c>
      <c r="AH628" s="5">
        <f t="shared" si="265"/>
        <v>0.5629139072847682</v>
      </c>
      <c r="AI628" s="5">
        <f t="shared" si="266"/>
        <v>0.42384105960264901</v>
      </c>
      <c r="AJ628" s="5">
        <v>0</v>
      </c>
      <c r="AK628" s="3">
        <v>1</v>
      </c>
      <c r="AL628" s="3">
        <v>138</v>
      </c>
      <c r="AM628" s="3">
        <v>163</v>
      </c>
      <c r="AN628" s="3">
        <v>2</v>
      </c>
      <c r="AO628" s="3">
        <v>11</v>
      </c>
      <c r="AP628" s="1">
        <f t="shared" si="267"/>
        <v>0</v>
      </c>
      <c r="AQ628" s="1">
        <f t="shared" si="268"/>
        <v>3.3112582781456954E-3</v>
      </c>
      <c r="AR628" s="1">
        <f t="shared" si="269"/>
        <v>0.45695364238410596</v>
      </c>
      <c r="AS628" s="1">
        <f t="shared" si="270"/>
        <v>0.53973509933774833</v>
      </c>
      <c r="AT628" s="5">
        <f t="shared" si="271"/>
        <v>302</v>
      </c>
      <c r="AU628" s="3">
        <f t="shared" si="273"/>
        <v>302</v>
      </c>
      <c r="AV628" s="2">
        <f t="shared" si="272"/>
        <v>419</v>
      </c>
      <c r="AW628" s="1">
        <f t="shared" si="274"/>
        <v>0.27748344370860928</v>
      </c>
      <c r="AX628" s="1">
        <f t="shared" si="275"/>
        <v>0.27748344370860928</v>
      </c>
      <c r="AY628" s="1">
        <f t="shared" si="276"/>
        <v>0</v>
      </c>
      <c r="AZ628" s="1">
        <f t="shared" si="276"/>
        <v>0.27748344370860928</v>
      </c>
      <c r="BA628" s="1">
        <f t="shared" si="276"/>
        <v>38.29271523178808</v>
      </c>
      <c r="BB628" s="1">
        <f t="shared" si="276"/>
        <v>45.229801324503313</v>
      </c>
      <c r="BC628" s="1">
        <f t="shared" si="277"/>
        <v>0</v>
      </c>
      <c r="BD628" s="1">
        <f t="shared" si="277"/>
        <v>1.1099337748344371</v>
      </c>
      <c r="BE628" s="1">
        <f t="shared" si="277"/>
        <v>47.172185430463578</v>
      </c>
      <c r="BF628" s="1">
        <f t="shared" si="277"/>
        <v>35.517880794701988</v>
      </c>
      <c r="BG628" s="1">
        <f t="shared" si="278"/>
        <v>0</v>
      </c>
      <c r="BH628" s="1">
        <f t="shared" si="278"/>
        <v>3.3112582781456949E-3</v>
      </c>
      <c r="BI628" s="1">
        <f t="shared" si="278"/>
        <v>0.45695364238410591</v>
      </c>
      <c r="BJ628" s="1">
        <f t="shared" si="278"/>
        <v>0.53973509933774833</v>
      </c>
      <c r="BK628" s="1">
        <f t="shared" si="279"/>
        <v>0</v>
      </c>
      <c r="BL628" s="1">
        <f t="shared" si="279"/>
        <v>1.324503311258278E-2</v>
      </c>
      <c r="BM628" s="1">
        <f t="shared" si="279"/>
        <v>0.5629139072847682</v>
      </c>
      <c r="BN628" s="1">
        <f t="shared" si="279"/>
        <v>0.42384105960264895</v>
      </c>
    </row>
    <row r="629" spans="1:66" hidden="1">
      <c r="A629" s="2" t="s">
        <v>161</v>
      </c>
      <c r="B629" s="2" t="s">
        <v>105</v>
      </c>
      <c r="C629" s="2" t="s">
        <v>164</v>
      </c>
      <c r="D629" s="2" t="s">
        <v>277</v>
      </c>
      <c r="E629" s="6" t="s">
        <v>6</v>
      </c>
      <c r="F629" s="2" t="s">
        <v>6</v>
      </c>
      <c r="G629" s="2" t="s">
        <v>6</v>
      </c>
      <c r="H629" s="2" t="s">
        <v>1434</v>
      </c>
      <c r="I629" s="2">
        <v>114</v>
      </c>
      <c r="J629" s="2">
        <v>5</v>
      </c>
      <c r="K629" s="2" t="str">
        <f t="shared" si="258"/>
        <v>ESTERIL</v>
      </c>
      <c r="L629" s="2">
        <f t="shared" si="259"/>
        <v>4.4999999999999993E-6</v>
      </c>
      <c r="M629" s="2">
        <f t="shared" si="260"/>
        <v>0</v>
      </c>
      <c r="N629" s="8">
        <v>0.09</v>
      </c>
      <c r="O629" s="11">
        <v>0</v>
      </c>
      <c r="P629" s="11">
        <f t="shared" si="280"/>
        <v>0</v>
      </c>
      <c r="Q629" s="11">
        <f t="shared" si="281"/>
        <v>1</v>
      </c>
      <c r="R629" s="11">
        <f t="shared" si="282"/>
        <v>0</v>
      </c>
      <c r="S629" s="11">
        <f t="shared" si="283"/>
        <v>105625</v>
      </c>
      <c r="T629" s="2">
        <v>0</v>
      </c>
      <c r="U629" s="2">
        <v>325</v>
      </c>
      <c r="V629" s="2">
        <f t="shared" si="261"/>
        <v>0</v>
      </c>
      <c r="W629" s="2">
        <f t="shared" si="262"/>
        <v>1</v>
      </c>
      <c r="X629" s="2">
        <v>0</v>
      </c>
      <c r="Y629" s="2">
        <v>212</v>
      </c>
      <c r="Z629" s="5">
        <v>0</v>
      </c>
      <c r="AA629" s="5">
        <v>0</v>
      </c>
      <c r="AB629" s="5">
        <v>88</v>
      </c>
      <c r="AC629" s="5">
        <v>165</v>
      </c>
      <c r="AD629" s="5">
        <v>0</v>
      </c>
      <c r="AE629" s="5">
        <v>0</v>
      </c>
      <c r="AF629" s="5">
        <f t="shared" si="263"/>
        <v>0</v>
      </c>
      <c r="AG629" s="5">
        <f t="shared" si="264"/>
        <v>0</v>
      </c>
      <c r="AH629" s="5">
        <f t="shared" si="265"/>
        <v>0.34782608695652173</v>
      </c>
      <c r="AI629" s="5">
        <f t="shared" si="266"/>
        <v>0.65217391304347827</v>
      </c>
      <c r="AJ629" s="5">
        <v>0</v>
      </c>
      <c r="AK629" s="3">
        <v>0</v>
      </c>
      <c r="AL629" s="3">
        <v>64</v>
      </c>
      <c r="AM629" s="3">
        <v>189</v>
      </c>
      <c r="AN629" s="3">
        <v>0</v>
      </c>
      <c r="AO629" s="3">
        <v>0</v>
      </c>
      <c r="AP629" s="1">
        <f t="shared" si="267"/>
        <v>0</v>
      </c>
      <c r="AQ629" s="1">
        <f t="shared" si="268"/>
        <v>0</v>
      </c>
      <c r="AR629" s="1">
        <f t="shared" si="269"/>
        <v>0.25296442687747034</v>
      </c>
      <c r="AS629" s="1">
        <f t="shared" si="270"/>
        <v>0.74703557312252966</v>
      </c>
      <c r="AT629" s="5">
        <f t="shared" si="271"/>
        <v>253</v>
      </c>
      <c r="AU629" s="3">
        <f t="shared" si="273"/>
        <v>253</v>
      </c>
      <c r="AV629" s="2">
        <f t="shared" si="272"/>
        <v>325</v>
      </c>
      <c r="AW629" s="1">
        <f t="shared" si="274"/>
        <v>0.25691699604743085</v>
      </c>
      <c r="AX629" s="1">
        <f t="shared" si="275"/>
        <v>0.25691699604743085</v>
      </c>
      <c r="AY629" s="1">
        <f t="shared" si="276"/>
        <v>0</v>
      </c>
      <c r="AZ629" s="1">
        <f t="shared" si="276"/>
        <v>0</v>
      </c>
      <c r="BA629" s="1">
        <f t="shared" si="276"/>
        <v>16.442687747035574</v>
      </c>
      <c r="BB629" s="1">
        <f t="shared" si="276"/>
        <v>48.557312252964429</v>
      </c>
      <c r="BC629" s="1">
        <f t="shared" si="277"/>
        <v>0</v>
      </c>
      <c r="BD629" s="1">
        <f t="shared" si="277"/>
        <v>0</v>
      </c>
      <c r="BE629" s="1">
        <f t="shared" si="277"/>
        <v>22.608695652173914</v>
      </c>
      <c r="BF629" s="1">
        <f t="shared" si="277"/>
        <v>42.391304347826086</v>
      </c>
      <c r="BG629" s="1">
        <f t="shared" si="278"/>
        <v>0</v>
      </c>
      <c r="BH629" s="1">
        <f t="shared" si="278"/>
        <v>0</v>
      </c>
      <c r="BI629" s="1">
        <f t="shared" si="278"/>
        <v>0.25296442687747039</v>
      </c>
      <c r="BJ629" s="1">
        <f t="shared" si="278"/>
        <v>0.74703557312252966</v>
      </c>
      <c r="BK629" s="1">
        <f t="shared" si="279"/>
        <v>0</v>
      </c>
      <c r="BL629" s="1">
        <f t="shared" si="279"/>
        <v>0</v>
      </c>
      <c r="BM629" s="1">
        <f t="shared" si="279"/>
        <v>0.34782608695652173</v>
      </c>
      <c r="BN629" s="1">
        <f t="shared" si="279"/>
        <v>0.65217391304347827</v>
      </c>
    </row>
    <row r="630" spans="1:66" hidden="1">
      <c r="A630" s="2" t="s">
        <v>1049</v>
      </c>
      <c r="B630" s="2" t="s">
        <v>105</v>
      </c>
      <c r="C630" s="2" t="s">
        <v>164</v>
      </c>
      <c r="E630" s="6" t="s">
        <v>6</v>
      </c>
      <c r="F630" s="2" t="s">
        <v>6</v>
      </c>
      <c r="G630" s="2" t="s">
        <v>6</v>
      </c>
      <c r="H630" s="2" t="s">
        <v>1434</v>
      </c>
      <c r="I630" s="2">
        <v>211</v>
      </c>
      <c r="J630" s="2">
        <v>5</v>
      </c>
      <c r="K630" s="2" t="str">
        <f t="shared" si="258"/>
        <v>ESTERIL</v>
      </c>
      <c r="L630" s="2">
        <f t="shared" si="259"/>
        <v>4.4999999999999993E-6</v>
      </c>
      <c r="M630" s="2">
        <f t="shared" si="260"/>
        <v>0.05</v>
      </c>
      <c r="N630" s="8">
        <v>0.09</v>
      </c>
      <c r="O630" s="11">
        <v>0.01</v>
      </c>
      <c r="P630" s="11">
        <f t="shared" si="280"/>
        <v>0</v>
      </c>
      <c r="Q630" s="11">
        <f t="shared" si="281"/>
        <v>1</v>
      </c>
      <c r="R630" s="11">
        <f t="shared" si="282"/>
        <v>0</v>
      </c>
      <c r="S630" s="11">
        <f t="shared" si="283"/>
        <v>204304</v>
      </c>
      <c r="T630" s="2">
        <v>0</v>
      </c>
      <c r="U630" s="2">
        <v>452</v>
      </c>
      <c r="V630" s="2">
        <f t="shared" si="261"/>
        <v>0</v>
      </c>
      <c r="W630" s="2">
        <f t="shared" si="262"/>
        <v>1</v>
      </c>
      <c r="X630" s="2">
        <v>0</v>
      </c>
      <c r="Y630" s="2">
        <v>242</v>
      </c>
      <c r="Z630" s="5">
        <v>0</v>
      </c>
      <c r="AA630" s="5">
        <v>0</v>
      </c>
      <c r="AB630" s="5">
        <v>98</v>
      </c>
      <c r="AC630" s="5">
        <v>232</v>
      </c>
      <c r="AD630" s="5">
        <v>0</v>
      </c>
      <c r="AE630" s="5">
        <v>0</v>
      </c>
      <c r="AF630" s="5">
        <f t="shared" si="263"/>
        <v>0</v>
      </c>
      <c r="AG630" s="5">
        <f t="shared" si="264"/>
        <v>0</v>
      </c>
      <c r="AH630" s="5">
        <f t="shared" si="265"/>
        <v>0.29696969696969699</v>
      </c>
      <c r="AI630" s="5">
        <f t="shared" si="266"/>
        <v>0.70303030303030301</v>
      </c>
      <c r="AJ630" s="5">
        <v>0</v>
      </c>
      <c r="AK630" s="3">
        <v>0</v>
      </c>
      <c r="AL630" s="3">
        <v>55</v>
      </c>
      <c r="AM630" s="3">
        <v>275</v>
      </c>
      <c r="AN630" s="3">
        <v>0</v>
      </c>
      <c r="AO630" s="3">
        <v>0</v>
      </c>
      <c r="AP630" s="1">
        <f t="shared" si="267"/>
        <v>0</v>
      </c>
      <c r="AQ630" s="1">
        <f t="shared" si="268"/>
        <v>0</v>
      </c>
      <c r="AR630" s="1">
        <f t="shared" si="269"/>
        <v>0.16666666666666666</v>
      </c>
      <c r="AS630" s="1">
        <f t="shared" si="270"/>
        <v>0.83333333333333337</v>
      </c>
      <c r="AT630" s="5">
        <f t="shared" si="271"/>
        <v>330</v>
      </c>
      <c r="AU630" s="3">
        <f t="shared" si="273"/>
        <v>330</v>
      </c>
      <c r="AV630" s="2">
        <f t="shared" si="272"/>
        <v>452</v>
      </c>
      <c r="AW630" s="1">
        <f t="shared" si="274"/>
        <v>0.27393939393939393</v>
      </c>
      <c r="AX630" s="1">
        <f t="shared" si="275"/>
        <v>0.27393939393939393</v>
      </c>
      <c r="AY630" s="1">
        <f t="shared" si="276"/>
        <v>0</v>
      </c>
      <c r="AZ630" s="1">
        <f t="shared" si="276"/>
        <v>0</v>
      </c>
      <c r="BA630" s="1">
        <f t="shared" si="276"/>
        <v>15.066666666666666</v>
      </c>
      <c r="BB630" s="1">
        <f t="shared" si="276"/>
        <v>75.333333333333329</v>
      </c>
      <c r="BC630" s="1">
        <f t="shared" si="277"/>
        <v>0</v>
      </c>
      <c r="BD630" s="1">
        <f t="shared" si="277"/>
        <v>0</v>
      </c>
      <c r="BE630" s="1">
        <f t="shared" si="277"/>
        <v>26.846060606060604</v>
      </c>
      <c r="BF630" s="1">
        <f t="shared" si="277"/>
        <v>63.553939393939388</v>
      </c>
      <c r="BG630" s="1">
        <f t="shared" si="278"/>
        <v>0</v>
      </c>
      <c r="BH630" s="1">
        <f t="shared" si="278"/>
        <v>0</v>
      </c>
      <c r="BI630" s="1">
        <f t="shared" si="278"/>
        <v>0.16666666666666669</v>
      </c>
      <c r="BJ630" s="1">
        <f t="shared" si="278"/>
        <v>0.83333333333333337</v>
      </c>
      <c r="BK630" s="1">
        <f t="shared" si="279"/>
        <v>0</v>
      </c>
      <c r="BL630" s="1">
        <f t="shared" si="279"/>
        <v>0</v>
      </c>
      <c r="BM630" s="1">
        <f t="shared" si="279"/>
        <v>0.29696969696969699</v>
      </c>
      <c r="BN630" s="1">
        <f t="shared" si="279"/>
        <v>0.70303030303030301</v>
      </c>
    </row>
    <row r="631" spans="1:66" hidden="1">
      <c r="A631" s="2" t="s">
        <v>161</v>
      </c>
      <c r="B631" s="2" t="s">
        <v>105</v>
      </c>
      <c r="C631" s="2" t="s">
        <v>164</v>
      </c>
      <c r="D631" s="2" t="s">
        <v>266</v>
      </c>
      <c r="E631" s="6" t="s">
        <v>78</v>
      </c>
      <c r="F631" s="2" t="s">
        <v>1436</v>
      </c>
      <c r="G631" s="2" t="s">
        <v>1433</v>
      </c>
      <c r="H631" s="2" t="s">
        <v>1434</v>
      </c>
      <c r="I631" s="2">
        <v>103</v>
      </c>
      <c r="J631" s="2">
        <v>140</v>
      </c>
      <c r="K631" s="2" t="str">
        <f t="shared" si="258"/>
        <v>ESTERIL</v>
      </c>
      <c r="L631" s="2">
        <f t="shared" si="259"/>
        <v>1.1200000000000001E-4</v>
      </c>
      <c r="M631" s="2">
        <f t="shared" si="260"/>
        <v>11.200000000000001</v>
      </c>
      <c r="N631" s="8">
        <v>0.08</v>
      </c>
      <c r="O631" s="11">
        <v>0.08</v>
      </c>
      <c r="P631" s="11">
        <f t="shared" si="280"/>
        <v>2.8841111693759833E-2</v>
      </c>
      <c r="Q631" s="11">
        <f t="shared" si="281"/>
        <v>0.99999221358338952</v>
      </c>
      <c r="R631" s="11">
        <f t="shared" si="282"/>
        <v>372535.90980597801</v>
      </c>
      <c r="S631" s="11">
        <f t="shared" si="283"/>
        <v>12916735.424133616</v>
      </c>
      <c r="T631" s="2">
        <v>110</v>
      </c>
      <c r="U631" s="2">
        <v>3704</v>
      </c>
      <c r="V631" s="2">
        <f t="shared" si="261"/>
        <v>2.8841111693759833E-2</v>
      </c>
      <c r="W631" s="2">
        <f t="shared" si="262"/>
        <v>0.9711588883062402</v>
      </c>
      <c r="X631" s="2">
        <v>0</v>
      </c>
      <c r="Y631" s="2">
        <v>747</v>
      </c>
      <c r="Z631" s="5">
        <v>0</v>
      </c>
      <c r="AA631" s="5">
        <v>9</v>
      </c>
      <c r="AB631" s="5">
        <v>2186</v>
      </c>
      <c r="AC631" s="5">
        <v>307</v>
      </c>
      <c r="AD631" s="5">
        <v>8</v>
      </c>
      <c r="AE631" s="5">
        <v>42</v>
      </c>
      <c r="AF631" s="5">
        <f t="shared" si="263"/>
        <v>0</v>
      </c>
      <c r="AG631" s="5">
        <f t="shared" si="264"/>
        <v>3.5971223021582736E-3</v>
      </c>
      <c r="AH631" s="5">
        <f t="shared" si="265"/>
        <v>0.87370103916866504</v>
      </c>
      <c r="AI631" s="5">
        <f t="shared" si="266"/>
        <v>0.12270183852917665</v>
      </c>
      <c r="AJ631" s="5">
        <v>0</v>
      </c>
      <c r="AK631" s="3">
        <v>4</v>
      </c>
      <c r="AL631" s="3">
        <v>2089</v>
      </c>
      <c r="AM631" s="3">
        <v>432</v>
      </c>
      <c r="AN631" s="3">
        <v>2</v>
      </c>
      <c r="AO631" s="3">
        <v>25</v>
      </c>
      <c r="AP631" s="1">
        <f t="shared" si="267"/>
        <v>0</v>
      </c>
      <c r="AQ631" s="1">
        <f t="shared" si="268"/>
        <v>1.5841584158415843E-3</v>
      </c>
      <c r="AR631" s="1">
        <f t="shared" si="269"/>
        <v>0.82732673267326728</v>
      </c>
      <c r="AS631" s="1">
        <f t="shared" si="270"/>
        <v>0.1710891089108911</v>
      </c>
      <c r="AT631" s="5">
        <f t="shared" si="271"/>
        <v>2502</v>
      </c>
      <c r="AU631" s="3">
        <f t="shared" si="273"/>
        <v>2525</v>
      </c>
      <c r="AV631" s="2">
        <f t="shared" si="272"/>
        <v>3814</v>
      </c>
      <c r="AW631" s="1">
        <f t="shared" si="274"/>
        <v>0.30487609912070346</v>
      </c>
      <c r="AX631" s="1">
        <f t="shared" si="275"/>
        <v>0.30209900990099009</v>
      </c>
      <c r="AY631" s="1">
        <f t="shared" si="276"/>
        <v>0</v>
      </c>
      <c r="AZ631" s="1">
        <f t="shared" si="276"/>
        <v>1.2083960396039604</v>
      </c>
      <c r="BA631" s="1">
        <f t="shared" si="276"/>
        <v>631.08483168316832</v>
      </c>
      <c r="BB631" s="1">
        <f t="shared" si="276"/>
        <v>130.50677227722772</v>
      </c>
      <c r="BC631" s="1">
        <f t="shared" si="277"/>
        <v>0</v>
      </c>
      <c r="BD631" s="1">
        <f t="shared" si="277"/>
        <v>2.743884892086331</v>
      </c>
      <c r="BE631" s="1">
        <f t="shared" si="277"/>
        <v>666.45915267785779</v>
      </c>
      <c r="BF631" s="1">
        <f t="shared" si="277"/>
        <v>93.596962430055967</v>
      </c>
      <c r="BG631" s="1">
        <f t="shared" si="278"/>
        <v>0</v>
      </c>
      <c r="BH631" s="1">
        <f t="shared" si="278"/>
        <v>1.5841584158415843E-3</v>
      </c>
      <c r="BI631" s="1">
        <f t="shared" si="278"/>
        <v>0.8273267326732674</v>
      </c>
      <c r="BJ631" s="1">
        <f t="shared" si="278"/>
        <v>0.1710891089108911</v>
      </c>
      <c r="BK631" s="1">
        <f t="shared" si="279"/>
        <v>0</v>
      </c>
      <c r="BL631" s="1">
        <f t="shared" si="279"/>
        <v>3.5971223021582727E-3</v>
      </c>
      <c r="BM631" s="1">
        <f t="shared" si="279"/>
        <v>0.87370103916866493</v>
      </c>
      <c r="BN631" s="1">
        <f t="shared" si="279"/>
        <v>0.12270183852917664</v>
      </c>
    </row>
    <row r="632" spans="1:66" hidden="1">
      <c r="A632" s="2" t="s">
        <v>1047</v>
      </c>
      <c r="B632" s="2" t="s">
        <v>105</v>
      </c>
      <c r="C632" s="2" t="s">
        <v>164</v>
      </c>
      <c r="D632" s="2">
        <v>11472</v>
      </c>
      <c r="E632" s="6" t="s">
        <v>26</v>
      </c>
      <c r="F632" s="2" t="s">
        <v>1436</v>
      </c>
      <c r="G632" s="2" t="s">
        <v>1433</v>
      </c>
      <c r="H632" s="2" t="s">
        <v>1434</v>
      </c>
      <c r="I632" s="2">
        <v>23</v>
      </c>
      <c r="J632" s="2">
        <v>115</v>
      </c>
      <c r="K632" s="2" t="str">
        <f t="shared" si="258"/>
        <v>ESTERIL</v>
      </c>
      <c r="L632" s="2">
        <f t="shared" si="259"/>
        <v>9.2000000000000014E-5</v>
      </c>
      <c r="M632" s="2">
        <f t="shared" si="260"/>
        <v>83.95</v>
      </c>
      <c r="N632" s="8">
        <v>0.08</v>
      </c>
      <c r="O632" s="11">
        <v>0.73</v>
      </c>
      <c r="P632" s="11">
        <f t="shared" si="280"/>
        <v>5.5576849367573785E-3</v>
      </c>
      <c r="Q632" s="11">
        <f t="shared" si="281"/>
        <v>0.99999892894989717</v>
      </c>
      <c r="R632" s="11">
        <f t="shared" si="282"/>
        <v>147976.69605212726</v>
      </c>
      <c r="S632" s="11">
        <f t="shared" si="283"/>
        <v>26625571.482648384</v>
      </c>
      <c r="T632" s="2">
        <v>29</v>
      </c>
      <c r="U632" s="2">
        <v>5189</v>
      </c>
      <c r="V632" s="2">
        <f t="shared" si="261"/>
        <v>5.5576849367573785E-3</v>
      </c>
      <c r="W632" s="2">
        <f t="shared" si="262"/>
        <v>0.99444231506324265</v>
      </c>
      <c r="X632" s="2">
        <v>0</v>
      </c>
      <c r="Y632" s="2">
        <v>732</v>
      </c>
      <c r="Z632" s="5">
        <v>0</v>
      </c>
      <c r="AA632" s="5">
        <v>37</v>
      </c>
      <c r="AB632" s="5">
        <v>2779</v>
      </c>
      <c r="AC632" s="5">
        <v>355</v>
      </c>
      <c r="AD632" s="5">
        <v>58</v>
      </c>
      <c r="AE632" s="5">
        <v>121</v>
      </c>
      <c r="AF632" s="5">
        <f t="shared" si="263"/>
        <v>0</v>
      </c>
      <c r="AG632" s="5">
        <f t="shared" si="264"/>
        <v>1.1668243456322927E-2</v>
      </c>
      <c r="AH632" s="5">
        <f t="shared" si="265"/>
        <v>0.87637969094922741</v>
      </c>
      <c r="AI632" s="5">
        <f t="shared" si="266"/>
        <v>0.1119520655944497</v>
      </c>
      <c r="AJ632" s="5">
        <v>0</v>
      </c>
      <c r="AK632" s="3">
        <v>7</v>
      </c>
      <c r="AL632" s="3">
        <v>2681</v>
      </c>
      <c r="AM632" s="3">
        <v>582</v>
      </c>
      <c r="AN632" s="3">
        <v>9</v>
      </c>
      <c r="AO632" s="3">
        <v>71</v>
      </c>
      <c r="AP632" s="1">
        <f t="shared" si="267"/>
        <v>0</v>
      </c>
      <c r="AQ632" s="1">
        <f t="shared" si="268"/>
        <v>2.1406727828746177E-3</v>
      </c>
      <c r="AR632" s="1">
        <f t="shared" si="269"/>
        <v>0.81987767584097859</v>
      </c>
      <c r="AS632" s="1">
        <f t="shared" si="270"/>
        <v>0.1779816513761468</v>
      </c>
      <c r="AT632" s="5">
        <f t="shared" si="271"/>
        <v>3171</v>
      </c>
      <c r="AU632" s="3">
        <f t="shared" si="273"/>
        <v>3270</v>
      </c>
      <c r="AV632" s="2">
        <f t="shared" si="272"/>
        <v>5218</v>
      </c>
      <c r="AW632" s="1">
        <f t="shared" si="274"/>
        <v>0.32910753705455692</v>
      </c>
      <c r="AX632" s="1">
        <f t="shared" si="275"/>
        <v>0.31914373088685016</v>
      </c>
      <c r="AY632" s="1">
        <f t="shared" si="276"/>
        <v>0</v>
      </c>
      <c r="AZ632" s="1">
        <f t="shared" si="276"/>
        <v>2.2340061162079512</v>
      </c>
      <c r="BA632" s="1">
        <f t="shared" si="276"/>
        <v>855.62434250764534</v>
      </c>
      <c r="BB632" s="1">
        <f t="shared" si="276"/>
        <v>185.74165137614679</v>
      </c>
      <c r="BC632" s="1">
        <f t="shared" si="277"/>
        <v>0</v>
      </c>
      <c r="BD632" s="1">
        <f t="shared" si="277"/>
        <v>12.176978871018607</v>
      </c>
      <c r="BE632" s="1">
        <f t="shared" si="277"/>
        <v>914.58984547461364</v>
      </c>
      <c r="BF632" s="1">
        <f t="shared" si="277"/>
        <v>116.83317565436771</v>
      </c>
      <c r="BG632" s="1">
        <f t="shared" si="278"/>
        <v>0</v>
      </c>
      <c r="BH632" s="1">
        <f t="shared" si="278"/>
        <v>2.1406727828746177E-3</v>
      </c>
      <c r="BI632" s="1">
        <f t="shared" si="278"/>
        <v>0.81987767584097859</v>
      </c>
      <c r="BJ632" s="1">
        <f t="shared" si="278"/>
        <v>0.17798165137614677</v>
      </c>
      <c r="BK632" s="1">
        <f t="shared" si="279"/>
        <v>0</v>
      </c>
      <c r="BL632" s="1">
        <f t="shared" si="279"/>
        <v>1.1668243456322927E-2</v>
      </c>
      <c r="BM632" s="1">
        <f t="shared" si="279"/>
        <v>0.87637969094922741</v>
      </c>
      <c r="BN632" s="1">
        <f t="shared" si="279"/>
        <v>0.11195206559444972</v>
      </c>
    </row>
    <row r="633" spans="1:66" hidden="1">
      <c r="A633" s="2" t="s">
        <v>161</v>
      </c>
      <c r="B633" s="2" t="s">
        <v>105</v>
      </c>
      <c r="C633" s="2" t="s">
        <v>164</v>
      </c>
      <c r="D633" s="2" t="s">
        <v>375</v>
      </c>
      <c r="E633" s="6" t="s">
        <v>5</v>
      </c>
      <c r="F633" s="2" t="s">
        <v>1436</v>
      </c>
      <c r="G633" s="2" t="s">
        <v>1433</v>
      </c>
      <c r="H633" s="2" t="s">
        <v>1434</v>
      </c>
      <c r="I633" s="2">
        <v>212</v>
      </c>
      <c r="J633" s="2">
        <v>90</v>
      </c>
      <c r="K633" s="2" t="str">
        <f t="shared" si="258"/>
        <v>ESTERIL</v>
      </c>
      <c r="L633" s="2">
        <f t="shared" si="259"/>
        <v>7.2000000000000002E-5</v>
      </c>
      <c r="M633" s="2">
        <f t="shared" si="260"/>
        <v>9</v>
      </c>
      <c r="N633" s="8">
        <v>0.08</v>
      </c>
      <c r="O633" s="11">
        <v>0.1</v>
      </c>
      <c r="P633" s="11">
        <f t="shared" si="280"/>
        <v>1.4806690430490814E-2</v>
      </c>
      <c r="Q633" s="11">
        <f t="shared" si="281"/>
        <v>0.9999958790343968</v>
      </c>
      <c r="R633" s="11">
        <f t="shared" si="282"/>
        <v>185446.70523718125</v>
      </c>
      <c r="S633" s="11">
        <f t="shared" si="283"/>
        <v>12524469.386879763</v>
      </c>
      <c r="T633" s="2">
        <v>54</v>
      </c>
      <c r="U633" s="2">
        <v>3593</v>
      </c>
      <c r="V633" s="2">
        <f t="shared" si="261"/>
        <v>1.4806690430490814E-2</v>
      </c>
      <c r="W633" s="2">
        <f t="shared" si="262"/>
        <v>0.98519330956950923</v>
      </c>
      <c r="X633" s="2">
        <v>0</v>
      </c>
      <c r="Y633" s="2">
        <v>692</v>
      </c>
      <c r="Z633" s="5">
        <v>0</v>
      </c>
      <c r="AA633" s="5">
        <v>22</v>
      </c>
      <c r="AB633" s="5">
        <v>1860</v>
      </c>
      <c r="AC633" s="5">
        <v>405</v>
      </c>
      <c r="AD633" s="5">
        <v>34</v>
      </c>
      <c r="AE633" s="5">
        <v>73</v>
      </c>
      <c r="AF633" s="5">
        <f t="shared" si="263"/>
        <v>0</v>
      </c>
      <c r="AG633" s="5">
        <f t="shared" si="264"/>
        <v>9.619588981198076E-3</v>
      </c>
      <c r="AH633" s="5">
        <f t="shared" si="265"/>
        <v>0.81329252295583732</v>
      </c>
      <c r="AI633" s="5">
        <f t="shared" si="266"/>
        <v>0.17708788806296458</v>
      </c>
      <c r="AJ633" s="5">
        <v>0</v>
      </c>
      <c r="AK633" s="3">
        <v>11</v>
      </c>
      <c r="AL633" s="3">
        <v>1705</v>
      </c>
      <c r="AM633" s="3">
        <v>614</v>
      </c>
      <c r="AN633" s="3">
        <v>15</v>
      </c>
      <c r="AO633" s="3">
        <v>46</v>
      </c>
      <c r="AP633" s="1">
        <f t="shared" si="267"/>
        <v>0</v>
      </c>
      <c r="AQ633" s="1">
        <f t="shared" si="268"/>
        <v>4.7210300429184546E-3</v>
      </c>
      <c r="AR633" s="1">
        <f t="shared" si="269"/>
        <v>0.73175965665236054</v>
      </c>
      <c r="AS633" s="1">
        <f t="shared" si="270"/>
        <v>0.263519313304721</v>
      </c>
      <c r="AT633" s="5">
        <f t="shared" si="271"/>
        <v>2287</v>
      </c>
      <c r="AU633" s="3">
        <f t="shared" si="273"/>
        <v>2330</v>
      </c>
      <c r="AV633" s="2">
        <f t="shared" si="272"/>
        <v>3647</v>
      </c>
      <c r="AW633" s="1">
        <f t="shared" si="274"/>
        <v>0.31893310013117621</v>
      </c>
      <c r="AX633" s="1">
        <f t="shared" si="275"/>
        <v>0.3130472103004292</v>
      </c>
      <c r="AY633" s="1">
        <f t="shared" si="276"/>
        <v>0</v>
      </c>
      <c r="AZ633" s="1">
        <f t="shared" si="276"/>
        <v>3.4435193133047211</v>
      </c>
      <c r="BA633" s="1">
        <f t="shared" si="276"/>
        <v>533.74549356223179</v>
      </c>
      <c r="BB633" s="1">
        <f t="shared" si="276"/>
        <v>192.21098712446354</v>
      </c>
      <c r="BC633" s="1">
        <f t="shared" si="277"/>
        <v>0</v>
      </c>
      <c r="BD633" s="1">
        <f t="shared" si="277"/>
        <v>7.0165282028858762</v>
      </c>
      <c r="BE633" s="1">
        <f t="shared" si="277"/>
        <v>593.21556624398772</v>
      </c>
      <c r="BF633" s="1">
        <f t="shared" si="277"/>
        <v>129.16790555312636</v>
      </c>
      <c r="BG633" s="1">
        <f t="shared" si="278"/>
        <v>0</v>
      </c>
      <c r="BH633" s="1">
        <f t="shared" si="278"/>
        <v>4.7210300429184546E-3</v>
      </c>
      <c r="BI633" s="1">
        <f t="shared" si="278"/>
        <v>0.73175965665236042</v>
      </c>
      <c r="BJ633" s="1">
        <f t="shared" si="278"/>
        <v>0.263519313304721</v>
      </c>
      <c r="BK633" s="1">
        <f t="shared" si="279"/>
        <v>0</v>
      </c>
      <c r="BL633" s="1">
        <f t="shared" si="279"/>
        <v>9.619588981198076E-3</v>
      </c>
      <c r="BM633" s="1">
        <f t="shared" si="279"/>
        <v>0.81329252295583732</v>
      </c>
      <c r="BN633" s="1">
        <f t="shared" si="279"/>
        <v>0.17708788806296458</v>
      </c>
    </row>
    <row r="634" spans="1:66" hidden="1">
      <c r="A634" s="2" t="s">
        <v>616</v>
      </c>
      <c r="B634" s="2" t="s">
        <v>105</v>
      </c>
      <c r="C634" s="2" t="s">
        <v>164</v>
      </c>
      <c r="D634" s="2" t="s">
        <v>772</v>
      </c>
      <c r="E634" s="6" t="s">
        <v>13</v>
      </c>
      <c r="F634" s="2" t="s">
        <v>1436</v>
      </c>
      <c r="G634" s="2" t="s">
        <v>1433</v>
      </c>
      <c r="H634" s="2" t="s">
        <v>1434</v>
      </c>
      <c r="I634" s="2">
        <v>11</v>
      </c>
      <c r="J634" s="2">
        <v>90</v>
      </c>
      <c r="K634" s="2" t="str">
        <f t="shared" si="258"/>
        <v>ESTERIL</v>
      </c>
      <c r="L634" s="2">
        <f t="shared" si="259"/>
        <v>7.2000000000000002E-5</v>
      </c>
      <c r="M634" s="2">
        <f t="shared" si="260"/>
        <v>101.69999999999999</v>
      </c>
      <c r="N634" s="8">
        <v>0.08</v>
      </c>
      <c r="O634" s="11">
        <v>1.1299999999999999</v>
      </c>
      <c r="P634" s="11">
        <f t="shared" si="280"/>
        <v>6.3888888888888884E-2</v>
      </c>
      <c r="Q634" s="11">
        <f t="shared" si="281"/>
        <v>0.99998104223213702</v>
      </c>
      <c r="R634" s="11">
        <f t="shared" si="282"/>
        <v>629918.88888888888</v>
      </c>
      <c r="S634" s="11">
        <f t="shared" si="283"/>
        <v>9859413.0839919783</v>
      </c>
      <c r="T634" s="2">
        <v>230</v>
      </c>
      <c r="U634" s="2">
        <v>3370</v>
      </c>
      <c r="V634" s="2">
        <f t="shared" si="261"/>
        <v>6.3888888888888884E-2</v>
      </c>
      <c r="W634" s="2">
        <f t="shared" si="262"/>
        <v>0.93611111111111112</v>
      </c>
      <c r="X634" s="2">
        <v>0</v>
      </c>
      <c r="Y634" s="2">
        <v>968</v>
      </c>
      <c r="Z634" s="5">
        <v>0</v>
      </c>
      <c r="AA634" s="5">
        <v>120</v>
      </c>
      <c r="AB634" s="5">
        <v>1616</v>
      </c>
      <c r="AC634" s="5">
        <v>441</v>
      </c>
      <c r="AD634" s="5">
        <v>146</v>
      </c>
      <c r="AE634" s="5">
        <v>57</v>
      </c>
      <c r="AF634" s="5">
        <f t="shared" si="263"/>
        <v>0</v>
      </c>
      <c r="AG634" s="5">
        <f t="shared" si="264"/>
        <v>5.5121727147450623E-2</v>
      </c>
      <c r="AH634" s="5">
        <f t="shared" si="265"/>
        <v>0.74230592558566832</v>
      </c>
      <c r="AI634" s="5">
        <f t="shared" si="266"/>
        <v>0.20257234726688103</v>
      </c>
      <c r="AJ634" s="5">
        <v>0</v>
      </c>
      <c r="AK634" s="3">
        <v>77</v>
      </c>
      <c r="AL634" s="3">
        <v>1501</v>
      </c>
      <c r="AM634" s="3">
        <v>641</v>
      </c>
      <c r="AN634" s="3">
        <v>96</v>
      </c>
      <c r="AO634" s="3">
        <v>48</v>
      </c>
      <c r="AP634" s="1">
        <f t="shared" si="267"/>
        <v>0</v>
      </c>
      <c r="AQ634" s="1">
        <f t="shared" si="268"/>
        <v>3.4700315457413249E-2</v>
      </c>
      <c r="AR634" s="1">
        <f t="shared" si="269"/>
        <v>0.67643082469580895</v>
      </c>
      <c r="AS634" s="1">
        <f t="shared" si="270"/>
        <v>0.28886885984677785</v>
      </c>
      <c r="AT634" s="5">
        <f t="shared" si="271"/>
        <v>2177</v>
      </c>
      <c r="AU634" s="3">
        <f t="shared" si="273"/>
        <v>2219</v>
      </c>
      <c r="AV634" s="2">
        <f t="shared" si="272"/>
        <v>3600</v>
      </c>
      <c r="AW634" s="1">
        <f t="shared" si="274"/>
        <v>0.3307303628847037</v>
      </c>
      <c r="AX634" s="1">
        <f t="shared" si="275"/>
        <v>0.32447048219918884</v>
      </c>
      <c r="AY634" s="1">
        <f t="shared" si="276"/>
        <v>0</v>
      </c>
      <c r="AZ634" s="1">
        <f t="shared" si="276"/>
        <v>24.98422712933754</v>
      </c>
      <c r="BA634" s="1">
        <f t="shared" si="276"/>
        <v>487.03019378098247</v>
      </c>
      <c r="BB634" s="1">
        <f t="shared" si="276"/>
        <v>207.98557908968004</v>
      </c>
      <c r="BC634" s="1">
        <f t="shared" si="277"/>
        <v>0</v>
      </c>
      <c r="BD634" s="1">
        <f t="shared" si="277"/>
        <v>39.687643546164445</v>
      </c>
      <c r="BE634" s="1">
        <f t="shared" si="277"/>
        <v>534.46026642168113</v>
      </c>
      <c r="BF634" s="1">
        <f t="shared" si="277"/>
        <v>145.85209003215434</v>
      </c>
      <c r="BG634" s="1">
        <f t="shared" si="278"/>
        <v>0</v>
      </c>
      <c r="BH634" s="1">
        <f t="shared" si="278"/>
        <v>3.4700315457413242E-2</v>
      </c>
      <c r="BI634" s="1">
        <f t="shared" si="278"/>
        <v>0.67643082469580884</v>
      </c>
      <c r="BJ634" s="1">
        <f t="shared" si="278"/>
        <v>0.28886885984677779</v>
      </c>
      <c r="BK634" s="1">
        <f t="shared" si="279"/>
        <v>0</v>
      </c>
      <c r="BL634" s="1">
        <f t="shared" si="279"/>
        <v>5.5121727147450623E-2</v>
      </c>
      <c r="BM634" s="1">
        <f t="shared" si="279"/>
        <v>0.74230592558566832</v>
      </c>
      <c r="BN634" s="1">
        <f t="shared" si="279"/>
        <v>0.20257234726688106</v>
      </c>
    </row>
    <row r="635" spans="1:66" hidden="1">
      <c r="A635" s="2" t="s">
        <v>161</v>
      </c>
      <c r="B635" s="2" t="s">
        <v>105</v>
      </c>
      <c r="C635" s="2" t="s">
        <v>164</v>
      </c>
      <c r="D635" s="2" t="s">
        <v>181</v>
      </c>
      <c r="E635" s="6" t="s">
        <v>69</v>
      </c>
      <c r="F635" s="2" t="s">
        <v>1436</v>
      </c>
      <c r="G635" s="2" t="s">
        <v>1433</v>
      </c>
      <c r="H635" s="2" t="s">
        <v>1434</v>
      </c>
      <c r="I635" s="2">
        <v>17</v>
      </c>
      <c r="J635" s="2">
        <v>85</v>
      </c>
      <c r="K635" s="2" t="str">
        <f t="shared" si="258"/>
        <v>ESTERIL</v>
      </c>
      <c r="L635" s="2">
        <f t="shared" si="259"/>
        <v>6.7999999999999999E-5</v>
      </c>
      <c r="M635" s="2">
        <f t="shared" si="260"/>
        <v>23.8</v>
      </c>
      <c r="N635" s="9">
        <v>0.08</v>
      </c>
      <c r="O635" s="10">
        <v>0.28000000000000003</v>
      </c>
      <c r="P635" s="11">
        <f t="shared" si="280"/>
        <v>3.5771704180064312E-2</v>
      </c>
      <c r="Q635" s="11">
        <f t="shared" si="281"/>
        <v>0.9999850891326415</v>
      </c>
      <c r="R635" s="11">
        <f t="shared" si="282"/>
        <v>190881.39067524119</v>
      </c>
      <c r="S635" s="11">
        <f t="shared" si="283"/>
        <v>5336020.4341206886</v>
      </c>
      <c r="T635" s="2">
        <v>89</v>
      </c>
      <c r="U635" s="2">
        <v>2399</v>
      </c>
      <c r="V635" s="2">
        <f t="shared" si="261"/>
        <v>3.5771704180064312E-2</v>
      </c>
      <c r="W635" s="2">
        <f t="shared" si="262"/>
        <v>0.96422829581993574</v>
      </c>
      <c r="X635" s="2">
        <v>0</v>
      </c>
      <c r="Y635" s="2">
        <v>519</v>
      </c>
      <c r="Z635" s="5">
        <v>0</v>
      </c>
      <c r="AA635" s="5">
        <v>47</v>
      </c>
      <c r="AB635" s="5">
        <v>1140</v>
      </c>
      <c r="AC635" s="5">
        <v>392</v>
      </c>
      <c r="AD635" s="5">
        <v>46</v>
      </c>
      <c r="AE635" s="5">
        <v>26</v>
      </c>
      <c r="AF635" s="5">
        <f t="shared" si="263"/>
        <v>0</v>
      </c>
      <c r="AG635" s="5">
        <f t="shared" si="264"/>
        <v>2.9765674477517417E-2</v>
      </c>
      <c r="AH635" s="5">
        <f t="shared" si="265"/>
        <v>0.72197593413552885</v>
      </c>
      <c r="AI635" s="5">
        <f t="shared" si="266"/>
        <v>0.24825839138695377</v>
      </c>
      <c r="AJ635" s="2">
        <v>0</v>
      </c>
      <c r="AK635" s="3">
        <v>33</v>
      </c>
      <c r="AL635" s="3">
        <v>1047</v>
      </c>
      <c r="AM635" s="3">
        <v>505</v>
      </c>
      <c r="AN635" s="3">
        <v>38</v>
      </c>
      <c r="AO635" s="3">
        <v>25</v>
      </c>
      <c r="AP635" s="1">
        <f t="shared" si="267"/>
        <v>0</v>
      </c>
      <c r="AQ635" s="1">
        <f t="shared" si="268"/>
        <v>2.082018927444795E-2</v>
      </c>
      <c r="AR635" s="1">
        <f t="shared" si="269"/>
        <v>0.66056782334384856</v>
      </c>
      <c r="AS635" s="1">
        <f t="shared" si="270"/>
        <v>0.31861198738170349</v>
      </c>
      <c r="AT635" s="5">
        <f t="shared" si="271"/>
        <v>1579</v>
      </c>
      <c r="AU635" s="3">
        <f t="shared" si="273"/>
        <v>1585</v>
      </c>
      <c r="AV635" s="2">
        <f t="shared" si="272"/>
        <v>2488</v>
      </c>
      <c r="AW635" s="1">
        <f t="shared" si="274"/>
        <v>0.31513616212792905</v>
      </c>
      <c r="AX635" s="1">
        <f t="shared" si="275"/>
        <v>0.31394321766561512</v>
      </c>
      <c r="AY635" s="1">
        <f t="shared" si="276"/>
        <v>0</v>
      </c>
      <c r="AZ635" s="1">
        <f t="shared" si="276"/>
        <v>10.360126182965299</v>
      </c>
      <c r="BA635" s="1">
        <f t="shared" si="276"/>
        <v>328.69854889589902</v>
      </c>
      <c r="BB635" s="1">
        <f t="shared" si="276"/>
        <v>158.54132492113564</v>
      </c>
      <c r="BC635" s="1">
        <f t="shared" si="277"/>
        <v>0</v>
      </c>
      <c r="BD635" s="1">
        <f t="shared" si="277"/>
        <v>14.811399620012665</v>
      </c>
      <c r="BE635" s="1">
        <f t="shared" si="277"/>
        <v>359.25522482583909</v>
      </c>
      <c r="BF635" s="1">
        <f t="shared" si="277"/>
        <v>123.53337555414819</v>
      </c>
      <c r="BG635" s="1">
        <f t="shared" si="278"/>
        <v>0</v>
      </c>
      <c r="BH635" s="1">
        <f t="shared" si="278"/>
        <v>2.082018927444795E-2</v>
      </c>
      <c r="BI635" s="1">
        <f t="shared" si="278"/>
        <v>0.66056782334384856</v>
      </c>
      <c r="BJ635" s="1">
        <f t="shared" si="278"/>
        <v>0.31861198738170349</v>
      </c>
      <c r="BK635" s="1">
        <f t="shared" si="279"/>
        <v>0</v>
      </c>
      <c r="BL635" s="1">
        <f t="shared" si="279"/>
        <v>2.976567447751742E-2</v>
      </c>
      <c r="BM635" s="1">
        <f t="shared" si="279"/>
        <v>0.72197593413552885</v>
      </c>
      <c r="BN635" s="1">
        <f t="shared" si="279"/>
        <v>0.2482583913869538</v>
      </c>
    </row>
    <row r="636" spans="1:66" hidden="1">
      <c r="A636" s="2" t="s">
        <v>161</v>
      </c>
      <c r="B636" s="2" t="s">
        <v>105</v>
      </c>
      <c r="C636" s="2" t="s">
        <v>164</v>
      </c>
      <c r="D636" s="2" t="s">
        <v>295</v>
      </c>
      <c r="E636" s="6" t="s">
        <v>81</v>
      </c>
      <c r="F636" s="2" t="s">
        <v>1436</v>
      </c>
      <c r="G636" s="2" t="s">
        <v>1433</v>
      </c>
      <c r="H636" s="2" t="s">
        <v>1434</v>
      </c>
      <c r="I636" s="2">
        <v>132</v>
      </c>
      <c r="J636" s="2">
        <v>70</v>
      </c>
      <c r="K636" s="2" t="str">
        <f t="shared" si="258"/>
        <v>ESTERIL</v>
      </c>
      <c r="L636" s="2">
        <f t="shared" si="259"/>
        <v>5.6000000000000006E-5</v>
      </c>
      <c r="M636" s="2">
        <f t="shared" si="260"/>
        <v>6.3</v>
      </c>
      <c r="N636" s="8">
        <v>0.08</v>
      </c>
      <c r="O636" s="11">
        <v>0.09</v>
      </c>
      <c r="P636" s="11">
        <f t="shared" si="280"/>
        <v>2.5791707476330396E-2</v>
      </c>
      <c r="Q636" s="11">
        <f t="shared" si="281"/>
        <v>0.99999135674110184</v>
      </c>
      <c r="R636" s="11">
        <f t="shared" si="282"/>
        <v>217656.86418543913</v>
      </c>
      <c r="S636" s="11">
        <f t="shared" si="283"/>
        <v>8438952.0593220778</v>
      </c>
      <c r="T636" s="2">
        <v>79</v>
      </c>
      <c r="U636" s="2">
        <v>2984</v>
      </c>
      <c r="V636" s="2">
        <f t="shared" si="261"/>
        <v>2.5791707476330396E-2</v>
      </c>
      <c r="W636" s="2">
        <f t="shared" si="262"/>
        <v>0.97420829252366958</v>
      </c>
      <c r="X636" s="2">
        <v>0</v>
      </c>
      <c r="Y636" s="2">
        <v>727</v>
      </c>
      <c r="Z636" s="5">
        <v>0</v>
      </c>
      <c r="AA636" s="5">
        <v>7</v>
      </c>
      <c r="AB636" s="5">
        <v>1454</v>
      </c>
      <c r="AC636" s="5">
        <v>513</v>
      </c>
      <c r="AD636" s="5">
        <v>10</v>
      </c>
      <c r="AE636" s="5">
        <v>66</v>
      </c>
      <c r="AF636" s="5">
        <f t="shared" si="263"/>
        <v>0</v>
      </c>
      <c r="AG636" s="5">
        <f t="shared" si="264"/>
        <v>3.5460992907801418E-3</v>
      </c>
      <c r="AH636" s="5">
        <f t="shared" si="265"/>
        <v>0.73657548125633232</v>
      </c>
      <c r="AI636" s="5">
        <f t="shared" si="266"/>
        <v>0.25987841945288753</v>
      </c>
      <c r="AJ636" s="5">
        <v>0</v>
      </c>
      <c r="AK636" s="3">
        <v>1</v>
      </c>
      <c r="AL636" s="3">
        <v>1304</v>
      </c>
      <c r="AM636" s="3">
        <v>706</v>
      </c>
      <c r="AN636" s="3">
        <v>3</v>
      </c>
      <c r="AO636" s="3">
        <v>36</v>
      </c>
      <c r="AP636" s="1">
        <f t="shared" si="267"/>
        <v>0</v>
      </c>
      <c r="AQ636" s="1">
        <f t="shared" si="268"/>
        <v>4.9726504226752855E-4</v>
      </c>
      <c r="AR636" s="1">
        <f t="shared" si="269"/>
        <v>0.64843361511685726</v>
      </c>
      <c r="AS636" s="1">
        <f t="shared" si="270"/>
        <v>0.35106911984087519</v>
      </c>
      <c r="AT636" s="5">
        <f t="shared" si="271"/>
        <v>1974</v>
      </c>
      <c r="AU636" s="3">
        <f t="shared" si="273"/>
        <v>2011</v>
      </c>
      <c r="AV636" s="2">
        <f t="shared" si="272"/>
        <v>3063</v>
      </c>
      <c r="AW636" s="1">
        <f t="shared" si="274"/>
        <v>0.31033434650455927</v>
      </c>
      <c r="AX636" s="1">
        <f t="shared" si="275"/>
        <v>0.30462456489308803</v>
      </c>
      <c r="AY636" s="1">
        <f t="shared" si="276"/>
        <v>0</v>
      </c>
      <c r="AZ636" s="1">
        <f t="shared" si="276"/>
        <v>0.30462456489308803</v>
      </c>
      <c r="BA636" s="1">
        <f t="shared" si="276"/>
        <v>397.23043262058678</v>
      </c>
      <c r="BB636" s="1">
        <f t="shared" si="276"/>
        <v>215.06494281452015</v>
      </c>
      <c r="BC636" s="1">
        <f t="shared" si="277"/>
        <v>0</v>
      </c>
      <c r="BD636" s="1">
        <f t="shared" si="277"/>
        <v>2.1723404255319148</v>
      </c>
      <c r="BE636" s="1">
        <f t="shared" si="277"/>
        <v>451.22613981762919</v>
      </c>
      <c r="BF636" s="1">
        <f t="shared" si="277"/>
        <v>159.20151975683891</v>
      </c>
      <c r="BG636" s="1">
        <f t="shared" si="278"/>
        <v>0</v>
      </c>
      <c r="BH636" s="1">
        <f t="shared" si="278"/>
        <v>4.9726504226752855E-4</v>
      </c>
      <c r="BI636" s="1">
        <f t="shared" si="278"/>
        <v>0.64843361511685726</v>
      </c>
      <c r="BJ636" s="1">
        <f t="shared" si="278"/>
        <v>0.35106911984087519</v>
      </c>
      <c r="BK636" s="1">
        <f t="shared" si="279"/>
        <v>0</v>
      </c>
      <c r="BL636" s="1">
        <f t="shared" si="279"/>
        <v>3.5460992907801413E-3</v>
      </c>
      <c r="BM636" s="1">
        <f t="shared" si="279"/>
        <v>0.73657548125633232</v>
      </c>
      <c r="BN636" s="1">
        <f t="shared" si="279"/>
        <v>0.25987841945288753</v>
      </c>
    </row>
    <row r="637" spans="1:66" hidden="1">
      <c r="A637" s="2" t="s">
        <v>616</v>
      </c>
      <c r="B637" s="2" t="s">
        <v>105</v>
      </c>
      <c r="C637" s="2" t="s">
        <v>164</v>
      </c>
      <c r="D637" s="2" t="s">
        <v>849</v>
      </c>
      <c r="E637" s="6" t="s">
        <v>20</v>
      </c>
      <c r="F637" s="2" t="s">
        <v>1436</v>
      </c>
      <c r="G637" s="2" t="s">
        <v>6</v>
      </c>
      <c r="H637" s="2" t="s">
        <v>1434</v>
      </c>
      <c r="I637" s="2">
        <v>88</v>
      </c>
      <c r="J637" s="2">
        <v>70</v>
      </c>
      <c r="K637" s="2" t="str">
        <f t="shared" si="258"/>
        <v>ESTERIL</v>
      </c>
      <c r="L637" s="2">
        <f t="shared" si="259"/>
        <v>5.6000000000000006E-5</v>
      </c>
      <c r="M637" s="2">
        <f t="shared" si="260"/>
        <v>18.2</v>
      </c>
      <c r="N637" s="8">
        <v>0.08</v>
      </c>
      <c r="O637" s="11">
        <v>0.26</v>
      </c>
      <c r="P637" s="11">
        <f t="shared" si="280"/>
        <v>0</v>
      </c>
      <c r="Q637" s="11">
        <f t="shared" si="281"/>
        <v>1</v>
      </c>
      <c r="R637" s="11">
        <f t="shared" si="282"/>
        <v>0</v>
      </c>
      <c r="S637" s="11">
        <f t="shared" si="283"/>
        <v>13756681</v>
      </c>
      <c r="T637" s="2">
        <v>0</v>
      </c>
      <c r="U637" s="2">
        <v>3709</v>
      </c>
      <c r="V637" s="2">
        <f t="shared" si="261"/>
        <v>0</v>
      </c>
      <c r="W637" s="2">
        <f t="shared" si="262"/>
        <v>1</v>
      </c>
      <c r="X637" s="2">
        <v>0</v>
      </c>
      <c r="Y637" s="2">
        <v>683</v>
      </c>
      <c r="Z637" s="5">
        <v>0</v>
      </c>
      <c r="AA637" s="5">
        <v>25</v>
      </c>
      <c r="AB637" s="5">
        <v>1865</v>
      </c>
      <c r="AC637" s="5">
        <v>381</v>
      </c>
      <c r="AD637" s="5">
        <v>34</v>
      </c>
      <c r="AE637" s="5">
        <v>81</v>
      </c>
      <c r="AF637" s="5">
        <f t="shared" si="263"/>
        <v>0</v>
      </c>
      <c r="AG637" s="5">
        <f t="shared" si="264"/>
        <v>1.1008366358432409E-2</v>
      </c>
      <c r="AH637" s="5">
        <f t="shared" si="265"/>
        <v>0.82122413033905772</v>
      </c>
      <c r="AI637" s="5">
        <f t="shared" si="266"/>
        <v>0.16776750330250992</v>
      </c>
      <c r="AJ637" s="5">
        <v>0</v>
      </c>
      <c r="AK637" s="3">
        <v>8</v>
      </c>
      <c r="AL637" s="3">
        <v>1723</v>
      </c>
      <c r="AM637" s="3">
        <v>579</v>
      </c>
      <c r="AN637" s="3">
        <v>17</v>
      </c>
      <c r="AO637" s="3">
        <v>59</v>
      </c>
      <c r="AP637" s="1">
        <f t="shared" si="267"/>
        <v>0</v>
      </c>
      <c r="AQ637" s="1">
        <f t="shared" si="268"/>
        <v>3.4632034632034632E-3</v>
      </c>
      <c r="AR637" s="1">
        <f t="shared" si="269"/>
        <v>0.74588744588744593</v>
      </c>
      <c r="AS637" s="1">
        <f t="shared" si="270"/>
        <v>0.25064935064935062</v>
      </c>
      <c r="AT637" s="5">
        <f t="shared" si="271"/>
        <v>2271</v>
      </c>
      <c r="AU637" s="3">
        <f t="shared" si="273"/>
        <v>2310</v>
      </c>
      <c r="AV637" s="2">
        <f t="shared" si="272"/>
        <v>3709</v>
      </c>
      <c r="AW637" s="1">
        <f t="shared" si="274"/>
        <v>0.32664024658740642</v>
      </c>
      <c r="AX637" s="1">
        <f t="shared" si="275"/>
        <v>0.32112554112554115</v>
      </c>
      <c r="AY637" s="1">
        <f t="shared" si="276"/>
        <v>0</v>
      </c>
      <c r="AZ637" s="1">
        <f t="shared" si="276"/>
        <v>2.5690043290043292</v>
      </c>
      <c r="BA637" s="1">
        <f t="shared" si="276"/>
        <v>553.29930735930736</v>
      </c>
      <c r="BB637" s="1">
        <f t="shared" si="276"/>
        <v>185.93168831168833</v>
      </c>
      <c r="BC637" s="1">
        <f t="shared" si="277"/>
        <v>0</v>
      </c>
      <c r="BD637" s="1">
        <f t="shared" si="277"/>
        <v>8.1660061646851609</v>
      </c>
      <c r="BE637" s="1">
        <f t="shared" si="277"/>
        <v>609.18405988551297</v>
      </c>
      <c r="BF637" s="1">
        <f t="shared" si="277"/>
        <v>124.44993394980185</v>
      </c>
      <c r="BG637" s="1">
        <f t="shared" si="278"/>
        <v>0</v>
      </c>
      <c r="BH637" s="1">
        <f t="shared" si="278"/>
        <v>3.4632034632034636E-3</v>
      </c>
      <c r="BI637" s="1">
        <f t="shared" si="278"/>
        <v>0.74588744588744593</v>
      </c>
      <c r="BJ637" s="1">
        <f t="shared" si="278"/>
        <v>0.25064935064935068</v>
      </c>
      <c r="BK637" s="1">
        <f t="shared" si="279"/>
        <v>0</v>
      </c>
      <c r="BL637" s="1">
        <f t="shared" si="279"/>
        <v>1.1008366358432409E-2</v>
      </c>
      <c r="BM637" s="1">
        <f t="shared" si="279"/>
        <v>0.82122413033905772</v>
      </c>
      <c r="BN637" s="1">
        <f t="shared" si="279"/>
        <v>0.16776750330250992</v>
      </c>
    </row>
    <row r="638" spans="1:66" hidden="1">
      <c r="A638" s="2" t="s">
        <v>1049</v>
      </c>
      <c r="B638" s="2" t="s">
        <v>105</v>
      </c>
      <c r="C638" s="2" t="s">
        <v>164</v>
      </c>
      <c r="E638" s="6" t="s">
        <v>135</v>
      </c>
      <c r="F638" s="2" t="s">
        <v>1436</v>
      </c>
      <c r="G638" s="2" t="s">
        <v>1433</v>
      </c>
      <c r="H638" s="2" t="s">
        <v>1434</v>
      </c>
      <c r="I638" s="2">
        <v>128</v>
      </c>
      <c r="J638" s="2">
        <v>70</v>
      </c>
      <c r="K638" s="2" t="str">
        <f t="shared" si="258"/>
        <v>ESTERIL</v>
      </c>
      <c r="L638" s="2">
        <f t="shared" si="259"/>
        <v>5.6000000000000006E-5</v>
      </c>
      <c r="M638" s="2">
        <f t="shared" si="260"/>
        <v>21.7</v>
      </c>
      <c r="N638" s="9">
        <v>0.08</v>
      </c>
      <c r="O638" s="10">
        <v>0.31</v>
      </c>
      <c r="P638" s="11">
        <f t="shared" si="280"/>
        <v>0</v>
      </c>
      <c r="Q638" s="11">
        <f t="shared" si="281"/>
        <v>1</v>
      </c>
      <c r="R638" s="11">
        <f t="shared" si="282"/>
        <v>0</v>
      </c>
      <c r="S638" s="11">
        <f t="shared" si="283"/>
        <v>11526025</v>
      </c>
      <c r="T638" s="2">
        <v>0</v>
      </c>
      <c r="U638" s="2">
        <v>3395</v>
      </c>
      <c r="V638" s="2">
        <f t="shared" si="261"/>
        <v>0</v>
      </c>
      <c r="W638" s="2">
        <f t="shared" si="262"/>
        <v>1</v>
      </c>
      <c r="X638" s="2">
        <v>0</v>
      </c>
      <c r="Y638" s="2">
        <v>762</v>
      </c>
      <c r="Z638" s="5">
        <v>0</v>
      </c>
      <c r="AA638" s="5">
        <v>6</v>
      </c>
      <c r="AB638" s="5">
        <v>1599</v>
      </c>
      <c r="AC638" s="5">
        <v>607</v>
      </c>
      <c r="AD638" s="5">
        <v>12</v>
      </c>
      <c r="AE638" s="5">
        <v>42</v>
      </c>
      <c r="AF638" s="5">
        <f t="shared" si="263"/>
        <v>0</v>
      </c>
      <c r="AG638" s="5">
        <f t="shared" si="264"/>
        <v>2.7124773960216998E-3</v>
      </c>
      <c r="AH638" s="5">
        <f t="shared" si="265"/>
        <v>0.72287522603978305</v>
      </c>
      <c r="AI638" s="5">
        <f t="shared" si="266"/>
        <v>0.2744122965641953</v>
      </c>
      <c r="AJ638" s="2">
        <v>0</v>
      </c>
      <c r="AK638" s="3">
        <v>0</v>
      </c>
      <c r="AL638" s="3">
        <v>1352</v>
      </c>
      <c r="AM638" s="3">
        <v>890</v>
      </c>
      <c r="AN638" s="3">
        <v>0</v>
      </c>
      <c r="AO638" s="3">
        <v>24</v>
      </c>
      <c r="AP638" s="1">
        <f t="shared" si="267"/>
        <v>0</v>
      </c>
      <c r="AQ638" s="1">
        <f t="shared" si="268"/>
        <v>0</v>
      </c>
      <c r="AR638" s="1">
        <f t="shared" si="269"/>
        <v>0.60303300624442457</v>
      </c>
      <c r="AS638" s="1">
        <f t="shared" si="270"/>
        <v>0.39696699375557537</v>
      </c>
      <c r="AT638" s="5">
        <f t="shared" si="271"/>
        <v>2212</v>
      </c>
      <c r="AU638" s="3">
        <f t="shared" si="273"/>
        <v>2242</v>
      </c>
      <c r="AV638" s="2">
        <f t="shared" si="272"/>
        <v>3395</v>
      </c>
      <c r="AW638" s="1">
        <f t="shared" si="274"/>
        <v>0.30696202531645572</v>
      </c>
      <c r="AX638" s="1">
        <f t="shared" si="275"/>
        <v>0.30285459411239962</v>
      </c>
      <c r="AY638" s="1">
        <f t="shared" si="276"/>
        <v>0</v>
      </c>
      <c r="AZ638" s="1">
        <f t="shared" si="276"/>
        <v>0</v>
      </c>
      <c r="BA638" s="1">
        <f t="shared" si="276"/>
        <v>409.45941123996431</v>
      </c>
      <c r="BB638" s="1">
        <f t="shared" si="276"/>
        <v>269.54058876003569</v>
      </c>
      <c r="BC638" s="1">
        <f t="shared" si="277"/>
        <v>0</v>
      </c>
      <c r="BD638" s="1">
        <f t="shared" si="277"/>
        <v>1.8417721518987342</v>
      </c>
      <c r="BE638" s="1">
        <f t="shared" si="277"/>
        <v>490.83227848101268</v>
      </c>
      <c r="BF638" s="1">
        <f t="shared" si="277"/>
        <v>186.32594936708861</v>
      </c>
      <c r="BG638" s="1">
        <f t="shared" si="278"/>
        <v>0</v>
      </c>
      <c r="BH638" s="1">
        <f t="shared" si="278"/>
        <v>0</v>
      </c>
      <c r="BI638" s="1">
        <f t="shared" si="278"/>
        <v>0.60303300624442457</v>
      </c>
      <c r="BJ638" s="1">
        <f t="shared" si="278"/>
        <v>0.39696699375557537</v>
      </c>
      <c r="BK638" s="1">
        <f t="shared" si="279"/>
        <v>0</v>
      </c>
      <c r="BL638" s="1">
        <f t="shared" si="279"/>
        <v>2.7124773960216998E-3</v>
      </c>
      <c r="BM638" s="1">
        <f t="shared" si="279"/>
        <v>0.72287522603978305</v>
      </c>
      <c r="BN638" s="1">
        <f t="shared" si="279"/>
        <v>0.2744122965641953</v>
      </c>
    </row>
    <row r="639" spans="1:66" hidden="1">
      <c r="A639" s="2" t="s">
        <v>1049</v>
      </c>
      <c r="B639" s="2" t="s">
        <v>105</v>
      </c>
      <c r="C639" s="2" t="s">
        <v>164</v>
      </c>
      <c r="E639" s="6" t="s">
        <v>144</v>
      </c>
      <c r="F639" s="2" t="s">
        <v>6</v>
      </c>
      <c r="G639" s="2" t="s">
        <v>6</v>
      </c>
      <c r="H639" s="2" t="s">
        <v>1141</v>
      </c>
      <c r="I639" s="2">
        <v>198</v>
      </c>
      <c r="J639" s="2">
        <v>60</v>
      </c>
      <c r="K639" s="2" t="str">
        <f t="shared" si="258"/>
        <v>ESTERIL</v>
      </c>
      <c r="L639" s="2">
        <f t="shared" si="259"/>
        <v>4.8000000000000001E-5</v>
      </c>
      <c r="M639" s="2">
        <f t="shared" si="260"/>
        <v>1.7999999999999998</v>
      </c>
      <c r="N639" s="8">
        <v>0.08</v>
      </c>
      <c r="O639" s="11">
        <v>0.03</v>
      </c>
      <c r="P639" s="11">
        <f t="shared" si="280"/>
        <v>2.9723991507430998E-2</v>
      </c>
      <c r="Q639" s="11">
        <f t="shared" si="281"/>
        <v>0.99998699185783213</v>
      </c>
      <c r="R639" s="11">
        <f t="shared" si="282"/>
        <v>145832.59023354566</v>
      </c>
      <c r="S639" s="11">
        <f t="shared" si="283"/>
        <v>4906161.1791276922</v>
      </c>
      <c r="T639" s="2">
        <v>70</v>
      </c>
      <c r="U639" s="2">
        <v>2285</v>
      </c>
      <c r="V639" s="2">
        <f t="shared" si="261"/>
        <v>2.9723991507430998E-2</v>
      </c>
      <c r="W639" s="2">
        <f t="shared" si="262"/>
        <v>0.97027600849256901</v>
      </c>
      <c r="X639" s="2">
        <v>0</v>
      </c>
      <c r="Y639" s="2">
        <v>504</v>
      </c>
      <c r="Z639" s="5">
        <v>0</v>
      </c>
      <c r="AA639" s="5">
        <v>12</v>
      </c>
      <c r="AB639" s="5">
        <v>957</v>
      </c>
      <c r="AC639" s="5">
        <v>560</v>
      </c>
      <c r="AD639" s="5">
        <v>14</v>
      </c>
      <c r="AE639" s="5">
        <v>29</v>
      </c>
      <c r="AF639" s="5">
        <f t="shared" si="263"/>
        <v>0</v>
      </c>
      <c r="AG639" s="5">
        <f t="shared" si="264"/>
        <v>7.8482668410725966E-3</v>
      </c>
      <c r="AH639" s="5">
        <f t="shared" si="265"/>
        <v>0.62589928057553956</v>
      </c>
      <c r="AI639" s="5">
        <f t="shared" si="266"/>
        <v>0.36625245258338784</v>
      </c>
      <c r="AJ639" s="5">
        <v>0</v>
      </c>
      <c r="AK639" s="3">
        <v>0</v>
      </c>
      <c r="AL639" s="3">
        <v>7</v>
      </c>
      <c r="AM639" s="3">
        <v>789</v>
      </c>
      <c r="AN639" s="3">
        <v>745</v>
      </c>
      <c r="AO639" s="3">
        <v>9</v>
      </c>
      <c r="AP639" s="1">
        <f t="shared" si="267"/>
        <v>0</v>
      </c>
      <c r="AQ639" s="1">
        <f t="shared" si="268"/>
        <v>0</v>
      </c>
      <c r="AR639" s="1">
        <f t="shared" si="269"/>
        <v>8.7939698492462311E-3</v>
      </c>
      <c r="AS639" s="1">
        <f t="shared" si="270"/>
        <v>0.99120603015075381</v>
      </c>
      <c r="AT639" s="5">
        <f t="shared" si="271"/>
        <v>1529</v>
      </c>
      <c r="AU639" s="3">
        <f t="shared" si="273"/>
        <v>796</v>
      </c>
      <c r="AV639" s="2">
        <f t="shared" si="272"/>
        <v>2355</v>
      </c>
      <c r="AW639" s="1">
        <f t="shared" si="274"/>
        <v>0.3080444735120994</v>
      </c>
      <c r="AX639" s="1">
        <f t="shared" si="275"/>
        <v>0.59170854271356788</v>
      </c>
      <c r="AY639" s="1">
        <f t="shared" si="276"/>
        <v>0</v>
      </c>
      <c r="AZ639" s="1">
        <f t="shared" si="276"/>
        <v>0</v>
      </c>
      <c r="BA639" s="1">
        <f t="shared" si="276"/>
        <v>4.141959798994975</v>
      </c>
      <c r="BB639" s="1">
        <f t="shared" si="276"/>
        <v>466.85804020100505</v>
      </c>
      <c r="BC639" s="1">
        <f t="shared" si="277"/>
        <v>0</v>
      </c>
      <c r="BD639" s="1">
        <f t="shared" si="277"/>
        <v>3.6965336821451928</v>
      </c>
      <c r="BE639" s="1">
        <f t="shared" si="277"/>
        <v>294.79856115107913</v>
      </c>
      <c r="BF639" s="1">
        <f t="shared" si="277"/>
        <v>172.50490516677567</v>
      </c>
      <c r="BG639" s="1">
        <f t="shared" si="278"/>
        <v>0</v>
      </c>
      <c r="BH639" s="1">
        <f t="shared" si="278"/>
        <v>0</v>
      </c>
      <c r="BI639" s="1">
        <f t="shared" si="278"/>
        <v>8.7939698492462311E-3</v>
      </c>
      <c r="BJ639" s="1">
        <f t="shared" si="278"/>
        <v>0.99120603015075381</v>
      </c>
      <c r="BK639" s="1">
        <f t="shared" si="279"/>
        <v>0</v>
      </c>
      <c r="BL639" s="1">
        <f t="shared" si="279"/>
        <v>7.8482668410725966E-3</v>
      </c>
      <c r="BM639" s="1">
        <f t="shared" si="279"/>
        <v>0.62589928057553956</v>
      </c>
      <c r="BN639" s="1">
        <f t="shared" si="279"/>
        <v>0.36625245258338784</v>
      </c>
    </row>
    <row r="640" spans="1:66" hidden="1">
      <c r="A640" s="2" t="s">
        <v>616</v>
      </c>
      <c r="B640" s="2" t="s">
        <v>105</v>
      </c>
      <c r="C640" s="2" t="s">
        <v>164</v>
      </c>
      <c r="D640" s="2" t="s">
        <v>778</v>
      </c>
      <c r="E640" s="6" t="s">
        <v>13</v>
      </c>
      <c r="F640" s="2" t="s">
        <v>1436</v>
      </c>
      <c r="G640" s="2" t="s">
        <v>1433</v>
      </c>
      <c r="H640" s="2" t="s">
        <v>1434</v>
      </c>
      <c r="I640" s="2">
        <v>17</v>
      </c>
      <c r="J640" s="2">
        <v>60</v>
      </c>
      <c r="K640" s="2" t="str">
        <f t="shared" si="258"/>
        <v>ESTERIL</v>
      </c>
      <c r="L640" s="2">
        <f t="shared" si="259"/>
        <v>4.8000000000000001E-5</v>
      </c>
      <c r="M640" s="2">
        <f t="shared" si="260"/>
        <v>7.8000000000000007</v>
      </c>
      <c r="N640" s="8">
        <v>0.08</v>
      </c>
      <c r="O640" s="11">
        <v>0.13</v>
      </c>
      <c r="P640" s="11">
        <f t="shared" si="280"/>
        <v>0</v>
      </c>
      <c r="Q640" s="11">
        <f t="shared" si="281"/>
        <v>1</v>
      </c>
      <c r="R640" s="11">
        <f t="shared" si="282"/>
        <v>0</v>
      </c>
      <c r="S640" s="11">
        <f t="shared" si="283"/>
        <v>10732176</v>
      </c>
      <c r="T640" s="2">
        <v>0</v>
      </c>
      <c r="U640" s="2">
        <v>3276</v>
      </c>
      <c r="V640" s="2">
        <f t="shared" si="261"/>
        <v>0</v>
      </c>
      <c r="W640" s="2">
        <f t="shared" si="262"/>
        <v>1</v>
      </c>
      <c r="X640" s="2">
        <v>0</v>
      </c>
      <c r="Y640" s="2">
        <v>613</v>
      </c>
      <c r="Z640" s="5">
        <v>0</v>
      </c>
      <c r="AA640" s="5">
        <v>11</v>
      </c>
      <c r="AB640" s="5">
        <v>1639</v>
      </c>
      <c r="AC640" s="5">
        <v>408</v>
      </c>
      <c r="AD640" s="5">
        <v>11</v>
      </c>
      <c r="AE640" s="5">
        <v>82</v>
      </c>
      <c r="AF640" s="5">
        <f t="shared" si="263"/>
        <v>0</v>
      </c>
      <c r="AG640" s="5">
        <f t="shared" si="264"/>
        <v>5.3449951409135082E-3</v>
      </c>
      <c r="AH640" s="5">
        <f t="shared" si="265"/>
        <v>0.79640427599611274</v>
      </c>
      <c r="AI640" s="5">
        <f t="shared" si="266"/>
        <v>0.19825072886297376</v>
      </c>
      <c r="AJ640" s="5">
        <v>0</v>
      </c>
      <c r="AK640" s="3">
        <v>3</v>
      </c>
      <c r="AL640" s="3">
        <v>1491</v>
      </c>
      <c r="AM640" s="3">
        <v>608</v>
      </c>
      <c r="AN640" s="3">
        <v>2</v>
      </c>
      <c r="AO640" s="3">
        <v>47</v>
      </c>
      <c r="AP640" s="1">
        <f t="shared" si="267"/>
        <v>0</v>
      </c>
      <c r="AQ640" s="1">
        <f t="shared" si="268"/>
        <v>1.4272121788772598E-3</v>
      </c>
      <c r="AR640" s="1">
        <f t="shared" si="269"/>
        <v>0.70932445290199808</v>
      </c>
      <c r="AS640" s="1">
        <f t="shared" si="270"/>
        <v>0.28924833491912466</v>
      </c>
      <c r="AT640" s="5">
        <f t="shared" si="271"/>
        <v>2058</v>
      </c>
      <c r="AU640" s="3">
        <f t="shared" si="273"/>
        <v>2102</v>
      </c>
      <c r="AV640" s="2">
        <f t="shared" si="272"/>
        <v>3276</v>
      </c>
      <c r="AW640" s="1">
        <f t="shared" si="274"/>
        <v>0.3183673469387755</v>
      </c>
      <c r="AX640" s="1">
        <f t="shared" si="275"/>
        <v>0.31170313986679354</v>
      </c>
      <c r="AY640" s="1">
        <f t="shared" si="276"/>
        <v>0</v>
      </c>
      <c r="AZ640" s="1">
        <f t="shared" si="276"/>
        <v>0.93510941960038063</v>
      </c>
      <c r="BA640" s="1">
        <f t="shared" si="276"/>
        <v>464.7493815413892</v>
      </c>
      <c r="BB640" s="1">
        <f t="shared" si="276"/>
        <v>189.51550903901048</v>
      </c>
      <c r="BC640" s="1">
        <f t="shared" si="277"/>
        <v>0</v>
      </c>
      <c r="BD640" s="1">
        <f t="shared" si="277"/>
        <v>3.5020408163265304</v>
      </c>
      <c r="BE640" s="1">
        <f t="shared" si="277"/>
        <v>521.80408163265304</v>
      </c>
      <c r="BF640" s="1">
        <f t="shared" si="277"/>
        <v>129.89387755102041</v>
      </c>
      <c r="BG640" s="1">
        <f t="shared" si="278"/>
        <v>0</v>
      </c>
      <c r="BH640" s="1">
        <f t="shared" si="278"/>
        <v>1.4272121788772598E-3</v>
      </c>
      <c r="BI640" s="1">
        <f t="shared" si="278"/>
        <v>0.70932445290199808</v>
      </c>
      <c r="BJ640" s="1">
        <f t="shared" si="278"/>
        <v>0.28924833491912466</v>
      </c>
      <c r="BK640" s="1">
        <f t="shared" si="279"/>
        <v>0</v>
      </c>
      <c r="BL640" s="1">
        <f t="shared" si="279"/>
        <v>5.3449951409135082E-3</v>
      </c>
      <c r="BM640" s="1">
        <f t="shared" si="279"/>
        <v>0.79640427599611274</v>
      </c>
      <c r="BN640" s="1">
        <f t="shared" si="279"/>
        <v>0.19825072886297379</v>
      </c>
    </row>
    <row r="641" spans="1:66" hidden="1">
      <c r="A641" s="2" t="s">
        <v>1049</v>
      </c>
      <c r="B641" s="2" t="s">
        <v>105</v>
      </c>
      <c r="C641" s="2" t="s">
        <v>164</v>
      </c>
      <c r="E641" s="6" t="s">
        <v>133</v>
      </c>
      <c r="F641" s="2" t="s">
        <v>1436</v>
      </c>
      <c r="G641" s="2" t="s">
        <v>6</v>
      </c>
      <c r="H641" s="2" t="s">
        <v>1434</v>
      </c>
      <c r="I641" s="2">
        <v>102</v>
      </c>
      <c r="J641" s="2">
        <v>50</v>
      </c>
      <c r="K641" s="2" t="str">
        <f t="shared" si="258"/>
        <v>ESTERIL</v>
      </c>
      <c r="L641" s="2">
        <f t="shared" si="259"/>
        <v>4.0000000000000003E-5</v>
      </c>
      <c r="M641" s="2">
        <f t="shared" si="260"/>
        <v>12</v>
      </c>
      <c r="N641" s="9">
        <v>0.08</v>
      </c>
      <c r="O641" s="10">
        <v>0.24</v>
      </c>
      <c r="P641" s="11">
        <f t="shared" si="280"/>
        <v>6.6362505184570713E-3</v>
      </c>
      <c r="Q641" s="11">
        <f t="shared" si="281"/>
        <v>0.99999722913063449</v>
      </c>
      <c r="R641" s="11">
        <f t="shared" si="282"/>
        <v>37558.795520530897</v>
      </c>
      <c r="S641" s="11">
        <f t="shared" si="283"/>
        <v>5659625.3178741336</v>
      </c>
      <c r="T641" s="2">
        <v>16</v>
      </c>
      <c r="U641" s="2">
        <v>2395</v>
      </c>
      <c r="V641" s="2">
        <f t="shared" si="261"/>
        <v>6.6362505184570713E-3</v>
      </c>
      <c r="W641" s="2">
        <f t="shared" si="262"/>
        <v>0.99336374948154293</v>
      </c>
      <c r="X641" s="2">
        <v>0</v>
      </c>
      <c r="Y641" s="2">
        <v>579</v>
      </c>
      <c r="Z641" s="5">
        <v>0</v>
      </c>
      <c r="AA641" s="5">
        <v>18</v>
      </c>
      <c r="AB641" s="5">
        <v>1265</v>
      </c>
      <c r="AC641" s="5">
        <v>236</v>
      </c>
      <c r="AD641" s="5">
        <v>28</v>
      </c>
      <c r="AE641" s="5">
        <v>68</v>
      </c>
      <c r="AF641" s="5">
        <f t="shared" si="263"/>
        <v>0</v>
      </c>
      <c r="AG641" s="5">
        <f t="shared" si="264"/>
        <v>1.1849901250822911E-2</v>
      </c>
      <c r="AH641" s="5">
        <f t="shared" si="265"/>
        <v>0.83278472679394333</v>
      </c>
      <c r="AI641" s="5">
        <f t="shared" si="266"/>
        <v>0.1553653719552337</v>
      </c>
      <c r="AJ641" s="2">
        <v>0</v>
      </c>
      <c r="AK641" s="3">
        <v>7</v>
      </c>
      <c r="AL641" s="3">
        <v>1205</v>
      </c>
      <c r="AM641" s="3">
        <v>347</v>
      </c>
      <c r="AN641" s="3">
        <v>10</v>
      </c>
      <c r="AO641" s="3">
        <v>46</v>
      </c>
      <c r="AP641" s="1">
        <f t="shared" si="267"/>
        <v>0</v>
      </c>
      <c r="AQ641" s="1">
        <f t="shared" si="268"/>
        <v>4.4900577293136628E-3</v>
      </c>
      <c r="AR641" s="1">
        <f t="shared" si="269"/>
        <v>0.77293136626042336</v>
      </c>
      <c r="AS641" s="1">
        <f t="shared" si="270"/>
        <v>0.22257857601026299</v>
      </c>
      <c r="AT641" s="5">
        <f t="shared" si="271"/>
        <v>1519</v>
      </c>
      <c r="AU641" s="3">
        <f t="shared" si="273"/>
        <v>1559</v>
      </c>
      <c r="AV641" s="2">
        <f t="shared" si="272"/>
        <v>2411</v>
      </c>
      <c r="AW641" s="1">
        <f t="shared" si="274"/>
        <v>0.31744568795260042</v>
      </c>
      <c r="AX641" s="1">
        <f t="shared" si="275"/>
        <v>0.309300833867864</v>
      </c>
      <c r="AY641" s="1">
        <f t="shared" si="276"/>
        <v>0</v>
      </c>
      <c r="AZ641" s="1">
        <f t="shared" si="276"/>
        <v>2.165105837075048</v>
      </c>
      <c r="BA641" s="1">
        <f t="shared" si="276"/>
        <v>372.70750481077613</v>
      </c>
      <c r="BB641" s="1">
        <f t="shared" si="276"/>
        <v>107.32738935214881</v>
      </c>
      <c r="BC641" s="1">
        <f t="shared" si="277"/>
        <v>0</v>
      </c>
      <c r="BD641" s="1">
        <f t="shared" si="277"/>
        <v>5.7140223831468075</v>
      </c>
      <c r="BE641" s="1">
        <f t="shared" si="277"/>
        <v>401.56879526003951</v>
      </c>
      <c r="BF641" s="1">
        <f t="shared" si="277"/>
        <v>74.917182356813697</v>
      </c>
      <c r="BG641" s="1">
        <f t="shared" si="278"/>
        <v>0</v>
      </c>
      <c r="BH641" s="1">
        <f t="shared" si="278"/>
        <v>4.4900577293136628E-3</v>
      </c>
      <c r="BI641" s="1">
        <f t="shared" si="278"/>
        <v>0.77293136626042336</v>
      </c>
      <c r="BJ641" s="1">
        <f t="shared" si="278"/>
        <v>0.22257857601026299</v>
      </c>
      <c r="BK641" s="1">
        <f t="shared" si="279"/>
        <v>0</v>
      </c>
      <c r="BL641" s="1">
        <f t="shared" si="279"/>
        <v>1.1849901250822909E-2</v>
      </c>
      <c r="BM641" s="1">
        <f t="shared" si="279"/>
        <v>0.83278472679394333</v>
      </c>
      <c r="BN641" s="1">
        <f t="shared" si="279"/>
        <v>0.1553653719552337</v>
      </c>
    </row>
    <row r="642" spans="1:66" hidden="1">
      <c r="A642" s="2" t="s">
        <v>1049</v>
      </c>
      <c r="B642" s="2" t="s">
        <v>105</v>
      </c>
      <c r="C642" s="2" t="s">
        <v>164</v>
      </c>
      <c r="E642" s="6" t="s">
        <v>133</v>
      </c>
      <c r="F642" s="2" t="s">
        <v>1436</v>
      </c>
      <c r="G642" s="2" t="s">
        <v>6</v>
      </c>
      <c r="H642" s="2" t="s">
        <v>1434</v>
      </c>
      <c r="I642" s="2">
        <v>103</v>
      </c>
      <c r="J642" s="2">
        <v>50</v>
      </c>
      <c r="K642" s="2" t="str">
        <f t="shared" ref="K642:K652" si="284">IF(AND(N642&gt;0.08,O642&gt;0.2),"MINERIO","ESTERIL")</f>
        <v>ESTERIL</v>
      </c>
      <c r="L642" s="2">
        <f t="shared" ref="L642:L652" si="285">N642*J642/100000</f>
        <v>4.0000000000000003E-5</v>
      </c>
      <c r="M642" s="2">
        <f t="shared" ref="M642:M652" si="286">O642*J642</f>
        <v>12</v>
      </c>
      <c r="N642" s="9">
        <v>0.08</v>
      </c>
      <c r="O642" s="10">
        <v>0.24</v>
      </c>
      <c r="P642" s="11">
        <f t="shared" si="280"/>
        <v>1.737905119774542E-2</v>
      </c>
      <c r="Q642" s="11">
        <f t="shared" si="281"/>
        <v>0.99999169268316235</v>
      </c>
      <c r="R642" s="11">
        <f t="shared" si="282"/>
        <v>73392.16768435885</v>
      </c>
      <c r="S642" s="11">
        <f t="shared" si="283"/>
        <v>4222989.9179933118</v>
      </c>
      <c r="T642" s="2">
        <v>37</v>
      </c>
      <c r="U642" s="2">
        <v>2092</v>
      </c>
      <c r="V642" s="2">
        <f t="shared" ref="V642:V652" si="287">(T642/(T642+U642))</f>
        <v>1.737905119774542E-2</v>
      </c>
      <c r="W642" s="2">
        <f t="shared" ref="W642:W652" si="288">(U642/(T642+U642))</f>
        <v>0.98262094880225459</v>
      </c>
      <c r="X642" s="2">
        <v>0</v>
      </c>
      <c r="Y642" s="2">
        <v>490</v>
      </c>
      <c r="Z642" s="5">
        <v>0</v>
      </c>
      <c r="AA642" s="5">
        <v>8</v>
      </c>
      <c r="AB642" s="5">
        <v>1111</v>
      </c>
      <c r="AC642" s="5">
        <v>243</v>
      </c>
      <c r="AD642" s="5">
        <v>12</v>
      </c>
      <c r="AE642" s="5">
        <v>31</v>
      </c>
      <c r="AF642" s="5">
        <f t="shared" ref="AF642:AF652" si="289">Z642/($Z642+$AA642+$AB642+$AC642)</f>
        <v>0</v>
      </c>
      <c r="AG642" s="5">
        <f t="shared" ref="AG642:AG652" si="290">AA642/($Z642+$AA642+$AB642+$AC642)</f>
        <v>5.8737151248164461E-3</v>
      </c>
      <c r="AH642" s="5">
        <f t="shared" ref="AH642:AH652" si="291">AB642/($Z642+$AA642+$AB642+$AC642)</f>
        <v>0.81571218795888401</v>
      </c>
      <c r="AI642" s="5">
        <f t="shared" ref="AI642:AI652" si="292">AC642/($Z642+$AA642+$AB642+$AC642)</f>
        <v>0.17841409691629956</v>
      </c>
      <c r="AJ642" s="2">
        <v>0</v>
      </c>
      <c r="AK642" s="3">
        <v>0</v>
      </c>
      <c r="AL642" s="3">
        <v>1003</v>
      </c>
      <c r="AM642" s="3">
        <v>379</v>
      </c>
      <c r="AN642" s="3">
        <v>2</v>
      </c>
      <c r="AO642" s="3">
        <v>21</v>
      </c>
      <c r="AP642" s="1">
        <f t="shared" ref="AP642:AP652" si="293">AJ642/($AJ642+$AK642+$AL642+$AM642)</f>
        <v>0</v>
      </c>
      <c r="AQ642" s="1">
        <f t="shared" ref="AQ642:AQ652" si="294">AK642/($AJ642+$AK642+$AL642+$AM642)</f>
        <v>0</v>
      </c>
      <c r="AR642" s="1">
        <f t="shared" ref="AR642:AR652" si="295">AL642/($AJ642+$AK642+$AL642+$AM642)</f>
        <v>0.72575976845151957</v>
      </c>
      <c r="AS642" s="1">
        <f t="shared" ref="AS642:AS652" si="296">AM642/($AJ642+$AK642+$AL642+$AM642)</f>
        <v>0.27424023154848048</v>
      </c>
      <c r="AT642" s="5">
        <f t="shared" ref="AT642:AT652" si="297">Z642+AA642+AB642+AC642</f>
        <v>1362</v>
      </c>
      <c r="AU642" s="3">
        <f t="shared" si="273"/>
        <v>1382</v>
      </c>
      <c r="AV642" s="2">
        <f t="shared" ref="AV642:AV652" si="298">T642+U642</f>
        <v>2129</v>
      </c>
      <c r="AW642" s="1">
        <f t="shared" si="274"/>
        <v>0.31262848751835537</v>
      </c>
      <c r="AX642" s="1">
        <f t="shared" si="275"/>
        <v>0.30810419681620838</v>
      </c>
      <c r="AY642" s="1">
        <f t="shared" si="276"/>
        <v>0</v>
      </c>
      <c r="AZ642" s="1">
        <f t="shared" si="276"/>
        <v>0</v>
      </c>
      <c r="BA642" s="1">
        <f t="shared" si="276"/>
        <v>309.02850940665701</v>
      </c>
      <c r="BB642" s="1">
        <f t="shared" ref="BB642:BB652" si="299">$AX642*AM642</f>
        <v>116.77149059334297</v>
      </c>
      <c r="BC642" s="1">
        <f t="shared" si="277"/>
        <v>0</v>
      </c>
      <c r="BD642" s="1">
        <f t="shared" si="277"/>
        <v>2.501027900146843</v>
      </c>
      <c r="BE642" s="1">
        <f t="shared" si="277"/>
        <v>347.33024963289279</v>
      </c>
      <c r="BF642" s="1">
        <f t="shared" ref="BF642:BF652" si="300">$AW642*AC642</f>
        <v>75.968722466960358</v>
      </c>
      <c r="BG642" s="1">
        <f t="shared" si="278"/>
        <v>0</v>
      </c>
      <c r="BH642" s="1">
        <f t="shared" si="278"/>
        <v>0</v>
      </c>
      <c r="BI642" s="1">
        <f t="shared" si="278"/>
        <v>0.72575976845151957</v>
      </c>
      <c r="BJ642" s="1">
        <f t="shared" ref="BJ642:BJ652" si="301">BB642/($AY642+$AZ642+$BA642+$BB642)</f>
        <v>0.27424023154848048</v>
      </c>
      <c r="BK642" s="1">
        <f t="shared" si="279"/>
        <v>0</v>
      </c>
      <c r="BL642" s="1">
        <f t="shared" si="279"/>
        <v>5.8737151248164469E-3</v>
      </c>
      <c r="BM642" s="1">
        <f t="shared" si="279"/>
        <v>0.81571218795888401</v>
      </c>
      <c r="BN642" s="1">
        <f t="shared" ref="BN642:BN652" si="302">BF642/($BC642+$BD642+$BE642+$BF642)</f>
        <v>0.17841409691629959</v>
      </c>
    </row>
    <row r="643" spans="1:66" hidden="1">
      <c r="A643" s="2" t="s">
        <v>161</v>
      </c>
      <c r="B643" s="2" t="s">
        <v>105</v>
      </c>
      <c r="C643" s="2" t="s">
        <v>164</v>
      </c>
      <c r="D643" s="2" t="s">
        <v>372</v>
      </c>
      <c r="E643" s="6" t="s">
        <v>5</v>
      </c>
      <c r="F643" s="2" t="s">
        <v>1436</v>
      </c>
      <c r="G643" s="2" t="s">
        <v>1433</v>
      </c>
      <c r="H643" s="2" t="s">
        <v>1434</v>
      </c>
      <c r="I643" s="2">
        <v>209</v>
      </c>
      <c r="J643" s="2">
        <v>45</v>
      </c>
      <c r="K643" s="2" t="str">
        <f t="shared" si="284"/>
        <v>ESTERIL</v>
      </c>
      <c r="L643" s="2">
        <f t="shared" si="285"/>
        <v>3.6000000000000001E-5</v>
      </c>
      <c r="M643" s="2">
        <f t="shared" si="286"/>
        <v>0.9</v>
      </c>
      <c r="N643" s="8">
        <v>0.08</v>
      </c>
      <c r="O643" s="11">
        <v>0.02</v>
      </c>
      <c r="P643" s="11">
        <f t="shared" si="280"/>
        <v>1.8623900672529746E-2</v>
      </c>
      <c r="Q643" s="11">
        <f t="shared" si="281"/>
        <v>0.99999018254199623</v>
      </c>
      <c r="R643" s="11">
        <f t="shared" si="282"/>
        <v>64500.54630108639</v>
      </c>
      <c r="S643" s="11">
        <f t="shared" si="283"/>
        <v>3463286.998991529</v>
      </c>
      <c r="T643" s="2">
        <v>36</v>
      </c>
      <c r="U643" s="2">
        <v>1897</v>
      </c>
      <c r="V643" s="2">
        <f t="shared" si="287"/>
        <v>1.8623900672529746E-2</v>
      </c>
      <c r="W643" s="2">
        <f t="shared" si="288"/>
        <v>0.98137609932747027</v>
      </c>
      <c r="X643" s="2">
        <v>0</v>
      </c>
      <c r="Y643" s="2">
        <v>589</v>
      </c>
      <c r="Z643" s="5">
        <v>0</v>
      </c>
      <c r="AA643" s="5">
        <v>7</v>
      </c>
      <c r="AB643" s="5">
        <v>1000</v>
      </c>
      <c r="AC643" s="5">
        <v>271</v>
      </c>
      <c r="AD643" s="5">
        <v>6</v>
      </c>
      <c r="AE643" s="5">
        <v>39</v>
      </c>
      <c r="AF643" s="5">
        <f t="shared" si="289"/>
        <v>0</v>
      </c>
      <c r="AG643" s="5">
        <f t="shared" si="290"/>
        <v>5.4773082942097028E-3</v>
      </c>
      <c r="AH643" s="5">
        <f t="shared" si="291"/>
        <v>0.78247261345852892</v>
      </c>
      <c r="AI643" s="5">
        <f t="shared" si="292"/>
        <v>0.21205007824726135</v>
      </c>
      <c r="AJ643" s="5">
        <v>0</v>
      </c>
      <c r="AK643" s="3">
        <v>1</v>
      </c>
      <c r="AL643" s="3">
        <v>898</v>
      </c>
      <c r="AM643" s="3">
        <v>396</v>
      </c>
      <c r="AN643" s="3">
        <v>1</v>
      </c>
      <c r="AO643" s="3">
        <v>27</v>
      </c>
      <c r="AP643" s="1">
        <f t="shared" si="293"/>
        <v>0</v>
      </c>
      <c r="AQ643" s="1">
        <f t="shared" si="294"/>
        <v>7.722007722007722E-4</v>
      </c>
      <c r="AR643" s="1">
        <f t="shared" si="295"/>
        <v>0.69343629343629343</v>
      </c>
      <c r="AS643" s="1">
        <f t="shared" si="296"/>
        <v>0.30579150579150577</v>
      </c>
      <c r="AT643" s="5">
        <f t="shared" si="297"/>
        <v>1278</v>
      </c>
      <c r="AU643" s="3">
        <f t="shared" ref="AU643:AU652" si="303">AJ643+AK643+AL643+AM643</f>
        <v>1295</v>
      </c>
      <c r="AV643" s="2">
        <f t="shared" si="298"/>
        <v>1933</v>
      </c>
      <c r="AW643" s="1">
        <f t="shared" ref="AW643:AW652" si="304">AV643/(AT643*5)</f>
        <v>0.30250391236306728</v>
      </c>
      <c r="AX643" s="1">
        <f t="shared" ref="AX643:AX652" si="305">AV643/(5*AU643)</f>
        <v>0.29853281853281854</v>
      </c>
      <c r="AY643" s="1">
        <f t="shared" ref="AY643:BA652" si="306">$AX643*AJ643</f>
        <v>0</v>
      </c>
      <c r="AZ643" s="1">
        <f t="shared" si="306"/>
        <v>0.29853281853281854</v>
      </c>
      <c r="BA643" s="1">
        <f t="shared" si="306"/>
        <v>268.08247104247107</v>
      </c>
      <c r="BB643" s="1">
        <f t="shared" si="299"/>
        <v>118.21899613899615</v>
      </c>
      <c r="BC643" s="1">
        <f t="shared" ref="BC643:BE652" si="307">$AW643*Z643</f>
        <v>0</v>
      </c>
      <c r="BD643" s="1">
        <f t="shared" si="307"/>
        <v>2.1175273865414708</v>
      </c>
      <c r="BE643" s="1">
        <f t="shared" si="307"/>
        <v>302.50391236306729</v>
      </c>
      <c r="BF643" s="1">
        <f t="shared" si="300"/>
        <v>81.97856025039124</v>
      </c>
      <c r="BG643" s="1">
        <f t="shared" ref="BG643:BI652" si="308">AY643/($AY643+$AZ643+$BA643+$BB643)</f>
        <v>0</v>
      </c>
      <c r="BH643" s="1">
        <f t="shared" si="308"/>
        <v>7.722007722007722E-4</v>
      </c>
      <c r="BI643" s="1">
        <f t="shared" si="308"/>
        <v>0.69343629343629343</v>
      </c>
      <c r="BJ643" s="1">
        <f t="shared" si="301"/>
        <v>0.30579150579150577</v>
      </c>
      <c r="BK643" s="1">
        <f t="shared" ref="BK643:BM652" si="309">BC643/($BC643+$BD643+$BE643+$BF643)</f>
        <v>0</v>
      </c>
      <c r="BL643" s="1">
        <f t="shared" si="309"/>
        <v>5.4773082942097019E-3</v>
      </c>
      <c r="BM643" s="1">
        <f t="shared" si="309"/>
        <v>0.78247261345852892</v>
      </c>
      <c r="BN643" s="1">
        <f t="shared" si="302"/>
        <v>0.21205007824726135</v>
      </c>
    </row>
    <row r="644" spans="1:66" hidden="1">
      <c r="A644" s="2" t="s">
        <v>1049</v>
      </c>
      <c r="B644" s="2" t="s">
        <v>105</v>
      </c>
      <c r="C644" s="2" t="s">
        <v>164</v>
      </c>
      <c r="E644" s="6" t="s">
        <v>7</v>
      </c>
      <c r="F644" s="2" t="s">
        <v>1436</v>
      </c>
      <c r="G644" s="2" t="s">
        <v>1433</v>
      </c>
      <c r="H644" s="2" t="s">
        <v>1434</v>
      </c>
      <c r="I644" s="2">
        <v>8</v>
      </c>
      <c r="J644" s="2">
        <v>45</v>
      </c>
      <c r="K644" s="2" t="str">
        <f t="shared" si="284"/>
        <v>ESTERIL</v>
      </c>
      <c r="L644" s="2">
        <f t="shared" si="285"/>
        <v>3.6000000000000001E-5</v>
      </c>
      <c r="M644" s="2">
        <f t="shared" si="286"/>
        <v>133.65</v>
      </c>
      <c r="N644" s="8">
        <v>0.08</v>
      </c>
      <c r="O644" s="11">
        <v>2.97</v>
      </c>
      <c r="P644" s="11">
        <f t="shared" si="280"/>
        <v>4.5294413688978363E-3</v>
      </c>
      <c r="Q644" s="11">
        <f t="shared" si="281"/>
        <v>0.99999771009555261</v>
      </c>
      <c r="R644" s="11">
        <f t="shared" si="282"/>
        <v>17560.467539003523</v>
      </c>
      <c r="S644" s="11">
        <f t="shared" si="283"/>
        <v>3876952.1221297639</v>
      </c>
      <c r="T644" s="2">
        <v>9</v>
      </c>
      <c r="U644" s="2">
        <v>1978</v>
      </c>
      <c r="V644" s="2">
        <f t="shared" si="287"/>
        <v>4.5294413688978363E-3</v>
      </c>
      <c r="W644" s="2">
        <f t="shared" si="288"/>
        <v>0.99547055863110212</v>
      </c>
      <c r="X644" s="2">
        <v>0</v>
      </c>
      <c r="Y644" s="2">
        <v>475</v>
      </c>
      <c r="Z644" s="2">
        <v>0</v>
      </c>
      <c r="AA644" s="2">
        <v>15</v>
      </c>
      <c r="AB644" s="2">
        <v>876</v>
      </c>
      <c r="AC644" s="2">
        <v>398</v>
      </c>
      <c r="AD644" s="2">
        <v>17</v>
      </c>
      <c r="AE644" s="2">
        <v>22</v>
      </c>
      <c r="AF644" s="5">
        <f t="shared" si="289"/>
        <v>0</v>
      </c>
      <c r="AG644" s="5">
        <f t="shared" si="290"/>
        <v>1.1636927851047323E-2</v>
      </c>
      <c r="AH644" s="5">
        <f t="shared" si="291"/>
        <v>0.67959658650116372</v>
      </c>
      <c r="AI644" s="5">
        <f t="shared" si="292"/>
        <v>0.30876648564778897</v>
      </c>
      <c r="AJ644" s="2">
        <v>0</v>
      </c>
      <c r="AK644" s="3">
        <v>1</v>
      </c>
      <c r="AL644" s="3">
        <v>779</v>
      </c>
      <c r="AM644" s="3">
        <v>528</v>
      </c>
      <c r="AN644" s="3">
        <v>4</v>
      </c>
      <c r="AO644" s="3">
        <v>16</v>
      </c>
      <c r="AP644" s="1">
        <f t="shared" si="293"/>
        <v>0</v>
      </c>
      <c r="AQ644" s="1">
        <f t="shared" si="294"/>
        <v>7.6452599388379206E-4</v>
      </c>
      <c r="AR644" s="1">
        <f t="shared" si="295"/>
        <v>0.59556574923547401</v>
      </c>
      <c r="AS644" s="1">
        <f t="shared" si="296"/>
        <v>0.40366972477064222</v>
      </c>
      <c r="AT644" s="5">
        <f t="shared" si="297"/>
        <v>1289</v>
      </c>
      <c r="AU644" s="3">
        <f t="shared" si="303"/>
        <v>1308</v>
      </c>
      <c r="AV644" s="2">
        <f t="shared" si="298"/>
        <v>1987</v>
      </c>
      <c r="AW644" s="1">
        <f t="shared" si="304"/>
        <v>0.30830100853374709</v>
      </c>
      <c r="AX644" s="1">
        <f t="shared" si="305"/>
        <v>0.30382262996941894</v>
      </c>
      <c r="AY644" s="1">
        <f t="shared" si="306"/>
        <v>0</v>
      </c>
      <c r="AZ644" s="1">
        <f t="shared" si="306"/>
        <v>0.30382262996941894</v>
      </c>
      <c r="BA644" s="1">
        <f t="shared" si="306"/>
        <v>236.67782874617737</v>
      </c>
      <c r="BB644" s="1">
        <f t="shared" si="299"/>
        <v>160.41834862385321</v>
      </c>
      <c r="BC644" s="1">
        <f t="shared" si="307"/>
        <v>0</v>
      </c>
      <c r="BD644" s="1">
        <f t="shared" si="307"/>
        <v>4.6245151280062062</v>
      </c>
      <c r="BE644" s="1">
        <f t="shared" si="307"/>
        <v>270.07168347556245</v>
      </c>
      <c r="BF644" s="1">
        <f t="shared" si="300"/>
        <v>122.70380139643134</v>
      </c>
      <c r="BG644" s="1">
        <f t="shared" si="308"/>
        <v>0</v>
      </c>
      <c r="BH644" s="1">
        <f t="shared" si="308"/>
        <v>7.6452599388379206E-4</v>
      </c>
      <c r="BI644" s="1">
        <f t="shared" si="308"/>
        <v>0.59556574923547401</v>
      </c>
      <c r="BJ644" s="1">
        <f t="shared" si="301"/>
        <v>0.40366972477064222</v>
      </c>
      <c r="BK644" s="1">
        <f t="shared" si="309"/>
        <v>0</v>
      </c>
      <c r="BL644" s="1">
        <f t="shared" si="309"/>
        <v>1.1636927851047325E-2</v>
      </c>
      <c r="BM644" s="1">
        <f t="shared" si="309"/>
        <v>0.67959658650116372</v>
      </c>
      <c r="BN644" s="1">
        <f t="shared" si="302"/>
        <v>0.30876648564778902</v>
      </c>
    </row>
    <row r="645" spans="1:66" hidden="1">
      <c r="A645" s="2" t="s">
        <v>616</v>
      </c>
      <c r="B645" s="2" t="s">
        <v>105</v>
      </c>
      <c r="C645" s="2" t="s">
        <v>164</v>
      </c>
      <c r="D645" s="2" t="s">
        <v>780</v>
      </c>
      <c r="E645" s="6" t="s">
        <v>13</v>
      </c>
      <c r="F645" s="2" t="s">
        <v>1436</v>
      </c>
      <c r="G645" s="2" t="s">
        <v>1433</v>
      </c>
      <c r="H645" s="2" t="s">
        <v>1434</v>
      </c>
      <c r="I645" s="2">
        <v>19</v>
      </c>
      <c r="J645" s="2">
        <v>30</v>
      </c>
      <c r="K645" s="2" t="str">
        <f t="shared" si="284"/>
        <v>ESTERIL</v>
      </c>
      <c r="L645" s="2">
        <f t="shared" si="285"/>
        <v>2.4000000000000001E-5</v>
      </c>
      <c r="M645" s="2">
        <f t="shared" si="286"/>
        <v>5.7</v>
      </c>
      <c r="N645" s="8">
        <v>0.08</v>
      </c>
      <c r="O645" s="11">
        <v>0.19</v>
      </c>
      <c r="P645" s="11">
        <f t="shared" si="280"/>
        <v>0</v>
      </c>
      <c r="Q645" s="11">
        <f t="shared" si="281"/>
        <v>1</v>
      </c>
      <c r="R645" s="11">
        <f t="shared" si="282"/>
        <v>0</v>
      </c>
      <c r="S645" s="11">
        <f t="shared" si="283"/>
        <v>9709456</v>
      </c>
      <c r="T645" s="2">
        <v>0</v>
      </c>
      <c r="U645" s="2">
        <v>3116</v>
      </c>
      <c r="V645" s="2">
        <f t="shared" si="287"/>
        <v>0</v>
      </c>
      <c r="W645" s="2">
        <f t="shared" si="288"/>
        <v>1</v>
      </c>
      <c r="X645" s="2">
        <v>0</v>
      </c>
      <c r="Y645" s="2">
        <v>688</v>
      </c>
      <c r="Z645" s="5">
        <v>0</v>
      </c>
      <c r="AA645" s="5">
        <v>20</v>
      </c>
      <c r="AB645" s="5">
        <v>1407</v>
      </c>
      <c r="AC645" s="5">
        <v>530</v>
      </c>
      <c r="AD645" s="5">
        <v>26</v>
      </c>
      <c r="AE645" s="5">
        <v>79</v>
      </c>
      <c r="AF645" s="5">
        <f t="shared" si="289"/>
        <v>0</v>
      </c>
      <c r="AG645" s="5">
        <f t="shared" si="290"/>
        <v>1.0219724067450179E-2</v>
      </c>
      <c r="AH645" s="5">
        <f t="shared" si="291"/>
        <v>0.71895758814512012</v>
      </c>
      <c r="AI645" s="5">
        <f t="shared" si="292"/>
        <v>0.27082268778742974</v>
      </c>
      <c r="AJ645" s="5">
        <v>0</v>
      </c>
      <c r="AK645" s="3">
        <v>15</v>
      </c>
      <c r="AL645" s="3">
        <v>1236</v>
      </c>
      <c r="AM645" s="3">
        <v>738</v>
      </c>
      <c r="AN645" s="3">
        <v>17</v>
      </c>
      <c r="AO645" s="3">
        <v>56</v>
      </c>
      <c r="AP645" s="1">
        <f t="shared" si="293"/>
        <v>0</v>
      </c>
      <c r="AQ645" s="1">
        <f t="shared" si="294"/>
        <v>7.5414781297134239E-3</v>
      </c>
      <c r="AR645" s="1">
        <f t="shared" si="295"/>
        <v>0.62141779788838614</v>
      </c>
      <c r="AS645" s="1">
        <f t="shared" si="296"/>
        <v>0.37104072398190047</v>
      </c>
      <c r="AT645" s="5">
        <f t="shared" si="297"/>
        <v>1957</v>
      </c>
      <c r="AU645" s="3">
        <f t="shared" si="303"/>
        <v>1989</v>
      </c>
      <c r="AV645" s="2">
        <f t="shared" si="298"/>
        <v>3116</v>
      </c>
      <c r="AW645" s="1">
        <f t="shared" si="304"/>
        <v>0.31844660194174756</v>
      </c>
      <c r="AX645" s="1">
        <f t="shared" si="305"/>
        <v>0.31332327802916038</v>
      </c>
      <c r="AY645" s="1">
        <f t="shared" si="306"/>
        <v>0</v>
      </c>
      <c r="AZ645" s="1">
        <f t="shared" si="306"/>
        <v>4.6998491704374059</v>
      </c>
      <c r="BA645" s="1">
        <f t="shared" si="306"/>
        <v>387.26757164404222</v>
      </c>
      <c r="BB645" s="1">
        <f t="shared" si="299"/>
        <v>231.23257918552036</v>
      </c>
      <c r="BC645" s="1">
        <f t="shared" si="307"/>
        <v>0</v>
      </c>
      <c r="BD645" s="1">
        <f t="shared" si="307"/>
        <v>6.3689320388349513</v>
      </c>
      <c r="BE645" s="1">
        <f t="shared" si="307"/>
        <v>448.05436893203881</v>
      </c>
      <c r="BF645" s="1">
        <f t="shared" si="300"/>
        <v>168.77669902912621</v>
      </c>
      <c r="BG645" s="1">
        <f t="shared" si="308"/>
        <v>0</v>
      </c>
      <c r="BH645" s="1">
        <f t="shared" si="308"/>
        <v>7.5414781297134239E-3</v>
      </c>
      <c r="BI645" s="1">
        <f t="shared" si="308"/>
        <v>0.62141779788838603</v>
      </c>
      <c r="BJ645" s="1">
        <f t="shared" si="301"/>
        <v>0.37104072398190041</v>
      </c>
      <c r="BK645" s="1">
        <f t="shared" si="309"/>
        <v>0</v>
      </c>
      <c r="BL645" s="1">
        <f t="shared" si="309"/>
        <v>1.021972406745018E-2</v>
      </c>
      <c r="BM645" s="1">
        <f t="shared" si="309"/>
        <v>0.71895758814512012</v>
      </c>
      <c r="BN645" s="1">
        <f t="shared" si="302"/>
        <v>0.27082268778742974</v>
      </c>
    </row>
    <row r="646" spans="1:66" hidden="1">
      <c r="A646" s="2" t="s">
        <v>161</v>
      </c>
      <c r="B646" s="2" t="s">
        <v>105</v>
      </c>
      <c r="C646" s="2" t="s">
        <v>164</v>
      </c>
      <c r="D646" s="2" t="s">
        <v>336</v>
      </c>
      <c r="E646" s="6" t="s">
        <v>85</v>
      </c>
      <c r="F646" s="2" t="s">
        <v>1436</v>
      </c>
      <c r="G646" s="2" t="s">
        <v>1433</v>
      </c>
      <c r="H646" s="2" t="s">
        <v>1434</v>
      </c>
      <c r="I646" s="2">
        <v>173</v>
      </c>
      <c r="J646" s="2">
        <v>30</v>
      </c>
      <c r="K646" s="2" t="str">
        <f t="shared" si="284"/>
        <v>ESTERIL</v>
      </c>
      <c r="L646" s="2">
        <f t="shared" si="285"/>
        <v>2.4000000000000001E-5</v>
      </c>
      <c r="M646" s="2">
        <f t="shared" si="286"/>
        <v>12</v>
      </c>
      <c r="N646" s="8">
        <v>0.08</v>
      </c>
      <c r="O646" s="11">
        <v>0.4</v>
      </c>
      <c r="P646" s="11">
        <f t="shared" si="280"/>
        <v>0</v>
      </c>
      <c r="Q646" s="11">
        <f t="shared" si="281"/>
        <v>1</v>
      </c>
      <c r="R646" s="11">
        <f t="shared" si="282"/>
        <v>0</v>
      </c>
      <c r="S646" s="11">
        <f t="shared" si="283"/>
        <v>2067844</v>
      </c>
      <c r="T646" s="2">
        <v>0</v>
      </c>
      <c r="U646" s="2">
        <v>1438</v>
      </c>
      <c r="V646" s="2">
        <f t="shared" si="287"/>
        <v>0</v>
      </c>
      <c r="W646" s="2">
        <f t="shared" si="288"/>
        <v>1</v>
      </c>
      <c r="X646" s="2">
        <v>0</v>
      </c>
      <c r="Y646" s="2">
        <v>395</v>
      </c>
      <c r="Z646" s="5">
        <v>15</v>
      </c>
      <c r="AA646" s="5">
        <v>727</v>
      </c>
      <c r="AB646" s="5">
        <v>233</v>
      </c>
      <c r="AC646" s="5">
        <v>11</v>
      </c>
      <c r="AD646" s="5">
        <v>32</v>
      </c>
      <c r="AE646" s="5"/>
      <c r="AF646" s="5">
        <f t="shared" si="289"/>
        <v>1.5212981744421906E-2</v>
      </c>
      <c r="AG646" s="5">
        <f t="shared" si="290"/>
        <v>0.73732251521298176</v>
      </c>
      <c r="AH646" s="5">
        <f t="shared" si="291"/>
        <v>0.23630831643002029</v>
      </c>
      <c r="AI646" s="5">
        <f t="shared" si="292"/>
        <v>1.1156186612576065E-2</v>
      </c>
      <c r="AJ646" s="5">
        <v>0</v>
      </c>
      <c r="AK646" s="3">
        <v>8</v>
      </c>
      <c r="AL646" s="3">
        <v>673</v>
      </c>
      <c r="AM646" s="3">
        <v>313</v>
      </c>
      <c r="AN646" s="3">
        <v>8</v>
      </c>
      <c r="AO646" s="3">
        <v>16</v>
      </c>
      <c r="AP646" s="1">
        <f t="shared" si="293"/>
        <v>0</v>
      </c>
      <c r="AQ646" s="1">
        <f t="shared" si="294"/>
        <v>8.0482897384305842E-3</v>
      </c>
      <c r="AR646" s="1">
        <f t="shared" si="295"/>
        <v>0.67706237424547289</v>
      </c>
      <c r="AS646" s="1">
        <f t="shared" si="296"/>
        <v>0.31488933601609659</v>
      </c>
      <c r="AT646" s="5">
        <f t="shared" si="297"/>
        <v>986</v>
      </c>
      <c r="AU646" s="3">
        <f t="shared" si="303"/>
        <v>994</v>
      </c>
      <c r="AV646" s="2">
        <f t="shared" si="298"/>
        <v>1438</v>
      </c>
      <c r="AW646" s="1">
        <f t="shared" si="304"/>
        <v>0.29168356997971601</v>
      </c>
      <c r="AX646" s="1">
        <f t="shared" si="305"/>
        <v>0.2893360160965795</v>
      </c>
      <c r="AY646" s="1">
        <f t="shared" si="306"/>
        <v>0</v>
      </c>
      <c r="AZ646" s="1">
        <f t="shared" si="306"/>
        <v>2.314688128772636</v>
      </c>
      <c r="BA646" s="1">
        <f t="shared" si="306"/>
        <v>194.72313883299799</v>
      </c>
      <c r="BB646" s="1">
        <f t="shared" si="299"/>
        <v>90.562173038229389</v>
      </c>
      <c r="BC646" s="1">
        <f t="shared" si="307"/>
        <v>4.3752535496957403</v>
      </c>
      <c r="BD646" s="1">
        <f t="shared" si="307"/>
        <v>212.05395537525354</v>
      </c>
      <c r="BE646" s="1">
        <f t="shared" si="307"/>
        <v>67.962271805273829</v>
      </c>
      <c r="BF646" s="1">
        <f t="shared" si="300"/>
        <v>3.2085192697768763</v>
      </c>
      <c r="BG646" s="1">
        <f t="shared" si="308"/>
        <v>0</v>
      </c>
      <c r="BH646" s="1">
        <f t="shared" si="308"/>
        <v>8.0482897384305842E-3</v>
      </c>
      <c r="BI646" s="1">
        <f t="shared" si="308"/>
        <v>0.67706237424547278</v>
      </c>
      <c r="BJ646" s="1">
        <f t="shared" si="301"/>
        <v>0.31488933601609659</v>
      </c>
      <c r="BK646" s="1">
        <f t="shared" si="309"/>
        <v>1.5212981744421905E-2</v>
      </c>
      <c r="BL646" s="1">
        <f t="shared" si="309"/>
        <v>0.73732251521298164</v>
      </c>
      <c r="BM646" s="1">
        <f t="shared" si="309"/>
        <v>0.23630831643002026</v>
      </c>
      <c r="BN646" s="1">
        <f t="shared" si="302"/>
        <v>1.1156186612576065E-2</v>
      </c>
    </row>
    <row r="647" spans="1:66" hidden="1">
      <c r="A647" s="2" t="s">
        <v>616</v>
      </c>
      <c r="B647" s="2" t="s">
        <v>105</v>
      </c>
      <c r="C647" s="2" t="s">
        <v>164</v>
      </c>
      <c r="D647" s="2" t="s">
        <v>776</v>
      </c>
      <c r="E647" s="6" t="s">
        <v>13</v>
      </c>
      <c r="F647" s="2" t="s">
        <v>1436</v>
      </c>
      <c r="G647" s="2" t="s">
        <v>1433</v>
      </c>
      <c r="H647" s="2" t="s">
        <v>1434</v>
      </c>
      <c r="I647" s="2">
        <v>15</v>
      </c>
      <c r="J647" s="2">
        <v>25</v>
      </c>
      <c r="K647" s="2" t="str">
        <f t="shared" si="284"/>
        <v>ESTERIL</v>
      </c>
      <c r="L647" s="2">
        <f t="shared" si="285"/>
        <v>2.0000000000000002E-5</v>
      </c>
      <c r="M647" s="2">
        <f t="shared" si="286"/>
        <v>27</v>
      </c>
      <c r="N647" s="8">
        <v>0.08</v>
      </c>
      <c r="O647" s="11">
        <v>1.08</v>
      </c>
      <c r="P647" s="11">
        <f t="shared" si="280"/>
        <v>0</v>
      </c>
      <c r="Q647" s="11">
        <f t="shared" si="281"/>
        <v>1</v>
      </c>
      <c r="R647" s="11">
        <f t="shared" si="282"/>
        <v>0</v>
      </c>
      <c r="S647" s="11">
        <f t="shared" si="283"/>
        <v>1408969</v>
      </c>
      <c r="T647" s="2">
        <v>0</v>
      </c>
      <c r="U647" s="2">
        <v>1187</v>
      </c>
      <c r="V647" s="2">
        <f t="shared" si="287"/>
        <v>0</v>
      </c>
      <c r="W647" s="2">
        <f t="shared" si="288"/>
        <v>1</v>
      </c>
      <c r="X647" s="2">
        <v>0</v>
      </c>
      <c r="Y647" s="2">
        <v>316</v>
      </c>
      <c r="Z647" s="5">
        <v>0</v>
      </c>
      <c r="AA647" s="5">
        <v>21</v>
      </c>
      <c r="AB647" s="5">
        <v>548</v>
      </c>
      <c r="AC647" s="5">
        <v>179</v>
      </c>
      <c r="AD647" s="5">
        <v>26</v>
      </c>
      <c r="AE647" s="5">
        <v>30</v>
      </c>
      <c r="AF647" s="5">
        <f t="shared" si="289"/>
        <v>0</v>
      </c>
      <c r="AG647" s="5">
        <f t="shared" si="290"/>
        <v>2.8074866310160429E-2</v>
      </c>
      <c r="AH647" s="5">
        <f t="shared" si="291"/>
        <v>0.73262032085561501</v>
      </c>
      <c r="AI647" s="5">
        <f t="shared" si="292"/>
        <v>0.23930481283422461</v>
      </c>
      <c r="AJ647" s="5">
        <v>0</v>
      </c>
      <c r="AK647" s="3">
        <v>15</v>
      </c>
      <c r="AL647" s="3">
        <v>494</v>
      </c>
      <c r="AM647" s="3">
        <v>260</v>
      </c>
      <c r="AN647" s="3">
        <v>17</v>
      </c>
      <c r="AO647" s="3">
        <v>18</v>
      </c>
      <c r="AP647" s="1">
        <f t="shared" si="293"/>
        <v>0</v>
      </c>
      <c r="AQ647" s="1">
        <f t="shared" si="294"/>
        <v>1.950585175552666E-2</v>
      </c>
      <c r="AR647" s="1">
        <f t="shared" si="295"/>
        <v>0.64239271781534457</v>
      </c>
      <c r="AS647" s="1">
        <f t="shared" si="296"/>
        <v>0.33810143042912871</v>
      </c>
      <c r="AT647" s="5">
        <f t="shared" si="297"/>
        <v>748</v>
      </c>
      <c r="AU647" s="3">
        <f t="shared" si="303"/>
        <v>769</v>
      </c>
      <c r="AV647" s="2">
        <f t="shared" si="298"/>
        <v>1187</v>
      </c>
      <c r="AW647" s="1">
        <f t="shared" si="304"/>
        <v>0.31737967914438503</v>
      </c>
      <c r="AX647" s="1">
        <f t="shared" si="305"/>
        <v>0.30871261378413523</v>
      </c>
      <c r="AY647" s="1">
        <f t="shared" si="306"/>
        <v>0</v>
      </c>
      <c r="AZ647" s="1">
        <f t="shared" si="306"/>
        <v>4.6306892067620282</v>
      </c>
      <c r="BA647" s="1">
        <f t="shared" si="306"/>
        <v>152.50403120936281</v>
      </c>
      <c r="BB647" s="1">
        <f t="shared" si="299"/>
        <v>80.265279583875156</v>
      </c>
      <c r="BC647" s="1">
        <f t="shared" si="307"/>
        <v>0</v>
      </c>
      <c r="BD647" s="1">
        <f t="shared" si="307"/>
        <v>6.6649732620320856</v>
      </c>
      <c r="BE647" s="1">
        <f t="shared" si="307"/>
        <v>173.92406417112301</v>
      </c>
      <c r="BF647" s="1">
        <f t="shared" si="300"/>
        <v>56.810962566844921</v>
      </c>
      <c r="BG647" s="1">
        <f t="shared" si="308"/>
        <v>0</v>
      </c>
      <c r="BH647" s="1">
        <f t="shared" si="308"/>
        <v>1.950585175552666E-2</v>
      </c>
      <c r="BI647" s="1">
        <f t="shared" si="308"/>
        <v>0.64239271781534468</v>
      </c>
      <c r="BJ647" s="1">
        <f t="shared" si="301"/>
        <v>0.33810143042912877</v>
      </c>
      <c r="BK647" s="1">
        <f t="shared" si="309"/>
        <v>0</v>
      </c>
      <c r="BL647" s="1">
        <f t="shared" si="309"/>
        <v>2.8074866310160429E-2</v>
      </c>
      <c r="BM647" s="1">
        <f t="shared" si="309"/>
        <v>0.73262032085561501</v>
      </c>
      <c r="BN647" s="1">
        <f t="shared" si="302"/>
        <v>0.23930481283422461</v>
      </c>
    </row>
    <row r="648" spans="1:66" hidden="1">
      <c r="A648" s="2" t="s">
        <v>1049</v>
      </c>
      <c r="B648" s="2" t="s">
        <v>105</v>
      </c>
      <c r="C648" s="2" t="s">
        <v>164</v>
      </c>
      <c r="E648" s="6" t="s">
        <v>152</v>
      </c>
      <c r="F648" s="2" t="s">
        <v>1436</v>
      </c>
      <c r="G648" s="2" t="s">
        <v>1433</v>
      </c>
      <c r="H648" s="2" t="s">
        <v>1434</v>
      </c>
      <c r="I648" s="2">
        <v>286</v>
      </c>
      <c r="J648" s="2">
        <v>25</v>
      </c>
      <c r="K648" s="2" t="str">
        <f t="shared" si="284"/>
        <v>ESTERIL</v>
      </c>
      <c r="L648" s="2">
        <f t="shared" si="285"/>
        <v>2.0000000000000002E-5</v>
      </c>
      <c r="M648" s="2">
        <f t="shared" si="286"/>
        <v>35.5</v>
      </c>
      <c r="N648" s="8">
        <v>0.08</v>
      </c>
      <c r="O648" s="11">
        <v>1.42</v>
      </c>
      <c r="P648" s="11">
        <f t="shared" si="280"/>
        <v>0</v>
      </c>
      <c r="Q648" s="11">
        <f t="shared" si="281"/>
        <v>1</v>
      </c>
      <c r="R648" s="11">
        <f t="shared" si="282"/>
        <v>0</v>
      </c>
      <c r="S648" s="11">
        <f t="shared" si="283"/>
        <v>2190400</v>
      </c>
      <c r="T648" s="2">
        <v>0</v>
      </c>
      <c r="U648" s="2">
        <v>1480</v>
      </c>
      <c r="V648" s="2">
        <f t="shared" si="287"/>
        <v>0</v>
      </c>
      <c r="W648" s="2">
        <f t="shared" si="288"/>
        <v>1</v>
      </c>
      <c r="X648" s="2">
        <v>0</v>
      </c>
      <c r="Y648" s="2">
        <v>425</v>
      </c>
      <c r="Z648" s="5">
        <v>0</v>
      </c>
      <c r="AA648" s="5">
        <v>7</v>
      </c>
      <c r="AB648" s="5">
        <v>685</v>
      </c>
      <c r="AC648" s="5">
        <v>284</v>
      </c>
      <c r="AD648" s="5">
        <v>8</v>
      </c>
      <c r="AE648" s="5">
        <v>29</v>
      </c>
      <c r="AF648" s="5">
        <f t="shared" si="289"/>
        <v>0</v>
      </c>
      <c r="AG648" s="5">
        <f t="shared" si="290"/>
        <v>7.1721311475409838E-3</v>
      </c>
      <c r="AH648" s="5">
        <f t="shared" si="291"/>
        <v>0.70184426229508201</v>
      </c>
      <c r="AI648" s="5">
        <f t="shared" si="292"/>
        <v>0.29098360655737704</v>
      </c>
      <c r="AJ648" s="5">
        <v>0</v>
      </c>
      <c r="AK648" s="3">
        <v>5</v>
      </c>
      <c r="AL648" s="3">
        <v>594</v>
      </c>
      <c r="AM648" s="3">
        <v>389</v>
      </c>
      <c r="AN648" s="3">
        <v>4</v>
      </c>
      <c r="AO648" s="3">
        <v>21</v>
      </c>
      <c r="AP648" s="1">
        <f t="shared" si="293"/>
        <v>0</v>
      </c>
      <c r="AQ648" s="1">
        <f t="shared" si="294"/>
        <v>5.0607287449392713E-3</v>
      </c>
      <c r="AR648" s="1">
        <f t="shared" si="295"/>
        <v>0.60121457489878538</v>
      </c>
      <c r="AS648" s="1">
        <f t="shared" si="296"/>
        <v>0.39372469635627533</v>
      </c>
      <c r="AT648" s="5">
        <f t="shared" si="297"/>
        <v>976</v>
      </c>
      <c r="AU648" s="3">
        <f t="shared" si="303"/>
        <v>988</v>
      </c>
      <c r="AV648" s="2">
        <f t="shared" si="298"/>
        <v>1480</v>
      </c>
      <c r="AW648" s="1">
        <f t="shared" si="304"/>
        <v>0.30327868852459017</v>
      </c>
      <c r="AX648" s="1">
        <f t="shared" si="305"/>
        <v>0.29959514170040485</v>
      </c>
      <c r="AY648" s="1">
        <f t="shared" si="306"/>
        <v>0</v>
      </c>
      <c r="AZ648" s="1">
        <f t="shared" si="306"/>
        <v>1.4979757085020242</v>
      </c>
      <c r="BA648" s="1">
        <f t="shared" si="306"/>
        <v>177.95951417004048</v>
      </c>
      <c r="BB648" s="1">
        <f t="shared" si="299"/>
        <v>116.54251012145748</v>
      </c>
      <c r="BC648" s="1">
        <f t="shared" si="307"/>
        <v>0</v>
      </c>
      <c r="BD648" s="1">
        <f t="shared" si="307"/>
        <v>2.1229508196721314</v>
      </c>
      <c r="BE648" s="1">
        <f t="shared" si="307"/>
        <v>207.74590163934425</v>
      </c>
      <c r="BF648" s="1">
        <f t="shared" si="300"/>
        <v>86.131147540983605</v>
      </c>
      <c r="BG648" s="1">
        <f t="shared" si="308"/>
        <v>0</v>
      </c>
      <c r="BH648" s="1">
        <f t="shared" si="308"/>
        <v>5.0607287449392713E-3</v>
      </c>
      <c r="BI648" s="1">
        <f t="shared" si="308"/>
        <v>0.60121457489878538</v>
      </c>
      <c r="BJ648" s="1">
        <f t="shared" si="301"/>
        <v>0.39372469635627527</v>
      </c>
      <c r="BK648" s="1">
        <f t="shared" si="309"/>
        <v>0</v>
      </c>
      <c r="BL648" s="1">
        <f t="shared" si="309"/>
        <v>7.1721311475409846E-3</v>
      </c>
      <c r="BM648" s="1">
        <f t="shared" si="309"/>
        <v>0.7018442622950819</v>
      </c>
      <c r="BN648" s="1">
        <f t="shared" si="302"/>
        <v>0.29098360655737704</v>
      </c>
    </row>
    <row r="649" spans="1:66" hidden="1">
      <c r="A649" s="2" t="s">
        <v>1049</v>
      </c>
      <c r="B649" s="2" t="s">
        <v>105</v>
      </c>
      <c r="C649" s="2" t="s">
        <v>164</v>
      </c>
      <c r="E649" s="6" t="s">
        <v>6</v>
      </c>
      <c r="F649" s="2" t="s">
        <v>6</v>
      </c>
      <c r="G649" s="2" t="s">
        <v>6</v>
      </c>
      <c r="H649" s="2" t="s">
        <v>1434</v>
      </c>
      <c r="I649" s="2">
        <v>215</v>
      </c>
      <c r="J649" s="2">
        <v>10</v>
      </c>
      <c r="K649" s="2" t="str">
        <f t="shared" si="284"/>
        <v>ESTERIL</v>
      </c>
      <c r="L649" s="2">
        <f t="shared" si="285"/>
        <v>7.9999999999999996E-6</v>
      </c>
      <c r="M649" s="2">
        <f t="shared" si="286"/>
        <v>0</v>
      </c>
      <c r="N649" s="8">
        <v>0.08</v>
      </c>
      <c r="O649" s="11">
        <v>0</v>
      </c>
      <c r="P649" s="11">
        <f t="shared" si="280"/>
        <v>0</v>
      </c>
      <c r="Q649" s="11">
        <f t="shared" si="281"/>
        <v>1</v>
      </c>
      <c r="R649" s="11">
        <f t="shared" si="282"/>
        <v>0</v>
      </c>
      <c r="S649" s="11">
        <f t="shared" si="283"/>
        <v>293764</v>
      </c>
      <c r="T649" s="2">
        <v>0</v>
      </c>
      <c r="U649" s="2">
        <v>542</v>
      </c>
      <c r="V649" s="2">
        <f t="shared" si="287"/>
        <v>0</v>
      </c>
      <c r="W649" s="2">
        <f t="shared" si="288"/>
        <v>1</v>
      </c>
      <c r="X649" s="2">
        <v>0</v>
      </c>
      <c r="Y649" s="2">
        <v>237</v>
      </c>
      <c r="Z649" s="5">
        <v>0</v>
      </c>
      <c r="AA649" s="5">
        <v>0</v>
      </c>
      <c r="AB649" s="5">
        <v>104</v>
      </c>
      <c r="AC649" s="5">
        <v>276</v>
      </c>
      <c r="AD649" s="5">
        <v>0</v>
      </c>
      <c r="AE649" s="5">
        <v>0</v>
      </c>
      <c r="AF649" s="5">
        <f t="shared" si="289"/>
        <v>0</v>
      </c>
      <c r="AG649" s="5">
        <f t="shared" si="290"/>
        <v>0</v>
      </c>
      <c r="AH649" s="5">
        <f t="shared" si="291"/>
        <v>0.27368421052631581</v>
      </c>
      <c r="AI649" s="5">
        <f t="shared" si="292"/>
        <v>0.72631578947368425</v>
      </c>
      <c r="AJ649" s="5">
        <v>0</v>
      </c>
      <c r="AK649" s="3">
        <v>0</v>
      </c>
      <c r="AL649" s="3">
        <v>73</v>
      </c>
      <c r="AM649" s="3">
        <v>307</v>
      </c>
      <c r="AN649" s="3">
        <v>0</v>
      </c>
      <c r="AO649" s="3">
        <v>0</v>
      </c>
      <c r="AP649" s="1">
        <f t="shared" si="293"/>
        <v>0</v>
      </c>
      <c r="AQ649" s="1">
        <f t="shared" si="294"/>
        <v>0</v>
      </c>
      <c r="AR649" s="1">
        <f t="shared" si="295"/>
        <v>0.19210526315789472</v>
      </c>
      <c r="AS649" s="1">
        <f t="shared" si="296"/>
        <v>0.80789473684210522</v>
      </c>
      <c r="AT649" s="5">
        <f t="shared" si="297"/>
        <v>380</v>
      </c>
      <c r="AU649" s="3">
        <f t="shared" si="303"/>
        <v>380</v>
      </c>
      <c r="AV649" s="2">
        <f t="shared" si="298"/>
        <v>542</v>
      </c>
      <c r="AW649" s="1">
        <f t="shared" si="304"/>
        <v>0.28526315789473683</v>
      </c>
      <c r="AX649" s="1">
        <f t="shared" si="305"/>
        <v>0.28526315789473683</v>
      </c>
      <c r="AY649" s="1">
        <f t="shared" si="306"/>
        <v>0</v>
      </c>
      <c r="AZ649" s="1">
        <f t="shared" si="306"/>
        <v>0</v>
      </c>
      <c r="BA649" s="1">
        <f t="shared" si="306"/>
        <v>20.824210526315788</v>
      </c>
      <c r="BB649" s="1">
        <f t="shared" si="299"/>
        <v>87.57578947368421</v>
      </c>
      <c r="BC649" s="1">
        <f t="shared" si="307"/>
        <v>0</v>
      </c>
      <c r="BD649" s="1">
        <f t="shared" si="307"/>
        <v>0</v>
      </c>
      <c r="BE649" s="1">
        <f t="shared" si="307"/>
        <v>29.667368421052629</v>
      </c>
      <c r="BF649" s="1">
        <f t="shared" si="300"/>
        <v>78.732631578947363</v>
      </c>
      <c r="BG649" s="1">
        <f t="shared" si="308"/>
        <v>0</v>
      </c>
      <c r="BH649" s="1">
        <f t="shared" si="308"/>
        <v>0</v>
      </c>
      <c r="BI649" s="1">
        <f t="shared" si="308"/>
        <v>0.19210526315789472</v>
      </c>
      <c r="BJ649" s="1">
        <f t="shared" si="301"/>
        <v>0.80789473684210522</v>
      </c>
      <c r="BK649" s="1">
        <f t="shared" si="309"/>
        <v>0</v>
      </c>
      <c r="BL649" s="1">
        <f t="shared" si="309"/>
        <v>0</v>
      </c>
      <c r="BM649" s="1">
        <f t="shared" si="309"/>
        <v>0.27368421052631581</v>
      </c>
      <c r="BN649" s="1">
        <f t="shared" si="302"/>
        <v>0.72631578947368425</v>
      </c>
    </row>
    <row r="650" spans="1:66" hidden="1">
      <c r="A650" s="2" t="s">
        <v>1049</v>
      </c>
      <c r="B650" s="2" t="s">
        <v>105</v>
      </c>
      <c r="C650" s="2" t="s">
        <v>164</v>
      </c>
      <c r="E650" s="6" t="s">
        <v>6</v>
      </c>
      <c r="F650" s="2" t="s">
        <v>1436</v>
      </c>
      <c r="G650" s="2" t="s">
        <v>6</v>
      </c>
      <c r="H650" s="2" t="s">
        <v>1434</v>
      </c>
      <c r="I650" s="2">
        <v>219</v>
      </c>
      <c r="J650" s="2">
        <v>10</v>
      </c>
      <c r="K650" s="2" t="str">
        <f t="shared" si="284"/>
        <v>ESTERIL</v>
      </c>
      <c r="L650" s="2">
        <f t="shared" si="285"/>
        <v>7.9999999999999996E-6</v>
      </c>
      <c r="M650" s="2">
        <f t="shared" si="286"/>
        <v>3</v>
      </c>
      <c r="N650" s="8">
        <v>0.08</v>
      </c>
      <c r="O650" s="11">
        <v>0.3</v>
      </c>
      <c r="P650" s="11">
        <f t="shared" si="280"/>
        <v>1.4814814814814815E-2</v>
      </c>
      <c r="Q650" s="11">
        <f t="shared" si="281"/>
        <v>0.99997215337918743</v>
      </c>
      <c r="R650" s="11">
        <f t="shared" si="282"/>
        <v>4067.7925925925929</v>
      </c>
      <c r="S650" s="11">
        <f t="shared" si="283"/>
        <v>274568.35398624378</v>
      </c>
      <c r="T650" s="2">
        <v>8</v>
      </c>
      <c r="U650" s="2">
        <v>532</v>
      </c>
      <c r="V650" s="2">
        <f t="shared" si="287"/>
        <v>1.4814814814814815E-2</v>
      </c>
      <c r="W650" s="2">
        <f t="shared" si="288"/>
        <v>0.98518518518518516</v>
      </c>
      <c r="X650" s="2">
        <v>0</v>
      </c>
      <c r="Y650" s="2">
        <v>237</v>
      </c>
      <c r="Z650" s="5">
        <v>0</v>
      </c>
      <c r="AA650" s="5">
        <v>8</v>
      </c>
      <c r="AB650" s="5">
        <v>157</v>
      </c>
      <c r="AC650" s="5">
        <v>209</v>
      </c>
      <c r="AD650" s="5">
        <v>6</v>
      </c>
      <c r="AE650" s="5">
        <v>6</v>
      </c>
      <c r="AF650" s="5">
        <f t="shared" si="289"/>
        <v>0</v>
      </c>
      <c r="AG650" s="5">
        <f t="shared" si="290"/>
        <v>2.1390374331550801E-2</v>
      </c>
      <c r="AH650" s="5">
        <f t="shared" si="291"/>
        <v>0.4197860962566845</v>
      </c>
      <c r="AI650" s="5">
        <f t="shared" si="292"/>
        <v>0.55882352941176472</v>
      </c>
      <c r="AJ650" s="5">
        <v>0</v>
      </c>
      <c r="AK650" s="3">
        <v>6</v>
      </c>
      <c r="AL650" s="3">
        <v>131</v>
      </c>
      <c r="AM650" s="3">
        <v>240</v>
      </c>
      <c r="AN650" s="3">
        <v>5</v>
      </c>
      <c r="AO650" s="3">
        <v>4</v>
      </c>
      <c r="AP650" s="1">
        <f t="shared" si="293"/>
        <v>0</v>
      </c>
      <c r="AQ650" s="1">
        <f t="shared" si="294"/>
        <v>1.5915119363395226E-2</v>
      </c>
      <c r="AR650" s="1">
        <f t="shared" si="295"/>
        <v>0.34748010610079577</v>
      </c>
      <c r="AS650" s="1">
        <f t="shared" si="296"/>
        <v>0.63660477453580899</v>
      </c>
      <c r="AT650" s="5">
        <f t="shared" si="297"/>
        <v>374</v>
      </c>
      <c r="AU650" s="3">
        <f t="shared" si="303"/>
        <v>377</v>
      </c>
      <c r="AV650" s="2">
        <f t="shared" si="298"/>
        <v>540</v>
      </c>
      <c r="AW650" s="1">
        <f t="shared" si="304"/>
        <v>0.28877005347593582</v>
      </c>
      <c r="AX650" s="1">
        <f t="shared" si="305"/>
        <v>0.28647214854111408</v>
      </c>
      <c r="AY650" s="1">
        <f t="shared" si="306"/>
        <v>0</v>
      </c>
      <c r="AZ650" s="1">
        <f t="shared" si="306"/>
        <v>1.7188328912466844</v>
      </c>
      <c r="BA650" s="1">
        <f t="shared" si="306"/>
        <v>37.527851458885948</v>
      </c>
      <c r="BB650" s="1">
        <f t="shared" si="299"/>
        <v>68.753315649867375</v>
      </c>
      <c r="BC650" s="1">
        <f t="shared" si="307"/>
        <v>0</v>
      </c>
      <c r="BD650" s="1">
        <f t="shared" si="307"/>
        <v>2.3101604278074865</v>
      </c>
      <c r="BE650" s="1">
        <f t="shared" si="307"/>
        <v>45.336898395721924</v>
      </c>
      <c r="BF650" s="1">
        <f t="shared" si="300"/>
        <v>60.352941176470587</v>
      </c>
      <c r="BG650" s="1">
        <f t="shared" si="308"/>
        <v>0</v>
      </c>
      <c r="BH650" s="1">
        <f t="shared" si="308"/>
        <v>1.5915119363395226E-2</v>
      </c>
      <c r="BI650" s="1">
        <f t="shared" si="308"/>
        <v>0.34748010610079583</v>
      </c>
      <c r="BJ650" s="1">
        <f t="shared" si="301"/>
        <v>0.63660477453580899</v>
      </c>
      <c r="BK650" s="1">
        <f t="shared" si="309"/>
        <v>0</v>
      </c>
      <c r="BL650" s="1">
        <f t="shared" si="309"/>
        <v>2.1390374331550801E-2</v>
      </c>
      <c r="BM650" s="1">
        <f t="shared" si="309"/>
        <v>0.4197860962566845</v>
      </c>
      <c r="BN650" s="1">
        <f t="shared" si="302"/>
        <v>0.55882352941176472</v>
      </c>
    </row>
    <row r="651" spans="1:66" hidden="1">
      <c r="A651" s="2" t="s">
        <v>1049</v>
      </c>
      <c r="B651" s="2" t="s">
        <v>105</v>
      </c>
      <c r="C651" s="2" t="s">
        <v>164</v>
      </c>
      <c r="E651" s="6" t="s">
        <v>6</v>
      </c>
      <c r="F651" s="2" t="s">
        <v>6</v>
      </c>
      <c r="G651" s="2" t="s">
        <v>6</v>
      </c>
      <c r="H651" s="2" t="s">
        <v>1434</v>
      </c>
      <c r="I651" s="2">
        <v>213</v>
      </c>
      <c r="J651" s="2">
        <v>5</v>
      </c>
      <c r="K651" s="2" t="str">
        <f t="shared" si="284"/>
        <v>ESTERIL</v>
      </c>
      <c r="L651" s="2">
        <f t="shared" si="285"/>
        <v>3.9999999999999998E-6</v>
      </c>
      <c r="M651" s="2">
        <f t="shared" si="286"/>
        <v>0.05</v>
      </c>
      <c r="N651" s="8">
        <v>0.08</v>
      </c>
      <c r="O651" s="11">
        <v>0.01</v>
      </c>
      <c r="P651" s="11">
        <f t="shared" si="280"/>
        <v>0</v>
      </c>
      <c r="Q651" s="11">
        <f t="shared" si="281"/>
        <v>1</v>
      </c>
      <c r="R651" s="11">
        <f t="shared" si="282"/>
        <v>0</v>
      </c>
      <c r="S651" s="11">
        <f t="shared" si="283"/>
        <v>228484</v>
      </c>
      <c r="T651" s="2">
        <v>0</v>
      </c>
      <c r="U651" s="2">
        <v>478</v>
      </c>
      <c r="V651" s="2">
        <f t="shared" si="287"/>
        <v>0</v>
      </c>
      <c r="W651" s="2">
        <f t="shared" si="288"/>
        <v>1</v>
      </c>
      <c r="X651" s="2">
        <v>0</v>
      </c>
      <c r="Y651" s="2">
        <v>232</v>
      </c>
      <c r="Z651" s="5">
        <v>0</v>
      </c>
      <c r="AA651" s="5">
        <v>0</v>
      </c>
      <c r="AB651" s="5">
        <v>108</v>
      </c>
      <c r="AC651" s="5">
        <v>241</v>
      </c>
      <c r="AD651" s="5">
        <v>0</v>
      </c>
      <c r="AE651" s="5">
        <v>0</v>
      </c>
      <c r="AF651" s="5">
        <f t="shared" si="289"/>
        <v>0</v>
      </c>
      <c r="AG651" s="5">
        <f t="shared" si="290"/>
        <v>0</v>
      </c>
      <c r="AH651" s="5">
        <f t="shared" si="291"/>
        <v>0.30945558739255014</v>
      </c>
      <c r="AI651" s="5">
        <f t="shared" si="292"/>
        <v>0.69054441260744981</v>
      </c>
      <c r="AJ651" s="5">
        <v>0</v>
      </c>
      <c r="AK651" s="3">
        <v>0</v>
      </c>
      <c r="AL651" s="3">
        <v>77</v>
      </c>
      <c r="AM651" s="3">
        <v>272</v>
      </c>
      <c r="AN651" s="3">
        <v>0</v>
      </c>
      <c r="AO651" s="3">
        <v>0</v>
      </c>
      <c r="AP651" s="1">
        <f t="shared" si="293"/>
        <v>0</v>
      </c>
      <c r="AQ651" s="1">
        <f t="shared" si="294"/>
        <v>0</v>
      </c>
      <c r="AR651" s="1">
        <f t="shared" si="295"/>
        <v>0.22063037249283668</v>
      </c>
      <c r="AS651" s="1">
        <f t="shared" si="296"/>
        <v>0.77936962750716332</v>
      </c>
      <c r="AT651" s="5">
        <f t="shared" si="297"/>
        <v>349</v>
      </c>
      <c r="AU651" s="3">
        <f t="shared" si="303"/>
        <v>349</v>
      </c>
      <c r="AV651" s="2">
        <f t="shared" si="298"/>
        <v>478</v>
      </c>
      <c r="AW651" s="1">
        <f t="shared" si="304"/>
        <v>0.27392550143266475</v>
      </c>
      <c r="AX651" s="1">
        <f t="shared" si="305"/>
        <v>0.27392550143266475</v>
      </c>
      <c r="AY651" s="1">
        <f t="shared" si="306"/>
        <v>0</v>
      </c>
      <c r="AZ651" s="1">
        <f t="shared" si="306"/>
        <v>0</v>
      </c>
      <c r="BA651" s="1">
        <f t="shared" si="306"/>
        <v>21.092263610315186</v>
      </c>
      <c r="BB651" s="1">
        <f t="shared" si="299"/>
        <v>74.507736389684808</v>
      </c>
      <c r="BC651" s="1">
        <f t="shared" si="307"/>
        <v>0</v>
      </c>
      <c r="BD651" s="1">
        <f t="shared" si="307"/>
        <v>0</v>
      </c>
      <c r="BE651" s="1">
        <f t="shared" si="307"/>
        <v>29.583954154727792</v>
      </c>
      <c r="BF651" s="1">
        <f t="shared" si="300"/>
        <v>66.016045845272203</v>
      </c>
      <c r="BG651" s="1">
        <f t="shared" si="308"/>
        <v>0</v>
      </c>
      <c r="BH651" s="1">
        <f t="shared" si="308"/>
        <v>0</v>
      </c>
      <c r="BI651" s="1">
        <f t="shared" si="308"/>
        <v>0.22063037249283668</v>
      </c>
      <c r="BJ651" s="1">
        <f t="shared" si="301"/>
        <v>0.77936962750716332</v>
      </c>
      <c r="BK651" s="1">
        <f t="shared" si="309"/>
        <v>0</v>
      </c>
      <c r="BL651" s="1">
        <f t="shared" si="309"/>
        <v>0</v>
      </c>
      <c r="BM651" s="1">
        <f t="shared" si="309"/>
        <v>0.30945558739255014</v>
      </c>
      <c r="BN651" s="1">
        <f t="shared" si="302"/>
        <v>0.69054441260744981</v>
      </c>
    </row>
    <row r="652" spans="1:66" hidden="1">
      <c r="A652" s="2" t="s">
        <v>1049</v>
      </c>
      <c r="B652" s="2" t="s">
        <v>105</v>
      </c>
      <c r="C652" s="2" t="s">
        <v>164</v>
      </c>
      <c r="E652" s="6" t="s">
        <v>6</v>
      </c>
      <c r="F652" s="2" t="s">
        <v>6</v>
      </c>
      <c r="G652" s="2" t="s">
        <v>6</v>
      </c>
      <c r="H652" s="2" t="s">
        <v>1434</v>
      </c>
      <c r="I652" s="2">
        <v>210</v>
      </c>
      <c r="J652" s="2">
        <v>5</v>
      </c>
      <c r="K652" s="2" t="str">
        <f t="shared" si="284"/>
        <v>ESTERIL</v>
      </c>
      <c r="L652" s="2">
        <f t="shared" si="285"/>
        <v>3.9999999999999998E-6</v>
      </c>
      <c r="M652" s="2">
        <f t="shared" si="286"/>
        <v>0.15</v>
      </c>
      <c r="N652" s="8">
        <v>0.08</v>
      </c>
      <c r="O652" s="11">
        <v>0.03</v>
      </c>
      <c r="P652" s="11">
        <f t="shared" si="280"/>
        <v>0</v>
      </c>
      <c r="Q652" s="11">
        <f t="shared" si="281"/>
        <v>1</v>
      </c>
      <c r="R652" s="11">
        <f t="shared" si="282"/>
        <v>0</v>
      </c>
      <c r="S652" s="11">
        <f t="shared" si="283"/>
        <v>159201</v>
      </c>
      <c r="T652" s="2">
        <v>0</v>
      </c>
      <c r="U652" s="2">
        <v>399</v>
      </c>
      <c r="V652" s="2">
        <f t="shared" si="287"/>
        <v>0</v>
      </c>
      <c r="W652" s="2">
        <f t="shared" si="288"/>
        <v>1</v>
      </c>
      <c r="X652" s="2">
        <v>0</v>
      </c>
      <c r="Y652" s="2">
        <v>197</v>
      </c>
      <c r="Z652" s="5">
        <v>0</v>
      </c>
      <c r="AA652" s="5">
        <v>0</v>
      </c>
      <c r="AB652" s="5">
        <v>97</v>
      </c>
      <c r="AC652" s="5">
        <v>201</v>
      </c>
      <c r="AD652" s="5">
        <v>0</v>
      </c>
      <c r="AE652" s="5">
        <v>0</v>
      </c>
      <c r="AF652" s="5">
        <f t="shared" si="289"/>
        <v>0</v>
      </c>
      <c r="AG652" s="5">
        <f t="shared" si="290"/>
        <v>0</v>
      </c>
      <c r="AH652" s="5">
        <f t="shared" si="291"/>
        <v>0.32550335570469796</v>
      </c>
      <c r="AI652" s="5">
        <f t="shared" si="292"/>
        <v>0.67449664429530198</v>
      </c>
      <c r="AJ652" s="5">
        <v>0</v>
      </c>
      <c r="AK652" s="3">
        <v>0</v>
      </c>
      <c r="AL652" s="3">
        <v>69</v>
      </c>
      <c r="AM652" s="3">
        <v>229</v>
      </c>
      <c r="AN652" s="3">
        <v>0</v>
      </c>
      <c r="AO652" s="3">
        <v>0</v>
      </c>
      <c r="AP652" s="1">
        <f t="shared" si="293"/>
        <v>0</v>
      </c>
      <c r="AQ652" s="1">
        <f t="shared" si="294"/>
        <v>0</v>
      </c>
      <c r="AR652" s="1">
        <f t="shared" si="295"/>
        <v>0.23154362416107382</v>
      </c>
      <c r="AS652" s="1">
        <f t="shared" si="296"/>
        <v>0.76845637583892612</v>
      </c>
      <c r="AT652" s="5">
        <f t="shared" si="297"/>
        <v>298</v>
      </c>
      <c r="AU652" s="3">
        <f t="shared" si="303"/>
        <v>298</v>
      </c>
      <c r="AV652" s="2">
        <f t="shared" si="298"/>
        <v>399</v>
      </c>
      <c r="AW652" s="1">
        <f t="shared" si="304"/>
        <v>0.26778523489932887</v>
      </c>
      <c r="AX652" s="1">
        <f t="shared" si="305"/>
        <v>0.26778523489932887</v>
      </c>
      <c r="AY652" s="1">
        <f t="shared" si="306"/>
        <v>0</v>
      </c>
      <c r="AZ652" s="1">
        <f t="shared" si="306"/>
        <v>0</v>
      </c>
      <c r="BA652" s="1">
        <f t="shared" si="306"/>
        <v>18.477181208053693</v>
      </c>
      <c r="BB652" s="1">
        <f t="shared" si="299"/>
        <v>61.322818791946311</v>
      </c>
      <c r="BC652" s="1">
        <f t="shared" si="307"/>
        <v>0</v>
      </c>
      <c r="BD652" s="1">
        <f t="shared" si="307"/>
        <v>0</v>
      </c>
      <c r="BE652" s="1">
        <f t="shared" si="307"/>
        <v>25.975167785234902</v>
      </c>
      <c r="BF652" s="1">
        <f t="shared" si="300"/>
        <v>53.824832214765102</v>
      </c>
      <c r="BG652" s="1">
        <f t="shared" si="308"/>
        <v>0</v>
      </c>
      <c r="BH652" s="1">
        <f t="shared" si="308"/>
        <v>0</v>
      </c>
      <c r="BI652" s="1">
        <f t="shared" si="308"/>
        <v>0.23154362416107382</v>
      </c>
      <c r="BJ652" s="1">
        <f t="shared" si="301"/>
        <v>0.76845637583892612</v>
      </c>
      <c r="BK652" s="1">
        <f t="shared" si="309"/>
        <v>0</v>
      </c>
      <c r="BL652" s="1">
        <f t="shared" si="309"/>
        <v>0</v>
      </c>
      <c r="BM652" s="1">
        <f t="shared" si="309"/>
        <v>0.32550335570469796</v>
      </c>
      <c r="BN652" s="1">
        <f t="shared" si="302"/>
        <v>0.67449664429530198</v>
      </c>
    </row>
    <row r="653" spans="1:66" hidden="1">
      <c r="E653" s="6"/>
      <c r="T653" s="2"/>
      <c r="U653" s="2"/>
      <c r="V653" s="2"/>
      <c r="W653" s="2"/>
      <c r="X653" s="2"/>
      <c r="Y653" s="2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T653" s="5"/>
      <c r="AV653" s="2"/>
    </row>
    <row r="654" spans="1:66" hidden="1">
      <c r="E654" s="6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5"/>
      <c r="AG654" s="5"/>
      <c r="AH654" s="5"/>
      <c r="AI654" s="5"/>
      <c r="AJ654" s="2"/>
      <c r="AT654" s="5"/>
      <c r="AV654" s="2"/>
    </row>
    <row r="655" spans="1:66" hidden="1">
      <c r="E655" s="6"/>
      <c r="T655" s="2"/>
      <c r="U655" s="2"/>
      <c r="V655" s="2"/>
      <c r="W655" s="2"/>
      <c r="X655" s="2"/>
      <c r="Y655" s="2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T655" s="5"/>
      <c r="AV655" s="2"/>
    </row>
    <row r="656" spans="1:66" hidden="1">
      <c r="E656" s="6"/>
      <c r="T656" s="2"/>
      <c r="U656" s="2"/>
      <c r="V656" s="2"/>
      <c r="W656" s="2"/>
      <c r="X656" s="2"/>
      <c r="Y656" s="2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T656" s="5"/>
      <c r="AV656" s="2"/>
    </row>
    <row r="657" spans="5:48" hidden="1">
      <c r="E657" s="6"/>
      <c r="T657" s="2"/>
      <c r="U657" s="2"/>
      <c r="V657" s="2"/>
      <c r="W657" s="2"/>
      <c r="X657" s="2"/>
      <c r="Y657" s="2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T657" s="5"/>
      <c r="AV657" s="2"/>
    </row>
    <row r="658" spans="5:48" hidden="1">
      <c r="E658" s="6"/>
      <c r="T658" s="2"/>
      <c r="U658" s="2"/>
      <c r="V658" s="2"/>
      <c r="W658" s="2"/>
      <c r="X658" s="2"/>
      <c r="Y658" s="2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T658" s="5"/>
      <c r="AV658" s="2"/>
    </row>
    <row r="659" spans="5:48" hidden="1">
      <c r="E659" s="6"/>
      <c r="T659" s="2"/>
      <c r="U659" s="2"/>
      <c r="V659" s="2"/>
      <c r="W659" s="2"/>
      <c r="X659" s="2"/>
      <c r="Y659" s="2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T659" s="5"/>
      <c r="AV659" s="2"/>
    </row>
    <row r="660" spans="5:48" hidden="1">
      <c r="E660" s="6"/>
      <c r="T660" s="2"/>
      <c r="U660" s="2"/>
      <c r="V660" s="2"/>
      <c r="W660" s="2"/>
      <c r="X660" s="2"/>
      <c r="Y660" s="2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T660" s="5"/>
      <c r="AV660" s="2"/>
    </row>
    <row r="661" spans="5:48" hidden="1">
      <c r="E661" s="6"/>
      <c r="T661" s="2"/>
      <c r="U661" s="2"/>
      <c r="V661" s="2"/>
      <c r="W661" s="2"/>
      <c r="X661" s="2"/>
      <c r="Y661" s="2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T661" s="5"/>
      <c r="AV661" s="2"/>
    </row>
    <row r="662" spans="5:48" hidden="1">
      <c r="E662" s="6"/>
      <c r="T662" s="2"/>
      <c r="U662" s="2"/>
      <c r="V662" s="2"/>
      <c r="W662" s="2"/>
      <c r="X662" s="2"/>
      <c r="Y662" s="2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T662" s="5"/>
      <c r="AV662" s="2"/>
    </row>
    <row r="663" spans="5:48" hidden="1">
      <c r="E663" s="6"/>
      <c r="T663" s="2"/>
      <c r="U663" s="2"/>
      <c r="V663" s="2"/>
      <c r="W663" s="2"/>
      <c r="X663" s="2"/>
      <c r="Y663" s="2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T663" s="5"/>
      <c r="AV663" s="2"/>
    </row>
    <row r="664" spans="5:48" hidden="1">
      <c r="E664" s="6"/>
      <c r="T664" s="2"/>
      <c r="U664" s="2"/>
      <c r="V664" s="2"/>
      <c r="W664" s="2"/>
      <c r="X664" s="2"/>
      <c r="Y664" s="2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T664" s="5"/>
      <c r="AV664" s="2"/>
    </row>
    <row r="665" spans="5:48" hidden="1">
      <c r="E665" s="6"/>
      <c r="T665" s="2"/>
      <c r="U665" s="2"/>
      <c r="V665" s="2"/>
      <c r="W665" s="2"/>
      <c r="X665" s="2"/>
      <c r="Y665" s="2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T665" s="5"/>
      <c r="AV665" s="2"/>
    </row>
    <row r="666" spans="5:48" hidden="1">
      <c r="E666" s="6"/>
      <c r="T666" s="2"/>
      <c r="U666" s="2"/>
      <c r="V666" s="2"/>
      <c r="W666" s="2"/>
      <c r="X666" s="2"/>
      <c r="Y666" s="2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T666" s="5"/>
      <c r="AV666" s="2"/>
    </row>
    <row r="667" spans="5:48" hidden="1">
      <c r="E667" s="6"/>
      <c r="T667" s="2"/>
      <c r="U667" s="2"/>
      <c r="V667" s="2"/>
      <c r="W667" s="2"/>
      <c r="X667" s="2"/>
      <c r="Y667" s="2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T667" s="5"/>
      <c r="AV667" s="2"/>
    </row>
    <row r="668" spans="5:48" hidden="1">
      <c r="E668" s="6"/>
      <c r="T668" s="2"/>
      <c r="U668" s="2"/>
      <c r="V668" s="2"/>
      <c r="W668" s="2"/>
      <c r="X668" s="2"/>
      <c r="Y668" s="2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T668" s="5"/>
      <c r="AV668" s="2"/>
    </row>
    <row r="669" spans="5:48" hidden="1">
      <c r="E669" s="6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5"/>
      <c r="AG669" s="5"/>
      <c r="AH669" s="5"/>
      <c r="AI669" s="5"/>
      <c r="AJ669" s="2"/>
      <c r="AT669" s="5"/>
      <c r="AV669" s="2"/>
    </row>
    <row r="670" spans="5:48" hidden="1">
      <c r="E670" s="6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5"/>
      <c r="AG670" s="5"/>
      <c r="AH670" s="5"/>
      <c r="AI670" s="5"/>
      <c r="AJ670" s="2"/>
      <c r="AT670" s="5"/>
      <c r="AV670" s="2"/>
    </row>
    <row r="671" spans="5:48" hidden="1">
      <c r="E671" s="6"/>
      <c r="T671" s="2"/>
      <c r="U671" s="2"/>
      <c r="V671" s="2"/>
      <c r="W671" s="2"/>
      <c r="X671" s="2"/>
      <c r="Y671" s="2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T671" s="5"/>
      <c r="AV671" s="2"/>
    </row>
    <row r="672" spans="5:48" hidden="1">
      <c r="E672" s="6"/>
      <c r="N672" s="9"/>
      <c r="O672" s="10"/>
      <c r="P672" s="10"/>
      <c r="Q672" s="10"/>
      <c r="R672" s="10"/>
      <c r="S672" s="10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5"/>
      <c r="AG672" s="5"/>
      <c r="AH672" s="5"/>
      <c r="AI672" s="5"/>
      <c r="AJ672" s="2"/>
      <c r="AT672" s="5"/>
      <c r="AV672" s="2"/>
    </row>
    <row r="673" spans="5:48" hidden="1">
      <c r="E673" s="6"/>
      <c r="T673" s="2"/>
      <c r="U673" s="2"/>
      <c r="V673" s="2"/>
      <c r="W673" s="2"/>
      <c r="X673" s="2"/>
      <c r="Y673" s="2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T673" s="5"/>
      <c r="AV673" s="2"/>
    </row>
    <row r="674" spans="5:48" hidden="1">
      <c r="E674" s="6"/>
      <c r="T674" s="2"/>
      <c r="U674" s="2"/>
      <c r="V674" s="2"/>
      <c r="W674" s="2"/>
      <c r="X674" s="2"/>
      <c r="Y674" s="2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T674" s="5"/>
      <c r="AV674" s="2"/>
    </row>
    <row r="675" spans="5:48" hidden="1">
      <c r="E675" s="6"/>
      <c r="T675" s="2"/>
      <c r="U675" s="2"/>
      <c r="V675" s="2"/>
      <c r="W675" s="2"/>
      <c r="X675" s="2"/>
      <c r="Y675" s="2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T675" s="5"/>
      <c r="AV675" s="2"/>
    </row>
    <row r="676" spans="5:48" hidden="1">
      <c r="E676" s="6"/>
      <c r="T676" s="2"/>
      <c r="U676" s="2"/>
      <c r="V676" s="2"/>
      <c r="W676" s="2"/>
      <c r="X676" s="2"/>
      <c r="Y676" s="2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T676" s="5"/>
      <c r="AV676" s="2"/>
    </row>
    <row r="677" spans="5:48" hidden="1">
      <c r="E677" s="6"/>
      <c r="T677" s="2"/>
      <c r="U677" s="2"/>
      <c r="V677" s="2"/>
      <c r="W677" s="2"/>
      <c r="X677" s="2"/>
      <c r="Y677" s="2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T677" s="5"/>
      <c r="AV677" s="2"/>
    </row>
    <row r="678" spans="5:48" hidden="1">
      <c r="E678" s="6"/>
      <c r="N678" s="9"/>
      <c r="O678" s="10"/>
      <c r="P678" s="10"/>
      <c r="Q678" s="10"/>
      <c r="R678" s="10"/>
      <c r="S678" s="10"/>
      <c r="T678" s="2"/>
      <c r="U678" s="2"/>
      <c r="V678" s="2"/>
      <c r="W678" s="2"/>
      <c r="X678" s="2"/>
      <c r="Y678" s="2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T678" s="5"/>
      <c r="AV678" s="2"/>
    </row>
    <row r="679" spans="5:48" hidden="1">
      <c r="E679" s="6"/>
      <c r="T679" s="2"/>
      <c r="U679" s="2"/>
      <c r="V679" s="2"/>
      <c r="W679" s="2"/>
      <c r="X679" s="2"/>
      <c r="Y679" s="2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T679" s="5"/>
      <c r="AV679" s="2"/>
    </row>
    <row r="680" spans="5:48" hidden="1">
      <c r="E680" s="6"/>
      <c r="N680" s="9"/>
      <c r="O680" s="10"/>
      <c r="P680" s="10"/>
      <c r="Q680" s="10"/>
      <c r="R680" s="10"/>
      <c r="S680" s="10"/>
      <c r="T680" s="2"/>
      <c r="U680" s="2"/>
      <c r="V680" s="2"/>
      <c r="W680" s="2"/>
      <c r="X680" s="2"/>
      <c r="Y680" s="2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2"/>
      <c r="AT680" s="5"/>
      <c r="AV680" s="2"/>
    </row>
    <row r="681" spans="5:48" hidden="1">
      <c r="E681" s="6"/>
      <c r="T681" s="2"/>
      <c r="U681" s="2"/>
      <c r="V681" s="2"/>
      <c r="W681" s="2"/>
      <c r="X681" s="2"/>
      <c r="Y681" s="2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2"/>
      <c r="AT681" s="5"/>
      <c r="AV681" s="2"/>
    </row>
    <row r="682" spans="5:48" hidden="1">
      <c r="E682" s="6"/>
      <c r="T682" s="2"/>
      <c r="U682" s="2"/>
      <c r="V682" s="2"/>
      <c r="W682" s="2"/>
      <c r="X682" s="2"/>
      <c r="Y682" s="2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T682" s="5"/>
      <c r="AV682" s="2"/>
    </row>
    <row r="683" spans="5:48" hidden="1">
      <c r="E683" s="6"/>
      <c r="T683" s="2"/>
      <c r="U683" s="2"/>
      <c r="V683" s="2"/>
      <c r="W683" s="2"/>
      <c r="X683" s="2"/>
      <c r="Y683" s="2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T683" s="5"/>
      <c r="AV683" s="2"/>
    </row>
    <row r="684" spans="5:48" hidden="1">
      <c r="E684" s="6"/>
      <c r="N684" s="9"/>
      <c r="O684" s="10"/>
      <c r="P684" s="10"/>
      <c r="Q684" s="10"/>
      <c r="R684" s="10"/>
      <c r="S684" s="10"/>
      <c r="T684" s="2"/>
      <c r="U684" s="2"/>
      <c r="V684" s="2"/>
      <c r="W684" s="2"/>
      <c r="X684" s="2"/>
      <c r="Y684" s="2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T684" s="5"/>
      <c r="AV684" s="2"/>
    </row>
    <row r="685" spans="5:48" hidden="1">
      <c r="E685" s="6"/>
      <c r="N685" s="9"/>
      <c r="O685" s="10"/>
      <c r="P685" s="10"/>
      <c r="Q685" s="10"/>
      <c r="R685" s="10"/>
      <c r="S685" s="10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5"/>
      <c r="AG685" s="5"/>
      <c r="AH685" s="5"/>
      <c r="AI685" s="5"/>
      <c r="AJ685" s="2"/>
      <c r="AT685" s="5"/>
      <c r="AV685" s="2"/>
    </row>
    <row r="686" spans="5:48" hidden="1">
      <c r="E686" s="6"/>
      <c r="N686" s="9"/>
      <c r="O686" s="10"/>
      <c r="P686" s="10"/>
      <c r="Q686" s="10"/>
      <c r="R686" s="10"/>
      <c r="S686" s="10"/>
      <c r="T686" s="2"/>
      <c r="U686" s="2"/>
      <c r="V686" s="2"/>
      <c r="W686" s="2"/>
      <c r="X686" s="2"/>
      <c r="Y686" s="2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2"/>
      <c r="AT686" s="5"/>
      <c r="AV686" s="2"/>
    </row>
    <row r="687" spans="5:48" hidden="1">
      <c r="E687" s="6"/>
      <c r="T687" s="2"/>
      <c r="U687" s="2"/>
      <c r="V687" s="2"/>
      <c r="W687" s="2"/>
      <c r="X687" s="2"/>
      <c r="Y687" s="2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T687" s="5"/>
      <c r="AV687" s="2"/>
    </row>
    <row r="688" spans="5:48" hidden="1">
      <c r="E688" s="6"/>
      <c r="T688" s="2"/>
      <c r="U688" s="2"/>
      <c r="V688" s="2"/>
      <c r="W688" s="2"/>
      <c r="X688" s="2"/>
      <c r="Y688" s="2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T688" s="5"/>
      <c r="AV688" s="2"/>
    </row>
    <row r="689" spans="5:48" hidden="1">
      <c r="E689" s="6"/>
      <c r="T689" s="2"/>
      <c r="U689" s="2"/>
      <c r="V689" s="2"/>
      <c r="W689" s="2"/>
      <c r="X689" s="2"/>
      <c r="Y689" s="2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T689" s="5"/>
      <c r="AV689" s="2"/>
    </row>
    <row r="690" spans="5:48" hidden="1">
      <c r="E690" s="6"/>
      <c r="T690" s="2"/>
      <c r="U690" s="2"/>
      <c r="V690" s="2"/>
      <c r="W690" s="2"/>
      <c r="X690" s="2"/>
      <c r="Y690" s="2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T690" s="5"/>
      <c r="AV690" s="2"/>
    </row>
    <row r="691" spans="5:48" hidden="1">
      <c r="E691" s="6"/>
      <c r="T691" s="2"/>
      <c r="U691" s="2"/>
      <c r="V691" s="2"/>
      <c r="W691" s="2"/>
      <c r="X691" s="2"/>
      <c r="Y691" s="2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T691" s="5"/>
      <c r="AV691" s="2"/>
    </row>
    <row r="692" spans="5:48" hidden="1">
      <c r="E692" s="6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5"/>
      <c r="AG692" s="5"/>
      <c r="AH692" s="5"/>
      <c r="AI692" s="5"/>
      <c r="AJ692" s="2"/>
      <c r="AT692" s="5"/>
      <c r="AV692" s="2"/>
    </row>
    <row r="693" spans="5:48" hidden="1">
      <c r="E693" s="6"/>
      <c r="T693" s="2"/>
      <c r="U693" s="2"/>
      <c r="V693" s="2"/>
      <c r="W693" s="2"/>
      <c r="X693" s="2"/>
      <c r="Y693" s="2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T693" s="5"/>
      <c r="AV693" s="2"/>
    </row>
    <row r="694" spans="5:48" hidden="1">
      <c r="E694" s="6"/>
      <c r="N694" s="9"/>
      <c r="O694" s="10"/>
      <c r="P694" s="10"/>
      <c r="Q694" s="10"/>
      <c r="R694" s="10"/>
      <c r="S694" s="10"/>
      <c r="T694" s="2"/>
      <c r="U694" s="2"/>
      <c r="V694" s="2"/>
      <c r="W694" s="2"/>
      <c r="X694" s="2"/>
      <c r="Y694" s="2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2"/>
      <c r="AT694" s="5"/>
      <c r="AV694" s="2"/>
    </row>
    <row r="695" spans="5:48" hidden="1">
      <c r="E695" s="6"/>
      <c r="T695" s="2"/>
      <c r="U695" s="2"/>
      <c r="V695" s="2"/>
      <c r="W695" s="2"/>
      <c r="X695" s="2"/>
      <c r="Y695" s="2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T695" s="5"/>
      <c r="AV695" s="2"/>
    </row>
    <row r="696" spans="5:48" hidden="1">
      <c r="E696" s="6"/>
      <c r="T696" s="2"/>
      <c r="U696" s="2"/>
      <c r="V696" s="2"/>
      <c r="W696" s="2"/>
      <c r="X696" s="2"/>
      <c r="Y696" s="2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T696" s="5"/>
      <c r="AV696" s="2"/>
    </row>
    <row r="697" spans="5:48" hidden="1">
      <c r="E697" s="6"/>
      <c r="N697" s="9"/>
      <c r="O697" s="10"/>
      <c r="P697" s="10"/>
      <c r="Q697" s="10"/>
      <c r="R697" s="10"/>
      <c r="S697" s="10"/>
      <c r="T697" s="2"/>
      <c r="U697" s="2"/>
      <c r="V697" s="2"/>
      <c r="W697" s="2"/>
      <c r="X697" s="2"/>
      <c r="Y697" s="2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2"/>
      <c r="AT697" s="5"/>
      <c r="AV697" s="2"/>
    </row>
    <row r="698" spans="5:48" hidden="1">
      <c r="E698" s="6"/>
      <c r="T698" s="2"/>
      <c r="U698" s="2"/>
      <c r="V698" s="2"/>
      <c r="W698" s="2"/>
      <c r="X698" s="2"/>
      <c r="Y698" s="2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T698" s="5"/>
      <c r="AV698" s="2"/>
    </row>
    <row r="699" spans="5:48" hidden="1">
      <c r="E699" s="6"/>
      <c r="T699" s="2"/>
      <c r="U699" s="2"/>
      <c r="V699" s="2"/>
      <c r="W699" s="2"/>
      <c r="X699" s="2"/>
      <c r="Y699" s="2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T699" s="5"/>
      <c r="AV699" s="2"/>
    </row>
    <row r="700" spans="5:48" hidden="1">
      <c r="E700" s="6"/>
      <c r="T700" s="2"/>
      <c r="U700" s="2"/>
      <c r="V700" s="2"/>
      <c r="W700" s="2"/>
      <c r="X700" s="2"/>
      <c r="Y700" s="2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T700" s="5"/>
      <c r="AV700" s="2"/>
    </row>
    <row r="701" spans="5:48" hidden="1">
      <c r="E701" s="6"/>
      <c r="T701" s="2"/>
      <c r="U701" s="2"/>
      <c r="V701" s="2"/>
      <c r="W701" s="2"/>
      <c r="X701" s="2"/>
      <c r="Y701" s="2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T701" s="5"/>
      <c r="AV701" s="2"/>
    </row>
    <row r="702" spans="5:48" hidden="1">
      <c r="E702" s="6"/>
      <c r="T702" s="2"/>
      <c r="U702" s="2"/>
      <c r="V702" s="2"/>
      <c r="W702" s="2"/>
      <c r="X702" s="2"/>
      <c r="Y702" s="2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T702" s="5"/>
      <c r="AV702" s="2"/>
    </row>
    <row r="703" spans="5:48" hidden="1">
      <c r="E703" s="6"/>
      <c r="N703" s="9"/>
      <c r="O703" s="10"/>
      <c r="P703" s="10"/>
      <c r="Q703" s="10"/>
      <c r="R703" s="10"/>
      <c r="S703" s="10"/>
      <c r="T703" s="2"/>
      <c r="U703" s="2"/>
      <c r="V703" s="2"/>
      <c r="W703" s="2"/>
      <c r="X703" s="2"/>
      <c r="Y703" s="2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2"/>
      <c r="AT703" s="5"/>
      <c r="AV703" s="2"/>
    </row>
    <row r="704" spans="5:48" hidden="1">
      <c r="E704" s="6"/>
      <c r="T704" s="2"/>
      <c r="U704" s="2"/>
      <c r="V704" s="2"/>
      <c r="W704" s="2"/>
      <c r="X704" s="2"/>
      <c r="Y704" s="2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T704" s="5"/>
      <c r="AV704" s="2"/>
    </row>
    <row r="705" spans="5:48" hidden="1">
      <c r="E705" s="6"/>
      <c r="T705" s="2"/>
      <c r="U705" s="2"/>
      <c r="V705" s="2"/>
      <c r="W705" s="2"/>
      <c r="X705" s="2"/>
      <c r="Y705" s="2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T705" s="5"/>
      <c r="AV705" s="2"/>
    </row>
    <row r="706" spans="5:48" hidden="1">
      <c r="E706" s="6"/>
      <c r="T706" s="2"/>
      <c r="U706" s="2"/>
      <c r="V706" s="2"/>
      <c r="W706" s="2"/>
      <c r="X706" s="2"/>
      <c r="Y706" s="2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T706" s="5"/>
      <c r="AV706" s="2"/>
    </row>
    <row r="707" spans="5:48" hidden="1">
      <c r="E707" s="6"/>
      <c r="N707" s="9"/>
      <c r="O707" s="10"/>
      <c r="P707" s="10"/>
      <c r="Q707" s="10"/>
      <c r="R707" s="10"/>
      <c r="S707" s="10"/>
      <c r="T707" s="2"/>
      <c r="U707" s="2"/>
      <c r="V707" s="2"/>
      <c r="W707" s="2"/>
      <c r="X707" s="2"/>
      <c r="Y707" s="2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2"/>
      <c r="AT707" s="5"/>
      <c r="AV707" s="2"/>
    </row>
    <row r="708" spans="5:48" hidden="1">
      <c r="E708" s="6"/>
      <c r="N708" s="9"/>
      <c r="O708" s="10"/>
      <c r="P708" s="10"/>
      <c r="Q708" s="10"/>
      <c r="R708" s="10"/>
      <c r="S708" s="10"/>
      <c r="T708" s="2"/>
      <c r="U708" s="2"/>
      <c r="V708" s="2"/>
      <c r="W708" s="2"/>
      <c r="X708" s="2"/>
      <c r="Y708" s="2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2"/>
      <c r="AT708" s="5"/>
      <c r="AV708" s="2"/>
    </row>
    <row r="709" spans="5:48" hidden="1">
      <c r="E709" s="6"/>
      <c r="T709" s="2"/>
      <c r="U709" s="2"/>
      <c r="V709" s="2"/>
      <c r="W709" s="2"/>
      <c r="X709" s="2"/>
      <c r="Y709" s="2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T709" s="5"/>
      <c r="AV709" s="2"/>
    </row>
    <row r="710" spans="5:48" hidden="1">
      <c r="E710" s="6"/>
      <c r="T710" s="2"/>
      <c r="U710" s="2"/>
      <c r="V710" s="2"/>
      <c r="W710" s="2"/>
      <c r="X710" s="2"/>
      <c r="Y710" s="2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T710" s="5"/>
      <c r="AV710" s="2"/>
    </row>
    <row r="711" spans="5:48" hidden="1">
      <c r="E711" s="6"/>
      <c r="T711" s="2"/>
      <c r="U711" s="2"/>
      <c r="V711" s="2"/>
      <c r="W711" s="2"/>
      <c r="X711" s="2"/>
      <c r="Y711" s="2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T711" s="5"/>
      <c r="AV711" s="2"/>
    </row>
    <row r="712" spans="5:48" hidden="1">
      <c r="E712" s="6"/>
      <c r="T712" s="2"/>
      <c r="U712" s="2"/>
      <c r="V712" s="2"/>
      <c r="W712" s="2"/>
      <c r="X712" s="2"/>
      <c r="Y712" s="2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T712" s="5"/>
      <c r="AV712" s="2"/>
    </row>
    <row r="713" spans="5:48" hidden="1">
      <c r="E713" s="6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5"/>
      <c r="AG713" s="5"/>
      <c r="AH713" s="5"/>
      <c r="AI713" s="5"/>
      <c r="AJ713" s="2"/>
      <c r="AT713" s="5"/>
      <c r="AV713" s="2"/>
    </row>
    <row r="714" spans="5:48" hidden="1">
      <c r="E714" s="6"/>
      <c r="T714" s="2"/>
      <c r="U714" s="2"/>
      <c r="V714" s="2"/>
      <c r="W714" s="2"/>
      <c r="X714" s="2"/>
      <c r="Y714" s="2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T714" s="5"/>
      <c r="AV714" s="2"/>
    </row>
    <row r="715" spans="5:48" hidden="1">
      <c r="E715" s="6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5"/>
      <c r="AG715" s="5"/>
      <c r="AH715" s="5"/>
      <c r="AI715" s="5"/>
      <c r="AJ715" s="2"/>
      <c r="AT715" s="5"/>
      <c r="AV715" s="2"/>
    </row>
    <row r="716" spans="5:48" hidden="1">
      <c r="E716" s="6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5"/>
      <c r="AG716" s="5"/>
      <c r="AH716" s="5"/>
      <c r="AI716" s="5"/>
      <c r="AJ716" s="2"/>
      <c r="AT716" s="5"/>
      <c r="AV716" s="2"/>
    </row>
    <row r="717" spans="5:48" hidden="1">
      <c r="E717" s="6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5"/>
      <c r="AG717" s="5"/>
      <c r="AH717" s="5"/>
      <c r="AI717" s="5"/>
      <c r="AJ717" s="2"/>
      <c r="AT717" s="5"/>
      <c r="AV717" s="2"/>
    </row>
    <row r="718" spans="5:48" hidden="1">
      <c r="E718" s="6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5"/>
      <c r="AG718" s="5"/>
      <c r="AH718" s="5"/>
      <c r="AI718" s="5"/>
      <c r="AJ718" s="2"/>
      <c r="AT718" s="5"/>
      <c r="AV718" s="2"/>
    </row>
    <row r="719" spans="5:48" hidden="1">
      <c r="E719" s="6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5"/>
      <c r="AG719" s="5"/>
      <c r="AH719" s="5"/>
      <c r="AI719" s="5"/>
      <c r="AJ719" s="2"/>
      <c r="AT719" s="5"/>
      <c r="AV719" s="2"/>
    </row>
    <row r="720" spans="5:48" hidden="1">
      <c r="E720" s="6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5"/>
      <c r="AG720" s="5"/>
      <c r="AH720" s="5"/>
      <c r="AI720" s="5"/>
      <c r="AJ720" s="2"/>
      <c r="AT720" s="5"/>
      <c r="AV720" s="2"/>
    </row>
    <row r="721" spans="5:48" hidden="1">
      <c r="E721" s="6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5"/>
      <c r="AG721" s="5"/>
      <c r="AH721" s="5"/>
      <c r="AI721" s="5"/>
      <c r="AJ721" s="2"/>
      <c r="AT721" s="5"/>
      <c r="AV721" s="2"/>
    </row>
    <row r="722" spans="5:48" hidden="1">
      <c r="E722" s="6"/>
      <c r="N722" s="9"/>
      <c r="O722" s="10"/>
      <c r="P722" s="10"/>
      <c r="Q722" s="10"/>
      <c r="R722" s="10"/>
      <c r="S722" s="10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5"/>
      <c r="AG722" s="5"/>
      <c r="AH722" s="5"/>
      <c r="AI722" s="5"/>
      <c r="AJ722" s="2"/>
      <c r="AT722" s="5"/>
      <c r="AV722" s="2"/>
    </row>
    <row r="723" spans="5:48" hidden="1">
      <c r="E723" s="6"/>
      <c r="N723" s="9"/>
      <c r="O723" s="10"/>
      <c r="P723" s="10"/>
      <c r="Q723" s="10"/>
      <c r="R723" s="10"/>
      <c r="S723" s="10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5"/>
      <c r="AG723" s="5"/>
      <c r="AH723" s="5"/>
      <c r="AI723" s="5"/>
      <c r="AJ723" s="2"/>
      <c r="AT723" s="5"/>
      <c r="AV723" s="2"/>
    </row>
    <row r="724" spans="5:48" hidden="1">
      <c r="E724" s="6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5"/>
      <c r="AG724" s="5"/>
      <c r="AH724" s="5"/>
      <c r="AI724" s="5"/>
      <c r="AJ724" s="2"/>
      <c r="AT724" s="5"/>
      <c r="AV724" s="2"/>
    </row>
    <row r="725" spans="5:48" hidden="1">
      <c r="E725" s="6"/>
      <c r="T725" s="2"/>
      <c r="U725" s="2"/>
      <c r="V725" s="2"/>
      <c r="W725" s="2"/>
      <c r="X725" s="2"/>
      <c r="Y725" s="2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T725" s="5"/>
      <c r="AV725" s="2"/>
    </row>
    <row r="726" spans="5:48" hidden="1">
      <c r="E726" s="6"/>
      <c r="T726" s="2"/>
      <c r="U726" s="2"/>
      <c r="V726" s="2"/>
      <c r="W726" s="2"/>
      <c r="X726" s="2"/>
      <c r="Y726" s="2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T726" s="5"/>
      <c r="AV726" s="2"/>
    </row>
    <row r="727" spans="5:48" hidden="1">
      <c r="E727" s="6"/>
      <c r="T727" s="2"/>
      <c r="U727" s="2"/>
      <c r="V727" s="2"/>
      <c r="W727" s="2"/>
      <c r="X727" s="2"/>
      <c r="Y727" s="2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T727" s="5"/>
      <c r="AV727" s="2"/>
    </row>
    <row r="728" spans="5:48" hidden="1">
      <c r="E728" s="6"/>
      <c r="T728" s="2"/>
      <c r="U728" s="2"/>
      <c r="V728" s="2"/>
      <c r="W728" s="2"/>
      <c r="X728" s="2"/>
      <c r="Y728" s="2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T728" s="5"/>
      <c r="AV728" s="2"/>
    </row>
    <row r="729" spans="5:48" hidden="1">
      <c r="E729" s="6"/>
      <c r="T729" s="2"/>
      <c r="U729" s="2"/>
      <c r="V729" s="2"/>
      <c r="W729" s="2"/>
      <c r="X729" s="2"/>
      <c r="Y729" s="2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T729" s="5"/>
      <c r="AV729" s="2"/>
    </row>
    <row r="730" spans="5:48" hidden="1">
      <c r="E730" s="6"/>
      <c r="T730" s="2"/>
      <c r="U730" s="2"/>
      <c r="V730" s="2"/>
      <c r="W730" s="2"/>
      <c r="X730" s="2"/>
      <c r="Y730" s="2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T730" s="5"/>
      <c r="AV730" s="2"/>
    </row>
    <row r="731" spans="5:48" hidden="1">
      <c r="E731" s="6"/>
      <c r="T731" s="2"/>
      <c r="U731" s="2"/>
      <c r="V731" s="2"/>
      <c r="W731" s="2"/>
      <c r="X731" s="2"/>
      <c r="Y731" s="2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T731" s="5"/>
      <c r="AV731" s="2"/>
    </row>
    <row r="732" spans="5:48" hidden="1">
      <c r="E732" s="6"/>
      <c r="T732" s="2"/>
      <c r="U732" s="2"/>
      <c r="V732" s="2"/>
      <c r="W732" s="2"/>
      <c r="X732" s="2"/>
      <c r="Y732" s="2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T732" s="5"/>
      <c r="AV732" s="2"/>
    </row>
    <row r="733" spans="5:48" hidden="1">
      <c r="E733" s="6"/>
      <c r="T733" s="2"/>
      <c r="U733" s="2"/>
      <c r="V733" s="2"/>
      <c r="W733" s="2"/>
      <c r="X733" s="2"/>
      <c r="Y733" s="2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T733" s="5"/>
      <c r="AV733" s="2"/>
    </row>
    <row r="734" spans="5:48" hidden="1">
      <c r="E734" s="6"/>
      <c r="T734" s="2"/>
      <c r="U734" s="2"/>
      <c r="V734" s="2"/>
      <c r="W734" s="2"/>
      <c r="X734" s="2"/>
      <c r="Y734" s="2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T734" s="5"/>
      <c r="AV734" s="2"/>
    </row>
    <row r="735" spans="5:48" hidden="1">
      <c r="E735" s="6"/>
      <c r="T735" s="2"/>
      <c r="U735" s="2"/>
      <c r="V735" s="2"/>
      <c r="W735" s="2"/>
      <c r="X735" s="2"/>
      <c r="Y735" s="2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7"/>
      <c r="AL735" s="7"/>
      <c r="AM735" s="7"/>
      <c r="AN735" s="7"/>
      <c r="AT735" s="5"/>
      <c r="AV735" s="2"/>
    </row>
    <row r="736" spans="5:48" hidden="1">
      <c r="E736" s="6"/>
      <c r="T736" s="2"/>
      <c r="U736" s="2"/>
      <c r="V736" s="2"/>
      <c r="W736" s="2"/>
      <c r="X736" s="2"/>
      <c r="Y736" s="2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T736" s="5"/>
      <c r="AV736" s="2"/>
    </row>
    <row r="737" spans="5:48" hidden="1">
      <c r="E737" s="6"/>
      <c r="T737" s="2"/>
      <c r="U737" s="2"/>
      <c r="V737" s="2"/>
      <c r="W737" s="2"/>
      <c r="X737" s="2"/>
      <c r="Y737" s="2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T737" s="5"/>
      <c r="AV737" s="2"/>
    </row>
    <row r="738" spans="5:48" hidden="1">
      <c r="E738" s="6"/>
      <c r="T738" s="2"/>
      <c r="U738" s="2"/>
      <c r="V738" s="2"/>
      <c r="W738" s="2"/>
      <c r="X738" s="2"/>
      <c r="Y738" s="2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T738" s="5"/>
      <c r="AV738" s="2"/>
    </row>
    <row r="739" spans="5:48" hidden="1">
      <c r="E739" s="6"/>
      <c r="T739" s="2"/>
      <c r="U739" s="2"/>
      <c r="V739" s="2"/>
      <c r="W739" s="2"/>
      <c r="X739" s="2"/>
      <c r="Y739" s="2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T739" s="5"/>
      <c r="AV739" s="2"/>
    </row>
    <row r="740" spans="5:48" hidden="1">
      <c r="E740" s="6"/>
      <c r="T740" s="2"/>
      <c r="U740" s="2"/>
      <c r="V740" s="2"/>
      <c r="W740" s="2"/>
      <c r="X740" s="2"/>
      <c r="Y740" s="2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T740" s="5"/>
      <c r="AV740" s="2"/>
    </row>
    <row r="741" spans="5:48" hidden="1">
      <c r="E741" s="6"/>
      <c r="T741" s="2"/>
      <c r="U741" s="2"/>
      <c r="V741" s="2"/>
      <c r="W741" s="2"/>
      <c r="X741" s="2"/>
      <c r="Y741" s="2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T741" s="5"/>
      <c r="AV741" s="2"/>
    </row>
    <row r="742" spans="5:48" hidden="1">
      <c r="E742" s="6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5"/>
      <c r="AG742" s="5"/>
      <c r="AH742" s="5"/>
      <c r="AI742" s="5"/>
      <c r="AJ742" s="2"/>
      <c r="AT742" s="5"/>
      <c r="AV742" s="2"/>
    </row>
    <row r="743" spans="5:48" hidden="1">
      <c r="E743" s="6"/>
      <c r="N743" s="9"/>
      <c r="O743" s="10"/>
      <c r="P743" s="10"/>
      <c r="Q743" s="10"/>
      <c r="R743" s="10"/>
      <c r="S743" s="10"/>
      <c r="T743" s="2"/>
      <c r="U743" s="2"/>
      <c r="V743" s="2"/>
      <c r="W743" s="2"/>
      <c r="X743" s="2"/>
      <c r="Y743" s="2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2"/>
      <c r="AT743" s="5"/>
      <c r="AV743" s="2"/>
    </row>
    <row r="744" spans="5:48" hidden="1">
      <c r="E744" s="6"/>
      <c r="T744" s="2"/>
      <c r="U744" s="2"/>
      <c r="V744" s="2"/>
      <c r="W744" s="2"/>
      <c r="X744" s="2"/>
      <c r="Y744" s="2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T744" s="5"/>
      <c r="AV744" s="2"/>
    </row>
    <row r="745" spans="5:48" hidden="1">
      <c r="E745" s="6"/>
      <c r="T745" s="2"/>
      <c r="U745" s="2"/>
      <c r="V745" s="2"/>
      <c r="W745" s="2"/>
      <c r="X745" s="2"/>
      <c r="Y745" s="2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T745" s="5"/>
      <c r="AV745" s="2"/>
    </row>
    <row r="746" spans="5:48" hidden="1">
      <c r="E746" s="6"/>
      <c r="T746" s="2"/>
      <c r="U746" s="2"/>
      <c r="V746" s="2"/>
      <c r="W746" s="2"/>
      <c r="X746" s="2"/>
      <c r="Y746" s="2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T746" s="5"/>
      <c r="AV746" s="2"/>
    </row>
    <row r="747" spans="5:48" hidden="1">
      <c r="E747" s="6"/>
      <c r="T747" s="2"/>
      <c r="U747" s="2"/>
      <c r="V747" s="2"/>
      <c r="W747" s="2"/>
      <c r="X747" s="2"/>
      <c r="Y747" s="2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T747" s="5"/>
      <c r="AV747" s="2"/>
    </row>
    <row r="748" spans="5:48" hidden="1">
      <c r="E748" s="6"/>
      <c r="T748" s="2"/>
      <c r="U748" s="2"/>
      <c r="V748" s="2"/>
      <c r="W748" s="2"/>
      <c r="X748" s="2"/>
      <c r="Y748" s="2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T748" s="5"/>
      <c r="AV748" s="2"/>
    </row>
    <row r="749" spans="5:48" hidden="1">
      <c r="E749" s="6"/>
      <c r="T749" s="2"/>
      <c r="U749" s="2"/>
      <c r="V749" s="2"/>
      <c r="W749" s="2"/>
      <c r="X749" s="2"/>
      <c r="Y749" s="2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T749" s="5"/>
      <c r="AV749" s="2"/>
    </row>
    <row r="750" spans="5:48" hidden="1">
      <c r="E750" s="6"/>
      <c r="T750" s="2"/>
      <c r="U750" s="2"/>
      <c r="V750" s="2"/>
      <c r="W750" s="2"/>
      <c r="X750" s="2"/>
      <c r="Y750" s="2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T750" s="5"/>
      <c r="AV750" s="2"/>
    </row>
    <row r="751" spans="5:48" hidden="1">
      <c r="E751" s="6"/>
      <c r="T751" s="2"/>
      <c r="U751" s="2"/>
      <c r="V751" s="2"/>
      <c r="W751" s="2"/>
      <c r="X751" s="2"/>
      <c r="Y751" s="2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T751" s="5"/>
      <c r="AV751" s="2"/>
    </row>
    <row r="752" spans="5:48" hidden="1">
      <c r="E752" s="6"/>
      <c r="N752" s="9"/>
      <c r="O752" s="10"/>
      <c r="P752" s="10"/>
      <c r="Q752" s="10"/>
      <c r="R752" s="10"/>
      <c r="S752" s="10"/>
      <c r="T752" s="2"/>
      <c r="U752" s="2"/>
      <c r="V752" s="2"/>
      <c r="W752" s="2"/>
      <c r="X752" s="2"/>
      <c r="Y752" s="2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2"/>
      <c r="AT752" s="5"/>
      <c r="AV752" s="2"/>
    </row>
    <row r="753" spans="5:48" hidden="1">
      <c r="E753" s="6"/>
      <c r="N753" s="9"/>
      <c r="O753" s="10"/>
      <c r="P753" s="10"/>
      <c r="Q753" s="10"/>
      <c r="R753" s="10"/>
      <c r="S753" s="10"/>
      <c r="T753" s="2"/>
      <c r="U753" s="2"/>
      <c r="V753" s="2"/>
      <c r="W753" s="2"/>
      <c r="X753" s="2"/>
      <c r="Y753" s="2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2"/>
      <c r="AT753" s="5"/>
      <c r="AV753" s="2"/>
    </row>
    <row r="754" spans="5:48" hidden="1">
      <c r="E754" s="6"/>
      <c r="T754" s="2"/>
      <c r="U754" s="2"/>
      <c r="V754" s="2"/>
      <c r="W754" s="2"/>
      <c r="X754" s="2"/>
      <c r="Y754" s="2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T754" s="5"/>
      <c r="AV754" s="2"/>
    </row>
    <row r="755" spans="5:48" hidden="1">
      <c r="E755" s="6"/>
      <c r="T755" s="2"/>
      <c r="U755" s="2"/>
      <c r="V755" s="2"/>
      <c r="W755" s="2"/>
      <c r="X755" s="2"/>
      <c r="Y755" s="2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T755" s="5"/>
      <c r="AV755" s="2"/>
    </row>
    <row r="756" spans="5:48" hidden="1">
      <c r="E756" s="6"/>
      <c r="N756" s="9"/>
      <c r="O756" s="10"/>
      <c r="P756" s="10"/>
      <c r="Q756" s="10"/>
      <c r="R756" s="10"/>
      <c r="S756" s="10"/>
      <c r="T756" s="2"/>
      <c r="U756" s="2"/>
      <c r="V756" s="2"/>
      <c r="W756" s="2"/>
      <c r="X756" s="2"/>
      <c r="Y756" s="2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2"/>
      <c r="AT756" s="5"/>
      <c r="AV756" s="2"/>
    </row>
    <row r="757" spans="5:48" hidden="1">
      <c r="E757" s="6"/>
      <c r="T757" s="2"/>
      <c r="U757" s="2"/>
      <c r="V757" s="2"/>
      <c r="W757" s="2"/>
      <c r="X757" s="2"/>
      <c r="Y757" s="2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T757" s="5"/>
      <c r="AV757" s="2"/>
    </row>
    <row r="758" spans="5:48" hidden="1">
      <c r="E758" s="6"/>
      <c r="T758" s="2"/>
      <c r="U758" s="2"/>
      <c r="V758" s="2"/>
      <c r="W758" s="2"/>
      <c r="X758" s="2"/>
      <c r="Y758" s="2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T758" s="5"/>
      <c r="AV758" s="2"/>
    </row>
    <row r="759" spans="5:48" hidden="1">
      <c r="E759" s="6"/>
      <c r="T759" s="2"/>
      <c r="U759" s="2"/>
      <c r="V759" s="2"/>
      <c r="W759" s="2"/>
      <c r="X759" s="2"/>
      <c r="Y759" s="2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T759" s="5"/>
      <c r="AV759" s="2"/>
    </row>
    <row r="760" spans="5:48" hidden="1">
      <c r="E760" s="6"/>
      <c r="T760" s="2"/>
      <c r="U760" s="2"/>
      <c r="V760" s="2"/>
      <c r="W760" s="2"/>
      <c r="X760" s="2"/>
      <c r="Y760" s="2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T760" s="5"/>
      <c r="AV760" s="2"/>
    </row>
    <row r="761" spans="5:48" hidden="1">
      <c r="E761" s="6"/>
      <c r="T761" s="2"/>
      <c r="U761" s="2"/>
      <c r="V761" s="2"/>
      <c r="W761" s="2"/>
      <c r="X761" s="2"/>
      <c r="Y761" s="2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T761" s="5"/>
      <c r="AV761" s="2"/>
    </row>
    <row r="762" spans="5:48" hidden="1">
      <c r="E762" s="6"/>
      <c r="T762" s="2"/>
      <c r="U762" s="2"/>
      <c r="V762" s="2"/>
      <c r="W762" s="2"/>
      <c r="X762" s="2"/>
      <c r="Y762" s="2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T762" s="5"/>
      <c r="AV762" s="2"/>
    </row>
    <row r="763" spans="5:48" hidden="1">
      <c r="E763" s="6"/>
      <c r="T763" s="2"/>
      <c r="U763" s="2"/>
      <c r="V763" s="2"/>
      <c r="W763" s="2"/>
      <c r="X763" s="2"/>
      <c r="Y763" s="2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T763" s="5"/>
      <c r="AV763" s="2"/>
    </row>
    <row r="764" spans="5:48" hidden="1">
      <c r="E764" s="6"/>
      <c r="N764" s="9"/>
      <c r="O764" s="10"/>
      <c r="P764" s="10"/>
      <c r="Q764" s="10"/>
      <c r="R764" s="10"/>
      <c r="S764" s="10"/>
      <c r="T764" s="2"/>
      <c r="U764" s="2"/>
      <c r="V764" s="2"/>
      <c r="W764" s="2"/>
      <c r="X764" s="2"/>
      <c r="Y764" s="2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2"/>
      <c r="AT764" s="5"/>
      <c r="AV764" s="2"/>
    </row>
    <row r="765" spans="5:48" hidden="1">
      <c r="E765" s="6"/>
      <c r="T765" s="2"/>
      <c r="U765" s="2"/>
      <c r="V765" s="2"/>
      <c r="W765" s="2"/>
      <c r="X765" s="2"/>
      <c r="Y765" s="2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T765" s="5"/>
      <c r="AV765" s="2"/>
    </row>
    <row r="766" spans="5:48" hidden="1">
      <c r="E766" s="6"/>
      <c r="T766" s="2"/>
      <c r="U766" s="2"/>
      <c r="V766" s="2"/>
      <c r="W766" s="2"/>
      <c r="X766" s="2"/>
      <c r="Y766" s="2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T766" s="5"/>
      <c r="AV766" s="2"/>
    </row>
    <row r="767" spans="5:48" hidden="1">
      <c r="E767" s="6"/>
      <c r="T767" s="2"/>
      <c r="U767" s="2"/>
      <c r="V767" s="2"/>
      <c r="W767" s="2"/>
      <c r="X767" s="2"/>
      <c r="Y767" s="2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T767" s="5"/>
      <c r="AV767" s="2"/>
    </row>
    <row r="768" spans="5:48" hidden="1">
      <c r="E768" s="6"/>
      <c r="T768" s="2"/>
      <c r="U768" s="2"/>
      <c r="V768" s="2"/>
      <c r="W768" s="2"/>
      <c r="X768" s="2"/>
      <c r="Y768" s="2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T768" s="5"/>
      <c r="AV768" s="2"/>
    </row>
    <row r="769" spans="5:48" hidden="1">
      <c r="E769" s="6"/>
      <c r="N769" s="9"/>
      <c r="O769" s="10"/>
      <c r="P769" s="10"/>
      <c r="Q769" s="10"/>
      <c r="R769" s="10"/>
      <c r="S769" s="10"/>
      <c r="T769" s="2"/>
      <c r="U769" s="2"/>
      <c r="V769" s="2"/>
      <c r="W769" s="2"/>
      <c r="X769" s="2"/>
      <c r="Y769" s="2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2"/>
      <c r="AT769" s="5"/>
      <c r="AV769" s="2"/>
    </row>
    <row r="770" spans="5:48" hidden="1">
      <c r="E770" s="6"/>
      <c r="T770" s="2"/>
      <c r="U770" s="2"/>
      <c r="V770" s="2"/>
      <c r="W770" s="2"/>
      <c r="X770" s="2"/>
      <c r="Y770" s="2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T770" s="5"/>
      <c r="AV770" s="2"/>
    </row>
    <row r="771" spans="5:48" hidden="1">
      <c r="E771" s="6"/>
      <c r="T771" s="2"/>
      <c r="U771" s="2"/>
      <c r="V771" s="2"/>
      <c r="W771" s="2"/>
      <c r="X771" s="2"/>
      <c r="Y771" s="2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T771" s="5"/>
      <c r="AV771" s="2"/>
    </row>
    <row r="772" spans="5:48" hidden="1">
      <c r="E772" s="6"/>
      <c r="T772" s="2"/>
      <c r="U772" s="2"/>
      <c r="V772" s="2"/>
      <c r="W772" s="2"/>
      <c r="X772" s="2"/>
      <c r="Y772" s="2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T772" s="5"/>
      <c r="AV772" s="2"/>
    </row>
    <row r="773" spans="5:48" hidden="1">
      <c r="E773" s="6"/>
      <c r="T773" s="2"/>
      <c r="U773" s="2"/>
      <c r="V773" s="2"/>
      <c r="W773" s="2"/>
      <c r="X773" s="2"/>
      <c r="Y773" s="2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T773" s="5"/>
      <c r="AV773" s="2"/>
    </row>
    <row r="774" spans="5:48" hidden="1">
      <c r="E774" s="6"/>
      <c r="T774" s="2"/>
      <c r="U774" s="2"/>
      <c r="V774" s="2"/>
      <c r="W774" s="2"/>
      <c r="X774" s="2"/>
      <c r="Y774" s="2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T774" s="5"/>
      <c r="AV774" s="2"/>
    </row>
    <row r="775" spans="5:48" hidden="1">
      <c r="E775" s="6"/>
      <c r="T775" s="2"/>
      <c r="U775" s="2"/>
      <c r="V775" s="2"/>
      <c r="W775" s="2"/>
      <c r="X775" s="2"/>
      <c r="Y775" s="2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T775" s="5"/>
      <c r="AV775" s="2"/>
    </row>
    <row r="776" spans="5:48" hidden="1">
      <c r="E776" s="6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5"/>
      <c r="AG776" s="5"/>
      <c r="AH776" s="5"/>
      <c r="AI776" s="5"/>
      <c r="AJ776" s="2"/>
      <c r="AT776" s="5"/>
      <c r="AV776" s="2"/>
    </row>
    <row r="777" spans="5:48" hidden="1">
      <c r="E777" s="6"/>
      <c r="N777" s="9"/>
      <c r="O777" s="10"/>
      <c r="P777" s="10"/>
      <c r="Q777" s="10"/>
      <c r="R777" s="10"/>
      <c r="S777" s="10"/>
      <c r="T777" s="2"/>
      <c r="U777" s="2"/>
      <c r="V777" s="2"/>
      <c r="W777" s="2"/>
      <c r="X777" s="2"/>
      <c r="Y777" s="2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2"/>
      <c r="AT777" s="5"/>
      <c r="AV777" s="2"/>
    </row>
    <row r="778" spans="5:48" hidden="1">
      <c r="E778" s="6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5"/>
      <c r="AG778" s="5"/>
      <c r="AH778" s="5"/>
      <c r="AI778" s="5"/>
      <c r="AJ778" s="2"/>
      <c r="AT778" s="5"/>
      <c r="AV778" s="2"/>
    </row>
    <row r="779" spans="5:48" hidden="1">
      <c r="E779" s="6"/>
      <c r="T779" s="2"/>
      <c r="U779" s="2"/>
      <c r="V779" s="2"/>
      <c r="W779" s="2"/>
      <c r="X779" s="2"/>
      <c r="Y779" s="2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T779" s="5"/>
      <c r="AV779" s="2"/>
    </row>
    <row r="780" spans="5:48" hidden="1">
      <c r="E780" s="6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5"/>
      <c r="AG780" s="5"/>
      <c r="AH780" s="5"/>
      <c r="AI780" s="5"/>
      <c r="AJ780" s="2"/>
      <c r="AT780" s="5"/>
      <c r="AV780" s="2"/>
    </row>
    <row r="781" spans="5:48" hidden="1">
      <c r="E781" s="6"/>
      <c r="N781" s="9"/>
      <c r="O781" s="10"/>
      <c r="P781" s="10"/>
      <c r="Q781" s="10"/>
      <c r="R781" s="10"/>
      <c r="S781" s="10"/>
      <c r="T781" s="2"/>
      <c r="U781" s="2"/>
      <c r="V781" s="2"/>
      <c r="W781" s="2"/>
      <c r="X781" s="2"/>
      <c r="Y781" s="2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2"/>
      <c r="AT781" s="5"/>
      <c r="AV781" s="2"/>
    </row>
    <row r="782" spans="5:48" hidden="1">
      <c r="E782" s="6"/>
      <c r="T782" s="2"/>
      <c r="U782" s="2"/>
      <c r="V782" s="2"/>
      <c r="W782" s="2"/>
      <c r="X782" s="2"/>
      <c r="Y782" s="2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T782" s="5"/>
      <c r="AV782" s="2"/>
    </row>
    <row r="783" spans="5:48" hidden="1">
      <c r="E783" s="6"/>
      <c r="T783" s="2"/>
      <c r="U783" s="2"/>
      <c r="V783" s="2"/>
      <c r="W783" s="2"/>
      <c r="X783" s="2"/>
      <c r="Y783" s="2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T783" s="5"/>
      <c r="AV783" s="2"/>
    </row>
    <row r="784" spans="5:48" hidden="1">
      <c r="E784" s="6"/>
      <c r="T784" s="2"/>
      <c r="U784" s="2"/>
      <c r="V784" s="2"/>
      <c r="W784" s="2"/>
      <c r="X784" s="2"/>
      <c r="Y784" s="2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T784" s="5"/>
      <c r="AV784" s="2"/>
    </row>
    <row r="785" spans="5:48" hidden="1">
      <c r="E785" s="6"/>
      <c r="T785" s="2"/>
      <c r="U785" s="2"/>
      <c r="V785" s="2"/>
      <c r="W785" s="2"/>
      <c r="X785" s="2"/>
      <c r="Y785" s="2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T785" s="5"/>
      <c r="AV785" s="2"/>
    </row>
    <row r="786" spans="5:48" hidden="1">
      <c r="E786" s="6"/>
      <c r="T786" s="2"/>
      <c r="U786" s="2"/>
      <c r="V786" s="2"/>
      <c r="W786" s="2"/>
      <c r="X786" s="2"/>
      <c r="Y786" s="2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T786" s="5"/>
      <c r="AV786" s="2"/>
    </row>
    <row r="787" spans="5:48" hidden="1">
      <c r="E787" s="6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5"/>
      <c r="AG787" s="5"/>
      <c r="AH787" s="5"/>
      <c r="AI787" s="5"/>
      <c r="AJ787" s="2"/>
      <c r="AT787" s="5"/>
      <c r="AV787" s="2"/>
    </row>
    <row r="788" spans="5:48" hidden="1">
      <c r="E788" s="6"/>
      <c r="T788" s="2"/>
      <c r="U788" s="2"/>
      <c r="V788" s="2"/>
      <c r="W788" s="2"/>
      <c r="X788" s="2"/>
      <c r="Y788" s="2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T788" s="5"/>
      <c r="AV788" s="2"/>
    </row>
    <row r="789" spans="5:48" hidden="1">
      <c r="E789" s="6"/>
      <c r="T789" s="2"/>
      <c r="U789" s="2"/>
      <c r="V789" s="2"/>
      <c r="W789" s="2"/>
      <c r="X789" s="2"/>
      <c r="Y789" s="2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T789" s="5"/>
      <c r="AV789" s="2"/>
    </row>
    <row r="790" spans="5:48" hidden="1">
      <c r="E790" s="6"/>
      <c r="T790" s="2"/>
      <c r="U790" s="2"/>
      <c r="V790" s="2"/>
      <c r="W790" s="2"/>
      <c r="X790" s="2"/>
      <c r="Y790" s="2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T790" s="5"/>
      <c r="AV790" s="2"/>
    </row>
    <row r="791" spans="5:48" hidden="1">
      <c r="E791" s="6"/>
      <c r="T791" s="2"/>
      <c r="U791" s="2"/>
      <c r="V791" s="2"/>
      <c r="W791" s="2"/>
      <c r="X791" s="2"/>
      <c r="Y791" s="2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T791" s="5"/>
      <c r="AV791" s="2"/>
    </row>
    <row r="792" spans="5:48" hidden="1">
      <c r="E792" s="6"/>
      <c r="T792" s="2"/>
      <c r="U792" s="2"/>
      <c r="V792" s="2"/>
      <c r="W792" s="2"/>
      <c r="X792" s="2"/>
      <c r="Y792" s="2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T792" s="5"/>
      <c r="AV792" s="2"/>
    </row>
    <row r="793" spans="5:48" hidden="1">
      <c r="E793" s="6"/>
      <c r="T793" s="2"/>
      <c r="U793" s="2"/>
      <c r="V793" s="2"/>
      <c r="W793" s="2"/>
      <c r="X793" s="2"/>
      <c r="Y793" s="2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T793" s="5"/>
      <c r="AV793" s="2"/>
    </row>
    <row r="794" spans="5:48" hidden="1">
      <c r="E794" s="6"/>
      <c r="T794" s="2"/>
      <c r="U794" s="2"/>
      <c r="V794" s="2"/>
      <c r="W794" s="2"/>
      <c r="X794" s="2"/>
      <c r="Y794" s="2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T794" s="5"/>
      <c r="AV794" s="2"/>
    </row>
    <row r="795" spans="5:48" hidden="1">
      <c r="E795" s="6"/>
      <c r="T795" s="2"/>
      <c r="U795" s="2"/>
      <c r="V795" s="2"/>
      <c r="W795" s="2"/>
      <c r="X795" s="2"/>
      <c r="Y795" s="2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T795" s="5"/>
      <c r="AV795" s="2"/>
    </row>
    <row r="796" spans="5:48" hidden="1">
      <c r="E796" s="6"/>
      <c r="T796" s="2"/>
      <c r="U796" s="2"/>
      <c r="V796" s="2"/>
      <c r="W796" s="2"/>
      <c r="X796" s="2"/>
      <c r="Y796" s="2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T796" s="5"/>
      <c r="AV796" s="2"/>
    </row>
    <row r="797" spans="5:48" hidden="1">
      <c r="E797" s="6"/>
      <c r="T797" s="2"/>
      <c r="U797" s="2"/>
      <c r="V797" s="2"/>
      <c r="W797" s="2"/>
      <c r="X797" s="2"/>
      <c r="Y797" s="2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T797" s="5"/>
      <c r="AV797" s="2"/>
    </row>
    <row r="798" spans="5:48" hidden="1">
      <c r="E798" s="6"/>
      <c r="N798" s="9"/>
      <c r="O798" s="10"/>
      <c r="P798" s="10"/>
      <c r="Q798" s="10"/>
      <c r="R798" s="10"/>
      <c r="S798" s="10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5"/>
      <c r="AG798" s="5"/>
      <c r="AH798" s="5"/>
      <c r="AI798" s="5"/>
      <c r="AJ798" s="2"/>
      <c r="AT798" s="5"/>
      <c r="AV798" s="2"/>
    </row>
    <row r="799" spans="5:48" hidden="1">
      <c r="E799" s="6"/>
      <c r="N799" s="9"/>
      <c r="O799" s="10"/>
      <c r="P799" s="10"/>
      <c r="Q799" s="10"/>
      <c r="R799" s="10"/>
      <c r="S799" s="10"/>
      <c r="T799" s="2"/>
      <c r="U799" s="2"/>
      <c r="V799" s="2"/>
      <c r="W799" s="2"/>
      <c r="X799" s="2"/>
      <c r="Y799" s="2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2"/>
      <c r="AT799" s="5"/>
      <c r="AV799" s="2"/>
    </row>
    <row r="800" spans="5:48" hidden="1">
      <c r="E800" s="6"/>
      <c r="T800" s="2"/>
      <c r="U800" s="2"/>
      <c r="V800" s="2"/>
      <c r="W800" s="2"/>
      <c r="X800" s="2"/>
      <c r="Y800" s="2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T800" s="5"/>
      <c r="AV800" s="2"/>
    </row>
    <row r="801" spans="5:48" hidden="1">
      <c r="E801" s="6"/>
      <c r="T801" s="2"/>
      <c r="U801" s="2"/>
      <c r="V801" s="2"/>
      <c r="W801" s="2"/>
      <c r="X801" s="2"/>
      <c r="Y801" s="2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T801" s="5"/>
      <c r="AV801" s="2"/>
    </row>
    <row r="802" spans="5:48" hidden="1">
      <c r="E802" s="6"/>
      <c r="T802" s="2"/>
      <c r="U802" s="2"/>
      <c r="V802" s="2"/>
      <c r="W802" s="2"/>
      <c r="X802" s="2"/>
      <c r="Y802" s="2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T802" s="5"/>
      <c r="AV802" s="2"/>
    </row>
    <row r="803" spans="5:48" hidden="1">
      <c r="E803" s="6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5"/>
      <c r="AG803" s="5"/>
      <c r="AH803" s="5"/>
      <c r="AI803" s="5"/>
      <c r="AJ803" s="2"/>
      <c r="AT803" s="5"/>
      <c r="AV803" s="2"/>
    </row>
    <row r="804" spans="5:48" hidden="1">
      <c r="E804" s="6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5"/>
      <c r="AG804" s="5"/>
      <c r="AH804" s="5"/>
      <c r="AI804" s="5"/>
      <c r="AJ804" s="2"/>
      <c r="AT804" s="5"/>
      <c r="AV804" s="2"/>
    </row>
    <row r="805" spans="5:48" hidden="1">
      <c r="E805" s="6"/>
      <c r="T805" s="2"/>
      <c r="U805" s="2"/>
      <c r="V805" s="2"/>
      <c r="W805" s="2"/>
      <c r="X805" s="2"/>
      <c r="Y805" s="2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T805" s="5"/>
      <c r="AV805" s="2"/>
    </row>
    <row r="806" spans="5:48" hidden="1">
      <c r="E806" s="6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5"/>
      <c r="AG806" s="5"/>
      <c r="AH806" s="5"/>
      <c r="AI806" s="5"/>
      <c r="AJ806" s="2"/>
      <c r="AT806" s="5"/>
      <c r="AV806" s="2"/>
    </row>
    <row r="807" spans="5:48" hidden="1">
      <c r="E807" s="6"/>
      <c r="T807" s="2"/>
      <c r="U807" s="2"/>
      <c r="V807" s="2"/>
      <c r="W807" s="2"/>
      <c r="X807" s="2"/>
      <c r="Y807" s="2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T807" s="5"/>
      <c r="AV807" s="2"/>
    </row>
    <row r="808" spans="5:48" hidden="1">
      <c r="E808" s="6"/>
      <c r="T808" s="2"/>
      <c r="U808" s="2"/>
      <c r="V808" s="2"/>
      <c r="W808" s="2"/>
      <c r="X808" s="2"/>
      <c r="Y808" s="2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T808" s="5"/>
      <c r="AV808" s="2"/>
    </row>
    <row r="809" spans="5:48" hidden="1">
      <c r="E809" s="6"/>
      <c r="T809" s="2"/>
      <c r="U809" s="2"/>
      <c r="V809" s="2"/>
      <c r="W809" s="2"/>
      <c r="X809" s="2"/>
      <c r="Y809" s="2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T809" s="5"/>
      <c r="AV809" s="2"/>
    </row>
    <row r="810" spans="5:48" hidden="1">
      <c r="E810" s="6"/>
      <c r="T810" s="2"/>
      <c r="U810" s="2"/>
      <c r="V810" s="2"/>
      <c r="W810" s="2"/>
      <c r="X810" s="2"/>
      <c r="Y810" s="2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T810" s="5"/>
      <c r="AV810" s="2"/>
    </row>
    <row r="811" spans="5:48" hidden="1">
      <c r="E811" s="6"/>
      <c r="N811" s="9"/>
      <c r="O811" s="10"/>
      <c r="P811" s="10"/>
      <c r="Q811" s="10"/>
      <c r="R811" s="10"/>
      <c r="S811" s="10"/>
      <c r="T811" s="2"/>
      <c r="U811" s="2"/>
      <c r="V811" s="2"/>
      <c r="W811" s="2"/>
      <c r="X811" s="2"/>
      <c r="Y811" s="2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2"/>
      <c r="AT811" s="5"/>
      <c r="AV811" s="2"/>
    </row>
    <row r="812" spans="5:48" hidden="1">
      <c r="E812" s="6"/>
      <c r="T812" s="2"/>
      <c r="U812" s="2"/>
      <c r="V812" s="2"/>
      <c r="W812" s="2"/>
      <c r="X812" s="2"/>
      <c r="Y812" s="2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T812" s="5"/>
      <c r="AV812" s="2"/>
    </row>
    <row r="813" spans="5:48" hidden="1">
      <c r="E813" s="6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5"/>
      <c r="AG813" s="5"/>
      <c r="AH813" s="5"/>
      <c r="AI813" s="5"/>
      <c r="AJ813" s="2"/>
      <c r="AT813" s="5"/>
      <c r="AV813" s="2"/>
    </row>
    <row r="814" spans="5:48" hidden="1">
      <c r="E814" s="6"/>
      <c r="N814" s="9"/>
      <c r="O814" s="10"/>
      <c r="P814" s="10"/>
      <c r="Q814" s="10"/>
      <c r="R814" s="10"/>
      <c r="S814" s="10"/>
      <c r="T814" s="2"/>
      <c r="U814" s="2"/>
      <c r="V814" s="2"/>
      <c r="W814" s="2"/>
      <c r="X814" s="2"/>
      <c r="Y814" s="2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2"/>
      <c r="AT814" s="5"/>
      <c r="AV814" s="2"/>
    </row>
    <row r="815" spans="5:48" hidden="1">
      <c r="E815" s="6"/>
      <c r="T815" s="2"/>
      <c r="U815" s="2"/>
      <c r="V815" s="2"/>
      <c r="W815" s="2"/>
      <c r="X815" s="2"/>
      <c r="Y815" s="2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T815" s="5"/>
      <c r="AV815" s="2"/>
    </row>
    <row r="816" spans="5:48" hidden="1">
      <c r="E816" s="6"/>
      <c r="T816" s="2"/>
      <c r="U816" s="2"/>
      <c r="V816" s="2"/>
      <c r="W816" s="2"/>
      <c r="X816" s="2"/>
      <c r="Y816" s="2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T816" s="5"/>
      <c r="AV816" s="2"/>
    </row>
    <row r="817" spans="5:48" hidden="1">
      <c r="E817" s="6"/>
      <c r="T817" s="2"/>
      <c r="U817" s="2"/>
      <c r="V817" s="2"/>
      <c r="W817" s="2"/>
      <c r="X817" s="2"/>
      <c r="Y817" s="2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T817" s="5"/>
      <c r="AV817" s="2"/>
    </row>
    <row r="818" spans="5:48" hidden="1">
      <c r="E818" s="6"/>
      <c r="T818" s="2"/>
      <c r="U818" s="2"/>
      <c r="V818" s="2"/>
      <c r="W818" s="2"/>
      <c r="X818" s="2"/>
      <c r="Y818" s="2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T818" s="5"/>
      <c r="AV818" s="2"/>
    </row>
    <row r="819" spans="5:48" hidden="1">
      <c r="E819" s="6"/>
      <c r="T819" s="2"/>
      <c r="U819" s="2"/>
      <c r="V819" s="2"/>
      <c r="W819" s="2"/>
      <c r="X819" s="2"/>
      <c r="Y819" s="2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T819" s="5"/>
      <c r="AV819" s="2"/>
    </row>
    <row r="820" spans="5:48" hidden="1">
      <c r="E820" s="6"/>
      <c r="N820" s="9"/>
      <c r="O820" s="10"/>
      <c r="P820" s="10"/>
      <c r="Q820" s="10"/>
      <c r="R820" s="10"/>
      <c r="S820" s="10"/>
      <c r="T820" s="2"/>
      <c r="U820" s="2"/>
      <c r="V820" s="2"/>
      <c r="W820" s="2"/>
      <c r="X820" s="2"/>
      <c r="Y820" s="2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2"/>
      <c r="AT820" s="5"/>
      <c r="AV820" s="2"/>
    </row>
    <row r="821" spans="5:48" hidden="1">
      <c r="E821" s="6"/>
      <c r="T821" s="2"/>
      <c r="U821" s="2"/>
      <c r="V821" s="2"/>
      <c r="W821" s="2"/>
      <c r="X821" s="2"/>
      <c r="Y821" s="2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T821" s="5"/>
      <c r="AV821" s="2"/>
    </row>
    <row r="822" spans="5:48" hidden="1">
      <c r="E822" s="6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5"/>
      <c r="AG822" s="5"/>
      <c r="AH822" s="5"/>
      <c r="AI822" s="5"/>
      <c r="AJ822" s="2"/>
      <c r="AT822" s="5"/>
      <c r="AV822" s="2"/>
    </row>
    <row r="823" spans="5:48" hidden="1">
      <c r="E823" s="6"/>
      <c r="N823" s="9"/>
      <c r="O823" s="10"/>
      <c r="P823" s="10"/>
      <c r="Q823" s="10"/>
      <c r="R823" s="10"/>
      <c r="S823" s="10"/>
      <c r="T823" s="2"/>
      <c r="U823" s="2"/>
      <c r="V823" s="2"/>
      <c r="W823" s="2"/>
      <c r="X823" s="2"/>
      <c r="Y823" s="2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2"/>
      <c r="AT823" s="5"/>
      <c r="AV823" s="2"/>
    </row>
    <row r="824" spans="5:48" hidden="1">
      <c r="E824" s="6"/>
      <c r="T824" s="2"/>
      <c r="U824" s="2"/>
      <c r="V824" s="2"/>
      <c r="W824" s="2"/>
      <c r="X824" s="2"/>
      <c r="Y824" s="2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T824" s="5"/>
      <c r="AV824" s="2"/>
    </row>
    <row r="825" spans="5:48" hidden="1">
      <c r="E825" s="6"/>
      <c r="T825" s="2"/>
      <c r="U825" s="2"/>
      <c r="V825" s="2"/>
      <c r="W825" s="2"/>
      <c r="X825" s="2"/>
      <c r="Y825" s="2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T825" s="5"/>
      <c r="AV825" s="2"/>
    </row>
    <row r="826" spans="5:48" hidden="1">
      <c r="E826" s="6"/>
      <c r="T826" s="2"/>
      <c r="U826" s="2"/>
      <c r="V826" s="2"/>
      <c r="W826" s="2"/>
      <c r="X826" s="2"/>
      <c r="Y826" s="2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T826" s="5"/>
      <c r="AV826" s="2"/>
    </row>
    <row r="827" spans="5:48" hidden="1">
      <c r="E827" s="6"/>
      <c r="T827" s="2"/>
      <c r="U827" s="2"/>
      <c r="V827" s="2"/>
      <c r="W827" s="2"/>
      <c r="X827" s="2"/>
      <c r="Y827" s="2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T827" s="5"/>
      <c r="AV827" s="2"/>
    </row>
    <row r="828" spans="5:48" hidden="1">
      <c r="E828" s="6"/>
      <c r="T828" s="2"/>
      <c r="U828" s="2"/>
      <c r="V828" s="2"/>
      <c r="W828" s="2"/>
      <c r="X828" s="2"/>
      <c r="Y828" s="2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T828" s="5"/>
      <c r="AV828" s="2"/>
    </row>
    <row r="829" spans="5:48" hidden="1">
      <c r="E829" s="6"/>
      <c r="T829" s="2"/>
      <c r="U829" s="2"/>
      <c r="V829" s="2"/>
      <c r="W829" s="2"/>
      <c r="X829" s="2"/>
      <c r="Y829" s="2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T829" s="5"/>
      <c r="AV829" s="2"/>
    </row>
    <row r="830" spans="5:48" hidden="1">
      <c r="E830" s="6"/>
      <c r="T830" s="2"/>
      <c r="U830" s="2"/>
      <c r="V830" s="2"/>
      <c r="W830" s="2"/>
      <c r="X830" s="2"/>
      <c r="Y830" s="2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T830" s="5"/>
      <c r="AV830" s="2"/>
    </row>
    <row r="831" spans="5:48" hidden="1">
      <c r="E831" s="6"/>
      <c r="N831" s="9"/>
      <c r="O831" s="10"/>
      <c r="P831" s="10"/>
      <c r="Q831" s="10"/>
      <c r="R831" s="10"/>
      <c r="S831" s="10"/>
      <c r="T831" s="2"/>
      <c r="U831" s="2"/>
      <c r="V831" s="2"/>
      <c r="W831" s="2"/>
      <c r="X831" s="2"/>
      <c r="Y831" s="2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2"/>
      <c r="AT831" s="5"/>
      <c r="AV831" s="2"/>
    </row>
    <row r="832" spans="5:48" hidden="1">
      <c r="E832" s="6"/>
      <c r="N832" s="9"/>
      <c r="O832" s="10"/>
      <c r="P832" s="10"/>
      <c r="Q832" s="10"/>
      <c r="R832" s="10"/>
      <c r="S832" s="10"/>
      <c r="T832" s="2"/>
      <c r="U832" s="2"/>
      <c r="V832" s="2"/>
      <c r="W832" s="2"/>
      <c r="X832" s="2"/>
      <c r="Y832" s="2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2"/>
      <c r="AT832" s="5"/>
      <c r="AV832" s="2"/>
    </row>
    <row r="833" spans="5:48" hidden="1">
      <c r="E833" s="6"/>
      <c r="T833" s="2"/>
      <c r="U833" s="2"/>
      <c r="V833" s="2"/>
      <c r="W833" s="2"/>
      <c r="X833" s="2"/>
      <c r="Y833" s="2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T833" s="5"/>
      <c r="AV833" s="2"/>
    </row>
    <row r="834" spans="5:48" hidden="1">
      <c r="E834" s="6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5"/>
      <c r="AG834" s="5"/>
      <c r="AH834" s="5"/>
      <c r="AI834" s="5"/>
      <c r="AJ834" s="2"/>
      <c r="AT834" s="5"/>
      <c r="AV834" s="2"/>
    </row>
    <row r="835" spans="5:48" hidden="1">
      <c r="E835" s="6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5"/>
      <c r="AG835" s="5"/>
      <c r="AH835" s="5"/>
      <c r="AI835" s="5"/>
      <c r="AJ835" s="2"/>
      <c r="AT835" s="5"/>
      <c r="AV835" s="2"/>
    </row>
    <row r="836" spans="5:48" hidden="1">
      <c r="E836" s="6"/>
      <c r="T836" s="2"/>
      <c r="U836" s="2"/>
      <c r="V836" s="2"/>
      <c r="W836" s="2"/>
      <c r="X836" s="2"/>
      <c r="Y836" s="2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T836" s="5"/>
      <c r="AV836" s="2"/>
    </row>
    <row r="837" spans="5:48" hidden="1">
      <c r="E837" s="6"/>
      <c r="T837" s="2"/>
      <c r="U837" s="2"/>
      <c r="V837" s="2"/>
      <c r="W837" s="2"/>
      <c r="X837" s="2"/>
      <c r="Y837" s="2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T837" s="5"/>
      <c r="AV837" s="2"/>
    </row>
    <row r="838" spans="5:48" hidden="1">
      <c r="E838" s="6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5"/>
      <c r="AG838" s="5"/>
      <c r="AH838" s="5"/>
      <c r="AI838" s="5"/>
      <c r="AJ838" s="2"/>
      <c r="AT838" s="5"/>
      <c r="AV838" s="2"/>
    </row>
    <row r="839" spans="5:48" hidden="1">
      <c r="E839" s="6"/>
      <c r="T839" s="2"/>
      <c r="U839" s="2"/>
      <c r="V839" s="2"/>
      <c r="W839" s="2"/>
      <c r="X839" s="2"/>
      <c r="Y839" s="2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T839" s="5"/>
      <c r="AV839" s="2"/>
    </row>
    <row r="840" spans="5:48" hidden="1">
      <c r="E840" s="6"/>
      <c r="T840" s="2"/>
      <c r="U840" s="2"/>
      <c r="V840" s="2"/>
      <c r="W840" s="2"/>
      <c r="X840" s="2"/>
      <c r="Y840" s="2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T840" s="5"/>
      <c r="AV840" s="2"/>
    </row>
    <row r="841" spans="5:48" hidden="1">
      <c r="E841" s="6"/>
      <c r="T841" s="2"/>
      <c r="U841" s="2"/>
      <c r="V841" s="2"/>
      <c r="W841" s="2"/>
      <c r="X841" s="2"/>
      <c r="Y841" s="2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T841" s="5"/>
      <c r="AV841" s="2"/>
    </row>
    <row r="842" spans="5:48" hidden="1">
      <c r="E842" s="6"/>
      <c r="T842" s="2"/>
      <c r="U842" s="2"/>
      <c r="V842" s="2"/>
      <c r="W842" s="2"/>
      <c r="X842" s="2"/>
      <c r="Y842" s="2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T842" s="5"/>
      <c r="AV842" s="2"/>
    </row>
    <row r="843" spans="5:48" hidden="1">
      <c r="E843" s="6"/>
      <c r="N843" s="9"/>
      <c r="O843" s="10"/>
      <c r="P843" s="10"/>
      <c r="Q843" s="10"/>
      <c r="R843" s="10"/>
      <c r="S843" s="10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5"/>
      <c r="AG843" s="5"/>
      <c r="AH843" s="5"/>
      <c r="AI843" s="5"/>
      <c r="AJ843" s="2"/>
      <c r="AT843" s="5"/>
      <c r="AV843" s="2"/>
    </row>
    <row r="844" spans="5:48" hidden="1">
      <c r="E844" s="6"/>
      <c r="T844" s="2"/>
      <c r="U844" s="2"/>
      <c r="V844" s="2"/>
      <c r="W844" s="2"/>
      <c r="X844" s="2"/>
      <c r="Y844" s="2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T844" s="5"/>
      <c r="AV844" s="2"/>
    </row>
    <row r="845" spans="5:48" hidden="1">
      <c r="E845" s="6"/>
      <c r="T845" s="2"/>
      <c r="U845" s="2"/>
      <c r="V845" s="2"/>
      <c r="W845" s="2"/>
      <c r="X845" s="2"/>
      <c r="Y845" s="2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T845" s="5"/>
      <c r="AV845" s="2"/>
    </row>
    <row r="846" spans="5:48" hidden="1">
      <c r="E846" s="6"/>
      <c r="T846" s="2"/>
      <c r="U846" s="2"/>
      <c r="V846" s="2"/>
      <c r="W846" s="2"/>
      <c r="X846" s="2"/>
      <c r="Y846" s="2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T846" s="5"/>
      <c r="AV846" s="2"/>
    </row>
    <row r="847" spans="5:48" hidden="1">
      <c r="E847" s="6"/>
      <c r="T847" s="2"/>
      <c r="U847" s="2"/>
      <c r="V847" s="2"/>
      <c r="W847" s="2"/>
      <c r="X847" s="2"/>
      <c r="Y847" s="2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T847" s="5"/>
      <c r="AV847" s="2"/>
    </row>
    <row r="848" spans="5:48" hidden="1">
      <c r="E848" s="6"/>
      <c r="N848" s="9"/>
      <c r="O848" s="10"/>
      <c r="P848" s="10"/>
      <c r="Q848" s="10"/>
      <c r="R848" s="10"/>
      <c r="S848" s="10"/>
      <c r="T848" s="2"/>
      <c r="U848" s="2"/>
      <c r="V848" s="2"/>
      <c r="W848" s="2"/>
      <c r="X848" s="2"/>
      <c r="Y848" s="2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2"/>
      <c r="AT848" s="5"/>
      <c r="AV848" s="2"/>
    </row>
    <row r="849" spans="5:48" hidden="1">
      <c r="E849" s="6"/>
      <c r="T849" s="2"/>
      <c r="U849" s="2"/>
      <c r="V849" s="2"/>
      <c r="W849" s="2"/>
      <c r="X849" s="2"/>
      <c r="Y849" s="2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T849" s="5"/>
      <c r="AV849" s="2"/>
    </row>
    <row r="850" spans="5:48" hidden="1">
      <c r="E850" s="6"/>
      <c r="T850" s="2"/>
      <c r="U850" s="2"/>
      <c r="V850" s="2"/>
      <c r="W850" s="2"/>
      <c r="X850" s="2"/>
      <c r="Y850" s="2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T850" s="5"/>
      <c r="AV850" s="2"/>
    </row>
    <row r="851" spans="5:48" hidden="1">
      <c r="E851" s="6"/>
      <c r="T851" s="2"/>
      <c r="U851" s="2"/>
      <c r="V851" s="2"/>
      <c r="W851" s="2"/>
      <c r="X851" s="2"/>
      <c r="Y851" s="2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T851" s="5"/>
      <c r="AV851" s="2"/>
    </row>
    <row r="852" spans="5:48" hidden="1">
      <c r="E852" s="6"/>
      <c r="T852" s="2"/>
      <c r="U852" s="2"/>
      <c r="V852" s="2"/>
      <c r="W852" s="2"/>
      <c r="X852" s="2"/>
      <c r="Y852" s="2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T852" s="5"/>
      <c r="AV852" s="2"/>
    </row>
    <row r="853" spans="5:48" hidden="1">
      <c r="E853" s="6"/>
      <c r="N853" s="9"/>
      <c r="O853" s="10"/>
      <c r="P853" s="10"/>
      <c r="Q853" s="10"/>
      <c r="R853" s="10"/>
      <c r="S853" s="10"/>
      <c r="T853" s="2"/>
      <c r="U853" s="2"/>
      <c r="V853" s="2"/>
      <c r="W853" s="2"/>
      <c r="X853" s="2"/>
      <c r="Y853" s="2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2"/>
      <c r="AT853" s="5"/>
      <c r="AV853" s="2"/>
    </row>
    <row r="854" spans="5:48" hidden="1">
      <c r="E854" s="6"/>
      <c r="T854" s="2"/>
      <c r="U854" s="2"/>
      <c r="V854" s="2"/>
      <c r="W854" s="2"/>
      <c r="X854" s="2"/>
      <c r="Y854" s="2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T854" s="5"/>
      <c r="AV854" s="2"/>
    </row>
    <row r="855" spans="5:48" hidden="1">
      <c r="E855" s="6"/>
      <c r="T855" s="2"/>
      <c r="U855" s="2"/>
      <c r="V855" s="2"/>
      <c r="W855" s="2"/>
      <c r="X855" s="2"/>
      <c r="Y855" s="2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T855" s="5"/>
      <c r="AV855" s="2"/>
    </row>
    <row r="856" spans="5:48" hidden="1">
      <c r="E856" s="6"/>
      <c r="T856" s="2"/>
      <c r="U856" s="2"/>
      <c r="V856" s="2"/>
      <c r="W856" s="2"/>
      <c r="X856" s="2"/>
      <c r="Y856" s="2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T856" s="5"/>
      <c r="AV856" s="2"/>
    </row>
    <row r="857" spans="5:48" hidden="1">
      <c r="E857" s="6"/>
      <c r="T857" s="2"/>
      <c r="U857" s="2"/>
      <c r="V857" s="2"/>
      <c r="W857" s="2"/>
      <c r="X857" s="2"/>
      <c r="Y857" s="2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T857" s="5"/>
      <c r="AV857" s="2"/>
    </row>
    <row r="858" spans="5:48" hidden="1">
      <c r="E858" s="6"/>
      <c r="T858" s="2"/>
      <c r="U858" s="2"/>
      <c r="V858" s="2"/>
      <c r="W858" s="2"/>
      <c r="X858" s="2"/>
      <c r="Y858" s="2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T858" s="5"/>
      <c r="AV858" s="2"/>
    </row>
    <row r="859" spans="5:48" hidden="1">
      <c r="E859" s="6"/>
      <c r="T859" s="2"/>
      <c r="U859" s="2"/>
      <c r="V859" s="2"/>
      <c r="W859" s="2"/>
      <c r="X859" s="2"/>
      <c r="Y859" s="2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7"/>
      <c r="AL859" s="7"/>
      <c r="AM859" s="7"/>
      <c r="AN859" s="7"/>
      <c r="AT859" s="5"/>
      <c r="AV859" s="2"/>
    </row>
    <row r="860" spans="5:48" hidden="1">
      <c r="E860" s="6"/>
      <c r="N860" s="9"/>
      <c r="O860" s="10"/>
      <c r="P860" s="10"/>
      <c r="Q860" s="10"/>
      <c r="R860" s="10"/>
      <c r="S860" s="10"/>
      <c r="T860" s="2"/>
      <c r="U860" s="2"/>
      <c r="V860" s="2"/>
      <c r="W860" s="2"/>
      <c r="X860" s="2"/>
      <c r="Y860" s="2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2"/>
      <c r="AT860" s="5"/>
      <c r="AV860" s="2"/>
    </row>
    <row r="861" spans="5:48" hidden="1">
      <c r="E861" s="6"/>
      <c r="T861" s="2"/>
      <c r="U861" s="2"/>
      <c r="V861" s="2"/>
      <c r="W861" s="2"/>
      <c r="X861" s="2"/>
      <c r="Y861" s="2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T861" s="5"/>
      <c r="AV861" s="2"/>
    </row>
    <row r="862" spans="5:48" hidden="1">
      <c r="E862" s="6"/>
      <c r="T862" s="2"/>
      <c r="U862" s="2"/>
      <c r="V862" s="2"/>
      <c r="W862" s="2"/>
      <c r="X862" s="2"/>
      <c r="Y862" s="2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T862" s="5"/>
      <c r="AV862" s="2"/>
    </row>
    <row r="863" spans="5:48" hidden="1">
      <c r="E863" s="6"/>
      <c r="T863" s="2"/>
      <c r="U863" s="2"/>
      <c r="V863" s="2"/>
      <c r="W863" s="2"/>
      <c r="X863" s="2"/>
      <c r="Y863" s="2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T863" s="5"/>
      <c r="AV863" s="2"/>
    </row>
    <row r="864" spans="5:48" hidden="1">
      <c r="E864" s="6"/>
      <c r="T864" s="2"/>
      <c r="U864" s="2"/>
      <c r="V864" s="2"/>
      <c r="W864" s="2"/>
      <c r="X864" s="2"/>
      <c r="Y864" s="2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T864" s="5"/>
      <c r="AV864" s="2"/>
    </row>
    <row r="865" spans="5:48" hidden="1">
      <c r="E865" s="6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5"/>
      <c r="AG865" s="5"/>
      <c r="AH865" s="5"/>
      <c r="AI865" s="5"/>
      <c r="AJ865" s="2"/>
      <c r="AT865" s="5"/>
      <c r="AV865" s="2"/>
    </row>
    <row r="866" spans="5:48" hidden="1">
      <c r="E866" s="6"/>
      <c r="T866" s="2"/>
      <c r="U866" s="2"/>
      <c r="V866" s="2"/>
      <c r="W866" s="2"/>
      <c r="X866" s="2"/>
      <c r="Y866" s="2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7"/>
      <c r="AL866" s="7"/>
      <c r="AM866" s="7"/>
      <c r="AN866" s="7"/>
      <c r="AT866" s="5"/>
      <c r="AV866" s="2"/>
    </row>
    <row r="867" spans="5:48" hidden="1">
      <c r="E867" s="6"/>
      <c r="N867" s="9"/>
      <c r="O867" s="10"/>
      <c r="P867" s="10"/>
      <c r="Q867" s="10"/>
      <c r="R867" s="10"/>
      <c r="S867" s="10"/>
      <c r="T867" s="2"/>
      <c r="U867" s="2"/>
      <c r="V867" s="2"/>
      <c r="W867" s="2"/>
      <c r="X867" s="2"/>
      <c r="Y867" s="2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2"/>
      <c r="AT867" s="5"/>
      <c r="AV867" s="2"/>
    </row>
    <row r="868" spans="5:48" hidden="1">
      <c r="E868" s="6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5"/>
      <c r="AG868" s="5"/>
      <c r="AH868" s="5"/>
      <c r="AI868" s="5"/>
      <c r="AJ868" s="2"/>
      <c r="AT868" s="5"/>
      <c r="AV868" s="2"/>
    </row>
    <row r="869" spans="5:48" hidden="1">
      <c r="E869" s="6"/>
      <c r="T869" s="2"/>
      <c r="U869" s="2"/>
      <c r="V869" s="2"/>
      <c r="W869" s="2"/>
      <c r="X869" s="2"/>
      <c r="Y869" s="2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T869" s="5"/>
      <c r="AV869" s="2"/>
    </row>
    <row r="870" spans="5:48" hidden="1">
      <c r="E870" s="6"/>
      <c r="T870" s="2"/>
      <c r="U870" s="2"/>
      <c r="V870" s="2"/>
      <c r="W870" s="2"/>
      <c r="X870" s="2"/>
      <c r="Y870" s="2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T870" s="5"/>
      <c r="AV870" s="2"/>
    </row>
    <row r="871" spans="5:48" hidden="1">
      <c r="E871" s="6"/>
      <c r="T871" s="2"/>
      <c r="U871" s="2"/>
      <c r="V871" s="2"/>
      <c r="W871" s="2"/>
      <c r="X871" s="2"/>
      <c r="Y871" s="2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T871" s="5"/>
      <c r="AV871" s="2"/>
    </row>
    <row r="872" spans="5:48" hidden="1">
      <c r="E872" s="6"/>
      <c r="N872" s="9"/>
      <c r="O872" s="10"/>
      <c r="P872" s="10"/>
      <c r="Q872" s="10"/>
      <c r="R872" s="10"/>
      <c r="S872" s="10"/>
      <c r="T872" s="2"/>
      <c r="U872" s="2"/>
      <c r="V872" s="2"/>
      <c r="W872" s="2"/>
      <c r="X872" s="2"/>
      <c r="Y872" s="2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2"/>
      <c r="AT872" s="5"/>
      <c r="AV872" s="2"/>
    </row>
    <row r="873" spans="5:48" hidden="1">
      <c r="E873" s="6"/>
      <c r="N873" s="9"/>
      <c r="O873" s="10"/>
      <c r="P873" s="10"/>
      <c r="Q873" s="10"/>
      <c r="R873" s="10"/>
      <c r="S873" s="10"/>
      <c r="T873" s="2"/>
      <c r="U873" s="2"/>
      <c r="V873" s="2"/>
      <c r="W873" s="2"/>
      <c r="X873" s="2"/>
      <c r="Y873" s="2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2"/>
      <c r="AT873" s="5"/>
      <c r="AV873" s="2"/>
    </row>
    <row r="874" spans="5:48" hidden="1">
      <c r="E874" s="6"/>
      <c r="T874" s="2"/>
      <c r="U874" s="2"/>
      <c r="V874" s="2"/>
      <c r="W874" s="2"/>
      <c r="X874" s="2"/>
      <c r="Y874" s="2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7"/>
      <c r="AL874" s="7"/>
      <c r="AM874" s="7"/>
      <c r="AN874" s="7"/>
      <c r="AT874" s="5"/>
      <c r="AV874" s="2"/>
    </row>
    <row r="875" spans="5:48" hidden="1">
      <c r="E875" s="6"/>
      <c r="N875" s="9"/>
      <c r="O875" s="10"/>
      <c r="P875" s="10"/>
      <c r="Q875" s="10"/>
      <c r="R875" s="10"/>
      <c r="S875" s="10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5"/>
      <c r="AG875" s="5"/>
      <c r="AH875" s="5"/>
      <c r="AI875" s="5"/>
      <c r="AJ875" s="2"/>
      <c r="AT875" s="5"/>
      <c r="AV875" s="2"/>
    </row>
    <row r="876" spans="5:48" hidden="1">
      <c r="E876" s="6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5"/>
      <c r="AG876" s="5"/>
      <c r="AH876" s="5"/>
      <c r="AI876" s="5"/>
      <c r="AJ876" s="2"/>
      <c r="AT876" s="5"/>
      <c r="AV876" s="2"/>
    </row>
    <row r="877" spans="5:48" hidden="1">
      <c r="E877" s="6"/>
      <c r="T877" s="2"/>
      <c r="U877" s="2"/>
      <c r="V877" s="2"/>
      <c r="W877" s="2"/>
      <c r="X877" s="2"/>
      <c r="Y877" s="2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T877" s="5"/>
      <c r="AV877" s="2"/>
    </row>
    <row r="878" spans="5:48" hidden="1">
      <c r="E878" s="6"/>
      <c r="T878" s="2"/>
      <c r="U878" s="2"/>
      <c r="V878" s="2"/>
      <c r="W878" s="2"/>
      <c r="X878" s="2"/>
      <c r="Y878" s="2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T878" s="5"/>
      <c r="AV878" s="2"/>
    </row>
    <row r="879" spans="5:48" hidden="1">
      <c r="E879" s="6"/>
      <c r="T879" s="2"/>
      <c r="U879" s="2"/>
      <c r="V879" s="2"/>
      <c r="W879" s="2"/>
      <c r="X879" s="2"/>
      <c r="Y879" s="2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T879" s="5"/>
      <c r="AV879" s="2"/>
    </row>
    <row r="880" spans="5:48" hidden="1">
      <c r="E880" s="6"/>
      <c r="T880" s="2"/>
      <c r="U880" s="2"/>
      <c r="V880" s="2"/>
      <c r="W880" s="2"/>
      <c r="X880" s="2"/>
      <c r="Y880" s="2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T880" s="5"/>
      <c r="AV880" s="2"/>
    </row>
    <row r="881" spans="5:48" hidden="1">
      <c r="E881" s="6"/>
      <c r="T881" s="2"/>
      <c r="U881" s="2"/>
      <c r="V881" s="2"/>
      <c r="W881" s="2"/>
      <c r="X881" s="2"/>
      <c r="Y881" s="2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T881" s="5"/>
      <c r="AV881" s="2"/>
    </row>
    <row r="882" spans="5:48" hidden="1">
      <c r="E882" s="6"/>
      <c r="T882" s="2"/>
      <c r="U882" s="2"/>
      <c r="V882" s="2"/>
      <c r="W882" s="2"/>
      <c r="X882" s="2"/>
      <c r="Y882" s="2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T882" s="5"/>
      <c r="AV882" s="2"/>
    </row>
    <row r="883" spans="5:48" hidden="1">
      <c r="E883" s="6"/>
      <c r="T883" s="2"/>
      <c r="U883" s="2"/>
      <c r="V883" s="2"/>
      <c r="W883" s="2"/>
      <c r="X883" s="2"/>
      <c r="Y883" s="2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T883" s="5"/>
      <c r="AV883" s="2"/>
    </row>
    <row r="884" spans="5:48" hidden="1">
      <c r="E884" s="6"/>
      <c r="T884" s="2"/>
      <c r="U884" s="2"/>
      <c r="V884" s="2"/>
      <c r="W884" s="2"/>
      <c r="X884" s="2"/>
      <c r="Y884" s="2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T884" s="5"/>
      <c r="AV884" s="2"/>
    </row>
    <row r="885" spans="5:48" hidden="1">
      <c r="E885" s="6"/>
      <c r="T885" s="2"/>
      <c r="U885" s="2"/>
      <c r="V885" s="2"/>
      <c r="W885" s="2"/>
      <c r="X885" s="2"/>
      <c r="Y885" s="2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T885" s="5"/>
      <c r="AV885" s="2"/>
    </row>
    <row r="886" spans="5:48" hidden="1">
      <c r="E886" s="6"/>
      <c r="T886" s="2"/>
      <c r="U886" s="2"/>
      <c r="V886" s="2"/>
      <c r="W886" s="2"/>
      <c r="X886" s="2"/>
      <c r="Y886" s="2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T886" s="5"/>
      <c r="AV886" s="2"/>
    </row>
    <row r="887" spans="5:48" hidden="1">
      <c r="E887" s="6"/>
      <c r="T887" s="2"/>
      <c r="U887" s="2"/>
      <c r="V887" s="2"/>
      <c r="W887" s="2"/>
      <c r="X887" s="2"/>
      <c r="Y887" s="2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T887" s="5"/>
      <c r="AV887" s="2"/>
    </row>
    <row r="888" spans="5:48" hidden="1">
      <c r="E888" s="6"/>
      <c r="T888" s="2"/>
      <c r="U888" s="2"/>
      <c r="V888" s="2"/>
      <c r="W888" s="2"/>
      <c r="X888" s="2"/>
      <c r="Y888" s="2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T888" s="5"/>
      <c r="AV888" s="2"/>
    </row>
    <row r="889" spans="5:48" hidden="1">
      <c r="E889" s="6"/>
      <c r="T889" s="2"/>
      <c r="U889" s="2"/>
      <c r="V889" s="2"/>
      <c r="W889" s="2"/>
      <c r="X889" s="2"/>
      <c r="Y889" s="2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T889" s="5"/>
      <c r="AV889" s="2"/>
    </row>
    <row r="890" spans="5:48" hidden="1">
      <c r="E890" s="6"/>
      <c r="N890" s="9"/>
      <c r="O890" s="10"/>
      <c r="P890" s="10"/>
      <c r="Q890" s="10"/>
      <c r="R890" s="10"/>
      <c r="S890" s="10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5"/>
      <c r="AG890" s="5"/>
      <c r="AH890" s="5"/>
      <c r="AI890" s="5"/>
      <c r="AJ890" s="2"/>
      <c r="AT890" s="5"/>
      <c r="AV890" s="2"/>
    </row>
    <row r="891" spans="5:48" hidden="1">
      <c r="E891" s="6"/>
      <c r="T891" s="2"/>
      <c r="U891" s="2"/>
      <c r="V891" s="2"/>
      <c r="W891" s="2"/>
      <c r="X891" s="2"/>
      <c r="Y891" s="2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T891" s="5"/>
      <c r="AV891" s="2"/>
    </row>
    <row r="892" spans="5:48" hidden="1">
      <c r="E892" s="6"/>
      <c r="T892" s="2"/>
      <c r="U892" s="2"/>
      <c r="V892" s="2"/>
      <c r="W892" s="2"/>
      <c r="X892" s="2"/>
      <c r="Y892" s="2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T892" s="5"/>
      <c r="AV892" s="2"/>
    </row>
    <row r="893" spans="5:48" hidden="1">
      <c r="E893" s="6"/>
      <c r="T893" s="2"/>
      <c r="U893" s="2"/>
      <c r="V893" s="2"/>
      <c r="W893" s="2"/>
      <c r="X893" s="2"/>
      <c r="Y893" s="2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T893" s="5"/>
      <c r="AV893" s="2"/>
    </row>
    <row r="894" spans="5:48" hidden="1">
      <c r="E894" s="6"/>
      <c r="T894" s="2"/>
      <c r="U894" s="2"/>
      <c r="V894" s="2"/>
      <c r="W894" s="2"/>
      <c r="X894" s="2"/>
      <c r="Y894" s="2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T894" s="5"/>
      <c r="AV894" s="2"/>
    </row>
    <row r="895" spans="5:48" hidden="1">
      <c r="E895" s="6"/>
      <c r="T895" s="2"/>
      <c r="U895" s="2"/>
      <c r="V895" s="2"/>
      <c r="W895" s="2"/>
      <c r="X895" s="2"/>
      <c r="Y895" s="2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T895" s="5"/>
      <c r="AV895" s="2"/>
    </row>
    <row r="896" spans="5:48" hidden="1">
      <c r="E896" s="6"/>
      <c r="T896" s="2"/>
      <c r="U896" s="2"/>
      <c r="V896" s="2"/>
      <c r="W896" s="2"/>
      <c r="X896" s="2"/>
      <c r="Y896" s="2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T896" s="5"/>
      <c r="AV896" s="2"/>
    </row>
    <row r="897" spans="5:48" hidden="1">
      <c r="E897" s="6"/>
      <c r="T897" s="2"/>
      <c r="U897" s="2"/>
      <c r="V897" s="2"/>
      <c r="W897" s="2"/>
      <c r="X897" s="2"/>
      <c r="Y897" s="2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T897" s="5"/>
      <c r="AV897" s="2"/>
    </row>
    <row r="898" spans="5:48" hidden="1">
      <c r="E898" s="6"/>
      <c r="T898" s="2"/>
      <c r="U898" s="2"/>
      <c r="V898" s="2"/>
      <c r="W898" s="2"/>
      <c r="X898" s="2"/>
      <c r="Y898" s="2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T898" s="5"/>
      <c r="AV898" s="2"/>
    </row>
    <row r="899" spans="5:48" hidden="1">
      <c r="E899" s="6"/>
      <c r="T899" s="2"/>
      <c r="U899" s="2"/>
      <c r="V899" s="2"/>
      <c r="W899" s="2"/>
      <c r="X899" s="2"/>
      <c r="Y899" s="2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T899" s="5"/>
      <c r="AV899" s="2"/>
    </row>
    <row r="900" spans="5:48" hidden="1">
      <c r="E900" s="6"/>
      <c r="T900" s="2"/>
      <c r="U900" s="2"/>
      <c r="V900" s="2"/>
      <c r="W900" s="2"/>
      <c r="X900" s="2"/>
      <c r="Y900" s="2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T900" s="5"/>
      <c r="AV900" s="2"/>
    </row>
    <row r="901" spans="5:48" hidden="1">
      <c r="E901" s="6"/>
      <c r="T901" s="2"/>
      <c r="U901" s="2"/>
      <c r="V901" s="2"/>
      <c r="W901" s="2"/>
      <c r="X901" s="2"/>
      <c r="Y901" s="2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T901" s="5"/>
      <c r="AV901" s="2"/>
    </row>
    <row r="902" spans="5:48" hidden="1">
      <c r="E902" s="6"/>
      <c r="T902" s="2"/>
      <c r="U902" s="2"/>
      <c r="V902" s="2"/>
      <c r="W902" s="2"/>
      <c r="X902" s="2"/>
      <c r="Y902" s="2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T902" s="5"/>
      <c r="AV902" s="2"/>
    </row>
    <row r="903" spans="5:48" hidden="1">
      <c r="E903" s="6"/>
      <c r="T903" s="2"/>
      <c r="U903" s="2"/>
      <c r="V903" s="2"/>
      <c r="W903" s="2"/>
      <c r="X903" s="2"/>
      <c r="Y903" s="2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T903" s="5"/>
      <c r="AV903" s="2"/>
    </row>
    <row r="904" spans="5:48" hidden="1">
      <c r="E904" s="6"/>
      <c r="T904" s="2"/>
      <c r="U904" s="2"/>
      <c r="V904" s="2"/>
      <c r="W904" s="2"/>
      <c r="X904" s="2"/>
      <c r="Y904" s="2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T904" s="5"/>
      <c r="AV904" s="2"/>
    </row>
    <row r="905" spans="5:48" hidden="1">
      <c r="E905" s="6"/>
      <c r="T905" s="2"/>
      <c r="U905" s="2"/>
      <c r="V905" s="2"/>
      <c r="W905" s="2"/>
      <c r="X905" s="2"/>
      <c r="Y905" s="2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T905" s="5"/>
      <c r="AV905" s="2"/>
    </row>
    <row r="906" spans="5:48" hidden="1">
      <c r="E906" s="6"/>
      <c r="T906" s="2"/>
      <c r="U906" s="2"/>
      <c r="V906" s="2"/>
      <c r="W906" s="2"/>
      <c r="X906" s="2"/>
      <c r="Y906" s="2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T906" s="5"/>
      <c r="AV906" s="2"/>
    </row>
    <row r="907" spans="5:48" hidden="1">
      <c r="E907" s="6"/>
      <c r="T907" s="2"/>
      <c r="U907" s="2"/>
      <c r="V907" s="2"/>
      <c r="W907" s="2"/>
      <c r="X907" s="2"/>
      <c r="Y907" s="2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T907" s="5"/>
      <c r="AV907" s="2"/>
    </row>
    <row r="908" spans="5:48" hidden="1">
      <c r="E908" s="6"/>
      <c r="T908" s="2"/>
      <c r="U908" s="2"/>
      <c r="V908" s="2"/>
      <c r="W908" s="2"/>
      <c r="X908" s="2"/>
      <c r="Y908" s="2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T908" s="5"/>
      <c r="AV908" s="2"/>
    </row>
    <row r="909" spans="5:48" hidden="1">
      <c r="E909" s="6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5"/>
      <c r="AG909" s="5"/>
      <c r="AH909" s="5"/>
      <c r="AI909" s="5"/>
      <c r="AJ909" s="2"/>
      <c r="AT909" s="5"/>
      <c r="AV909" s="2"/>
    </row>
    <row r="910" spans="5:48" hidden="1">
      <c r="E910" s="6"/>
      <c r="T910" s="2"/>
      <c r="U910" s="2"/>
      <c r="V910" s="2"/>
      <c r="W910" s="2"/>
      <c r="X910" s="2"/>
      <c r="Y910" s="2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T910" s="5"/>
      <c r="AV910" s="2"/>
    </row>
    <row r="911" spans="5:48" hidden="1">
      <c r="E911" s="6"/>
      <c r="T911" s="2"/>
      <c r="U911" s="2"/>
      <c r="V911" s="2"/>
      <c r="W911" s="2"/>
      <c r="X911" s="2"/>
      <c r="Y911" s="2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T911" s="5"/>
      <c r="AV911" s="2"/>
    </row>
    <row r="912" spans="5:48" hidden="1">
      <c r="E912" s="6"/>
      <c r="T912" s="2"/>
      <c r="U912" s="2"/>
      <c r="V912" s="2"/>
      <c r="W912" s="2"/>
      <c r="X912" s="2"/>
      <c r="Y912" s="2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T912" s="5"/>
      <c r="AV912" s="2"/>
    </row>
    <row r="913" spans="5:48" hidden="1">
      <c r="E913" s="6"/>
      <c r="T913" s="2"/>
      <c r="U913" s="2"/>
      <c r="V913" s="2"/>
      <c r="W913" s="2"/>
      <c r="X913" s="2"/>
      <c r="Y913" s="2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T913" s="5"/>
      <c r="AV913" s="2"/>
    </row>
    <row r="914" spans="5:48" hidden="1">
      <c r="E914" s="6"/>
      <c r="T914" s="2"/>
      <c r="U914" s="2"/>
      <c r="V914" s="2"/>
      <c r="W914" s="2"/>
      <c r="X914" s="2"/>
      <c r="Y914" s="2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T914" s="5"/>
      <c r="AV914" s="2"/>
    </row>
    <row r="915" spans="5:48" hidden="1">
      <c r="E915" s="6"/>
      <c r="T915" s="2"/>
      <c r="U915" s="2"/>
      <c r="V915" s="2"/>
      <c r="W915" s="2"/>
      <c r="X915" s="2"/>
      <c r="Y915" s="2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T915" s="5"/>
      <c r="AV915" s="2"/>
    </row>
    <row r="916" spans="5:48" hidden="1">
      <c r="E916" s="6"/>
      <c r="T916" s="2"/>
      <c r="U916" s="2"/>
      <c r="V916" s="2"/>
      <c r="W916" s="2"/>
      <c r="X916" s="2"/>
      <c r="Y916" s="2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T916" s="5"/>
      <c r="AV916" s="2"/>
    </row>
    <row r="917" spans="5:48" hidden="1">
      <c r="E917" s="6"/>
      <c r="T917" s="2"/>
      <c r="U917" s="2"/>
      <c r="V917" s="2"/>
      <c r="W917" s="2"/>
      <c r="X917" s="2"/>
      <c r="Y917" s="2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T917" s="5"/>
      <c r="AV917" s="2"/>
    </row>
    <row r="918" spans="5:48" hidden="1">
      <c r="E918" s="6"/>
      <c r="T918" s="2"/>
      <c r="U918" s="2"/>
      <c r="V918" s="2"/>
      <c r="W918" s="2"/>
      <c r="X918" s="2"/>
      <c r="Y918" s="2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T918" s="5"/>
      <c r="AV918" s="2"/>
    </row>
    <row r="919" spans="5:48" hidden="1">
      <c r="E919" s="6"/>
      <c r="T919" s="2"/>
      <c r="U919" s="2"/>
      <c r="V919" s="2"/>
      <c r="W919" s="2"/>
      <c r="X919" s="2"/>
      <c r="Y919" s="2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T919" s="5"/>
      <c r="AV919" s="2"/>
    </row>
    <row r="920" spans="5:48" hidden="1">
      <c r="E920" s="6"/>
      <c r="T920" s="2"/>
      <c r="U920" s="2"/>
      <c r="V920" s="2"/>
      <c r="W920" s="2"/>
      <c r="X920" s="2"/>
      <c r="Y920" s="2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T920" s="5"/>
      <c r="AV920" s="2"/>
    </row>
    <row r="921" spans="5:48" hidden="1">
      <c r="E921" s="6"/>
      <c r="T921" s="2"/>
      <c r="U921" s="2"/>
      <c r="V921" s="2"/>
      <c r="W921" s="2"/>
      <c r="X921" s="2"/>
      <c r="Y921" s="2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T921" s="5"/>
      <c r="AV921" s="2"/>
    </row>
    <row r="922" spans="5:48" hidden="1">
      <c r="E922" s="6"/>
      <c r="T922" s="2"/>
      <c r="U922" s="2"/>
      <c r="V922" s="2"/>
      <c r="W922" s="2"/>
      <c r="X922" s="2"/>
      <c r="Y922" s="2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T922" s="5"/>
      <c r="AV922" s="2"/>
    </row>
    <row r="923" spans="5:48" hidden="1">
      <c r="E923" s="6"/>
      <c r="T923" s="2"/>
      <c r="U923" s="2"/>
      <c r="V923" s="2"/>
      <c r="W923" s="2"/>
      <c r="X923" s="2"/>
      <c r="Y923" s="2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T923" s="5"/>
      <c r="AV923" s="2"/>
    </row>
    <row r="924" spans="5:48" hidden="1">
      <c r="E924" s="6"/>
      <c r="T924" s="2"/>
      <c r="U924" s="2"/>
      <c r="V924" s="2"/>
      <c r="W924" s="2"/>
      <c r="X924" s="2"/>
      <c r="Y924" s="2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T924" s="5"/>
      <c r="AV924" s="2"/>
    </row>
    <row r="925" spans="5:48" hidden="1">
      <c r="E925" s="6"/>
      <c r="T925" s="2"/>
      <c r="U925" s="2"/>
      <c r="V925" s="2"/>
      <c r="W925" s="2"/>
      <c r="X925" s="2"/>
      <c r="Y925" s="2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T925" s="5"/>
      <c r="AV925" s="2"/>
    </row>
    <row r="926" spans="5:48" hidden="1">
      <c r="E926" s="6"/>
      <c r="T926" s="2"/>
      <c r="U926" s="2"/>
      <c r="V926" s="2"/>
      <c r="W926" s="2"/>
      <c r="X926" s="2"/>
      <c r="Y926" s="2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T926" s="5"/>
      <c r="AV926" s="2"/>
    </row>
    <row r="927" spans="5:48" hidden="1">
      <c r="E927" s="6"/>
      <c r="T927" s="2"/>
      <c r="U927" s="2"/>
      <c r="V927" s="2"/>
      <c r="W927" s="2"/>
      <c r="X927" s="2"/>
      <c r="Y927" s="2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T927" s="5"/>
      <c r="AV927" s="2"/>
    </row>
    <row r="928" spans="5:48" hidden="1">
      <c r="E928" s="6"/>
      <c r="N928" s="9"/>
      <c r="O928" s="10"/>
      <c r="P928" s="10"/>
      <c r="Q928" s="10"/>
      <c r="R928" s="10"/>
      <c r="S928" s="10"/>
      <c r="T928" s="2"/>
      <c r="U928" s="2"/>
      <c r="V928" s="2"/>
      <c r="W928" s="2"/>
      <c r="X928" s="2"/>
      <c r="Y928" s="2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2"/>
      <c r="AT928" s="5"/>
      <c r="AV928" s="2"/>
    </row>
    <row r="929" spans="5:48" hidden="1">
      <c r="E929" s="6"/>
      <c r="N929" s="9"/>
      <c r="O929" s="10"/>
      <c r="P929" s="10"/>
      <c r="Q929" s="10"/>
      <c r="R929" s="10"/>
      <c r="S929" s="10"/>
      <c r="T929" s="2"/>
      <c r="U929" s="2"/>
      <c r="V929" s="2"/>
      <c r="W929" s="2"/>
      <c r="X929" s="2"/>
      <c r="Y929" s="2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T929" s="5"/>
      <c r="AV929" s="2"/>
    </row>
    <row r="930" spans="5:48" hidden="1">
      <c r="E930" s="6"/>
      <c r="T930" s="2"/>
      <c r="U930" s="2"/>
      <c r="V930" s="2"/>
      <c r="W930" s="2"/>
      <c r="X930" s="2"/>
      <c r="Y930" s="2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T930" s="5"/>
      <c r="AV930" s="2"/>
    </row>
    <row r="931" spans="5:48" hidden="1">
      <c r="E931" s="6"/>
      <c r="T931" s="2"/>
      <c r="U931" s="2"/>
      <c r="V931" s="2"/>
      <c r="W931" s="2"/>
      <c r="X931" s="2"/>
      <c r="Y931" s="2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T931" s="5"/>
      <c r="AV931" s="2"/>
    </row>
    <row r="932" spans="5:48" hidden="1">
      <c r="E932" s="6"/>
      <c r="N932" s="9"/>
      <c r="O932" s="10"/>
      <c r="P932" s="10"/>
      <c r="Q932" s="10"/>
      <c r="R932" s="10"/>
      <c r="S932" s="10"/>
      <c r="T932" s="2"/>
      <c r="U932" s="2"/>
      <c r="V932" s="2"/>
      <c r="W932" s="2"/>
      <c r="X932" s="2"/>
      <c r="Y932" s="2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2"/>
      <c r="AT932" s="5"/>
      <c r="AV932" s="2"/>
    </row>
    <row r="933" spans="5:48" hidden="1">
      <c r="E933" s="6"/>
      <c r="T933" s="2"/>
      <c r="U933" s="2"/>
      <c r="V933" s="2"/>
      <c r="W933" s="2"/>
      <c r="X933" s="2"/>
      <c r="Y933" s="2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T933" s="5"/>
      <c r="AV933" s="2"/>
    </row>
    <row r="934" spans="5:48" hidden="1">
      <c r="E934" s="6"/>
      <c r="T934" s="2"/>
      <c r="U934" s="2"/>
      <c r="V934" s="2"/>
      <c r="W934" s="2"/>
      <c r="X934" s="2"/>
      <c r="Y934" s="2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T934" s="5"/>
      <c r="AV934" s="2"/>
    </row>
    <row r="935" spans="5:48" hidden="1">
      <c r="E935" s="6"/>
      <c r="T935" s="2"/>
      <c r="U935" s="2"/>
      <c r="V935" s="2"/>
      <c r="W935" s="2"/>
      <c r="X935" s="2"/>
      <c r="Y935" s="2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T935" s="5"/>
      <c r="AV935" s="2"/>
    </row>
    <row r="936" spans="5:48" hidden="1">
      <c r="E936" s="6"/>
      <c r="T936" s="2"/>
      <c r="U936" s="2"/>
      <c r="V936" s="2"/>
      <c r="W936" s="2"/>
      <c r="X936" s="2"/>
      <c r="Y936" s="2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T936" s="5"/>
      <c r="AV936" s="2"/>
    </row>
    <row r="937" spans="5:48" hidden="1">
      <c r="E937" s="6"/>
      <c r="T937" s="2"/>
      <c r="U937" s="2"/>
      <c r="V937" s="2"/>
      <c r="W937" s="2"/>
      <c r="X937" s="2"/>
      <c r="Y937" s="2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T937" s="5"/>
      <c r="AV937" s="2"/>
    </row>
    <row r="938" spans="5:48" hidden="1">
      <c r="E938" s="6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5"/>
      <c r="AG938" s="5"/>
      <c r="AH938" s="5"/>
      <c r="AI938" s="5"/>
      <c r="AJ938" s="2"/>
      <c r="AT938" s="5"/>
      <c r="AV938" s="2"/>
    </row>
    <row r="939" spans="5:48" hidden="1">
      <c r="E939" s="6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5"/>
      <c r="AG939" s="5"/>
      <c r="AH939" s="5"/>
      <c r="AI939" s="5"/>
      <c r="AJ939" s="2"/>
      <c r="AT939" s="5"/>
      <c r="AV939" s="2"/>
    </row>
    <row r="940" spans="5:48" hidden="1">
      <c r="E940" s="6"/>
      <c r="T940" s="2"/>
      <c r="U940" s="2"/>
      <c r="V940" s="2"/>
      <c r="W940" s="2"/>
      <c r="X940" s="2"/>
      <c r="Y940" s="2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T940" s="5"/>
      <c r="AV940" s="2"/>
    </row>
    <row r="941" spans="5:48" hidden="1">
      <c r="E941" s="6"/>
      <c r="T941" s="2"/>
      <c r="U941" s="2"/>
      <c r="V941" s="2"/>
      <c r="W941" s="2"/>
      <c r="X941" s="2"/>
      <c r="Y941" s="2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T941" s="5"/>
      <c r="AV941" s="2"/>
    </row>
    <row r="942" spans="5:48" hidden="1">
      <c r="E942" s="6"/>
      <c r="T942" s="2"/>
      <c r="U942" s="2"/>
      <c r="V942" s="2"/>
      <c r="W942" s="2"/>
      <c r="X942" s="2"/>
      <c r="Y942" s="2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T942" s="5"/>
      <c r="AV942" s="2"/>
    </row>
    <row r="943" spans="5:48" hidden="1">
      <c r="E943" s="6"/>
      <c r="T943" s="2"/>
      <c r="U943" s="2"/>
      <c r="V943" s="2"/>
      <c r="W943" s="2"/>
      <c r="X943" s="2"/>
      <c r="Y943" s="2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T943" s="5"/>
      <c r="AV943" s="2"/>
    </row>
    <row r="944" spans="5:48" hidden="1">
      <c r="E944" s="6"/>
      <c r="T944" s="2"/>
      <c r="U944" s="2"/>
      <c r="V944" s="2"/>
      <c r="W944" s="2"/>
      <c r="X944" s="2"/>
      <c r="Y944" s="2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T944" s="5"/>
      <c r="AV944" s="2"/>
    </row>
    <row r="945" spans="5:48" hidden="1">
      <c r="E945" s="6"/>
      <c r="N945" s="9"/>
      <c r="O945" s="10"/>
      <c r="P945" s="10"/>
      <c r="Q945" s="10"/>
      <c r="R945" s="10"/>
      <c r="S945" s="10"/>
      <c r="T945" s="2"/>
      <c r="U945" s="2"/>
      <c r="V945" s="2"/>
      <c r="W945" s="2"/>
      <c r="X945" s="2"/>
      <c r="Y945" s="2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2"/>
      <c r="AT945" s="5"/>
      <c r="AV945" s="2"/>
    </row>
    <row r="946" spans="5:48" hidden="1">
      <c r="E946" s="6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5"/>
      <c r="AG946" s="5"/>
      <c r="AH946" s="5"/>
      <c r="AI946" s="5"/>
      <c r="AJ946" s="2"/>
      <c r="AT946" s="5"/>
      <c r="AV946" s="2"/>
    </row>
    <row r="947" spans="5:48" hidden="1">
      <c r="E947" s="6"/>
      <c r="T947" s="2"/>
      <c r="U947" s="2"/>
      <c r="V947" s="2"/>
      <c r="W947" s="2"/>
      <c r="X947" s="2"/>
      <c r="Y947" s="2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T947" s="5"/>
      <c r="AV947" s="2"/>
    </row>
    <row r="948" spans="5:48" hidden="1">
      <c r="E948" s="6"/>
      <c r="T948" s="2"/>
      <c r="U948" s="2"/>
      <c r="V948" s="2"/>
      <c r="W948" s="2"/>
      <c r="X948" s="2"/>
      <c r="Y948" s="2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T948" s="5"/>
      <c r="AV948" s="2"/>
    </row>
    <row r="949" spans="5:48" hidden="1">
      <c r="E949" s="6"/>
      <c r="T949" s="2"/>
      <c r="U949" s="2"/>
      <c r="V949" s="2"/>
      <c r="W949" s="2"/>
      <c r="X949" s="2"/>
      <c r="Y949" s="2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T949" s="5"/>
      <c r="AV949" s="2"/>
    </row>
    <row r="950" spans="5:48" hidden="1">
      <c r="E950" s="6"/>
      <c r="T950" s="2"/>
      <c r="U950" s="2"/>
      <c r="V950" s="2"/>
      <c r="W950" s="2"/>
      <c r="X950" s="2"/>
      <c r="Y950" s="2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T950" s="5"/>
      <c r="AV950" s="2"/>
    </row>
    <row r="951" spans="5:48" hidden="1">
      <c r="E951" s="6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5"/>
      <c r="AG951" s="5"/>
      <c r="AH951" s="5"/>
      <c r="AI951" s="5"/>
      <c r="AJ951" s="2"/>
      <c r="AT951" s="5"/>
      <c r="AV951" s="2"/>
    </row>
    <row r="952" spans="5:48" hidden="1">
      <c r="E952" s="6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5"/>
      <c r="AG952" s="5"/>
      <c r="AH952" s="5"/>
      <c r="AI952" s="5"/>
      <c r="AJ952" s="2"/>
      <c r="AT952" s="5"/>
      <c r="AV952" s="2"/>
    </row>
    <row r="953" spans="5:48" hidden="1">
      <c r="E953" s="6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5"/>
      <c r="AG953" s="5"/>
      <c r="AH953" s="5"/>
      <c r="AI953" s="5"/>
      <c r="AJ953" s="2"/>
      <c r="AT953" s="5"/>
      <c r="AV953" s="2"/>
    </row>
    <row r="954" spans="5:48" hidden="1">
      <c r="E954" s="6"/>
      <c r="O954" s="8"/>
      <c r="P954" s="8"/>
      <c r="Q954" s="8"/>
      <c r="R954" s="8"/>
      <c r="S954" s="8"/>
      <c r="T954" s="2"/>
      <c r="U954" s="2"/>
      <c r="V954" s="2"/>
      <c r="W954" s="2"/>
      <c r="X954" s="2"/>
      <c r="Y954" s="2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T954" s="5"/>
      <c r="AV954" s="2"/>
    </row>
    <row r="955" spans="5:48" hidden="1">
      <c r="E955" s="6"/>
      <c r="T955" s="2"/>
      <c r="U955" s="2"/>
      <c r="V955" s="2"/>
      <c r="W955" s="2"/>
      <c r="X955" s="2"/>
      <c r="Y955" s="2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T955" s="5"/>
      <c r="AV955" s="2"/>
    </row>
    <row r="956" spans="5:48" hidden="1">
      <c r="E956" s="6"/>
      <c r="T956" s="2"/>
      <c r="U956" s="2"/>
      <c r="V956" s="2"/>
      <c r="W956" s="2"/>
      <c r="X956" s="2"/>
      <c r="Y956" s="2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T956" s="5"/>
      <c r="AV956" s="2"/>
    </row>
    <row r="957" spans="5:48" hidden="1">
      <c r="E957" s="6"/>
      <c r="T957" s="2"/>
      <c r="U957" s="2"/>
      <c r="V957" s="2"/>
      <c r="W957" s="2"/>
      <c r="X957" s="2"/>
      <c r="Y957" s="2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T957" s="5"/>
      <c r="AV957" s="2"/>
    </row>
    <row r="958" spans="5:48" hidden="1">
      <c r="E958" s="6"/>
      <c r="T958" s="2"/>
      <c r="U958" s="2"/>
      <c r="V958" s="2"/>
      <c r="W958" s="2"/>
      <c r="X958" s="2"/>
      <c r="Y958" s="2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T958" s="5"/>
      <c r="AV958" s="2"/>
    </row>
    <row r="959" spans="5:48" hidden="1">
      <c r="E959" s="6"/>
      <c r="T959" s="2"/>
      <c r="U959" s="2"/>
      <c r="V959" s="2"/>
      <c r="W959" s="2"/>
      <c r="X959" s="2"/>
      <c r="Y959" s="2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T959" s="5"/>
      <c r="AV959" s="2"/>
    </row>
    <row r="960" spans="5:48" hidden="1">
      <c r="E960" s="6"/>
      <c r="T960" s="2"/>
      <c r="U960" s="2"/>
      <c r="V960" s="2"/>
      <c r="W960" s="2"/>
      <c r="X960" s="2"/>
      <c r="Y960" s="2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T960" s="5"/>
      <c r="AV960" s="2"/>
    </row>
    <row r="961" spans="5:48" hidden="1">
      <c r="E961" s="6"/>
      <c r="T961" s="2"/>
      <c r="U961" s="2"/>
      <c r="V961" s="2"/>
      <c r="W961" s="2"/>
      <c r="X961" s="2"/>
      <c r="Y961" s="2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T961" s="5"/>
      <c r="AV961" s="2"/>
    </row>
    <row r="962" spans="5:48" hidden="1">
      <c r="E962" s="6"/>
      <c r="T962" s="2"/>
      <c r="U962" s="2"/>
      <c r="V962" s="2"/>
      <c r="W962" s="2"/>
      <c r="X962" s="2"/>
      <c r="Y962" s="2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T962" s="5"/>
      <c r="AV962" s="2"/>
    </row>
    <row r="963" spans="5:48" hidden="1">
      <c r="E963" s="6"/>
      <c r="T963" s="2"/>
      <c r="U963" s="2"/>
      <c r="V963" s="2"/>
      <c r="W963" s="2"/>
      <c r="X963" s="2"/>
      <c r="Y963" s="2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T963" s="5"/>
      <c r="AV963" s="2"/>
    </row>
    <row r="964" spans="5:48" hidden="1">
      <c r="E964" s="6"/>
      <c r="T964" s="2"/>
      <c r="U964" s="2"/>
      <c r="V964" s="2"/>
      <c r="W964" s="2"/>
      <c r="X964" s="2"/>
      <c r="Y964" s="2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T964" s="5"/>
      <c r="AV964" s="2"/>
    </row>
    <row r="965" spans="5:48" hidden="1">
      <c r="E965" s="6"/>
      <c r="T965" s="2"/>
      <c r="U965" s="2"/>
      <c r="V965" s="2"/>
      <c r="W965" s="2"/>
      <c r="X965" s="2"/>
      <c r="Y965" s="2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T965" s="5"/>
      <c r="AV965" s="2"/>
    </row>
    <row r="966" spans="5:48" hidden="1">
      <c r="E966" s="6"/>
      <c r="T966" s="2"/>
      <c r="U966" s="2"/>
      <c r="V966" s="2"/>
      <c r="W966" s="2"/>
      <c r="X966" s="2"/>
      <c r="Y966" s="2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T966" s="5"/>
      <c r="AV966" s="2"/>
    </row>
    <row r="967" spans="5:48" hidden="1">
      <c r="E967" s="6"/>
      <c r="T967" s="2"/>
      <c r="U967" s="2"/>
      <c r="V967" s="2"/>
      <c r="W967" s="2"/>
      <c r="X967" s="2"/>
      <c r="Y967" s="2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T967" s="5"/>
      <c r="AV967" s="2"/>
    </row>
    <row r="968" spans="5:48" hidden="1">
      <c r="E968" s="6"/>
      <c r="T968" s="2"/>
      <c r="U968" s="2"/>
      <c r="V968" s="2"/>
      <c r="W968" s="2"/>
      <c r="X968" s="2"/>
      <c r="Y968" s="2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T968" s="5"/>
      <c r="AV968" s="2"/>
    </row>
    <row r="969" spans="5:48" hidden="1">
      <c r="E969" s="6"/>
      <c r="T969" s="2"/>
      <c r="U969" s="2"/>
      <c r="V969" s="2"/>
      <c r="W969" s="2"/>
      <c r="X969" s="2"/>
      <c r="Y969" s="2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T969" s="5"/>
      <c r="AV969" s="2"/>
    </row>
    <row r="970" spans="5:48" hidden="1">
      <c r="E970" s="6"/>
      <c r="T970" s="2"/>
      <c r="U970" s="2"/>
      <c r="V970" s="2"/>
      <c r="W970" s="2"/>
      <c r="X970" s="2"/>
      <c r="Y970" s="2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T970" s="5"/>
      <c r="AV970" s="2"/>
    </row>
    <row r="971" spans="5:48" hidden="1">
      <c r="E971" s="6"/>
      <c r="T971" s="2"/>
      <c r="U971" s="2"/>
      <c r="V971" s="2"/>
      <c r="W971" s="2"/>
      <c r="X971" s="2"/>
      <c r="Y971" s="2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T971" s="5"/>
      <c r="AV971" s="2"/>
    </row>
    <row r="972" spans="5:48" hidden="1">
      <c r="E972" s="6"/>
      <c r="T972" s="2"/>
      <c r="U972" s="2"/>
      <c r="V972" s="2"/>
      <c r="W972" s="2"/>
      <c r="X972" s="2"/>
      <c r="Y972" s="2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T972" s="5"/>
      <c r="AV972" s="2"/>
    </row>
    <row r="973" spans="5:48" hidden="1">
      <c r="E973" s="6"/>
      <c r="T973" s="2"/>
      <c r="U973" s="2"/>
      <c r="V973" s="2"/>
      <c r="W973" s="2"/>
      <c r="X973" s="2"/>
      <c r="Y973" s="2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T973" s="5"/>
      <c r="AV973" s="2"/>
    </row>
    <row r="974" spans="5:48" hidden="1">
      <c r="E974" s="6"/>
      <c r="T974" s="2"/>
      <c r="U974" s="2"/>
      <c r="V974" s="2"/>
      <c r="W974" s="2"/>
      <c r="X974" s="2"/>
      <c r="Y974" s="2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T974" s="5"/>
      <c r="AV974" s="2"/>
    </row>
    <row r="975" spans="5:48" hidden="1">
      <c r="E975" s="6"/>
      <c r="T975" s="2"/>
      <c r="U975" s="2"/>
      <c r="V975" s="2"/>
      <c r="W975" s="2"/>
      <c r="X975" s="2"/>
      <c r="Y975" s="2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T975" s="5"/>
      <c r="AV975" s="2"/>
    </row>
    <row r="976" spans="5:48" hidden="1">
      <c r="E976" s="6"/>
      <c r="T976" s="2"/>
      <c r="U976" s="2"/>
      <c r="V976" s="2"/>
      <c r="W976" s="2"/>
      <c r="X976" s="2"/>
      <c r="Y976" s="2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T976" s="5"/>
      <c r="AV976" s="2"/>
    </row>
    <row r="977" spans="5:48" hidden="1">
      <c r="E977" s="6"/>
      <c r="T977" s="2"/>
      <c r="U977" s="2"/>
      <c r="V977" s="2"/>
      <c r="W977" s="2"/>
      <c r="X977" s="2"/>
      <c r="Y977" s="2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T977" s="5"/>
      <c r="AV977" s="2"/>
    </row>
    <row r="978" spans="5:48" hidden="1">
      <c r="E978" s="6"/>
      <c r="T978" s="2"/>
      <c r="U978" s="2"/>
      <c r="V978" s="2"/>
      <c r="W978" s="2"/>
      <c r="X978" s="2"/>
      <c r="Y978" s="2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T978" s="5"/>
      <c r="AV978" s="2"/>
    </row>
    <row r="979" spans="5:48" hidden="1">
      <c r="E979" s="6"/>
      <c r="T979" s="2"/>
      <c r="U979" s="2"/>
      <c r="V979" s="2"/>
      <c r="W979" s="2"/>
      <c r="X979" s="2"/>
      <c r="Y979" s="2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T979" s="5"/>
      <c r="AV979" s="2"/>
    </row>
    <row r="980" spans="5:48" hidden="1">
      <c r="E980" s="6"/>
      <c r="T980" s="2"/>
      <c r="U980" s="2"/>
      <c r="V980" s="2"/>
      <c r="W980" s="2"/>
      <c r="X980" s="2"/>
      <c r="Y980" s="2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T980" s="5"/>
      <c r="AV980" s="2"/>
    </row>
    <row r="981" spans="5:48" hidden="1">
      <c r="E981" s="6"/>
      <c r="T981" s="2"/>
      <c r="U981" s="2"/>
      <c r="V981" s="2"/>
      <c r="W981" s="2"/>
      <c r="X981" s="2"/>
      <c r="Y981" s="2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T981" s="5"/>
      <c r="AV981" s="2"/>
    </row>
    <row r="982" spans="5:48" hidden="1">
      <c r="E982" s="6"/>
      <c r="T982" s="2"/>
      <c r="U982" s="2"/>
      <c r="V982" s="2"/>
      <c r="W982" s="2"/>
      <c r="X982" s="2"/>
      <c r="Y982" s="2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T982" s="5"/>
      <c r="AV982" s="2"/>
    </row>
    <row r="983" spans="5:48" hidden="1">
      <c r="E983" s="6"/>
      <c r="T983" s="2"/>
      <c r="U983" s="2"/>
      <c r="V983" s="2"/>
      <c r="W983" s="2"/>
      <c r="X983" s="2"/>
      <c r="Y983" s="2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T983" s="5"/>
      <c r="AV983" s="2"/>
    </row>
    <row r="984" spans="5:48" hidden="1">
      <c r="E984" s="6"/>
      <c r="T984" s="2"/>
      <c r="U984" s="2"/>
      <c r="V984" s="2"/>
      <c r="W984" s="2"/>
      <c r="X984" s="2"/>
      <c r="Y984" s="2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T984" s="5"/>
      <c r="AV984" s="2"/>
    </row>
    <row r="985" spans="5:48" hidden="1">
      <c r="E985" s="6"/>
      <c r="T985" s="2"/>
      <c r="U985" s="2"/>
      <c r="V985" s="2"/>
      <c r="W985" s="2"/>
      <c r="X985" s="2"/>
      <c r="Y985" s="2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T985" s="5"/>
      <c r="AV985" s="2"/>
    </row>
    <row r="986" spans="5:48" hidden="1">
      <c r="E986" s="6"/>
      <c r="T986" s="2"/>
      <c r="U986" s="2"/>
      <c r="V986" s="2"/>
      <c r="W986" s="2"/>
      <c r="X986" s="2"/>
      <c r="Y986" s="2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T986" s="5"/>
      <c r="AV986" s="2"/>
    </row>
    <row r="987" spans="5:48" hidden="1">
      <c r="E987" s="6"/>
      <c r="T987" s="2"/>
      <c r="U987" s="2"/>
      <c r="V987" s="2"/>
      <c r="W987" s="2"/>
      <c r="X987" s="2"/>
      <c r="Y987" s="2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T987" s="5"/>
      <c r="AV987" s="2"/>
    </row>
    <row r="988" spans="5:48" hidden="1">
      <c r="E988" s="6"/>
      <c r="T988" s="2"/>
      <c r="U988" s="2"/>
      <c r="V988" s="2"/>
      <c r="W988" s="2"/>
      <c r="X988" s="2"/>
      <c r="Y988" s="2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T988" s="5"/>
      <c r="AV988" s="2"/>
    </row>
    <row r="989" spans="5:48" hidden="1">
      <c r="E989" s="6"/>
      <c r="T989" s="2"/>
      <c r="U989" s="2"/>
      <c r="V989" s="2"/>
      <c r="W989" s="2"/>
      <c r="X989" s="2"/>
      <c r="Y989" s="2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T989" s="5"/>
      <c r="AV989" s="2"/>
    </row>
    <row r="990" spans="5:48" hidden="1">
      <c r="E990" s="6"/>
      <c r="T990" s="2"/>
      <c r="U990" s="2"/>
      <c r="V990" s="2"/>
      <c r="W990" s="2"/>
      <c r="X990" s="2"/>
      <c r="Y990" s="2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T990" s="5"/>
      <c r="AV990" s="2"/>
    </row>
    <row r="991" spans="5:48" hidden="1">
      <c r="E991" s="6"/>
      <c r="T991" s="2"/>
      <c r="U991" s="2"/>
      <c r="V991" s="2"/>
      <c r="W991" s="2"/>
      <c r="X991" s="2"/>
      <c r="Y991" s="2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T991" s="5"/>
      <c r="AV991" s="2"/>
    </row>
    <row r="992" spans="5:48" hidden="1">
      <c r="E992" s="6"/>
      <c r="T992" s="2"/>
      <c r="U992" s="2"/>
      <c r="V992" s="2"/>
      <c r="W992" s="2"/>
      <c r="X992" s="2"/>
      <c r="Y992" s="2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T992" s="5"/>
      <c r="AV992" s="2"/>
    </row>
    <row r="993" spans="5:48" hidden="1">
      <c r="E993" s="6"/>
      <c r="T993" s="2"/>
      <c r="U993" s="2"/>
      <c r="V993" s="2"/>
      <c r="W993" s="2"/>
      <c r="X993" s="2"/>
      <c r="Y993" s="2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T993" s="5"/>
      <c r="AV993" s="2"/>
    </row>
    <row r="994" spans="5:48" hidden="1">
      <c r="E994" s="6"/>
      <c r="T994" s="2"/>
      <c r="U994" s="2"/>
      <c r="V994" s="2"/>
      <c r="W994" s="2"/>
      <c r="X994" s="2"/>
      <c r="Y994" s="2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T994" s="5"/>
      <c r="AV994" s="2"/>
    </row>
    <row r="995" spans="5:48" hidden="1">
      <c r="E995" s="6"/>
      <c r="T995" s="2"/>
      <c r="U995" s="2"/>
      <c r="V995" s="2"/>
      <c r="W995" s="2"/>
      <c r="X995" s="2"/>
      <c r="Y995" s="2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T995" s="5"/>
      <c r="AV995" s="2"/>
    </row>
    <row r="996" spans="5:48" hidden="1">
      <c r="E996" s="6"/>
      <c r="T996" s="2"/>
      <c r="U996" s="2"/>
      <c r="V996" s="2"/>
      <c r="W996" s="2"/>
      <c r="X996" s="2"/>
      <c r="Y996" s="2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T996" s="5"/>
      <c r="AV996" s="2"/>
    </row>
    <row r="997" spans="5:48" hidden="1">
      <c r="E997" s="6"/>
      <c r="T997" s="2"/>
      <c r="U997" s="2"/>
      <c r="V997" s="2"/>
      <c r="W997" s="2"/>
      <c r="X997" s="2"/>
      <c r="Y997" s="2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T997" s="5"/>
      <c r="AV997" s="2"/>
    </row>
    <row r="998" spans="5:48" hidden="1">
      <c r="E998" s="6"/>
      <c r="T998" s="2"/>
      <c r="U998" s="2"/>
      <c r="V998" s="2"/>
      <c r="W998" s="2"/>
      <c r="X998" s="2"/>
      <c r="Y998" s="2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T998" s="5"/>
      <c r="AV998" s="2"/>
    </row>
    <row r="999" spans="5:48" hidden="1">
      <c r="E999" s="6"/>
      <c r="T999" s="2"/>
      <c r="U999" s="2"/>
      <c r="V999" s="2"/>
      <c r="W999" s="2"/>
      <c r="X999" s="2"/>
      <c r="Y999" s="2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T999" s="5"/>
      <c r="AV999" s="2"/>
    </row>
    <row r="1000" spans="5:48" hidden="1">
      <c r="E1000" s="6"/>
      <c r="T1000" s="2"/>
      <c r="U1000" s="2"/>
      <c r="V1000" s="2"/>
      <c r="W1000" s="2"/>
      <c r="X1000" s="2"/>
      <c r="Y1000" s="2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T1000" s="5"/>
      <c r="AV1000" s="2"/>
    </row>
  </sheetData>
  <autoFilter ref="A1:AS1000">
    <filterColumn colId="4">
      <filters>
        <filter val="1%QTZ+CLO+PY+ASPY VISIVEL SEM LUPA"/>
      </filters>
    </filterColumn>
    <filterColumn colId="5"/>
    <filterColumn colId="6"/>
    <filterColumn colId="11"/>
    <filterColumn colId="12"/>
    <filterColumn colId="15"/>
    <filterColumn colId="16"/>
    <filterColumn colId="17"/>
    <filterColumn colId="18"/>
    <sortState ref="A2:AO1000">
      <sortCondition descending="1" ref="N1:N1000"/>
    </sortState>
  </autoFilter>
  <dataValidations count="3">
    <dataValidation type="list" allowBlank="1" showInputMessage="1" showErrorMessage="1" sqref="C898:C1000 C2:C573">
      <formula1>ID</formula1>
    </dataValidation>
    <dataValidation type="list" allowBlank="1" showInputMessage="1" showErrorMessage="1" sqref="A898:A1000 A2:A573">
      <formula1>Mine</formula1>
    </dataValidation>
    <dataValidation type="list" allowBlank="1" showInputMessage="1" showErrorMessage="1" sqref="B898:B1000 B2:B573">
      <formula1>Size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Variaveis</vt:lpstr>
      <vt:lpstr>TODOS  20-45 mm </vt:lpstr>
      <vt:lpstr>TODOS  10-25</vt:lpstr>
      <vt:lpstr>MINERALOGIA 20-45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David</cp:lastModifiedBy>
  <dcterms:created xsi:type="dcterms:W3CDTF">2018-04-15T11:44:45Z</dcterms:created>
  <dcterms:modified xsi:type="dcterms:W3CDTF">2018-09-07T20:21:44Z</dcterms:modified>
</cp:coreProperties>
</file>