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<sst xmlns="http://schemas.openxmlformats.org/spreadsheetml/2006/main" count="83" uniqueCount="48">
  <si>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</si>
  <si>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</si>
  <si>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</si>
  <si>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</si>
  <si>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</si>
  <si>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km/s</t>
  </si>
  <si>
    <t xml:space="preserve">m/s</t>
  </si>
  <si>
    <t xml:space="preserve">km/h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</si>
  <si>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</si>
  <si>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</si>
  <si>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</si>
  <si>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</si>
  <si>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</si>
  <si>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km</t>
  </si>
  <si>
    <t xml:space="preserve">er</t>
  </si>
  <si>
    <t xml:space="preserve">mile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</si>
  <si>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</si>
  <si>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</si>
  <si>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</si>
  <si>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</si>
  <si>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</si>
  <si>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</si>
  <si>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</si>
  <si>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</si>
  <si>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</si>
  <si>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</si>
  <si>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</si>
  <si>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</si>
  <si>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</si>
  <si>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</si>
  <si>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</t>
  </si>
  <si>
    <t xml:space="preserve">h</t>
  </si>
  <si>
    <t xml:space="preserve">m</t>
  </si>
  <si>
    <t xml:space="preserve">s</t>
  </si>
  <si>
    <t xml:space="preserve">seconds</t>
  </si>
  <si>
    <t xml:space="preserve">days</t>
  </si>
  <si>
    <t xml:space="preserve">hours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</si>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</sst>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"/>
    <numFmt numFmtId="166" formatCode="0.0000"/>
    <numFmt numFmtId="167" formatCode="General"/>
    <numFmt numFmtId="168" formatCode="0.000000"/>
    <numFmt numFmtId="169" formatCode="h:mm;@"/>
    <numFmt numFmtId="170" formatCode="h:mm:ss;@"/>
    <numFmt numFmtId="171" formatCode="0.00"/>
    <numFmt numFmtId="172" formatCode="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703125" defaultRowHeight="12.75" zeroHeight="false" outlineLevelRow="0" outlineLevelCol="0"/>
  <cols>
    <col collapsed="false" customWidth="true" hidden="false" outlineLevel="0" max="3" min="1" style="1" width="11.71"/>
    <col collapsed="false" customWidth="true" hidden="false" outlineLevel="0" max="4" min="4" style="1" width="14.29"/>
    <col collapsed="false" customWidth="true" hidden="false" outlineLevel="0" max="5" min="5" style="1" width="12.57"/>
    <col collapsed="false" customWidth="true" hidden="false" outlineLevel="0" max="6" min="6" style="1" width="11.71"/>
    <col collapsed="false" customWidth="true" hidden="false" outlineLevel="0" max="9" min="9" style="1" width="23.71"/>
    <col collapsed="false" customWidth="true" hidden="false" outlineLevel="0" max="10" min="10" style="1" width="19.86"/>
    <col collapsed="false" customWidth="true" hidden="false" outlineLevel="0" max="11" min="11" style="1" width="2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2" t="s">
        <v>6</v>
      </c>
      <c r="K1" s="2" t="s">
        <v>7</v>
      </c>
    </row>
    <row r="2" customFormat="false" ht="12.75" hidden="false" customHeight="false" outlineLevel="0" collapsed="false">
      <c r="A2" s="1" t="s">
        <v>8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  <c r="I2" s="1" t="n">
        <v>0.1</v>
      </c>
      <c r="J2" s="2" t="n">
        <f aca="false">I2*1000</f>
        <v>100</v>
      </c>
      <c r="K2" s="2" t="n">
        <f aca="false">J2*(18/5)</f>
        <v>360</v>
      </c>
    </row>
    <row r="3" customFormat="false" ht="12.75" hidden="false" customHeight="false" outlineLevel="0" collapsed="false">
      <c r="A3" s="1" t="s">
        <v>9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  <c r="I3" s="2"/>
      <c r="J3" s="2"/>
      <c r="K3" s="2"/>
    </row>
    <row r="4" customFormat="false" ht="12.75" hidden="false" customHeight="false" outlineLevel="0" collapsed="false">
      <c r="A4" s="1" t="s">
        <v>10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  <c r="I4" s="2"/>
      <c r="J4" s="2"/>
      <c r="K4" s="2"/>
    </row>
    <row r="5" customFormat="false" ht="12.75" hidden="false" customHeight="false" outlineLevel="0" collapsed="false">
      <c r="A5" s="1" t="s">
        <v>11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  <c r="I5" s="2"/>
      <c r="J5" s="2"/>
      <c r="K5" s="2"/>
    </row>
    <row r="6" customFormat="false" ht="12.75" hidden="false" customHeight="false" outlineLevel="0" collapsed="false">
      <c r="A6" s="1" t="s">
        <v>12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  <c r="I6" s="2" t="s">
        <v>13</v>
      </c>
      <c r="J6" s="2" t="s">
        <v>14</v>
      </c>
      <c r="K6" s="2" t="s">
        <v>15</v>
      </c>
    </row>
    <row r="7" customFormat="false" ht="12.75" hidden="false" customHeight="false" outlineLevel="0" collapsed="false">
      <c r="A7" s="1" t="s">
        <v>16</v>
      </c>
      <c r="B7" s="1" t="n">
        <v>24520</v>
      </c>
      <c r="C7" s="1" t="n">
        <v>22000</v>
      </c>
      <c r="D7" s="1" t="n">
        <f aca="false">B7-C7</f>
        <v>2520</v>
      </c>
      <c r="E7" s="1" t="n">
        <v>314.5</v>
      </c>
      <c r="I7" s="3" t="n">
        <v>212836</v>
      </c>
      <c r="J7" s="4" t="n">
        <f aca="false">I7/6371</f>
        <v>33.4070004708837</v>
      </c>
      <c r="K7" s="4" t="n">
        <f aca="false">I7*0.621371</f>
        <v>132250.118156</v>
      </c>
    </row>
    <row r="8" customFormat="false" ht="12.75" hidden="false" customHeight="false" outlineLevel="0" collapsed="false">
      <c r="A8" s="1" t="s">
        <v>17</v>
      </c>
      <c r="B8" s="1" t="n">
        <f aca="false">B7-E29</f>
        <v>13227.1704397843</v>
      </c>
      <c r="C8" s="1" t="n">
        <f aca="false">C7-E29</f>
        <v>10707.1704397843</v>
      </c>
      <c r="D8" s="1" t="n">
        <f aca="false">B8-C8</f>
        <v>2520</v>
      </c>
      <c r="E8" s="1" t="n">
        <v>314</v>
      </c>
      <c r="I8" s="5" t="n">
        <v>237039</v>
      </c>
      <c r="J8" s="4" t="n">
        <f aca="false">I8/6371</f>
        <v>37.2059331345158</v>
      </c>
      <c r="K8" s="4" t="n">
        <f aca="false">I8*0.621371</f>
        <v>147289.160469</v>
      </c>
    </row>
    <row r="9" customFormat="false" ht="12.75" hidden="false" customHeight="false" outlineLevel="0" collapsed="false">
      <c r="A9" s="1" t="s">
        <v>18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  <c r="I9" s="6" t="n">
        <v>254130</v>
      </c>
      <c r="J9" s="4" t="n">
        <f aca="false">I9/6371</f>
        <v>39.888557526291</v>
      </c>
      <c r="K9" s="4" t="n">
        <f aca="false">I9*0.621371</f>
        <v>157909.01223</v>
      </c>
    </row>
    <row r="10" customFormat="false" ht="12.75" hidden="false" customHeight="false" outlineLevel="0" collapsed="false">
      <c r="A10" s="1" t="s">
        <v>19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I10" s="6" t="n">
        <v>316222</v>
      </c>
      <c r="J10" s="4" t="n">
        <f aca="false">I10/6371</f>
        <v>49.634594255219</v>
      </c>
      <c r="K10" s="4" t="n">
        <f aca="false">I10*0.621371</f>
        <v>196491.180362</v>
      </c>
    </row>
    <row r="11" customFormat="false" ht="12.75" hidden="false" customHeight="false" outlineLevel="0" collapsed="false">
      <c r="A11" s="1" t="s">
        <v>20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  <c r="I11" s="6" t="n">
        <v>322242</v>
      </c>
      <c r="J11" s="4" t="n">
        <f aca="false">I11/6371</f>
        <v>50.5795008632868</v>
      </c>
      <c r="K11" s="4" t="n">
        <f aca="false">I11*0.621371</f>
        <v>200231.833782</v>
      </c>
    </row>
    <row r="12" customFormat="false" ht="12.75" hidden="false" customHeight="false" outlineLevel="0" collapsed="false">
      <c r="A12" s="1" t="s">
        <v>21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  <c r="I12" s="6" t="n">
        <v>330093</v>
      </c>
      <c r="J12" s="4" t="n">
        <f aca="false">I12/6371</f>
        <v>51.8118034845393</v>
      </c>
      <c r="K12" s="4" t="n">
        <f aca="false">I12*0.621371</f>
        <v>205110.217503</v>
      </c>
    </row>
    <row r="13" customFormat="false" ht="12.75" hidden="false" customHeight="false" outlineLevel="0" collapsed="false">
      <c r="A13" s="1" t="s">
        <v>22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  <c r="I13" s="6" t="n">
        <v>345281</v>
      </c>
      <c r="J13" s="4" t="n">
        <f aca="false">I13/6371</f>
        <v>54.1957306545283</v>
      </c>
      <c r="K13" s="4" t="n">
        <f aca="false">I13*0.621371</f>
        <v>214547.600251</v>
      </c>
    </row>
    <row r="14" customFormat="false" ht="12.75" hidden="false" customHeight="false" outlineLevel="0" collapsed="false">
      <c r="A14" s="1" t="s">
        <v>23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  <c r="I14" s="6" t="n">
        <v>62638</v>
      </c>
      <c r="J14" s="4" t="n">
        <f aca="false">I14/6371</f>
        <v>9.83173756082248</v>
      </c>
      <c r="K14" s="4" t="n">
        <f aca="false">I14*0.621371</f>
        <v>38921.436698</v>
      </c>
    </row>
    <row r="15" customFormat="false" ht="12.75" hidden="false" customHeight="false" outlineLevel="0" collapsed="false">
      <c r="A15" s="1" t="s">
        <v>24</v>
      </c>
      <c r="B15" s="1" t="n">
        <f aca="false">B14-E36</f>
        <v>2527.20758738028</v>
      </c>
      <c r="C15" s="7" t="n">
        <f aca="false">C14-E36</f>
        <v>180.207587380281</v>
      </c>
      <c r="D15" s="1" t="n">
        <f aca="false">B15-C15</f>
        <v>2347</v>
      </c>
      <c r="E15" s="1" t="n">
        <v>311</v>
      </c>
      <c r="I15" s="6" t="n">
        <v>25258</v>
      </c>
      <c r="J15" s="4" t="n">
        <f aca="false">I15/6371</f>
        <v>3.96452676188981</v>
      </c>
      <c r="K15" s="4" t="n">
        <f aca="false">I15*0.621371</f>
        <v>15694.588718</v>
      </c>
    </row>
    <row r="16" customFormat="false" ht="12.75" hidden="false" customHeight="false" outlineLevel="0" collapsed="false">
      <c r="A16" s="1" t="s">
        <v>25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  <c r="I16" s="6" t="n">
        <v>18077</v>
      </c>
      <c r="J16" s="4" t="n">
        <f aca="false">I16/6371</f>
        <v>2.83738816512321</v>
      </c>
      <c r="K16" s="4" t="n">
        <f aca="false">I16*0.621371</f>
        <v>11232.523567</v>
      </c>
    </row>
    <row r="17" customFormat="false" ht="12.75" hidden="false" customHeight="false" outlineLevel="0" collapsed="false">
      <c r="A17" s="1" t="s">
        <v>26</v>
      </c>
      <c r="B17" s="1" t="n">
        <f aca="false">B8-E30</f>
        <v>12764.6955038802</v>
      </c>
      <c r="C17" s="1" t="n">
        <f aca="false">C8-E30</f>
        <v>10244.6955038802</v>
      </c>
      <c r="D17" s="1" t="n">
        <f aca="false">B17-C17</f>
        <v>2520</v>
      </c>
      <c r="E17" s="1" t="n">
        <v>314</v>
      </c>
      <c r="I17" s="6" t="n">
        <v>113</v>
      </c>
      <c r="J17" s="4" t="n">
        <f aca="false">I17/6371</f>
        <v>0.0177366190550934</v>
      </c>
      <c r="K17" s="4" t="n">
        <f aca="false">I17*0.621371</f>
        <v>70.214923</v>
      </c>
    </row>
    <row r="18" customFormat="false" ht="12.75" hidden="false" customHeight="false" outlineLevel="0" collapsed="false">
      <c r="A18" s="1" t="s">
        <v>27</v>
      </c>
      <c r="B18" s="1" t="n">
        <v>5560</v>
      </c>
      <c r="C18" s="1" t="n">
        <v>0</v>
      </c>
      <c r="D18" s="1" t="n">
        <f aca="false">B18-C18</f>
        <v>5560</v>
      </c>
      <c r="I18" s="6" t="n">
        <v>313.4</v>
      </c>
      <c r="J18" s="4" t="n">
        <f aca="false">I18/6371</f>
        <v>0.0491916496625334</v>
      </c>
      <c r="K18" s="4" t="n">
        <f aca="false">I18*0.621371</f>
        <v>194.7376714</v>
      </c>
    </row>
    <row r="19" customFormat="false" ht="12.75" hidden="false" customHeight="false" outlineLevel="0" collapsed="false">
      <c r="I19" s="6" t="n">
        <v>8566</v>
      </c>
      <c r="J19" s="4" t="n">
        <f aca="false">I19/6371</f>
        <v>1.34452990111442</v>
      </c>
      <c r="K19" s="4" t="n">
        <f aca="false">I19*0.621371</f>
        <v>5322.663986</v>
      </c>
    </row>
    <row r="20" customFormat="false" ht="12.75" hidden="false" customHeight="false" outlineLevel="0" collapsed="false">
      <c r="A20" s="1" t="s">
        <v>28</v>
      </c>
      <c r="I20" s="6" t="n">
        <v>1789</v>
      </c>
      <c r="J20" s="4" t="n">
        <f aca="false">I20/6371</f>
        <v>0.280803641500549</v>
      </c>
      <c r="K20" s="4" t="n">
        <f aca="false">I20*0.621371</f>
        <v>1111.632719</v>
      </c>
    </row>
    <row r="21" customFormat="false" ht="12.75" hidden="false" customHeight="false" outlineLevel="0" collapsed="false">
      <c r="A21" s="1" t="n">
        <f aca="false">9.8 / 1000</f>
        <v>0.0098</v>
      </c>
      <c r="I21" s="4" t="n">
        <v>787</v>
      </c>
      <c r="J21" s="4" t="n">
        <f aca="false">I21/6371</f>
        <v>0.12352848846335</v>
      </c>
      <c r="K21" s="4" t="n">
        <f aca="false">I21*0.621371</f>
        <v>489.018977</v>
      </c>
    </row>
    <row r="22" customFormat="false" ht="12.75" hidden="false" customHeight="false" outlineLevel="0" collapsed="false">
      <c r="I22" s="4" t="n">
        <v>572</v>
      </c>
      <c r="J22" s="4" t="n">
        <f aca="false">I22/6371</f>
        <v>0.0897818238894993</v>
      </c>
      <c r="K22" s="4" t="n">
        <f aca="false">I22*0.621371</f>
        <v>355.424212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1" t="s">
        <v>29</v>
      </c>
      <c r="D23" s="1" t="s">
        <v>4</v>
      </c>
      <c r="E23" s="1" t="s">
        <v>2</v>
      </c>
      <c r="I23" s="4" t="n">
        <v>113</v>
      </c>
      <c r="J23" s="4" t="n">
        <f aca="false">I23/6371</f>
        <v>0.0177366190550934</v>
      </c>
      <c r="K23" s="4" t="n">
        <f aca="false">I23*0.621371</f>
        <v>70.214923</v>
      </c>
    </row>
    <row r="24" customFormat="false" ht="12.75" hidden="false" customHeight="false" outlineLevel="0" collapsed="false">
      <c r="A24" s="1" t="s">
        <v>8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  <c r="I24" s="4" t="n">
        <v>313.4</v>
      </c>
      <c r="J24" s="8" t="n">
        <f aca="false">I24/6371</f>
        <v>0.0491916496625334</v>
      </c>
      <c r="K24" s="4" t="n">
        <f aca="false">I24*0.621371</f>
        <v>194.7376714</v>
      </c>
    </row>
    <row r="25" customFormat="false" ht="12.75" hidden="false" customHeight="false" outlineLevel="0" collapsed="false">
      <c r="A25" s="9" t="s">
        <v>9</v>
      </c>
      <c r="B25" s="9" t="n">
        <f aca="false">B24-E24</f>
        <v>1636293.09862972</v>
      </c>
      <c r="C25" s="9" t="n">
        <v>4.352</v>
      </c>
      <c r="D25" s="9" t="n">
        <f aca="false">(-C25)/($A$21*LN(1-((C3)/(B25))))</f>
        <v>597.604976543086</v>
      </c>
      <c r="E25" s="9" t="n">
        <f aca="false">B25*(1-EXP((-C25)/(E3*$A$21)))</f>
        <v>1333918.89394894</v>
      </c>
      <c r="I25" s="4" t="n">
        <v>312.1</v>
      </c>
      <c r="J25" s="4" t="n">
        <f aca="false">I25/6371</f>
        <v>0.0489876000627845</v>
      </c>
      <c r="K25" s="4" t="n">
        <f aca="false">I25*0.621371</f>
        <v>193.9298891</v>
      </c>
    </row>
    <row r="26" customFormat="false" ht="12.75" hidden="false" customHeight="false" outlineLevel="0" collapsed="false">
      <c r="A26" s="1" t="s">
        <v>10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  <c r="I26" s="1" t="n">
        <v>15.7</v>
      </c>
      <c r="J26" s="4" t="n">
        <f aca="false">I26/6371</f>
        <v>0.00246429132004395</v>
      </c>
      <c r="K26" s="4" t="n">
        <f aca="false">I26*0.621371</f>
        <v>9.7555247</v>
      </c>
    </row>
    <row r="27" customFormat="false" ht="12.75" hidden="false" customHeight="false" outlineLevel="0" collapsed="false">
      <c r="A27" s="1" t="s">
        <v>11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  <c r="J27" s="4" t="n">
        <f aca="false">I27/6371</f>
        <v>0</v>
      </c>
      <c r="K27" s="4" t="n">
        <f aca="false">I27*0.621371</f>
        <v>0</v>
      </c>
    </row>
    <row r="28" customFormat="false" ht="12.75" hidden="false" customHeight="false" outlineLevel="0" collapsed="false">
      <c r="A28" s="1" t="s">
        <v>12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  <c r="J28" s="4" t="n">
        <f aca="false">I28/6371</f>
        <v>0</v>
      </c>
      <c r="K28" s="4" t="n">
        <f aca="false">I28*0.621371</f>
        <v>0</v>
      </c>
    </row>
    <row r="29" customFormat="false" ht="12.75" hidden="false" customHeight="false" outlineLevel="0" collapsed="false">
      <c r="A29" s="1" t="s">
        <v>16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135.620695061008</v>
      </c>
      <c r="E29" s="1" t="n">
        <f aca="false">B29*(1-EXP((-C29)/(E7*$A$21)))</f>
        <v>11292.8295602157</v>
      </c>
      <c r="J29" s="4" t="n">
        <f aca="false">I29/6371</f>
        <v>0</v>
      </c>
      <c r="K29" s="4" t="n">
        <f aca="false">I29*0.621371</f>
        <v>0</v>
      </c>
    </row>
    <row r="30" customFormat="false" ht="12.75" hidden="false" customHeight="false" outlineLevel="0" collapsed="false">
      <c r="A30" s="1" t="s">
        <v>17</v>
      </c>
      <c r="B30" s="1" t="n">
        <f aca="false">B29-E29</f>
        <v>33987.1704397843</v>
      </c>
      <c r="C30" s="1" t="n">
        <v>0.04216</v>
      </c>
      <c r="D30" s="1" t="n">
        <f aca="false">(-C30)/($A$21*LN(1-((C8)/(B30))))</f>
        <v>11.3693754538712</v>
      </c>
      <c r="E30" s="1" t="n">
        <f aca="false">B30*(1-EXP((-C30)/(E8*$A$21)))</f>
        <v>462.47493590408</v>
      </c>
      <c r="J30" s="4" t="n">
        <f aca="false">I30/6371</f>
        <v>0</v>
      </c>
      <c r="K30" s="4" t="n">
        <f aca="false">I30*0.621371</f>
        <v>0</v>
      </c>
    </row>
    <row r="31" customFormat="false" ht="12.75" hidden="false" customHeight="false" outlineLevel="0" collapsed="false">
      <c r="A31" s="1" t="s">
        <v>18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75" hidden="false" customHeight="false" outlineLevel="0" collapsed="false">
      <c r="A32" s="1" t="s">
        <v>19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75" hidden="false" customHeight="false" outlineLevel="0" collapsed="false">
      <c r="A33" s="1" t="s">
        <v>20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75" hidden="false" customHeight="false" outlineLevel="0" collapsed="false">
      <c r="A34" s="1" t="s">
        <v>21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75" hidden="false" customHeight="false" outlineLevel="0" collapsed="false">
      <c r="A35" s="1" t="s">
        <v>22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75" hidden="false" customHeight="false" outlineLevel="0" collapsed="false">
      <c r="A36" s="1" t="s">
        <v>23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75" hidden="false" customHeight="false" outlineLevel="0" collapsed="false">
      <c r="A37" s="1" t="s">
        <v>24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75" hidden="false" customHeight="false" outlineLevel="0" collapsed="false">
      <c r="A38" s="1" t="s">
        <v>25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75" hidden="false" customHeight="false" outlineLevel="0" collapsed="false">
      <c r="A39" s="1" t="s">
        <v>26</v>
      </c>
      <c r="B39" s="7" t="n">
        <f aca="false">B30-E30-B31</f>
        <v>18324.6955038802</v>
      </c>
      <c r="C39" s="1" t="n">
        <v>0.9527</v>
      </c>
      <c r="D39" s="1" t="n">
        <f aca="false">(-C39)/($A$21*LN(1-((C17)/(B39))))</f>
        <v>118.719380362525</v>
      </c>
      <c r="E39" s="1" t="n">
        <f aca="false">B39*(1-EXP((-C39)/(E17*$A$21)))</f>
        <v>4879.1213168595</v>
      </c>
    </row>
    <row r="41" customFormat="false" ht="12.75" hidden="false" customHeight="false" outlineLevel="0" collapsed="false">
      <c r="A41" s="1" t="s">
        <v>16</v>
      </c>
      <c r="B41" s="1" t="n">
        <f aca="false">B29</f>
        <v>45280</v>
      </c>
      <c r="C41" s="1" t="n">
        <v>0.05408</v>
      </c>
      <c r="D41" s="1" t="n">
        <f aca="false">(-C41)/($A$21*LN(1-((C7)/(B41))))</f>
        <v>8.29491878409784</v>
      </c>
      <c r="E41" s="1" t="n">
        <f aca="false">B41*(1-EXP((-C41)/(E7*$A$21)))</f>
        <v>787.574738338878</v>
      </c>
    </row>
    <row r="42" customFormat="false" ht="12.75" hidden="false" customHeight="false" outlineLevel="0" collapsed="false">
      <c r="A42" s="1" t="n">
        <f aca="false">C7-E41</f>
        <v>21212.4252616611</v>
      </c>
      <c r="B42" s="1" t="n">
        <f aca="false">B41-E41</f>
        <v>44492.4252616611</v>
      </c>
      <c r="C42" s="1" t="n">
        <v>0.9228</v>
      </c>
      <c r="D42" s="1" t="n">
        <f aca="false">(-C42)/($A$21*LN(1-((A42)/(B42))))</f>
        <v>145.375525530678</v>
      </c>
      <c r="E42" s="1" t="n">
        <f aca="false">B42*(1-EXP((-C42)/(E7*$A$21)))</f>
        <v>11512.0496263349</v>
      </c>
      <c r="G42" s="10"/>
      <c r="I42" s="11"/>
      <c r="J42" s="11"/>
      <c r="K42" s="12"/>
    </row>
    <row r="43" customFormat="false" ht="12.75" hidden="false" customHeight="false" outlineLevel="0" collapsed="false">
      <c r="A43" s="1" t="n">
        <f aca="false">A42-E42</f>
        <v>9700.37563532622</v>
      </c>
      <c r="B43" s="1" t="n">
        <f aca="false">B42-E42</f>
        <v>32980.3756353262</v>
      </c>
    </row>
    <row r="45" customFormat="false" ht="12.75" hidden="false" customHeight="false" outlineLevel="0" collapsed="false">
      <c r="A45" s="1" t="s">
        <v>30</v>
      </c>
      <c r="B45" s="1" t="s">
        <v>31</v>
      </c>
      <c r="C45" s="1" t="s">
        <v>32</v>
      </c>
      <c r="D45" s="1" t="s">
        <v>33</v>
      </c>
      <c r="E45" s="1" t="s">
        <v>34</v>
      </c>
      <c r="F45" s="1" t="s">
        <v>35</v>
      </c>
      <c r="G45" s="1" t="s">
        <v>36</v>
      </c>
    </row>
    <row r="46" customFormat="false" ht="12.75" hidden="false" customHeight="false" outlineLevel="0" collapsed="false">
      <c r="A46" s="2" t="n">
        <v>0</v>
      </c>
      <c r="B46" s="2" t="n">
        <v>2</v>
      </c>
      <c r="C46" s="2" t="n">
        <v>8</v>
      </c>
      <c r="D46" s="2" t="n">
        <v>37</v>
      </c>
      <c r="E46" s="2" t="n">
        <f aca="false">D46+C46*60+B46*60*60+A46*60*60*24</f>
        <v>7717</v>
      </c>
      <c r="F46" s="2" t="n">
        <f aca="false">(((E46/60)/60)/24)</f>
        <v>0.0893171296296296</v>
      </c>
      <c r="G46" s="2" t="str">
        <f aca="false">TEXT(F46,"[hh]:mm:ss")</f>
        <v>02:08:37</v>
      </c>
    </row>
    <row r="47" customFormat="false" ht="12.75" hidden="false" customHeight="false" outlineLevel="0" collapsed="false">
      <c r="A47" s="2" t="n">
        <v>0</v>
      </c>
      <c r="B47" s="2" t="n">
        <v>21</v>
      </c>
      <c r="C47" s="2" t="n">
        <v>47</v>
      </c>
      <c r="D47" s="2" t="n">
        <v>19</v>
      </c>
      <c r="E47" s="2" t="n">
        <f aca="false">D47+C47*60+B47*60*60+A47*60*60*24</f>
        <v>78439</v>
      </c>
      <c r="F47" s="2" t="n">
        <f aca="false">(((E47/60)/60)/24)</f>
        <v>0.907858796296296</v>
      </c>
      <c r="G47" s="2" t="str">
        <f aca="false">TEXT(F47,"[hh]:mm:ss")</f>
        <v>21:47:19</v>
      </c>
    </row>
    <row r="48" customFormat="false" ht="12.75" hidden="false" customHeight="false" outlineLevel="0" collapsed="false">
      <c r="A48" s="2" t="n">
        <v>0</v>
      </c>
      <c r="B48" s="2" t="n">
        <v>17</v>
      </c>
      <c r="C48" s="2" t="n">
        <v>29</v>
      </c>
      <c r="D48" s="2" t="n">
        <v>59</v>
      </c>
      <c r="E48" s="2" t="n">
        <f aca="false">D48+C48*60+B48*60*60+A48*60*60*24</f>
        <v>62999</v>
      </c>
      <c r="F48" s="2" t="n">
        <f aca="false">(((E48/60)/60)/24)</f>
        <v>0.729155092592593</v>
      </c>
      <c r="G48" s="2" t="str">
        <f aca="false">TEXT(F48,"[hh]:mm:ss")</f>
        <v>17:29:59</v>
      </c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 t="n">
        <f aca="false">F47-F48</f>
        <v>0.178703703703704</v>
      </c>
      <c r="G49" s="2" t="str">
        <f aca="false">TEXT(F49,"[hh]:mm:ss")</f>
        <v>04:17:20</v>
      </c>
    </row>
    <row r="50" customFormat="false" ht="12.75" hidden="false" customHeight="false" outlineLevel="0" collapsed="false">
      <c r="A50" s="2" t="n">
        <v>1</v>
      </c>
      <c r="B50" s="2" t="n">
        <v>17</v>
      </c>
      <c r="C50" s="2" t="n">
        <v>38</v>
      </c>
      <c r="D50" s="13" t="n">
        <v>12</v>
      </c>
      <c r="E50" s="2" t="n">
        <f aca="false">D50+C50*60+B50*60*60+A50*60*60*24</f>
        <v>149892</v>
      </c>
      <c r="F50" s="2" t="n">
        <f aca="false">(((E50/60)/60)/24)</f>
        <v>1.73486111111111</v>
      </c>
      <c r="G50" s="2" t="str">
        <f aca="false">TEXT(F50,"[hh]:mm:ss")</f>
        <v>41:38:12</v>
      </c>
    </row>
    <row r="51" customFormat="false" ht="12.75" hidden="false" customHeight="false" outlineLevel="0" collapsed="false">
      <c r="A51" s="2" t="n">
        <v>0</v>
      </c>
      <c r="B51" s="2" t="n">
        <v>21</v>
      </c>
      <c r="C51" s="2" t="n">
        <v>47</v>
      </c>
      <c r="D51" s="2" t="n">
        <v>19</v>
      </c>
      <c r="E51" s="2" t="n">
        <f aca="false">D51+C51*60+B51*60*60+A51*60*60*24</f>
        <v>78439</v>
      </c>
      <c r="F51" s="2" t="n">
        <f aca="false">(((E51/60)/60)/24)</f>
        <v>0.907858796296296</v>
      </c>
      <c r="G51" s="2" t="str">
        <f aca="false">TEXT(F51,"[hh]:mm:ss")</f>
        <v>21:47:19</v>
      </c>
    </row>
    <row r="52" customFormat="false" ht="12.75" hidden="false" customHeight="false" outlineLevel="0" collapsed="false">
      <c r="A52" s="2"/>
      <c r="B52" s="2"/>
      <c r="C52" s="2"/>
      <c r="D52" s="2"/>
      <c r="E52" s="2"/>
      <c r="F52" s="2" t="n">
        <f aca="false">F50-F51</f>
        <v>0.827002314814815</v>
      </c>
      <c r="G52" s="2" t="str">
        <f aca="false">TEXT(F52,"[hh]:mm:ss")</f>
        <v>19:50:53</v>
      </c>
    </row>
    <row r="53" customFormat="false" ht="12.75" hidden="false" customHeight="false" outlineLevel="0" collapsed="false">
      <c r="A53" s="2" t="n">
        <v>0</v>
      </c>
      <c r="B53" s="2" t="n">
        <v>19</v>
      </c>
      <c r="C53" s="2" t="n">
        <v>36</v>
      </c>
      <c r="D53" s="2" t="n">
        <v>51</v>
      </c>
      <c r="E53" s="2" t="n">
        <f aca="false">D53+C53*60+B53*60*60+A53*60*60*24</f>
        <v>70611</v>
      </c>
      <c r="F53" s="2" t="n">
        <f aca="false">(((E53/60)/60)/24)</f>
        <v>0.817256944444444</v>
      </c>
      <c r="G53" s="2" t="str">
        <f aca="false">TEXT(F53,"[hh]:mm:ss")</f>
        <v>19:36:51</v>
      </c>
    </row>
    <row r="54" customFormat="false" ht="12.75" hidden="false" customHeight="false" outlineLevel="0" collapsed="false">
      <c r="A54" s="2" t="n">
        <v>0</v>
      </c>
      <c r="B54" s="2" t="n">
        <v>17</v>
      </c>
      <c r="C54" s="2" t="n">
        <v>38</v>
      </c>
      <c r="D54" s="13" t="n">
        <v>12</v>
      </c>
      <c r="E54" s="2" t="n">
        <f aca="false">D54+C54*60+B54*60*60+A54*60*60*24</f>
        <v>63492</v>
      </c>
      <c r="F54" s="2" t="n">
        <f aca="false">(((E54/60)/60)/24)</f>
        <v>0.734861111111111</v>
      </c>
      <c r="G54" s="2" t="str">
        <f aca="false">TEXT(F54,"[hh]:mm:ss")</f>
        <v>17:38:12</v>
      </c>
    </row>
    <row r="55" customFormat="false" ht="12.75" hidden="false" customHeight="false" outlineLevel="0" collapsed="false">
      <c r="A55" s="2"/>
      <c r="B55" s="2"/>
      <c r="C55" s="2"/>
      <c r="D55" s="2"/>
      <c r="E55" s="2"/>
      <c r="F55" s="2" t="n">
        <f aca="false">F53-F54</f>
        <v>0.0823958333333333</v>
      </c>
      <c r="G55" s="2" t="str">
        <f aca="false">TEXT(F55,"[hh]:mm:ss")</f>
        <v>01:58:39</v>
      </c>
      <c r="H55" s="10"/>
    </row>
    <row r="56" customFormat="false" ht="12.75" hidden="false" customHeight="false" outlineLevel="0" collapsed="false">
      <c r="A56" s="2"/>
      <c r="B56" s="2"/>
      <c r="C56" s="2"/>
      <c r="D56" s="2" t="n">
        <v>20</v>
      </c>
      <c r="E56" s="2" t="n">
        <f aca="false">D56+C56*60+B56*60*60+A56*60*60*24</f>
        <v>20</v>
      </c>
      <c r="F56" s="2" t="n">
        <f aca="false">(((E56/60)/60)/24)</f>
        <v>0.000231481481481481</v>
      </c>
      <c r="G56" s="2" t="str">
        <f aca="false">TEXT(F56,"[hh]:mm:ss")</f>
        <v>00:00:20</v>
      </c>
      <c r="H56" s="10"/>
    </row>
    <row r="57" customFormat="false" ht="12.75" hidden="false" customHeight="false" outlineLevel="0" collapsed="false">
      <c r="A57" s="2" t="n">
        <v>0</v>
      </c>
      <c r="B57" s="2" t="n">
        <v>19</v>
      </c>
      <c r="C57" s="2" t="n">
        <v>35</v>
      </c>
      <c r="D57" s="2" t="n">
        <v>10</v>
      </c>
      <c r="E57" s="2" t="n">
        <f aca="false">D57+C57*60+B57*60*60+A57*60*60*24</f>
        <v>70510</v>
      </c>
      <c r="F57" s="2" t="n">
        <f aca="false">(((E57/60)/60)/24)</f>
        <v>0.816087962962963</v>
      </c>
      <c r="G57" s="2" t="str">
        <f aca="false">TEXT(F57,"[hh]:mm:ss")</f>
        <v>19:35:10</v>
      </c>
      <c r="H57" s="14"/>
    </row>
    <row r="58" customFormat="false" ht="12.75" hidden="false" customHeight="false" outlineLevel="0" collapsed="false">
      <c r="A58" s="2" t="n">
        <v>0</v>
      </c>
      <c r="B58" s="2" t="n">
        <v>20</v>
      </c>
      <c r="C58" s="2" t="n">
        <v>15</v>
      </c>
      <c r="D58" s="2" t="n">
        <v>20</v>
      </c>
      <c r="E58" s="2" t="n">
        <f aca="false">D58+C58*60+B58*60*60+A58*60*60*24</f>
        <v>72920</v>
      </c>
      <c r="F58" s="2" t="n">
        <f aca="false">(((E58/60)/60)/24)</f>
        <v>0.843981481481481</v>
      </c>
      <c r="G58" s="2" t="str">
        <f aca="false">TEXT(F58,"[hh]:mm:ss")</f>
        <v>20:15:20</v>
      </c>
      <c r="H58" s="14"/>
    </row>
    <row r="59" customFormat="false" ht="12.75" hidden="false" customHeight="false" outlineLevel="0" collapsed="false">
      <c r="A59" s="2"/>
      <c r="B59" s="2"/>
      <c r="C59" s="2"/>
      <c r="D59" s="2"/>
      <c r="E59" s="2" t="n">
        <f aca="false">E58-E57</f>
        <v>2410</v>
      </c>
      <c r="F59" s="2" t="n">
        <f aca="false">(((E59/60)/60)/24)</f>
        <v>0.0278935185185185</v>
      </c>
      <c r="G59" s="2" t="str">
        <f aca="false">TEXT(F59,"[hh]:mm:ss")</f>
        <v>00:40:10</v>
      </c>
      <c r="H59" s="14"/>
    </row>
    <row r="60" customFormat="false" ht="12.75" hidden="false" customHeight="false" outlineLevel="0" collapsed="false">
      <c r="A60" s="2" t="n">
        <v>1</v>
      </c>
      <c r="B60" s="2" t="n">
        <v>17</v>
      </c>
      <c r="C60" s="2" t="n">
        <v>54</v>
      </c>
      <c r="D60" s="2" t="n">
        <v>0</v>
      </c>
      <c r="E60" s="2" t="n">
        <f aca="false">D60+C60*60+B60*60*60+A60*60*60*24</f>
        <v>150840</v>
      </c>
      <c r="F60" s="2" t="n">
        <f aca="false">(((E60/60)/60)/24)</f>
        <v>1.74583333333333</v>
      </c>
      <c r="G60" s="2" t="str">
        <f aca="false">TEXT(F60,"[hh]:mm:ss")</f>
        <v>41:54:00</v>
      </c>
      <c r="H60" s="14"/>
    </row>
    <row r="61" customFormat="false" ht="12.75" hidden="false" customHeight="false" outlineLevel="0" collapsed="false">
      <c r="A61" s="2" t="n">
        <v>0</v>
      </c>
      <c r="B61" s="2" t="n">
        <v>20</v>
      </c>
      <c r="C61" s="2" t="n">
        <v>24</v>
      </c>
      <c r="D61" s="2" t="n">
        <v>18</v>
      </c>
      <c r="E61" s="2" t="n">
        <f aca="false">D61+C61*60+B61*60*60+A61*60*60*24</f>
        <v>73458</v>
      </c>
      <c r="F61" s="2" t="n">
        <f aca="false">(((E61/60)/60)/24)</f>
        <v>0.850208333333333</v>
      </c>
      <c r="G61" s="2" t="str">
        <f aca="false">TEXT(F61,"[hh]:mm:ss")</f>
        <v>20:24:18</v>
      </c>
      <c r="H61" s="14"/>
    </row>
    <row r="62" customFormat="false" ht="12.75" hidden="false" customHeight="false" outlineLevel="0" collapsed="false">
      <c r="A62" s="2"/>
      <c r="B62" s="2"/>
      <c r="C62" s="2"/>
      <c r="D62" s="2"/>
      <c r="E62" s="2"/>
      <c r="F62" s="2" t="n">
        <f aca="false">F60-F61</f>
        <v>0.895625</v>
      </c>
      <c r="G62" s="2" t="str">
        <f aca="false">TEXT(F62,"[hh]:mm:ss")</f>
        <v>21:29:42</v>
      </c>
      <c r="H62" s="14"/>
    </row>
    <row r="63" customFormat="false" ht="12.75" hidden="false" customHeight="false" outlineLevel="0" collapsed="false">
      <c r="A63" s="2" t="n">
        <v>0</v>
      </c>
      <c r="B63" s="2" t="n">
        <v>17</v>
      </c>
      <c r="C63" s="2" t="n">
        <v>57</v>
      </c>
      <c r="D63" s="2" t="n">
        <v>13</v>
      </c>
      <c r="E63" s="2" t="n">
        <f aca="false">D63+C63*60+B63*60*60+A63*60*60*24</f>
        <v>64633</v>
      </c>
      <c r="F63" s="2" t="n">
        <f aca="false">(((E63/60)/60)/24)</f>
        <v>0.74806712962963</v>
      </c>
      <c r="G63" s="2" t="str">
        <f aca="false">TEXT(F63,"[hh]:mm:ss")</f>
        <v>17:57:13</v>
      </c>
      <c r="H63" s="14"/>
    </row>
    <row r="64" customFormat="false" ht="12.75" hidden="false" customHeight="false" outlineLevel="0" collapsed="false">
      <c r="A64" s="2" t="n">
        <v>0</v>
      </c>
      <c r="B64" s="2" t="n">
        <v>17</v>
      </c>
      <c r="C64" s="2" t="n">
        <v>55</v>
      </c>
      <c r="D64" s="2" t="n">
        <v>26</v>
      </c>
      <c r="E64" s="2" t="n">
        <f aca="false">D64+C64*60+B64*60*60+A64*60*60*24</f>
        <v>64526</v>
      </c>
      <c r="F64" s="2" t="n">
        <f aca="false">(((E64/60)/60)/24)</f>
        <v>0.746828703703704</v>
      </c>
      <c r="G64" s="2" t="str">
        <f aca="false">TEXT(F64,"[hh]:mm:ss")</f>
        <v>17:55:26</v>
      </c>
      <c r="H64" s="14"/>
    </row>
    <row r="65" customFormat="false" ht="12.75" hidden="false" customHeight="false" outlineLevel="0" collapsed="false">
      <c r="A65" s="2"/>
      <c r="B65" s="2"/>
      <c r="C65" s="2"/>
      <c r="D65" s="2"/>
      <c r="E65" s="2"/>
      <c r="F65" s="2" t="n">
        <f aca="false">F63-F64</f>
        <v>0.00123842592592593</v>
      </c>
      <c r="G65" s="2" t="str">
        <f aca="false">TEXT(F65,"[hh]:mm:ss")</f>
        <v>00:01:47</v>
      </c>
      <c r="H65" s="14"/>
    </row>
    <row r="66" customFormat="false" ht="12.75" hidden="false" customHeight="false" outlineLevel="0" collapsed="false">
      <c r="A66" s="2" t="n">
        <v>0</v>
      </c>
      <c r="B66" s="2" t="n">
        <v>18</v>
      </c>
      <c r="C66" s="2" t="n">
        <v>8</v>
      </c>
      <c r="D66" s="2" t="n">
        <v>8</v>
      </c>
      <c r="E66" s="2" t="n">
        <f aca="false">D66+C66*60+B66*60*60+A66*60*60*24</f>
        <v>65288</v>
      </c>
      <c r="F66" s="2" t="n">
        <f aca="false">(((E66/60)/60)/24)</f>
        <v>0.755648148148148</v>
      </c>
      <c r="G66" s="2" t="str">
        <f aca="false">TEXT(F66,"[hh]:mm:ss")</f>
        <v>18:08:08</v>
      </c>
      <c r="H66" s="14"/>
    </row>
    <row r="67" customFormat="false" ht="12.75" hidden="false" customHeight="false" outlineLevel="0" collapsed="false">
      <c r="A67" s="2" t="n">
        <v>0</v>
      </c>
      <c r="B67" s="2" t="n">
        <v>17</v>
      </c>
      <c r="C67" s="2" t="n">
        <v>57</v>
      </c>
      <c r="D67" s="2" t="n">
        <v>13</v>
      </c>
      <c r="E67" s="2" t="n">
        <f aca="false">D67+C67*60+B67*60*60+A67*60*60*24</f>
        <v>64633</v>
      </c>
      <c r="F67" s="2" t="n">
        <f aca="false">(((E67/60)/60)/24)</f>
        <v>0.74806712962963</v>
      </c>
      <c r="G67" s="2" t="str">
        <f aca="false">TEXT(F67,"[hh]:mm:ss")</f>
        <v>17:57:13</v>
      </c>
      <c r="H67" s="14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 t="n">
        <f aca="false">F66-F67</f>
        <v>0.00758101851851867</v>
      </c>
      <c r="G68" s="2" t="str">
        <f aca="false">TEXT(F68,"[hh]:mm:ss")</f>
        <v>00:10:55</v>
      </c>
      <c r="H68" s="14"/>
    </row>
    <row r="69" customFormat="false" ht="12.75" hidden="false" customHeight="false" outlineLevel="0" collapsed="false">
      <c r="A69" s="2" t="n">
        <v>0</v>
      </c>
      <c r="B69" s="2" t="n">
        <v>1</v>
      </c>
      <c r="C69" s="2" t="n">
        <v>56</v>
      </c>
      <c r="D69" s="2" t="n">
        <v>59</v>
      </c>
      <c r="E69" s="2" t="n">
        <f aca="false">D69+C69*60+B69*60*60+A69*60*60*24</f>
        <v>7019</v>
      </c>
      <c r="F69" s="2" t="n">
        <f aca="false">(((E69/60)/60)/24)</f>
        <v>0.0812384259259259</v>
      </c>
      <c r="G69" s="2" t="str">
        <f aca="false">TEXT(F69,"[hh]:mm:ss")</f>
        <v>01:56:59</v>
      </c>
      <c r="H69" s="14"/>
    </row>
    <row r="70" customFormat="false" ht="12.75" hidden="false" customHeight="false" outlineLevel="0" collapsed="false">
      <c r="A70" s="2"/>
      <c r="B70" s="2"/>
      <c r="C70" s="2"/>
      <c r="D70" s="2"/>
      <c r="E70" s="2"/>
      <c r="F70" s="2"/>
      <c r="G70" s="2"/>
      <c r="H70" s="14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</row>
    <row r="72" customFormat="false" ht="12.75" hidden="false" customHeight="false" outlineLevel="0" collapsed="false">
      <c r="A72" s="2"/>
      <c r="B72" s="2"/>
      <c r="C72" s="2"/>
      <c r="D72" s="2"/>
      <c r="E72" s="2"/>
      <c r="F72" s="2"/>
      <c r="G72" s="2"/>
    </row>
    <row r="73" customFormat="false" ht="12.75" hidden="false" customHeight="false" outlineLevel="0" collapsed="false">
      <c r="A73" s="0"/>
      <c r="B73" s="0"/>
      <c r="C73" s="0"/>
      <c r="D73" s="2"/>
      <c r="E73" s="2"/>
      <c r="F73" s="2"/>
      <c r="G73" s="2"/>
    </row>
    <row r="74" customFormat="false" ht="12.75" hidden="false" customHeight="false" outlineLevel="0" collapsed="false">
      <c r="A74" s="0"/>
      <c r="B74" s="0"/>
      <c r="C74" s="0"/>
      <c r="D74" s="2"/>
      <c r="E74" s="2"/>
      <c r="F74" s="2"/>
      <c r="G74" s="2"/>
    </row>
    <row r="75" customFormat="false" ht="12.75" hidden="false" customHeight="false" outlineLevel="0" collapsed="false">
      <c r="A75" s="0"/>
      <c r="B75" s="0"/>
      <c r="C75" s="0"/>
      <c r="D75" s="2"/>
      <c r="E75" s="2"/>
      <c r="F75" s="2"/>
      <c r="G75" s="2"/>
    </row>
    <row r="76" customFormat="false" ht="12.75" hidden="false" customHeight="false" outlineLevel="0" collapsed="false">
      <c r="A76" s="0"/>
      <c r="B76" s="0"/>
      <c r="C76" s="0"/>
      <c r="D76" s="2"/>
      <c r="E76" s="2"/>
      <c r="F76" s="2"/>
      <c r="G76" s="2"/>
    </row>
    <row r="77" customFormat="false" ht="12.75" hidden="false" customHeight="false" outlineLevel="0" collapsed="false">
      <c r="A77" s="0"/>
      <c r="B77" s="0"/>
      <c r="C77" s="0"/>
      <c r="D77" s="2"/>
      <c r="E77" s="2"/>
      <c r="F77" s="2"/>
      <c r="G77" s="2"/>
    </row>
    <row r="78" customFormat="false" ht="12.75" hidden="false" customHeight="false" outlineLevel="0" collapsed="false">
      <c r="A78" s="0"/>
      <c r="B78" s="0"/>
      <c r="C78" s="0"/>
      <c r="D78" s="2"/>
      <c r="E78" s="2"/>
      <c r="F78" s="2"/>
      <c r="G78" s="2"/>
    </row>
    <row r="79" customFormat="false" ht="12.75" hidden="false" customHeight="false" outlineLevel="0" collapsed="false">
      <c r="A79" s="0"/>
      <c r="B79" s="0"/>
      <c r="C79" s="0"/>
      <c r="D79" s="4"/>
      <c r="E79" s="4"/>
      <c r="F79" s="4"/>
      <c r="G79" s="15"/>
    </row>
    <row r="80" customFormat="false" ht="12.75" hidden="false" customHeight="false" outlineLevel="0" collapsed="false">
      <c r="A80" s="0"/>
      <c r="B80" s="0"/>
      <c r="C80" s="0"/>
      <c r="D80" s="4"/>
      <c r="E80" s="4"/>
      <c r="F80" s="4"/>
      <c r="G80" s="15"/>
    </row>
    <row r="81" customFormat="false" ht="12.75" hidden="false" customHeight="false" outlineLevel="0" collapsed="false">
      <c r="A81" s="0"/>
      <c r="B81" s="0"/>
      <c r="C81" s="0"/>
      <c r="D81" s="4"/>
      <c r="E81" s="4"/>
      <c r="F81" s="4"/>
      <c r="G81" s="15"/>
    </row>
    <row r="82" customFormat="false" ht="12.75" hidden="false" customHeight="false" outlineLevel="0" collapsed="false">
      <c r="A82" s="0"/>
      <c r="B82" s="0"/>
      <c r="C82" s="0"/>
      <c r="D82" s="4"/>
      <c r="E82" s="4"/>
      <c r="F82" s="4"/>
      <c r="G82" s="15"/>
    </row>
    <row r="83" customFormat="false" ht="12.75" hidden="false" customHeight="false" outlineLevel="0" collapsed="false">
      <c r="A83" s="0"/>
      <c r="B83" s="0"/>
      <c r="C83" s="0"/>
      <c r="D83" s="4"/>
      <c r="E83" s="4"/>
      <c r="F83" s="4"/>
      <c r="G83" s="15"/>
    </row>
    <row r="84" customFormat="false" ht="12.75" hidden="false" customHeight="false" outlineLevel="0" collapsed="false">
      <c r="A84" s="0"/>
      <c r="B84" s="0"/>
      <c r="C84" s="0"/>
      <c r="D84" s="4"/>
      <c r="E84" s="4"/>
      <c r="F84" s="4"/>
      <c r="G84" s="15"/>
    </row>
    <row r="85" customFormat="false" ht="12.75" hidden="false" customHeight="false" outlineLevel="0" collapsed="false">
      <c r="A85" s="0"/>
      <c r="B85" s="0"/>
      <c r="C85" s="0"/>
      <c r="D85" s="4"/>
      <c r="E85" s="4"/>
      <c r="F85" s="4"/>
      <c r="G85" s="15"/>
    </row>
    <row r="86" customFormat="false" ht="12.75" hidden="false" customHeight="false" outlineLevel="0" collapsed="false">
      <c r="A86" s="0"/>
      <c r="B86" s="0"/>
      <c r="C86" s="0"/>
      <c r="D86" s="4"/>
      <c r="E86" s="4"/>
      <c r="F86" s="4"/>
      <c r="G86" s="15"/>
    </row>
    <row r="87" customFormat="false" ht="12.75" hidden="false" customHeight="false" outlineLevel="0" collapsed="false">
      <c r="A87" s="0"/>
      <c r="B87" s="0"/>
      <c r="C87" s="0"/>
      <c r="D87" s="4"/>
      <c r="E87" s="4"/>
      <c r="F87" s="4"/>
      <c r="G87" s="15"/>
    </row>
    <row r="88" customFormat="false" ht="12.75" hidden="false" customHeight="false" outlineLevel="0" collapsed="false">
      <c r="A88" s="0"/>
      <c r="B88" s="0"/>
      <c r="C88" s="0"/>
      <c r="D88" s="4"/>
      <c r="E88" s="4"/>
      <c r="F88" s="4"/>
      <c r="G88" s="15"/>
    </row>
    <row r="89" customFormat="false" ht="12.75" hidden="false" customHeight="false" outlineLevel="0" collapsed="false">
      <c r="A89" s="0"/>
      <c r="B89" s="0"/>
      <c r="C89" s="0"/>
      <c r="D89" s="4"/>
      <c r="E89" s="4"/>
      <c r="F89" s="4"/>
      <c r="G89" s="15"/>
    </row>
    <row r="90" customFormat="false" ht="12.75" hidden="false" customHeight="false" outlineLevel="0" collapsed="false">
      <c r="A90" s="0"/>
      <c r="B90" s="0"/>
      <c r="C90" s="0"/>
      <c r="D90" s="4"/>
      <c r="E90" s="4"/>
      <c r="F90" s="4"/>
      <c r="G90" s="15"/>
    </row>
    <row r="91" customFormat="false" ht="12.75" hidden="false" customHeight="false" outlineLevel="0" collapsed="false">
      <c r="A91" s="0"/>
      <c r="B91" s="0"/>
      <c r="C91" s="0"/>
      <c r="D91" s="4"/>
      <c r="E91" s="4"/>
      <c r="F91" s="4"/>
      <c r="G91" s="15"/>
    </row>
    <row r="92" customFormat="false" ht="12.75" hidden="false" customHeight="false" outlineLevel="0" collapsed="false">
      <c r="A92" s="0"/>
      <c r="B92" s="0"/>
      <c r="C92" s="0"/>
      <c r="D92" s="4"/>
      <c r="E92" s="4"/>
      <c r="F92" s="4"/>
      <c r="G92" s="15"/>
    </row>
    <row r="93" customFormat="false" ht="12.75" hidden="false" customHeight="false" outlineLevel="0" collapsed="false">
      <c r="A93" s="0"/>
      <c r="B93" s="0"/>
      <c r="C93" s="0"/>
      <c r="D93" s="4"/>
      <c r="E93" s="4"/>
      <c r="F93" s="4"/>
      <c r="G93" s="15"/>
    </row>
    <row r="94" customFormat="false" ht="12.75" hidden="false" customHeight="false" outlineLevel="0" collapsed="false">
      <c r="A94" s="0"/>
      <c r="B94" s="0"/>
      <c r="C94" s="0"/>
      <c r="D94" s="4"/>
      <c r="E94" s="4"/>
      <c r="F94" s="4"/>
      <c r="G94" s="15"/>
    </row>
    <row r="95" customFormat="false" ht="12.75" hidden="false" customHeight="false" outlineLevel="0" collapsed="false">
      <c r="A95" s="0"/>
      <c r="B95" s="0"/>
      <c r="C95" s="0"/>
      <c r="D95" s="4"/>
      <c r="E95" s="4"/>
      <c r="F95" s="4"/>
      <c r="G95" s="15"/>
    </row>
    <row r="96" customFormat="false" ht="12.75" hidden="false" customHeight="false" outlineLevel="0" collapsed="false">
      <c r="A96" s="0"/>
      <c r="B96" s="0"/>
      <c r="C96" s="0"/>
      <c r="D96" s="4"/>
      <c r="E96" s="4"/>
      <c r="F96" s="4"/>
      <c r="G96" s="15"/>
    </row>
    <row r="97" customFormat="false" ht="12.75" hidden="false" customHeight="false" outlineLevel="0" collapsed="false">
      <c r="A97" s="0"/>
      <c r="B97" s="0"/>
      <c r="C97" s="0"/>
      <c r="D97" s="4"/>
      <c r="E97" s="4"/>
      <c r="F97" s="4"/>
      <c r="G97" s="15"/>
    </row>
    <row r="98" customFormat="false" ht="12.75" hidden="false" customHeight="false" outlineLevel="0" collapsed="false">
      <c r="A98" s="0"/>
      <c r="B98" s="0"/>
      <c r="C98" s="0"/>
    </row>
    <row r="99" customFormat="false" ht="12.75" hidden="false" customHeight="false" outlineLevel="0" collapsed="false">
      <c r="A99" s="0"/>
      <c r="B99" s="0"/>
      <c r="C99" s="0"/>
    </row>
    <row r="100" customFormat="false" ht="12.75" hidden="false" customHeight="false" outlineLevel="0" collapsed="false">
      <c r="A100" s="0"/>
      <c r="B100" s="0"/>
      <c r="C100" s="0"/>
    </row>
    <row r="101" customFormat="false" ht="12.75" hidden="false" customHeight="false" outlineLevel="0" collapsed="false">
      <c r="A101" s="0"/>
      <c r="B101" s="0"/>
      <c r="C101" s="0"/>
    </row>
    <row r="102" customFormat="false" ht="12.75" hidden="false" customHeight="false" outlineLevel="0" collapsed="false">
      <c r="A102" s="0"/>
      <c r="B102" s="0"/>
      <c r="C102" s="0"/>
    </row>
    <row r="103" customFormat="false" ht="12.75" hidden="false" customHeight="false" outlineLevel="0" collapsed="false">
      <c r="A103" s="0"/>
      <c r="B103" s="0"/>
      <c r="C103" s="0"/>
    </row>
    <row r="104" customFormat="false" ht="12.75" hidden="false" customHeight="false" outlineLevel="0" collapsed="false">
      <c r="A104" s="0"/>
      <c r="B104" s="0"/>
      <c r="C104" s="0"/>
    </row>
    <row r="105" customFormat="false" ht="12.75" hidden="false" customHeight="false" outlineLevel="0" collapsed="false">
      <c r="A105" s="0"/>
      <c r="B105" s="0"/>
      <c r="C105" s="0"/>
    </row>
    <row r="106" customFormat="false" ht="12.75" hidden="false" customHeight="false" outlineLevel="0" collapsed="false">
      <c r="A106" s="0"/>
      <c r="B106" s="0"/>
      <c r="C106" s="0"/>
    </row>
    <row r="107" customFormat="false" ht="12.75" hidden="false" customHeight="false" outlineLevel="0" collapsed="false">
      <c r="A107" s="0"/>
      <c r="B107" s="0"/>
      <c r="C107" s="0"/>
    </row>
    <row r="108" customFormat="false" ht="12.75" hidden="false" customHeight="false" outlineLevel="0" collapsed="false">
      <c r="A108" s="0"/>
      <c r="B108" s="0"/>
      <c r="C108" s="0"/>
    </row>
    <row r="109" customFormat="false" ht="12.75" hidden="false" customHeight="false" outlineLevel="0" collapsed="false">
      <c r="A109" s="0"/>
      <c r="B109" s="0"/>
      <c r="C109" s="0"/>
    </row>
    <row r="110" customFormat="false" ht="12.75" hidden="false" customHeight="false" outlineLevel="0" collapsed="false">
      <c r="A110" s="0"/>
      <c r="B110" s="0"/>
      <c r="C110" s="0"/>
    </row>
    <row r="111" customFormat="false" ht="12.75" hidden="false" customHeight="false" outlineLevel="0" collapsed="false">
      <c r="A111" s="0"/>
      <c r="B111" s="0"/>
      <c r="C111" s="0"/>
    </row>
    <row r="112" customFormat="false" ht="12.75" hidden="false" customHeight="false" outlineLevel="0" collapsed="false">
      <c r="A112" s="0"/>
      <c r="B112" s="0"/>
      <c r="C11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18" activeCellId="0" sqref="C18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1" t="s">
        <v>37</v>
      </c>
      <c r="B1" s="1" t="s">
        <v>38</v>
      </c>
      <c r="C1" s="1" t="s">
        <v>4</v>
      </c>
      <c r="D1" s="1" t="s">
        <v>39</v>
      </c>
      <c r="E1" s="1" t="s">
        <v>2</v>
      </c>
      <c r="F1" s="1" t="s">
        <v>40</v>
      </c>
      <c r="G1" s="1" t="s">
        <v>41</v>
      </c>
      <c r="H1" s="1" t="s">
        <v>42</v>
      </c>
    </row>
    <row r="2" customFormat="false" ht="12.75" hidden="false" customHeight="false" outlineLevel="0" collapsed="false">
      <c r="A2" s="1" t="s">
        <v>43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98.3742109185161</v>
      </c>
      <c r="H2" s="1" t="n">
        <f aca="false">D2*B2</f>
        <v>33850</v>
      </c>
    </row>
    <row r="3" customFormat="false" ht="12.75" hidden="false" customHeight="false" outlineLevel="0" collapsed="false">
      <c r="A3" s="1" t="s">
        <v>43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75" hidden="false" customHeight="false" outlineLevel="0" collapsed="false">
      <c r="A4" s="1" t="s">
        <v>44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75" hidden="false" customHeight="false" outlineLevel="0" collapsed="false">
      <c r="A5" s="1" t="s">
        <v>44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41.7290867634243</v>
      </c>
      <c r="H5" s="1" t="n">
        <f aca="false">D5*B5</f>
        <v>880</v>
      </c>
    </row>
    <row r="6" customFormat="false" ht="12.75" hidden="false" customHeight="false" outlineLevel="0" collapsed="false">
      <c r="A6" s="1" t="s">
        <v>44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440.60533924563</v>
      </c>
      <c r="H6" s="1" t="n">
        <f aca="false">D6*B6</f>
        <v>880</v>
      </c>
    </row>
    <row r="7" customFormat="false" ht="12.75" hidden="false" customHeight="false" outlineLevel="0" collapsed="false">
      <c r="A7" s="1" t="s">
        <v>45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75" hidden="false" customHeight="false" outlineLevel="0" collapsed="false">
      <c r="A8" s="1" t="s">
        <v>45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75" hidden="false" customHeight="false" outlineLevel="0" collapsed="false">
      <c r="A9" s="1" t="s">
        <v>46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75" hidden="false" customHeight="false" outlineLevel="0" collapsed="false">
      <c r="A10" s="1" t="s">
        <v>46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75" hidden="false" customHeight="false" outlineLevel="0" collapsed="false">
      <c r="A11" s="1" t="s">
        <v>46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75" hidden="false" customHeight="false" outlineLevel="0" collapsed="false">
      <c r="A12" s="1" t="s">
        <v>46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75" hidden="false" customHeight="false" outlineLevel="0" collapsed="false">
      <c r="A13" s="1" t="s">
        <v>47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69.1520913755562</v>
      </c>
      <c r="H13" s="1" t="n">
        <f aca="false">D13*B13</f>
        <v>16</v>
      </c>
    </row>
    <row r="14" customFormat="false" ht="12.75" hidden="false" customHeight="false" outlineLevel="0" collapsed="false">
      <c r="A14" s="1" t="s">
        <v>47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75" hidden="false" customHeight="false" outlineLevel="0" collapsed="false">
      <c r="A15" s="1" t="s">
        <v>47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75" hidden="false" customHeight="false" outlineLevel="0" collapsed="false">
      <c r="A16" s="1" t="s">
        <v>47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75" hidden="false" customHeight="false" outlineLevel="0" collapsed="false">
      <c r="A17" s="1" t="s">
        <v>45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  <row r="20" customFormat="false" ht="12.75" hidden="false" customHeight="false" outlineLevel="0" collapsed="false">
      <c r="A20" s="1" t="s">
        <v>47</v>
      </c>
      <c r="B20" s="1" t="n">
        <v>1</v>
      </c>
      <c r="C20" s="1" t="n">
        <v>311</v>
      </c>
      <c r="D20" s="1" t="n">
        <v>16</v>
      </c>
      <c r="E20" s="1" t="n">
        <v>2353</v>
      </c>
      <c r="F20" s="1" t="n">
        <f aca="false">D20/(C20*Hoja1!$A$21)</f>
        <v>5.2496882997572</v>
      </c>
      <c r="G20" s="1" t="n">
        <f aca="false">E20/(F20*B20)</f>
        <v>448.2170875</v>
      </c>
      <c r="H20" s="1" t="n">
        <f aca="false">D20*B20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2024-05-14T02:41:56Z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