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Bureau\"/>
    </mc:Choice>
  </mc:AlternateContent>
  <bookViews>
    <workbookView xWindow="0" yWindow="0" windowWidth="21600" windowHeight="9285"/>
  </bookViews>
  <sheets>
    <sheet name="results" sheetId="1" r:id="rId1"/>
    <sheet name="Feuil1" sheetId="3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4" i="3"/>
  <c r="K17" i="3"/>
  <c r="K18" i="3"/>
  <c r="K19" i="3"/>
  <c r="K20" i="3"/>
  <c r="K21" i="3"/>
  <c r="K22" i="3"/>
  <c r="K16" i="3"/>
  <c r="P4" i="3"/>
  <c r="O10" i="3"/>
  <c r="O22" i="3"/>
  <c r="O17" i="3"/>
  <c r="O18" i="3"/>
  <c r="O19" i="3"/>
  <c r="O20" i="3"/>
  <c r="O21" i="3"/>
  <c r="O16" i="3"/>
  <c r="N16" i="3"/>
  <c r="P5" i="3"/>
  <c r="P6" i="3"/>
  <c r="P7" i="3"/>
  <c r="P8" i="3"/>
  <c r="P9" i="3"/>
  <c r="P10" i="3"/>
  <c r="O4" i="3"/>
  <c r="N4" i="3"/>
  <c r="O27" i="3"/>
  <c r="K27" i="3"/>
  <c r="O26" i="3"/>
  <c r="K26" i="3"/>
  <c r="O25" i="3"/>
  <c r="K25" i="3"/>
  <c r="O24" i="3"/>
  <c r="K24" i="3"/>
  <c r="O23" i="3"/>
  <c r="K23" i="3"/>
  <c r="O15" i="3"/>
  <c r="K15" i="3"/>
  <c r="O14" i="3"/>
  <c r="K14" i="3"/>
  <c r="O13" i="3"/>
  <c r="K13" i="3"/>
  <c r="O12" i="3"/>
  <c r="K12" i="3"/>
  <c r="O11" i="3"/>
  <c r="K11" i="3"/>
  <c r="H10" i="3"/>
  <c r="G10" i="3"/>
  <c r="G13" i="3" s="1"/>
  <c r="F10" i="3"/>
  <c r="H9" i="3"/>
  <c r="G9" i="3"/>
  <c r="N7" i="3" s="1"/>
  <c r="F9" i="3"/>
  <c r="J7" i="3" s="1"/>
  <c r="H8" i="3"/>
  <c r="G8" i="3"/>
  <c r="G15" i="3" s="1"/>
  <c r="F8" i="3"/>
  <c r="J9" i="3" s="1"/>
  <c r="H7" i="3"/>
  <c r="G7" i="3"/>
  <c r="F7" i="3"/>
  <c r="J4" i="3" s="1"/>
  <c r="H6" i="3"/>
  <c r="G6" i="3"/>
  <c r="G17" i="3" s="1"/>
  <c r="F6" i="3"/>
  <c r="J6" i="3" s="1"/>
  <c r="M5" i="3"/>
  <c r="O5" i="3" s="1"/>
  <c r="J5" i="3"/>
  <c r="J17" i="3" s="1"/>
  <c r="M17" i="3" s="1"/>
  <c r="H5" i="3"/>
  <c r="G5" i="3"/>
  <c r="N8" i="3" s="1"/>
  <c r="F5" i="3"/>
  <c r="J8" i="3" s="1"/>
  <c r="H4" i="3"/>
  <c r="G4" i="3"/>
  <c r="G19" i="3" s="1"/>
  <c r="F4" i="3"/>
  <c r="J10" i="3" s="1"/>
  <c r="G5" i="2"/>
  <c r="G4" i="2"/>
  <c r="P17" i="1"/>
  <c r="P18" i="1"/>
  <c r="P19" i="1"/>
  <c r="P20" i="1"/>
  <c r="P21" i="1"/>
  <c r="P22" i="1"/>
  <c r="P16" i="1"/>
  <c r="O16" i="1"/>
  <c r="N16" i="1"/>
  <c r="N10" i="1"/>
  <c r="N9" i="1"/>
  <c r="N8" i="1"/>
  <c r="N20" i="1" s="1"/>
  <c r="N7" i="1"/>
  <c r="N6" i="1"/>
  <c r="N18" i="1" s="1"/>
  <c r="K18" i="1" s="1"/>
  <c r="N5" i="1"/>
  <c r="N17" i="1" s="1"/>
  <c r="K16" i="1"/>
  <c r="O4" i="1"/>
  <c r="M17" i="1"/>
  <c r="M18" i="1"/>
  <c r="M19" i="1"/>
  <c r="M20" i="1"/>
  <c r="M21" i="1"/>
  <c r="M22" i="1"/>
  <c r="M16" i="1"/>
  <c r="N19" i="1"/>
  <c r="N21" i="1"/>
  <c r="N22" i="1"/>
  <c r="K22" i="1" s="1"/>
  <c r="J17" i="1"/>
  <c r="J18" i="1"/>
  <c r="J19" i="1"/>
  <c r="J20" i="1"/>
  <c r="J21" i="1"/>
  <c r="J22" i="1"/>
  <c r="J16" i="1"/>
  <c r="M5" i="1"/>
  <c r="M6" i="1"/>
  <c r="M7" i="1"/>
  <c r="M8" i="1"/>
  <c r="M9" i="1"/>
  <c r="M10" i="1"/>
  <c r="M4" i="1"/>
  <c r="N4" i="1"/>
  <c r="K4" i="1"/>
  <c r="J10" i="1"/>
  <c r="J9" i="1"/>
  <c r="J8" i="1"/>
  <c r="J7" i="1"/>
  <c r="J6" i="1"/>
  <c r="J5" i="1"/>
  <c r="J4" i="1"/>
  <c r="F5" i="1"/>
  <c r="H5" i="2"/>
  <c r="H7" i="2"/>
  <c r="G7" i="2"/>
  <c r="O27" i="2"/>
  <c r="K27" i="2"/>
  <c r="O26" i="2"/>
  <c r="K26" i="2"/>
  <c r="O25" i="2"/>
  <c r="K25" i="2"/>
  <c r="O24" i="2"/>
  <c r="K24" i="2"/>
  <c r="O23" i="2"/>
  <c r="K23" i="2"/>
  <c r="O22" i="2"/>
  <c r="K22" i="2"/>
  <c r="O21" i="2"/>
  <c r="K21" i="2"/>
  <c r="O20" i="2"/>
  <c r="K20" i="2"/>
  <c r="O19" i="2"/>
  <c r="K19" i="2"/>
  <c r="O18" i="2"/>
  <c r="K18" i="2"/>
  <c r="O17" i="2"/>
  <c r="K17" i="2"/>
  <c r="O16" i="2"/>
  <c r="K16" i="2"/>
  <c r="O15" i="2"/>
  <c r="K15" i="2"/>
  <c r="O14" i="2"/>
  <c r="K14" i="2"/>
  <c r="O13" i="2"/>
  <c r="K13" i="2"/>
  <c r="O12" i="2"/>
  <c r="K12" i="2"/>
  <c r="O11" i="2"/>
  <c r="K11" i="2"/>
  <c r="O10" i="2"/>
  <c r="K10" i="2"/>
  <c r="H10" i="2"/>
  <c r="G10" i="2"/>
  <c r="G13" i="2" s="1"/>
  <c r="F10" i="2"/>
  <c r="O9" i="2"/>
  <c r="K9" i="2"/>
  <c r="H9" i="2"/>
  <c r="G9" i="2"/>
  <c r="G14" i="2" s="1"/>
  <c r="F9" i="2"/>
  <c r="O8" i="2"/>
  <c r="K8" i="2"/>
  <c r="H8" i="2"/>
  <c r="G8" i="2"/>
  <c r="G15" i="2" s="1"/>
  <c r="F8" i="2"/>
  <c r="O7" i="2"/>
  <c r="K7" i="2"/>
  <c r="G16" i="2"/>
  <c r="F7" i="2"/>
  <c r="O6" i="2"/>
  <c r="K6" i="2"/>
  <c r="H6" i="2"/>
  <c r="G6" i="2"/>
  <c r="G17" i="2" s="1"/>
  <c r="F6" i="2"/>
  <c r="O5" i="2"/>
  <c r="K5" i="2"/>
  <c r="G18" i="2"/>
  <c r="F5" i="2"/>
  <c r="O4" i="2"/>
  <c r="K4" i="2"/>
  <c r="H4" i="2"/>
  <c r="G19" i="2"/>
  <c r="F4" i="2"/>
  <c r="G7" i="1"/>
  <c r="H5" i="1"/>
  <c r="H10" i="1"/>
  <c r="H9" i="1"/>
  <c r="H8" i="1"/>
  <c r="H7" i="1"/>
  <c r="H6" i="1"/>
  <c r="H4" i="1"/>
  <c r="G15" i="1"/>
  <c r="G14" i="1"/>
  <c r="G19" i="1"/>
  <c r="G18" i="1"/>
  <c r="G17" i="1"/>
  <c r="G16" i="1"/>
  <c r="G13" i="1"/>
  <c r="G10" i="1"/>
  <c r="G9" i="1"/>
  <c r="G8" i="1"/>
  <c r="G6" i="1"/>
  <c r="G5" i="1"/>
  <c r="G4" i="1"/>
  <c r="F10" i="1"/>
  <c r="F9" i="1"/>
  <c r="F8" i="1"/>
  <c r="F7" i="1"/>
  <c r="F6" i="1"/>
  <c r="F4" i="1"/>
  <c r="J19" i="3" l="1"/>
  <c r="M19" i="3" s="1"/>
  <c r="M7" i="3"/>
  <c r="O7" i="3" s="1"/>
  <c r="M4" i="3"/>
  <c r="J16" i="3"/>
  <c r="M16" i="3" s="1"/>
  <c r="J22" i="3"/>
  <c r="M22" i="3" s="1"/>
  <c r="M10" i="3"/>
  <c r="M8" i="3"/>
  <c r="O8" i="3" s="1"/>
  <c r="J20" i="3"/>
  <c r="M20" i="3" s="1"/>
  <c r="N20" i="3"/>
  <c r="P20" i="3"/>
  <c r="J18" i="3"/>
  <c r="M18" i="3" s="1"/>
  <c r="M6" i="3"/>
  <c r="O6" i="3" s="1"/>
  <c r="P16" i="3"/>
  <c r="J21" i="3"/>
  <c r="M21" i="3" s="1"/>
  <c r="M9" i="3"/>
  <c r="O9" i="3" s="1"/>
  <c r="P19" i="3"/>
  <c r="N19" i="3"/>
  <c r="G16" i="3"/>
  <c r="N5" i="3"/>
  <c r="N6" i="3"/>
  <c r="N10" i="3"/>
  <c r="G14" i="3"/>
  <c r="G18" i="3"/>
  <c r="N9" i="3"/>
  <c r="K27" i="1"/>
  <c r="K11" i="1"/>
  <c r="K12" i="1"/>
  <c r="K13" i="1"/>
  <c r="K14" i="1"/>
  <c r="K15" i="1"/>
  <c r="K17" i="1"/>
  <c r="K19" i="1"/>
  <c r="K20" i="1"/>
  <c r="K21" i="1"/>
  <c r="K23" i="1"/>
  <c r="K24" i="1"/>
  <c r="K25" i="1"/>
  <c r="K26" i="1"/>
  <c r="K10" i="1"/>
  <c r="K5" i="1"/>
  <c r="K6" i="1"/>
  <c r="K7" i="1"/>
  <c r="K8" i="1"/>
  <c r="K9" i="1"/>
  <c r="O22" i="1"/>
  <c r="O23" i="1"/>
  <c r="O24" i="1"/>
  <c r="O25" i="1"/>
  <c r="O26" i="1"/>
  <c r="O27" i="1"/>
  <c r="O17" i="1"/>
  <c r="O18" i="1"/>
  <c r="O19" i="1"/>
  <c r="O20" i="1"/>
  <c r="O21" i="1"/>
  <c r="O11" i="1"/>
  <c r="O12" i="1"/>
  <c r="O13" i="1"/>
  <c r="O14" i="1"/>
  <c r="O15" i="1"/>
  <c r="O10" i="1"/>
  <c r="O5" i="1"/>
  <c r="O6" i="1"/>
  <c r="O7" i="1"/>
  <c r="O8" i="1"/>
  <c r="O9" i="1"/>
  <c r="N22" i="3" l="1"/>
  <c r="P22" i="3"/>
  <c r="P21" i="3"/>
  <c r="N21" i="3"/>
  <c r="N18" i="3"/>
  <c r="P18" i="3"/>
  <c r="N17" i="3"/>
  <c r="P17" i="3"/>
</calcChain>
</file>

<file path=xl/sharedStrings.xml><?xml version="1.0" encoding="utf-8"?>
<sst xmlns="http://schemas.openxmlformats.org/spreadsheetml/2006/main" count="1029" uniqueCount="18">
  <si>
    <t>algo</t>
  </si>
  <si>
    <t>serie</t>
  </si>
  <si>
    <t>taille</t>
  </si>
  <si>
    <t>temps</t>
  </si>
  <si>
    <t>insertion</t>
  </si>
  <si>
    <t>testset1</t>
  </si>
  <si>
    <t>testset2</t>
  </si>
  <si>
    <t>stdsort</t>
  </si>
  <si>
    <t>merge</t>
  </si>
  <si>
    <t>mergeSeuil</t>
  </si>
  <si>
    <t>y</t>
  </si>
  <si>
    <t>temps*temps</t>
  </si>
  <si>
    <t>vorace</t>
  </si>
  <si>
    <t>progdyn</t>
  </si>
  <si>
    <t>constante</t>
  </si>
  <si>
    <t>puissance</t>
  </si>
  <si>
    <t>rapport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</si>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</sst>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167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819335083114614E-2"/>
          <c:y val="0.30311388159813357"/>
          <c:w val="0.872409886264217"/>
          <c:h val="0.67145778652668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results!$P$3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10279965004374E-2"/>
                  <c:y val="-4.658428113152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results!$O$4:$O$9</c:f>
              <c:numCache>
                <c:formatCode>General</c:formatCode>
                <c:ptCount val="6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</c:numCache>
            </c:numRef>
          </c:xVal>
          <c:yVal>
            <c:numRef>
              <c:f>results!$P$4:$P$9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9-4D42-8174-95F254CA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Vorace Probabiliste</a:t>
            </a:r>
          </a:p>
        </c:rich>
      </c:tx>
      <c:layout>
        <c:manualLayout>
          <c:xMode val="edge"/>
          <c:yMode val="edge"/>
          <c:x val="0.3653688297282307"/>
          <c:y val="2.507836990595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24395473860278"/>
          <c:y val="0.1633855799373041"/>
          <c:w val="0.77934728208890691"/>
          <c:h val="0.6593801166703692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results!$J$16:$J$22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results!$K$16:$K$22</c:f>
              <c:numCache>
                <c:formatCode>General</c:formatCode>
                <c:ptCount val="7"/>
                <c:pt idx="0">
                  <c:v>2.5599999999999996E-7</c:v>
                </c:pt>
                <c:pt idx="1">
                  <c:v>1.656187357702657E-7</c:v>
                </c:pt>
                <c:pt idx="2">
                  <c:v>1.4423333333333333E-7</c:v>
                </c:pt>
                <c:pt idx="3">
                  <c:v>8.6748473121938558E-8</c:v>
                </c:pt>
                <c:pt idx="4">
                  <c:v>7.1387500000000003E-8</c:v>
                </c:pt>
                <c:pt idx="5">
                  <c:v>5.0897962698060536E-8</c:v>
                </c:pt>
                <c:pt idx="6">
                  <c:v>4.9552400000000001E-8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6-45D1-9521-A8095113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9152"/>
        <c:axId val="260155464"/>
      </c:scatterChart>
      <c:valAx>
        <c:axId val="465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155464"/>
        <c:crosses val="autoZero"/>
        <c:crossBetween val="midCat"/>
      </c:valAx>
      <c:valAx>
        <c:axId val="2601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temps/(taille*log(taille))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915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results!$J$22:$J$27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results!$K$22:$K$27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3.3987839818281332E-8</c:v>
                </c:pt>
                <c:pt idx="2">
                  <c:v>2.7472500000000003E-8</c:v>
                </c:pt>
                <c:pt idx="3">
                  <c:v>2.1119096293108323E-8</c:v>
                </c:pt>
                <c:pt idx="4">
                  <c:v>1.8308599999999997E-8</c:v>
                </c:pt>
                <c:pt idx="5">
                  <c:v>1.6454868147867311E-8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7-447A-893E-046E8671B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11400"/>
        <c:axId val="585217304"/>
      </c:scatterChart>
      <c:valAx>
        <c:axId val="5852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7304"/>
        <c:crosses val="autoZero"/>
        <c:crossBetween val="midCat"/>
      </c:valAx>
      <c:valAx>
        <c:axId val="5852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Vorace</a:t>
            </a:r>
            <a:r>
              <a:rPr lang="fr-CA" baseline="0"/>
              <a:t> Probabiliste</a:t>
            </a:r>
            <a:endParaRPr lang="fr-CA"/>
          </a:p>
        </c:rich>
      </c:tx>
      <c:layout>
        <c:manualLayout>
          <c:xMode val="edge"/>
          <c:yMode val="edge"/>
          <c:x val="0.3403956692913385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results!$O$16:$O$22</c:f>
              <c:numCache>
                <c:formatCode>General</c:formatCode>
                <c:ptCount val="7"/>
                <c:pt idx="0">
                  <c:v>200</c:v>
                </c:pt>
                <c:pt idx="1">
                  <c:v>1349.4850021680095</c:v>
                </c:pt>
                <c:pt idx="2">
                  <c:v>3000</c:v>
                </c:pt>
                <c:pt idx="3">
                  <c:v>18494.850021680093</c:v>
                </c:pt>
                <c:pt idx="4">
                  <c:v>40000</c:v>
                </c:pt>
                <c:pt idx="5">
                  <c:v>234948.50021680092</c:v>
                </c:pt>
                <c:pt idx="6">
                  <c:v>500000</c:v>
                </c:pt>
              </c:numCache>
            </c:numRef>
          </c:xVal>
          <c:yVal>
            <c:numRef>
              <c:f>results!$P$16:$P$22</c:f>
              <c:numCache>
                <c:formatCode>0.0000000</c:formatCode>
                <c:ptCount val="7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  <c:pt idx="6">
                  <c:v>2.4776200000000002E-2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9-4CDD-AFEE-63BE99BE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7448"/>
        <c:axId val="414968104"/>
      </c:scatterChart>
      <c:valAx>
        <c:axId val="4149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Taille*log(taille)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968104"/>
        <c:crosses val="autoZero"/>
        <c:crossBetween val="midCat"/>
      </c:valAx>
      <c:valAx>
        <c:axId val="4149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6194845435987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96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210081616510262E-2"/>
          <c:y val="0.22764225226563664"/>
          <c:w val="0.872409886264217"/>
          <c:h val="0.67145778652668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results!$P$3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10279965004374E-2"/>
                  <c:y val="-4.658428113152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results!$O$4:$O$9</c:f>
              <c:numCache>
                <c:formatCode>General</c:formatCode>
                <c:ptCount val="6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</c:numCache>
            </c:numRef>
          </c:xVal>
          <c:yVal>
            <c:numRef>
              <c:f>results!$P$4:$P$9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9-44AE-BFF8-CFD87CDD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64895013123358"/>
                  <c:y val="5.698199183435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results!$O$10:$O$15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results!$P$10:$P$15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0-47CD-AC68-2ED6F82E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mergeSeuil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results!$O$22:$O$27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5-42CA-A8DB-D902EF84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1928"/>
        <c:axId val="572482256"/>
      </c:scatterChart>
      <c:valAx>
        <c:axId val="572481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2256"/>
        <c:crosses val="autoZero"/>
        <c:crossBetween val="midCat"/>
      </c:valAx>
      <c:valAx>
        <c:axId val="572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20522864219437362"/>
          <c:w val="0.8016272965879265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results!$M$4:$M$9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results!$N$4:$N$9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B-4404-A9E6-6DC0D60D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9912"/>
        <c:axId val="260299584"/>
      </c:scatterChart>
      <c:valAx>
        <c:axId val="26029991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584"/>
        <c:crosses val="autoZero"/>
        <c:crossBetween val="midCat"/>
      </c:valAx>
      <c:valAx>
        <c:axId val="26029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results!$M$10:$M$15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results!$N$10:$N$15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7-4D51-9B7C-4EA684FC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89400"/>
        <c:axId val="679990384"/>
      </c:scatterChart>
      <c:valAx>
        <c:axId val="67998940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90384"/>
        <c:crosses val="autoZero"/>
        <c:crossBetween val="midCat"/>
      </c:valAx>
      <c:valAx>
        <c:axId val="67999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Programmation dynamique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Feuil1!$M$16:$M$22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Feuil1!$N$16:$N$22</c:f>
              <c:numCache>
                <c:formatCode>0.0000000</c:formatCode>
                <c:ptCount val="7"/>
                <c:pt idx="0">
                  <c:v>3.8029999999999997E-4</c:v>
                </c:pt>
                <c:pt idx="1">
                  <c:v>5.6600000000000001E-3</c:v>
                </c:pt>
                <c:pt idx="2">
                  <c:v>1.5287799999999999E-2</c:v>
                </c:pt>
                <c:pt idx="3">
                  <c:v>0.27145720000000001</c:v>
                </c:pt>
                <c:pt idx="4">
                  <c:v>1.0497875999999999</c:v>
                </c:pt>
                <c:pt idx="5">
                  <c:v>34.731497800000007</c:v>
                </c:pt>
                <c:pt idx="6">
                  <c:v>146.1505391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9-43E1-8677-238A365FE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65592"/>
        <c:axId val="683355752"/>
      </c:scatterChart>
      <c:valAx>
        <c:axId val="6833655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55752"/>
        <c:crosses val="autoZero"/>
        <c:crossBetween val="midCat"/>
      </c:valAx>
      <c:valAx>
        <c:axId val="683355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 </a:t>
                </a:r>
                <a:r>
                  <a:rPr lang="fr-CA" b="1"/>
                  <a:t>Temos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results!$M$22:$M$27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8-4595-9769-2E417572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3904"/>
        <c:axId val="465814888"/>
      </c:scatterChart>
      <c:valAx>
        <c:axId val="46581390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4888"/>
        <c:crosses val="autoZero"/>
        <c:crossBetween val="midCat"/>
      </c:valAx>
      <c:valAx>
        <c:axId val="465814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64895013123358"/>
                  <c:y val="5.698199183435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results!$O$10:$O$15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results!$P$10:$P$15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2-4B0F-9FBD-08BC8E1B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results!$J$4:$J$9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results!$K$4:$K$9</c:f>
              <c:numCache>
                <c:formatCode>General</c:formatCode>
                <c:ptCount val="6"/>
                <c:pt idx="0">
                  <c:v>5.1199999999999997E-9</c:v>
                </c:pt>
                <c:pt idx="1">
                  <c:v>8.9400000000000001E-10</c:v>
                </c:pt>
                <c:pt idx="2">
                  <c:v>4.3270000000000002E-10</c:v>
                </c:pt>
                <c:pt idx="3">
                  <c:v>6.4176000000000009E-11</c:v>
                </c:pt>
                <c:pt idx="4">
                  <c:v>2.8554999999999999E-11</c:v>
                </c:pt>
                <c:pt idx="5">
                  <c:v>4.7833600000000003E-12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C-4182-90B4-5B48B1C0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27024"/>
        <c:axId val="465828992"/>
      </c:scatterChart>
      <c:valAx>
        <c:axId val="4658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8992"/>
        <c:crosses val="autoZero"/>
        <c:crossBetween val="midCat"/>
      </c:valAx>
      <c:valAx>
        <c:axId val="465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results!$J$10:$J$15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results!$K$10:$K$15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2.0713874378593028E-8</c:v>
                </c:pt>
                <c:pt idx="2">
                  <c:v>1.9355E-8</c:v>
                </c:pt>
                <c:pt idx="3">
                  <c:v>1.3430602864407446E-8</c:v>
                </c:pt>
                <c:pt idx="4">
                  <c:v>1.2009600000000001E-8</c:v>
                </c:pt>
                <c:pt idx="5">
                  <c:v>1.0531166150082676E-8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4-4C60-BB2E-49BE1FB7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16"/>
        <c:axId val="585199920"/>
      </c:scatterChart>
      <c:valAx>
        <c:axId val="5852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199920"/>
        <c:crosses val="autoZero"/>
        <c:crossBetween val="midCat"/>
      </c:valAx>
      <c:valAx>
        <c:axId val="585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0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results!$J$22:$J$27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results!$K$22:$K$27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3.3987839818281332E-8</c:v>
                </c:pt>
                <c:pt idx="2">
                  <c:v>2.7472500000000003E-8</c:v>
                </c:pt>
                <c:pt idx="3">
                  <c:v>2.1119096293108323E-8</c:v>
                </c:pt>
                <c:pt idx="4">
                  <c:v>1.8308599999999997E-8</c:v>
                </c:pt>
                <c:pt idx="5">
                  <c:v>1.6454868147867311E-8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5-4D48-A317-17ED5E4C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11400"/>
        <c:axId val="585217304"/>
      </c:scatterChart>
      <c:valAx>
        <c:axId val="5852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7304"/>
        <c:crosses val="autoZero"/>
        <c:crossBetween val="midCat"/>
      </c:valAx>
      <c:valAx>
        <c:axId val="5852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Programmation dynamique</a:t>
            </a:r>
          </a:p>
        </c:rich>
      </c:tx>
      <c:layout>
        <c:manualLayout>
          <c:xMode val="edge"/>
          <c:yMode val="edge"/>
          <c:x val="0.362617891513560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Feuil1!$O$16:$O$22</c:f>
              <c:numCache>
                <c:formatCode>General</c:formatCode>
                <c:ptCount val="7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  <c:pt idx="6">
                  <c:v>10000000000</c:v>
                </c:pt>
              </c:numCache>
            </c:numRef>
          </c:xVal>
          <c:yVal>
            <c:numRef>
              <c:f>Feuil1!$P$16:$P$22</c:f>
              <c:numCache>
                <c:formatCode>0.0000000</c:formatCode>
                <c:ptCount val="7"/>
                <c:pt idx="0">
                  <c:v>3.8029999999999997E-4</c:v>
                </c:pt>
                <c:pt idx="1">
                  <c:v>5.6600000000000001E-3</c:v>
                </c:pt>
                <c:pt idx="2">
                  <c:v>1.5287799999999999E-2</c:v>
                </c:pt>
                <c:pt idx="3">
                  <c:v>0.27145720000000001</c:v>
                </c:pt>
                <c:pt idx="4">
                  <c:v>1.0497875999999999</c:v>
                </c:pt>
                <c:pt idx="5">
                  <c:v>34.731497800000007</c:v>
                </c:pt>
                <c:pt idx="6">
                  <c:v>146.1505391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2-4411-BB26-E24706C6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7448"/>
        <c:axId val="414968104"/>
      </c:scatterChart>
      <c:valAx>
        <c:axId val="4149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Taille*taille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968104"/>
        <c:crosses val="autoZero"/>
        <c:crossBetween val="midCat"/>
      </c:valAx>
      <c:valAx>
        <c:axId val="4149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6194845435987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96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Feuil1!$J$4:$J$10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Feuil1!$K$4:$K$10</c:f>
              <c:numCache>
                <c:formatCode>General</c:formatCode>
                <c:ptCount val="7"/>
                <c:pt idx="0">
                  <c:v>1.9014999999999999E-6</c:v>
                </c:pt>
                <c:pt idx="1">
                  <c:v>4.1941925926608676E-6</c:v>
                </c:pt>
                <c:pt idx="2">
                  <c:v>5.0959333333333332E-6</c:v>
                </c:pt>
                <c:pt idx="3">
                  <c:v>1.4677448029142793E-5</c:v>
                </c:pt>
                <c:pt idx="4">
                  <c:v>2.6244689999999999E-5</c:v>
                </c:pt>
                <c:pt idx="5">
                  <c:v>1.4782600343458754E-4</c:v>
                </c:pt>
                <c:pt idx="6">
                  <c:v>2.9230107819999999E-4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8-440F-BDBA-1ED57CFB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89640"/>
        <c:axId val="615390624"/>
      </c:scatterChart>
      <c:valAx>
        <c:axId val="61538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390624"/>
        <c:crosses val="autoZero"/>
        <c:crossBetween val="midCat"/>
      </c:valAx>
      <c:valAx>
        <c:axId val="6153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38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Programmation dynamique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Feuil1!$J$16:$J$22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Feuil1!$K$16:$K$22</c:f>
              <c:numCache>
                <c:formatCode>General</c:formatCode>
                <c:ptCount val="7"/>
                <c:pt idx="0">
                  <c:v>1.9014999999999999E-8</c:v>
                </c:pt>
                <c:pt idx="1">
                  <c:v>8.3883851853217354E-9</c:v>
                </c:pt>
                <c:pt idx="2">
                  <c:v>5.0959333333333331E-9</c:v>
                </c:pt>
                <c:pt idx="3">
                  <c:v>2.9354896058285587E-9</c:v>
                </c:pt>
                <c:pt idx="4">
                  <c:v>2.6244689999999998E-9</c:v>
                </c:pt>
                <c:pt idx="5">
                  <c:v>2.9565200686917511E-9</c:v>
                </c:pt>
                <c:pt idx="6">
                  <c:v>2.9230107819999999E-9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9-4514-8756-B8497BF9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49104"/>
        <c:axId val="405249432"/>
      </c:scatterChart>
      <c:valAx>
        <c:axId val="4052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49432"/>
        <c:crosses val="autoZero"/>
        <c:crossBetween val="midCat"/>
      </c:valAx>
      <c:valAx>
        <c:axId val="4052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Temps/(taille*taille*log(taille))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results!$O$16:$O$21</c:f>
              <c:numCache>
                <c:formatCode>General</c:formatCode>
                <c:ptCount val="6"/>
                <c:pt idx="0">
                  <c:v>200</c:v>
                </c:pt>
                <c:pt idx="1">
                  <c:v>1349.4850021680095</c:v>
                </c:pt>
                <c:pt idx="2">
                  <c:v>3000</c:v>
                </c:pt>
                <c:pt idx="3">
                  <c:v>18494.850021680093</c:v>
                </c:pt>
                <c:pt idx="4">
                  <c:v>40000</c:v>
                </c:pt>
                <c:pt idx="5">
                  <c:v>234948.50021680092</c:v>
                </c:pt>
              </c:numCache>
            </c:numRef>
          </c:xVal>
          <c:yVal>
            <c:numRef>
              <c:f>results!$N$16:$N$21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0-4843-9113-3DA07F38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1928"/>
        <c:axId val="572482256"/>
      </c:scatterChart>
      <c:valAx>
        <c:axId val="572481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2256"/>
        <c:crosses val="autoZero"/>
        <c:crossBetween val="midCat"/>
      </c:valAx>
      <c:valAx>
        <c:axId val="572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819335083114614E-2"/>
          <c:y val="0.30311388159813357"/>
          <c:w val="0.872409886264217"/>
          <c:h val="0.67145778652668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results!$P$3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10279965004374E-2"/>
                  <c:y val="-4.658428113152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results!$O$4:$O$9</c:f>
              <c:numCache>
                <c:formatCode>General</c:formatCode>
                <c:ptCount val="6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</c:numCache>
            </c:numRef>
          </c:xVal>
          <c:yVal>
            <c:numRef>
              <c:f>results!$P$4:$P$9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0-4067-B862-31961723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64895013123358"/>
                  <c:y val="5.698199183435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results!$O$10:$O$15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results!$P$10:$P$15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D-41F8-8028-A887E00F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mergeSeuil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results!$O$22:$O$27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4-4AB9-B00B-983EC02D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1928"/>
        <c:axId val="572482256"/>
      </c:scatterChart>
      <c:valAx>
        <c:axId val="572481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2256"/>
        <c:crosses val="autoZero"/>
        <c:crossBetween val="midCat"/>
      </c:valAx>
      <c:valAx>
        <c:axId val="572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mergeSeuil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results!$O$22:$O$27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2-47D1-B95F-1F11C394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1928"/>
        <c:axId val="572482256"/>
      </c:scatterChart>
      <c:valAx>
        <c:axId val="572481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2256"/>
        <c:crosses val="autoZero"/>
        <c:crossBetween val="midCat"/>
      </c:valAx>
      <c:valAx>
        <c:axId val="572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20522864219437362"/>
          <c:w val="0.8016272965879265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results!$M$4:$M$9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results!$N$4:$N$9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5-4561-86EE-B1F3C795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9912"/>
        <c:axId val="260299584"/>
      </c:scatterChart>
      <c:valAx>
        <c:axId val="26029991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584"/>
        <c:crosses val="autoZero"/>
        <c:crossBetween val="midCat"/>
      </c:valAx>
      <c:valAx>
        <c:axId val="26029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results!$M$10:$M$15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results!$N$10:$N$15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0-4D95-A024-9BBF5A562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89400"/>
        <c:axId val="679990384"/>
      </c:scatterChart>
      <c:valAx>
        <c:axId val="67998940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90384"/>
        <c:crosses val="autoZero"/>
        <c:crossBetween val="midCat"/>
      </c:valAx>
      <c:valAx>
        <c:axId val="67999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results!$M$16:$M$21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results!$N$16:$N$21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D-49F3-B573-D8654327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65592"/>
        <c:axId val="683355752"/>
      </c:scatterChart>
      <c:valAx>
        <c:axId val="6833655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55752"/>
        <c:crosses val="autoZero"/>
        <c:crossBetween val="midCat"/>
      </c:valAx>
      <c:valAx>
        <c:axId val="683355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054328385942908"/>
          <c:y val="0.1169109535066982"/>
          <c:w val="0.6951794300048777"/>
          <c:h val="0.848416075650118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results!$M$22:$M$27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C-4AD3-8C83-C0A2B644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3904"/>
        <c:axId val="465814888"/>
      </c:scatterChart>
      <c:valAx>
        <c:axId val="46581390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4888"/>
        <c:crosses val="autoZero"/>
        <c:crossBetween val="midCat"/>
      </c:valAx>
      <c:valAx>
        <c:axId val="465814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results!$J$4:$J$9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results!$K$4:$K$9</c:f>
              <c:numCache>
                <c:formatCode>General</c:formatCode>
                <c:ptCount val="6"/>
                <c:pt idx="0">
                  <c:v>5.1199999999999997E-9</c:v>
                </c:pt>
                <c:pt idx="1">
                  <c:v>8.9400000000000001E-10</c:v>
                </c:pt>
                <c:pt idx="2">
                  <c:v>4.3270000000000002E-10</c:v>
                </c:pt>
                <c:pt idx="3">
                  <c:v>6.4176000000000009E-11</c:v>
                </c:pt>
                <c:pt idx="4">
                  <c:v>2.8554999999999999E-11</c:v>
                </c:pt>
                <c:pt idx="5">
                  <c:v>4.7833600000000003E-12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1-4E0E-B42C-D429AE33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27024"/>
        <c:axId val="465828992"/>
      </c:scatterChart>
      <c:valAx>
        <c:axId val="4658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8992"/>
        <c:crosses val="autoZero"/>
        <c:crossBetween val="midCat"/>
      </c:valAx>
      <c:valAx>
        <c:axId val="465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results!$J$10:$J$15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results!$K$10:$K$15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2.0713874378593028E-8</c:v>
                </c:pt>
                <c:pt idx="2">
                  <c:v>1.9355E-8</c:v>
                </c:pt>
                <c:pt idx="3">
                  <c:v>1.3430602864407446E-8</c:v>
                </c:pt>
                <c:pt idx="4">
                  <c:v>1.2009600000000001E-8</c:v>
                </c:pt>
                <c:pt idx="5">
                  <c:v>1.0531166150082676E-8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A-4242-86D7-ABB530B5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16"/>
        <c:axId val="585199920"/>
      </c:scatterChart>
      <c:valAx>
        <c:axId val="5852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199920"/>
        <c:crosses val="autoZero"/>
        <c:crossBetween val="midCat"/>
      </c:valAx>
      <c:valAx>
        <c:axId val="585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0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results!$J$16:$J$21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results!$K$16:$K$21</c:f>
              <c:numCache>
                <c:formatCode>General</c:formatCode>
                <c:ptCount val="6"/>
                <c:pt idx="0">
                  <c:v>2.5599999999999996E-7</c:v>
                </c:pt>
                <c:pt idx="1">
                  <c:v>1.656187357702657E-7</c:v>
                </c:pt>
                <c:pt idx="2">
                  <c:v>1.4423333333333333E-7</c:v>
                </c:pt>
                <c:pt idx="3">
                  <c:v>8.6748473121938558E-8</c:v>
                </c:pt>
                <c:pt idx="4">
                  <c:v>7.1387500000000003E-8</c:v>
                </c:pt>
                <c:pt idx="5">
                  <c:v>5.0897962698060536E-8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4-443A-8F48-BE08C04F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9152"/>
        <c:axId val="260155464"/>
      </c:scatterChart>
      <c:valAx>
        <c:axId val="465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155464"/>
        <c:crosses val="autoZero"/>
        <c:crossBetween val="midCat"/>
      </c:valAx>
      <c:valAx>
        <c:axId val="2601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results!$J$22:$J$27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results!$K$22:$K$27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3.3987839818281332E-8</c:v>
                </c:pt>
                <c:pt idx="2">
                  <c:v>2.7472500000000003E-8</c:v>
                </c:pt>
                <c:pt idx="3">
                  <c:v>2.1119096293108323E-8</c:v>
                </c:pt>
                <c:pt idx="4">
                  <c:v>1.8308599999999997E-8</c:v>
                </c:pt>
                <c:pt idx="5">
                  <c:v>1.6454868147867311E-8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9-4DA2-B7F6-0486D92F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11400"/>
        <c:axId val="585217304"/>
      </c:scatterChart>
      <c:valAx>
        <c:axId val="5852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7304"/>
        <c:crosses val="autoZero"/>
        <c:crossBetween val="midCat"/>
      </c:valAx>
      <c:valAx>
        <c:axId val="5852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20522864219437362"/>
          <c:w val="0.8016272965879265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results!$M$4:$M$9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results!$N$4:$N$9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D-4D24-B570-D5A3B065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9912"/>
        <c:axId val="260299584"/>
      </c:scatterChart>
      <c:valAx>
        <c:axId val="26029991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584"/>
        <c:crosses val="autoZero"/>
        <c:crossBetween val="midCat"/>
      </c:valAx>
      <c:valAx>
        <c:axId val="26029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results!$M$10:$M$15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results!$N$10:$N$15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2-4CFD-93B6-D0A344D1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89400"/>
        <c:axId val="679990384"/>
      </c:scatterChart>
      <c:valAx>
        <c:axId val="67998940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90384"/>
        <c:crosses val="autoZero"/>
        <c:crossBetween val="midCat"/>
      </c:valAx>
      <c:valAx>
        <c:axId val="67999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Vorace Probabiliste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results!$M$16:$M$22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results!$N$16:$N$22</c:f>
              <c:numCache>
                <c:formatCode>0.0000000</c:formatCode>
                <c:ptCount val="7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  <c:pt idx="6">
                  <c:v>2.4776200000000002E-2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2-44BC-AE8D-A80C875D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65592"/>
        <c:axId val="683355752"/>
      </c:scatterChart>
      <c:valAx>
        <c:axId val="6833655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55752"/>
        <c:crosses val="autoZero"/>
        <c:crossBetween val="midCat"/>
      </c:valAx>
      <c:valAx>
        <c:axId val="683355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 </a:t>
                </a:r>
                <a:r>
                  <a:rPr lang="fr-CA" b="1"/>
                  <a:t>Temos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results!$M$22:$M$27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3-41D3-97B3-2D6A9183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3904"/>
        <c:axId val="465814888"/>
      </c:scatterChart>
      <c:valAx>
        <c:axId val="46581390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4888"/>
        <c:crosses val="autoZero"/>
        <c:crossBetween val="midCat"/>
      </c:valAx>
      <c:valAx>
        <c:axId val="465814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results!$J$4:$J$9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results!$K$4:$K$9</c:f>
              <c:numCache>
                <c:formatCode>General</c:formatCode>
                <c:ptCount val="6"/>
                <c:pt idx="0">
                  <c:v>5.1199999999999997E-9</c:v>
                </c:pt>
                <c:pt idx="1">
                  <c:v>8.9400000000000001E-10</c:v>
                </c:pt>
                <c:pt idx="2">
                  <c:v>4.3270000000000002E-10</c:v>
                </c:pt>
                <c:pt idx="3">
                  <c:v>6.4176000000000009E-11</c:v>
                </c:pt>
                <c:pt idx="4">
                  <c:v>2.8554999999999999E-11</c:v>
                </c:pt>
                <c:pt idx="5">
                  <c:v>4.7833600000000003E-12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4-475D-9010-EDD9D604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27024"/>
        <c:axId val="465828992"/>
      </c:scatterChart>
      <c:valAx>
        <c:axId val="4658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8992"/>
        <c:crosses val="autoZero"/>
        <c:crossBetween val="midCat"/>
      </c:valAx>
      <c:valAx>
        <c:axId val="465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results!$J$10:$J$15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results!$K$10:$K$15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2.0713874378593028E-8</c:v>
                </c:pt>
                <c:pt idx="2">
                  <c:v>1.9355E-8</c:v>
                </c:pt>
                <c:pt idx="3">
                  <c:v>1.3430602864407446E-8</c:v>
                </c:pt>
                <c:pt idx="4">
                  <c:v>1.2009600000000001E-8</c:v>
                </c:pt>
                <c:pt idx="5">
                  <c:v>1.0531166150082676E-8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A-4BE9-91C1-39EFBA0F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16"/>
        <c:axId val="585199920"/>
      </c:scatterChart>
      <c:valAx>
        <c:axId val="5852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199920"/>
        <c:crosses val="autoZero"/>
        <c:crossBetween val="midCat"/>
      </c:valAx>
      <c:valAx>
        <c:axId val="585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0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1831181</xdr:colOff>
      <xdr:row>41</xdr:row>
      <xdr:rowOff>116681</xdr:rowOff>
    </xdr:from>
    <xdr:to>
      <xdr:col>21</xdr:col>
      <xdr:colOff>269081</xdr:colOff>
      <xdr:row>56</xdr:row>
      <xdr:rowOff>145256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615456-FE40-4A96-BA99-60555F137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1895475</xdr:colOff>
      <xdr:row>41</xdr:row>
      <xdr:rowOff>19050</xdr:rowOff>
    </xdr:from>
    <xdr:to>
      <xdr:col>21</xdr:col>
      <xdr:colOff>342900</xdr:colOff>
      <xdr:row>56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A4DB1F-ACD4-46C4-8376-362C2EA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1704975</xdr:colOff>
      <xdr:row>38</xdr:row>
      <xdr:rowOff>95250</xdr:rowOff>
    </xdr:from>
    <xdr:to>
      <xdr:col>21</xdr:col>
      <xdr:colOff>152400</xdr:colOff>
      <xdr:row>53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1D4A5B-89A4-434C-8893-24F23723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6</xdr:row>
      <xdr:rowOff>90488</xdr:rowOff>
    </xdr:from>
    <xdr:to>
      <xdr:col>24</xdr:col>
      <xdr:colOff>223838</xdr:colOff>
      <xdr:row>23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F8A121-57CB-4C98-8207-59C1A8D3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228600</xdr:colOff>
      <xdr:row>7</xdr:row>
      <xdr:rowOff>88106</xdr:rowOff>
    </xdr:from>
    <xdr:to>
      <xdr:col>24</xdr:col>
      <xdr:colOff>266700</xdr:colOff>
      <xdr:row>22</xdr:row>
      <xdr:rowOff>116681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85F4EC-2E1D-4550-803D-48009BA6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361950</xdr:colOff>
      <xdr:row>17</xdr:row>
      <xdr:rowOff>154781</xdr:rowOff>
    </xdr:from>
    <xdr:to>
      <xdr:col>27</xdr:col>
      <xdr:colOff>400050</xdr:colOff>
      <xdr:row>32</xdr:row>
      <xdr:rowOff>192881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767305-C42D-4B5F-8DDA-56198670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</xdr:colOff>
      <xdr:row>1</xdr:row>
      <xdr:rowOff>21431</xdr:rowOff>
    </xdr:from>
    <xdr:to>
      <xdr:col>24</xdr:col>
      <xdr:colOff>76200</xdr:colOff>
      <xdr:row>16</xdr:row>
      <xdr:rowOff>50006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317C9E-5A31-44A1-9926-D526A82E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173831</xdr:colOff>
      <xdr:row>39</xdr:row>
      <xdr:rowOff>107156</xdr:rowOff>
    </xdr:from>
    <xdr:to>
      <xdr:col>13</xdr:col>
      <xdr:colOff>650081</xdr:colOff>
      <xdr:row>54</xdr:row>
      <xdr:rowOff>135731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F8D69-8EE5-4C52-ADD4-286590AA3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173831</xdr:colOff>
      <xdr:row>43</xdr:row>
      <xdr:rowOff>50006</xdr:rowOff>
    </xdr:from>
    <xdr:to>
      <xdr:col>13</xdr:col>
      <xdr:colOff>1202531</xdr:colOff>
      <xdr:row>58</xdr:row>
      <xdr:rowOff>88106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9DEC51-4EF5-45E9-9EDA-574EA448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345281</xdr:colOff>
      <xdr:row>33</xdr:row>
      <xdr:rowOff>97631</xdr:rowOff>
    </xdr:from>
    <xdr:to>
      <xdr:col>14</xdr:col>
      <xdr:colOff>1135856</xdr:colOff>
      <xdr:row>48</xdr:row>
      <xdr:rowOff>135731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8D1448-E5DC-4E29-996E-3BC2718A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507206</xdr:colOff>
      <xdr:row>45</xdr:row>
      <xdr:rowOff>192881</xdr:rowOff>
    </xdr:from>
    <xdr:to>
      <xdr:col>14</xdr:col>
      <xdr:colOff>783431</xdr:colOff>
      <xdr:row>61</xdr:row>
      <xdr:rowOff>30956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045135-238C-46F3-B449-4AC3764FC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1519237</xdr:colOff>
      <xdr:row>38</xdr:row>
      <xdr:rowOff>66675</xdr:rowOff>
    </xdr:from>
    <xdr:to>
      <xdr:col>21</xdr:col>
      <xdr:colOff>204787</xdr:colOff>
      <xdr:row>52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173831</xdr:colOff>
      <xdr:row>41</xdr:row>
      <xdr:rowOff>97631</xdr:rowOff>
    </xdr:from>
    <xdr:to>
      <xdr:col>30</xdr:col>
      <xdr:colOff>164306</xdr:colOff>
      <xdr:row>56</xdr:row>
      <xdr:rowOff>126206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B1615456-FE40-4A96-BA99-60555F13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40</xdr:row>
      <xdr:rowOff>171450</xdr:rowOff>
    </xdr:from>
    <xdr:to>
      <xdr:col>29</xdr:col>
      <xdr:colOff>342900</xdr:colOff>
      <xdr:row>56</xdr:row>
      <xdr:rowOff>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BEA4DB1F-ACD4-46C4-8376-362C2EA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304800</xdr:colOff>
      <xdr:row>40</xdr:row>
      <xdr:rowOff>171450</xdr:rowOff>
    </xdr:from>
    <xdr:to>
      <xdr:col>29</xdr:col>
      <xdr:colOff>304800</xdr:colOff>
      <xdr:row>56</xdr:row>
      <xdr:rowOff>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211D4A5B-89A4-434C-8893-24F23723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6</xdr:row>
      <xdr:rowOff>90488</xdr:rowOff>
    </xdr:from>
    <xdr:to>
      <xdr:col>24</xdr:col>
      <xdr:colOff>223838</xdr:colOff>
      <xdr:row>23</xdr:row>
      <xdr:rowOff>4763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62F8A121-57CB-4C98-8207-59C1A8D3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542925</xdr:colOff>
      <xdr:row>6</xdr:row>
      <xdr:rowOff>173831</xdr:rowOff>
    </xdr:from>
    <xdr:to>
      <xdr:col>31</xdr:col>
      <xdr:colOff>581025</xdr:colOff>
      <xdr:row>22</xdr:row>
      <xdr:rowOff>2381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E785F4EC-2E1D-4550-803D-48009BA65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19</xdr:row>
      <xdr:rowOff>30956</xdr:rowOff>
    </xdr:from>
    <xdr:to>
      <xdr:col>23</xdr:col>
      <xdr:colOff>247650</xdr:colOff>
      <xdr:row>34</xdr:row>
      <xdr:rowOff>69056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40767305-C42D-4B5F-8DDA-56198670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523875</xdr:colOff>
      <xdr:row>4</xdr:row>
      <xdr:rowOff>183356</xdr:rowOff>
    </xdr:from>
    <xdr:to>
      <xdr:col>30</xdr:col>
      <xdr:colOff>561975</xdr:colOff>
      <xdr:row>20</xdr:row>
      <xdr:rowOff>11906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DD317C9E-5A31-44A1-9926-D526A82E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78581</xdr:colOff>
      <xdr:row>28</xdr:row>
      <xdr:rowOff>30956</xdr:rowOff>
    </xdr:from>
    <xdr:to>
      <xdr:col>13</xdr:col>
      <xdr:colOff>554831</xdr:colOff>
      <xdr:row>43</xdr:row>
      <xdr:rowOff>59531</xdr:rowOff>
    </xdr:to>
    <xdr:graphicFrame macro="">
      <xdr:nvGraphicFramePr>
        <xdr:cNvPr id="9" name="Chart 12">
          <a:extLst>
            <a:ext uri="{FF2B5EF4-FFF2-40B4-BE49-F238E27FC236}">
              <a16:creationId xmlns:a16="http://schemas.microsoft.com/office/drawing/2014/main" id="{64BF8D69-8EE5-4C52-ADD4-286590AA3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173831</xdr:colOff>
      <xdr:row>43</xdr:row>
      <xdr:rowOff>50006</xdr:rowOff>
    </xdr:from>
    <xdr:to>
      <xdr:col>13</xdr:col>
      <xdr:colOff>1202531</xdr:colOff>
      <xdr:row>58</xdr:row>
      <xdr:rowOff>88106</xdr:rowOff>
    </xdr:to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id="{639DEC51-4EF5-45E9-9EDA-574EA4482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507206</xdr:colOff>
      <xdr:row>45</xdr:row>
      <xdr:rowOff>192881</xdr:rowOff>
    </xdr:from>
    <xdr:to>
      <xdr:col>14</xdr:col>
      <xdr:colOff>783431</xdr:colOff>
      <xdr:row>61</xdr:row>
      <xdr:rowOff>30956</xdr:rowOff>
    </xdr:to>
    <xdr:graphicFrame macro="">
      <xdr:nvGraphicFramePr>
        <xdr:cNvPr id="12" name="Chart 15">
          <a:extLst>
            <a:ext uri="{FF2B5EF4-FFF2-40B4-BE49-F238E27FC236}">
              <a16:creationId xmlns:a16="http://schemas.microsoft.com/office/drawing/2014/main" id="{20045135-238C-46F3-B449-4AC3764F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519112</xdr:colOff>
      <xdr:row>40</xdr:row>
      <xdr:rowOff>161925</xdr:rowOff>
    </xdr:from>
    <xdr:to>
      <xdr:col>30</xdr:col>
      <xdr:colOff>214312</xdr:colOff>
      <xdr:row>54</xdr:row>
      <xdr:rowOff>104775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261937</xdr:colOff>
      <xdr:row>27</xdr:row>
      <xdr:rowOff>161925</xdr:rowOff>
    </xdr:from>
    <xdr:to>
      <xdr:col>15</xdr:col>
      <xdr:colOff>471487</xdr:colOff>
      <xdr:row>41</xdr:row>
      <xdr:rowOff>104775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890587</xdr:colOff>
      <xdr:row>29</xdr:row>
      <xdr:rowOff>38100</xdr:rowOff>
    </xdr:from>
    <xdr:to>
      <xdr:col>11</xdr:col>
      <xdr:colOff>366712</xdr:colOff>
      <xdr:row>42</xdr:row>
      <xdr:rowOff>180975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29</xdr:row>
      <xdr:rowOff>28575</xdr:rowOff>
    </xdr:from>
    <xdr:to>
      <xdr:col>19</xdr:col>
      <xdr:colOff>180975</xdr:colOff>
      <xdr:row>44</xdr:row>
      <xdr:rowOff>66675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E99527C-CE64-4CB3-BB68-4A3BCF9B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592931</xdr:colOff>
      <xdr:row>29</xdr:row>
      <xdr:rowOff>135731</xdr:rowOff>
    </xdr:from>
    <xdr:to>
      <xdr:col>19</xdr:col>
      <xdr:colOff>250031</xdr:colOff>
      <xdr:row>44</xdr:row>
      <xdr:rowOff>164306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B1615456-FE40-4A96-BA99-60555F13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781050</xdr:colOff>
      <xdr:row>30</xdr:row>
      <xdr:rowOff>104775</xdr:rowOff>
    </xdr:from>
    <xdr:to>
      <xdr:col>19</xdr:col>
      <xdr:colOff>447675</xdr:colOff>
      <xdr:row>45</xdr:row>
      <xdr:rowOff>133350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BEA4DB1F-ACD4-46C4-8376-362C2EA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1019175</xdr:colOff>
      <xdr:row>30</xdr:row>
      <xdr:rowOff>0</xdr:rowOff>
    </xdr:from>
    <xdr:to>
      <xdr:col>20</xdr:col>
      <xdr:colOff>76200</xdr:colOff>
      <xdr:row>45</xdr:row>
      <xdr:rowOff>28575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211D4A5B-89A4-434C-8893-24F23723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552450</xdr:colOff>
      <xdr:row>6</xdr:row>
      <xdr:rowOff>90488</xdr:rowOff>
    </xdr:from>
    <xdr:to>
      <xdr:col>24</xdr:col>
      <xdr:colOff>223838</xdr:colOff>
      <xdr:row>23</xdr:row>
      <xdr:rowOff>4763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62F8A121-57CB-4C98-8207-59C1A8D3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7</xdr:row>
      <xdr:rowOff>88106</xdr:rowOff>
    </xdr:from>
    <xdr:to>
      <xdr:col>24</xdr:col>
      <xdr:colOff>266700</xdr:colOff>
      <xdr:row>22</xdr:row>
      <xdr:rowOff>116681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E785F4EC-2E1D-4550-803D-48009BA65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333375</xdr:colOff>
      <xdr:row>6</xdr:row>
      <xdr:rowOff>183356</xdr:rowOff>
    </xdr:from>
    <xdr:to>
      <xdr:col>24</xdr:col>
      <xdr:colOff>371475</xdr:colOff>
      <xdr:row>22</xdr:row>
      <xdr:rowOff>21431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40767305-C42D-4B5F-8DDA-56198670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466725</xdr:colOff>
      <xdr:row>6</xdr:row>
      <xdr:rowOff>97631</xdr:rowOff>
    </xdr:from>
    <xdr:to>
      <xdr:col>23</xdr:col>
      <xdr:colOff>504825</xdr:colOff>
      <xdr:row>21</xdr:row>
      <xdr:rowOff>126206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DD317C9E-5A31-44A1-9926-D526A82E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173831</xdr:colOff>
      <xdr:row>39</xdr:row>
      <xdr:rowOff>107156</xdr:rowOff>
    </xdr:from>
    <xdr:to>
      <xdr:col>13</xdr:col>
      <xdr:colOff>650081</xdr:colOff>
      <xdr:row>54</xdr:row>
      <xdr:rowOff>135731</xdr:rowOff>
    </xdr:to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64BF8D69-8EE5-4C52-ADD4-286590AA3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30956</xdr:colOff>
      <xdr:row>39</xdr:row>
      <xdr:rowOff>183356</xdr:rowOff>
    </xdr:from>
    <xdr:to>
      <xdr:col>14</xdr:col>
      <xdr:colOff>211931</xdr:colOff>
      <xdr:row>55</xdr:row>
      <xdr:rowOff>21431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id="{639DEC51-4EF5-45E9-9EDA-574EA4482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173831</xdr:colOff>
      <xdr:row>35</xdr:row>
      <xdr:rowOff>145256</xdr:rowOff>
    </xdr:from>
    <xdr:to>
      <xdr:col>13</xdr:col>
      <xdr:colOff>554831</xdr:colOff>
      <xdr:row>50</xdr:row>
      <xdr:rowOff>183356</xdr:rowOff>
    </xdr:to>
    <xdr:graphicFrame macro="">
      <xdr:nvGraphicFramePr>
        <xdr:cNvPr id="12" name="Chart 14">
          <a:extLst>
            <a:ext uri="{FF2B5EF4-FFF2-40B4-BE49-F238E27FC236}">
              <a16:creationId xmlns:a16="http://schemas.microsoft.com/office/drawing/2014/main" id="{AA8D1448-E5DC-4E29-996E-3BC2718A3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288131</xdr:colOff>
      <xdr:row>44</xdr:row>
      <xdr:rowOff>50006</xdr:rowOff>
    </xdr:from>
    <xdr:to>
      <xdr:col>13</xdr:col>
      <xdr:colOff>764381</xdr:colOff>
      <xdr:row>59</xdr:row>
      <xdr:rowOff>88106</xdr:rowOff>
    </xdr:to>
    <xdr:graphicFrame macro="">
      <xdr:nvGraphicFramePr>
        <xdr:cNvPr id="13" name="Chart 15">
          <a:extLst>
            <a:ext uri="{FF2B5EF4-FFF2-40B4-BE49-F238E27FC236}">
              <a16:creationId xmlns:a16="http://schemas.microsoft.com/office/drawing/2014/main" id="{20045135-238C-46F3-B449-4AC3764F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workbookViewId="0">
      <selection activeCell="O30" sqref="O30"/>
    </sheetView>
  </sheetViews>
  <sheetFormatPr baseColWidth="10" defaultColWidth="9.140625" defaultRowHeight="15" x14ac:dyDescent="0.25"/>
  <cols>
    <col min="7" max="7" width="16.7109375" bestFit="1" customWidth="1"/>
    <col min="8" max="8" width="10.5703125" bestFit="1" customWidth="1"/>
    <col min="11" max="11" width="23.28515625" customWidth="1"/>
    <col min="14" max="14" width="23.28515625" customWidth="1"/>
    <col min="15" max="15" width="33" customWidth="1"/>
    <col min="16" max="16" width="9.5703125" bestFit="1" customWidth="1"/>
  </cols>
  <sheetData>
    <row r="1" spans="1:26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26" ht="15.75" thickBot="1" x14ac:dyDescent="0.3">
      <c r="A2" t="s">
        <v>8</v>
      </c>
      <c r="B2" t="s">
        <v>5</v>
      </c>
      <c r="C2" s="2">
        <v>100000</v>
      </c>
      <c r="D2" s="1">
        <v>2.4413000000000001E-2</v>
      </c>
      <c r="E2" s="1" t="s">
        <v>12</v>
      </c>
    </row>
    <row r="3" spans="1:26" ht="15.75" thickBot="1" x14ac:dyDescent="0.3">
      <c r="A3" t="s">
        <v>8</v>
      </c>
      <c r="B3" t="s">
        <v>5</v>
      </c>
      <c r="C3" s="1"/>
      <c r="D3" s="1"/>
      <c r="E3" s="2">
        <v>22267596</v>
      </c>
      <c r="N3" t="s">
        <v>10</v>
      </c>
      <c r="O3" t="s">
        <v>11</v>
      </c>
      <c r="P3" t="s">
        <v>4</v>
      </c>
      <c r="Z3" t="s">
        <v>15</v>
      </c>
    </row>
    <row r="4" spans="1:26" ht="15.75" thickBot="1" x14ac:dyDescent="0.3">
      <c r="A4" t="s">
        <v>8</v>
      </c>
      <c r="B4" t="s">
        <v>5</v>
      </c>
      <c r="C4" s="2">
        <v>100000</v>
      </c>
      <c r="D4" s="1">
        <v>2.58E-2</v>
      </c>
      <c r="E4" s="1" t="s">
        <v>12</v>
      </c>
      <c r="F4">
        <f>C2</f>
        <v>100000</v>
      </c>
      <c r="G4" s="3">
        <f>AVERAGE(D2:D21)</f>
        <v>2.4776200000000002E-2</v>
      </c>
      <c r="H4" s="4">
        <f>IFERROR(SUM(E2:E21)/INDEX(FREQUENCY((E2:E21),0),2),vorace)</f>
        <v>25594588</v>
      </c>
      <c r="J4">
        <f>F7</f>
        <v>100</v>
      </c>
      <c r="K4">
        <f>N4/(J4*J4)</f>
        <v>5.1199999999999997E-9</v>
      </c>
      <c r="L4" t="s">
        <v>4</v>
      </c>
      <c r="M4">
        <f>J4</f>
        <v>100</v>
      </c>
      <c r="N4" s="3">
        <f>G7</f>
        <v>5.1199999999999998E-5</v>
      </c>
      <c r="O4">
        <f>M4*M4</f>
        <v>10000</v>
      </c>
      <c r="P4">
        <v>2.2120000000000001E-4</v>
      </c>
    </row>
    <row r="5" spans="1:26" ht="15.75" thickBot="1" x14ac:dyDescent="0.3">
      <c r="A5" t="s">
        <v>8</v>
      </c>
      <c r="B5" t="s">
        <v>5</v>
      </c>
      <c r="C5" s="1"/>
      <c r="D5" s="1"/>
      <c r="E5" s="2">
        <v>28208242</v>
      </c>
      <c r="F5">
        <f>C22</f>
        <v>10000</v>
      </c>
      <c r="G5" s="3">
        <f>AVERAGE(D22:D41)</f>
        <v>2.8555E-3</v>
      </c>
      <c r="H5" s="4">
        <f>IFERROR(SUM(E22:E41)/INDEX(FREQUENCY((E22:E41),0),2),vorace)</f>
        <v>5139520</v>
      </c>
      <c r="J5">
        <f>F10</f>
        <v>500</v>
      </c>
      <c r="K5">
        <f t="shared" ref="K5:K9" si="0">N5/(J5*J5)</f>
        <v>8.9400000000000001E-10</v>
      </c>
      <c r="L5" t="s">
        <v>4</v>
      </c>
      <c r="M5">
        <f t="shared" ref="M5:M10" si="1">J5</f>
        <v>500</v>
      </c>
      <c r="N5" s="3">
        <f>G10</f>
        <v>2.2350000000000001E-4</v>
      </c>
      <c r="O5">
        <f t="shared" ref="O5:O9" si="2">M5*M5</f>
        <v>250000</v>
      </c>
      <c r="P5">
        <v>3.9746E-3</v>
      </c>
    </row>
    <row r="6" spans="1:26" ht="15.75" thickBot="1" x14ac:dyDescent="0.3">
      <c r="A6" t="s">
        <v>8</v>
      </c>
      <c r="B6" t="s">
        <v>5</v>
      </c>
      <c r="C6" s="2">
        <v>100000</v>
      </c>
      <c r="D6" s="1">
        <v>2.4487999999999999E-2</v>
      </c>
      <c r="E6" s="1" t="s">
        <v>12</v>
      </c>
      <c r="F6">
        <f>C42</f>
        <v>1000</v>
      </c>
      <c r="G6" s="3">
        <f>AVERAGE(D42:D61)</f>
        <v>4.327E-4</v>
      </c>
      <c r="H6" s="4">
        <f>IFERROR(SUM(E42:E61)/INDEX(FREQUENCY((E42:E61),0),2),vorace)</f>
        <v>150951</v>
      </c>
      <c r="J6">
        <f>F6</f>
        <v>1000</v>
      </c>
      <c r="K6">
        <f t="shared" si="0"/>
        <v>4.3270000000000002E-10</v>
      </c>
      <c r="L6" t="s">
        <v>4</v>
      </c>
      <c r="M6">
        <f t="shared" si="1"/>
        <v>1000</v>
      </c>
      <c r="N6" s="3">
        <f>G6</f>
        <v>4.327E-4</v>
      </c>
      <c r="O6">
        <f t="shared" si="2"/>
        <v>1000000</v>
      </c>
      <c r="P6">
        <v>1.2913900000000001E-2</v>
      </c>
    </row>
    <row r="7" spans="1:26" ht="15.75" thickBot="1" x14ac:dyDescent="0.3">
      <c r="A7" t="s">
        <v>8</v>
      </c>
      <c r="B7" t="s">
        <v>5</v>
      </c>
      <c r="C7" s="1"/>
      <c r="D7" s="1"/>
      <c r="E7" s="2">
        <v>26974356</v>
      </c>
      <c r="F7">
        <f>C62</f>
        <v>100</v>
      </c>
      <c r="G7" s="3">
        <f>AVERAGE(D62:D81)</f>
        <v>5.1199999999999998E-5</v>
      </c>
      <c r="H7" s="4">
        <f>IFERROR(SUM(E62:E81)/INDEX(FREQUENCY((E62:E81),0),2),vorace)</f>
        <v>4625.3999999999996</v>
      </c>
      <c r="J7">
        <f>F9</f>
        <v>5000</v>
      </c>
      <c r="K7">
        <f t="shared" si="0"/>
        <v>6.4176000000000009E-11</v>
      </c>
      <c r="L7" t="s">
        <v>4</v>
      </c>
      <c r="M7">
        <f t="shared" si="1"/>
        <v>5000</v>
      </c>
      <c r="N7" s="3">
        <f>G9</f>
        <v>1.6044000000000002E-3</v>
      </c>
      <c r="O7">
        <f t="shared" si="2"/>
        <v>25000000</v>
      </c>
      <c r="P7">
        <v>0.28515309999999999</v>
      </c>
    </row>
    <row r="8" spans="1:26" ht="15.75" thickBot="1" x14ac:dyDescent="0.3">
      <c r="A8" t="s">
        <v>8</v>
      </c>
      <c r="B8" t="s">
        <v>5</v>
      </c>
      <c r="C8" s="2">
        <v>100000</v>
      </c>
      <c r="D8" s="1">
        <v>2.5575000000000001E-2</v>
      </c>
      <c r="E8" s="1" t="s">
        <v>12</v>
      </c>
      <c r="F8">
        <f>C82</f>
        <v>50000</v>
      </c>
      <c r="G8" s="3">
        <f>AVERAGE(D82:D101)</f>
        <v>1.1958400000000001E-2</v>
      </c>
      <c r="H8" s="4">
        <f>IFERROR(SUM(E82:E101)/INDEX(FREQUENCY((E82:E101),0),2),vorace)</f>
        <v>18256433.800000001</v>
      </c>
      <c r="J8">
        <f>F5</f>
        <v>10000</v>
      </c>
      <c r="K8">
        <f t="shared" si="0"/>
        <v>2.8554999999999999E-11</v>
      </c>
      <c r="L8" t="s">
        <v>4</v>
      </c>
      <c r="M8">
        <f t="shared" si="1"/>
        <v>10000</v>
      </c>
      <c r="N8" s="3">
        <f>G5</f>
        <v>2.8555E-3</v>
      </c>
      <c r="O8">
        <f t="shared" si="2"/>
        <v>100000000</v>
      </c>
      <c r="P8">
        <v>1.1489517</v>
      </c>
    </row>
    <row r="9" spans="1:26" ht="15.75" thickBot="1" x14ac:dyDescent="0.3">
      <c r="A9" t="s">
        <v>8</v>
      </c>
      <c r="B9" t="s">
        <v>5</v>
      </c>
      <c r="C9" s="1"/>
      <c r="D9" s="1"/>
      <c r="E9" s="2">
        <v>25690110</v>
      </c>
      <c r="F9">
        <f>C102</f>
        <v>5000</v>
      </c>
      <c r="G9" s="3">
        <f>AVERAGE(D102:D121)</f>
        <v>1.6044000000000002E-3</v>
      </c>
      <c r="H9" s="4">
        <f>IFERROR(SUM(E102:E121)/INDEX(FREQUENCY((E102:E121),0),2),vorace)</f>
        <v>1777389.8</v>
      </c>
      <c r="J9">
        <f>F8</f>
        <v>50000</v>
      </c>
      <c r="K9">
        <f t="shared" si="0"/>
        <v>4.7833600000000003E-12</v>
      </c>
      <c r="L9" t="s">
        <v>4</v>
      </c>
      <c r="M9">
        <f t="shared" si="1"/>
        <v>50000</v>
      </c>
      <c r="N9" s="3">
        <f>G8</f>
        <v>1.1958400000000001E-2</v>
      </c>
      <c r="O9">
        <f t="shared" si="2"/>
        <v>2500000000</v>
      </c>
      <c r="P9">
        <v>29.180418400000001</v>
      </c>
    </row>
    <row r="10" spans="1:26" ht="15.75" thickBot="1" x14ac:dyDescent="0.3">
      <c r="A10" t="s">
        <v>8</v>
      </c>
      <c r="B10" t="s">
        <v>5</v>
      </c>
      <c r="C10" s="2">
        <v>100000</v>
      </c>
      <c r="D10" s="1">
        <v>2.4747999999999999E-2</v>
      </c>
      <c r="E10" s="1" t="s">
        <v>12</v>
      </c>
      <c r="F10">
        <f>C122</f>
        <v>500</v>
      </c>
      <c r="G10" s="3">
        <f>AVERAGE(D122:D141)</f>
        <v>2.2350000000000001E-4</v>
      </c>
      <c r="H10" s="4">
        <f>IFERROR(SUM(E122:E141)/INDEX(FREQUENCY((E122:E141),0),2),vorace)</f>
        <v>50352.3</v>
      </c>
      <c r="J10">
        <f>F4</f>
        <v>100000</v>
      </c>
      <c r="K10">
        <f>N10/(J10*LOG(J10))</f>
        <v>4.9552400000000001E-8</v>
      </c>
      <c r="L10" t="s">
        <v>7</v>
      </c>
      <c r="M10">
        <f t="shared" si="1"/>
        <v>100000</v>
      </c>
      <c r="N10" s="3">
        <f>G4</f>
        <v>2.4776200000000002E-2</v>
      </c>
      <c r="O10">
        <f>M10*LOG(M10)</f>
        <v>500000</v>
      </c>
      <c r="P10">
        <v>6.8799999999999978E-5</v>
      </c>
    </row>
    <row r="11" spans="1:26" ht="15.75" thickBot="1" x14ac:dyDescent="0.3">
      <c r="A11" t="s">
        <v>8</v>
      </c>
      <c r="B11" t="s">
        <v>6</v>
      </c>
      <c r="C11" s="1"/>
      <c r="D11" s="1"/>
      <c r="E11" s="2">
        <v>24776871</v>
      </c>
      <c r="J11">
        <v>5000</v>
      </c>
      <c r="K11">
        <f t="shared" ref="K11:K27" si="3">N11/(J11*LOG(J11))</f>
        <v>2.0713874378593028E-8</v>
      </c>
      <c r="L11" t="s">
        <v>7</v>
      </c>
      <c r="M11">
        <v>5000</v>
      </c>
      <c r="N11">
        <v>3.8309999999999999E-4</v>
      </c>
      <c r="O11">
        <f t="shared" ref="O11:O15" si="4">M11*LOG(M11)</f>
        <v>18494.850021680093</v>
      </c>
      <c r="P11">
        <v>3.8309999999999999E-4</v>
      </c>
    </row>
    <row r="12" spans="1:26" ht="15.75" thickBot="1" x14ac:dyDescent="0.3">
      <c r="A12" t="s">
        <v>8</v>
      </c>
      <c r="B12" t="s">
        <v>5</v>
      </c>
      <c r="C12" s="2">
        <v>100000</v>
      </c>
      <c r="D12" s="1">
        <v>2.4504000000000001E-2</v>
      </c>
      <c r="E12" s="1" t="s">
        <v>12</v>
      </c>
      <c r="G12" s="3"/>
      <c r="J12">
        <v>10000</v>
      </c>
      <c r="K12">
        <f t="shared" si="3"/>
        <v>1.9355E-8</v>
      </c>
      <c r="L12" t="s">
        <v>7</v>
      </c>
      <c r="M12">
        <v>10000</v>
      </c>
      <c r="N12">
        <v>7.7419999999999995E-4</v>
      </c>
      <c r="O12">
        <f t="shared" si="4"/>
        <v>40000</v>
      </c>
      <c r="P12">
        <v>7.7419999999999995E-4</v>
      </c>
    </row>
    <row r="13" spans="1:26" ht="15.75" thickBot="1" x14ac:dyDescent="0.3">
      <c r="A13" t="s">
        <v>8</v>
      </c>
      <c r="B13" t="s">
        <v>5</v>
      </c>
      <c r="C13" s="1"/>
      <c r="D13" s="1"/>
      <c r="E13" s="2">
        <v>25712266</v>
      </c>
      <c r="G13" s="3">
        <f>G10</f>
        <v>2.2350000000000001E-4</v>
      </c>
      <c r="J13">
        <v>50000</v>
      </c>
      <c r="K13">
        <f t="shared" si="3"/>
        <v>1.3430602864407446E-8</v>
      </c>
      <c r="L13" t="s">
        <v>7</v>
      </c>
      <c r="M13">
        <v>50000</v>
      </c>
      <c r="N13">
        <v>3.1554999999999999E-3</v>
      </c>
      <c r="O13">
        <f t="shared" si="4"/>
        <v>234948.50021680092</v>
      </c>
      <c r="P13">
        <v>3.1554999999999999E-3</v>
      </c>
    </row>
    <row r="14" spans="1:26" ht="15.75" thickBot="1" x14ac:dyDescent="0.3">
      <c r="A14" t="s">
        <v>8</v>
      </c>
      <c r="B14" t="s">
        <v>5</v>
      </c>
      <c r="C14" s="2">
        <v>100000</v>
      </c>
      <c r="D14" s="1">
        <v>2.47E-2</v>
      </c>
      <c r="E14" s="1" t="s">
        <v>12</v>
      </c>
      <c r="G14" s="3">
        <f>G9</f>
        <v>1.6044000000000002E-3</v>
      </c>
      <c r="J14">
        <v>100000</v>
      </c>
      <c r="K14">
        <f t="shared" si="3"/>
        <v>1.2009600000000001E-8</v>
      </c>
      <c r="L14" t="s">
        <v>7</v>
      </c>
      <c r="M14">
        <v>100000</v>
      </c>
      <c r="N14">
        <v>6.0048000000000002E-3</v>
      </c>
      <c r="O14">
        <f t="shared" si="4"/>
        <v>500000</v>
      </c>
      <c r="P14">
        <v>6.0048000000000002E-3</v>
      </c>
    </row>
    <row r="15" spans="1:26" ht="15.75" thickBot="1" x14ac:dyDescent="0.3">
      <c r="A15" t="s">
        <v>8</v>
      </c>
      <c r="B15" t="s">
        <v>5</v>
      </c>
      <c r="C15" s="1"/>
      <c r="D15" s="1"/>
      <c r="E15" s="2">
        <v>26596532</v>
      </c>
      <c r="G15" s="3">
        <f>G8</f>
        <v>1.1958400000000001E-2</v>
      </c>
      <c r="J15">
        <v>500000</v>
      </c>
      <c r="K15">
        <f t="shared" si="3"/>
        <v>1.0531166150082676E-8</v>
      </c>
      <c r="L15" t="s">
        <v>7</v>
      </c>
      <c r="M15">
        <v>500000</v>
      </c>
      <c r="N15">
        <v>3.0008400000000001E-2</v>
      </c>
      <c r="O15">
        <f t="shared" si="4"/>
        <v>2849485.0021680095</v>
      </c>
      <c r="P15">
        <v>3.0008400000000001E-2</v>
      </c>
    </row>
    <row r="16" spans="1:26" ht="15.75" thickBot="1" x14ac:dyDescent="0.3">
      <c r="A16" t="s">
        <v>8</v>
      </c>
      <c r="B16" t="s">
        <v>5</v>
      </c>
      <c r="C16" s="2">
        <v>100000</v>
      </c>
      <c r="D16" s="1">
        <v>2.4459000000000002E-2</v>
      </c>
      <c r="E16" s="1" t="s">
        <v>12</v>
      </c>
      <c r="G16" s="3">
        <f>G7</f>
        <v>5.1199999999999998E-5</v>
      </c>
      <c r="J16">
        <f>J4</f>
        <v>100</v>
      </c>
      <c r="K16">
        <f>N16/(J16*LOG(J16))</f>
        <v>2.5599999999999996E-7</v>
      </c>
      <c r="L16" t="s">
        <v>12</v>
      </c>
      <c r="M16">
        <f>J16</f>
        <v>100</v>
      </c>
      <c r="N16" s="3">
        <f>N4</f>
        <v>5.1199999999999998E-5</v>
      </c>
      <c r="O16">
        <f>M16*LOG(M16)</f>
        <v>200</v>
      </c>
      <c r="P16" s="3">
        <f>N4</f>
        <v>5.1199999999999998E-5</v>
      </c>
    </row>
    <row r="17" spans="1:16" ht="15.75" thickBot="1" x14ac:dyDescent="0.3">
      <c r="A17" t="s">
        <v>8</v>
      </c>
      <c r="B17" t="s">
        <v>5</v>
      </c>
      <c r="C17" s="1"/>
      <c r="D17" s="1"/>
      <c r="E17" s="2">
        <v>23476963</v>
      </c>
      <c r="G17" s="3">
        <f>G6</f>
        <v>4.327E-4</v>
      </c>
      <c r="J17">
        <f t="shared" ref="J17:J22" si="5">J5</f>
        <v>500</v>
      </c>
      <c r="K17">
        <f t="shared" si="3"/>
        <v>1.656187357702657E-7</v>
      </c>
      <c r="L17" t="s">
        <v>12</v>
      </c>
      <c r="M17">
        <f t="shared" ref="M17:M22" si="6">J17</f>
        <v>500</v>
      </c>
      <c r="N17" s="3">
        <f t="shared" ref="N17:N22" si="7">N5</f>
        <v>2.2350000000000001E-4</v>
      </c>
      <c r="O17">
        <f t="shared" ref="O17:O27" si="8">M17*LOG(M17)</f>
        <v>1349.4850021680095</v>
      </c>
      <c r="P17" s="3">
        <f t="shared" ref="P17:P22" si="9">N5</f>
        <v>2.2350000000000001E-4</v>
      </c>
    </row>
    <row r="18" spans="1:16" ht="15.75" thickBot="1" x14ac:dyDescent="0.3">
      <c r="A18" t="s">
        <v>8</v>
      </c>
      <c r="B18" t="s">
        <v>5</v>
      </c>
      <c r="C18" s="2">
        <v>100000</v>
      </c>
      <c r="D18" s="1">
        <v>2.4648E-2</v>
      </c>
      <c r="E18" s="1" t="s">
        <v>12</v>
      </c>
      <c r="G18" s="3">
        <f>G5</f>
        <v>2.8555E-3</v>
      </c>
      <c r="J18">
        <f t="shared" si="5"/>
        <v>1000</v>
      </c>
      <c r="K18">
        <f>N18/(J18*LOG(J18))</f>
        <v>1.4423333333333333E-7</v>
      </c>
      <c r="L18" t="s">
        <v>12</v>
      </c>
      <c r="M18">
        <f t="shared" si="6"/>
        <v>1000</v>
      </c>
      <c r="N18" s="3">
        <f t="shared" si="7"/>
        <v>4.327E-4</v>
      </c>
      <c r="O18">
        <f t="shared" si="8"/>
        <v>3000</v>
      </c>
      <c r="P18" s="3">
        <f t="shared" si="9"/>
        <v>4.327E-4</v>
      </c>
    </row>
    <row r="19" spans="1:16" ht="15.75" thickBot="1" x14ac:dyDescent="0.3">
      <c r="A19" t="s">
        <v>8</v>
      </c>
      <c r="B19" t="s">
        <v>5</v>
      </c>
      <c r="C19" s="1"/>
      <c r="D19" s="1"/>
      <c r="E19" s="2">
        <v>27101876</v>
      </c>
      <c r="G19" s="3">
        <f>G4</f>
        <v>2.4776200000000002E-2</v>
      </c>
      <c r="J19">
        <f t="shared" si="5"/>
        <v>5000</v>
      </c>
      <c r="K19">
        <f t="shared" si="3"/>
        <v>8.6748473121938558E-8</v>
      </c>
      <c r="L19" t="s">
        <v>12</v>
      </c>
      <c r="M19">
        <f t="shared" si="6"/>
        <v>5000</v>
      </c>
      <c r="N19" s="3">
        <f t="shared" si="7"/>
        <v>1.6044000000000002E-3</v>
      </c>
      <c r="O19">
        <f t="shared" si="8"/>
        <v>18494.850021680093</v>
      </c>
      <c r="P19" s="3">
        <f t="shared" si="9"/>
        <v>1.6044000000000002E-3</v>
      </c>
    </row>
    <row r="20" spans="1:16" ht="15.75" thickBot="1" x14ac:dyDescent="0.3">
      <c r="A20" t="s">
        <v>8</v>
      </c>
      <c r="B20" t="s">
        <v>5</v>
      </c>
      <c r="C20" s="2">
        <v>100000</v>
      </c>
      <c r="D20" s="1">
        <v>2.4427000000000001E-2</v>
      </c>
      <c r="E20" s="1" t="s">
        <v>12</v>
      </c>
      <c r="J20">
        <f t="shared" si="5"/>
        <v>10000</v>
      </c>
      <c r="K20">
        <f t="shared" si="3"/>
        <v>7.1387500000000003E-8</v>
      </c>
      <c r="L20" t="s">
        <v>12</v>
      </c>
      <c r="M20">
        <f t="shared" si="6"/>
        <v>10000</v>
      </c>
      <c r="N20" s="3">
        <f t="shared" si="7"/>
        <v>2.8555E-3</v>
      </c>
      <c r="O20">
        <f t="shared" si="8"/>
        <v>40000</v>
      </c>
      <c r="P20" s="3">
        <f t="shared" si="9"/>
        <v>2.8555E-3</v>
      </c>
    </row>
    <row r="21" spans="1:16" ht="15.75" thickBot="1" x14ac:dyDescent="0.3">
      <c r="A21" t="s">
        <v>8</v>
      </c>
      <c r="B21" t="s">
        <v>6</v>
      </c>
      <c r="C21" s="1"/>
      <c r="D21" s="1"/>
      <c r="E21" s="2">
        <v>25141068</v>
      </c>
      <c r="J21">
        <f t="shared" si="5"/>
        <v>50000</v>
      </c>
      <c r="K21">
        <f t="shared" si="3"/>
        <v>5.0897962698060536E-8</v>
      </c>
      <c r="L21" t="s">
        <v>12</v>
      </c>
      <c r="M21">
        <f t="shared" si="6"/>
        <v>50000</v>
      </c>
      <c r="N21" s="3">
        <f t="shared" si="7"/>
        <v>1.1958400000000001E-2</v>
      </c>
      <c r="O21">
        <f t="shared" si="8"/>
        <v>234948.50021680092</v>
      </c>
      <c r="P21" s="3">
        <f t="shared" si="9"/>
        <v>1.1958400000000001E-2</v>
      </c>
    </row>
    <row r="22" spans="1:16" ht="15.75" thickBot="1" x14ac:dyDescent="0.3">
      <c r="A22" t="s">
        <v>8</v>
      </c>
      <c r="B22" t="s">
        <v>5</v>
      </c>
      <c r="C22" s="2">
        <v>10000</v>
      </c>
      <c r="D22" s="1">
        <v>2.8149999999999998E-3</v>
      </c>
      <c r="E22" s="1" t="s">
        <v>12</v>
      </c>
      <c r="J22">
        <f t="shared" si="5"/>
        <v>100000</v>
      </c>
      <c r="K22">
        <f>N22/(J22*LOG(J22))</f>
        <v>4.9552400000000001E-8</v>
      </c>
      <c r="L22" t="s">
        <v>9</v>
      </c>
      <c r="M22">
        <f t="shared" si="6"/>
        <v>100000</v>
      </c>
      <c r="N22" s="3">
        <f t="shared" si="7"/>
        <v>2.4776200000000002E-2</v>
      </c>
      <c r="O22">
        <f>M22*LOG(M22)</f>
        <v>500000</v>
      </c>
      <c r="P22" s="3">
        <f t="shared" si="9"/>
        <v>2.4776200000000002E-2</v>
      </c>
    </row>
    <row r="23" spans="1:16" ht="15.75" thickBot="1" x14ac:dyDescent="0.3">
      <c r="A23" t="s">
        <v>8</v>
      </c>
      <c r="B23" t="s">
        <v>5</v>
      </c>
      <c r="C23" s="1"/>
      <c r="D23" s="1"/>
      <c r="E23" s="2">
        <v>5221365</v>
      </c>
      <c r="J23">
        <v>5000</v>
      </c>
      <c r="K23">
        <f t="shared" si="3"/>
        <v>3.3987839818281332E-8</v>
      </c>
      <c r="L23" t="s">
        <v>9</v>
      </c>
      <c r="M23">
        <v>5000</v>
      </c>
      <c r="N23">
        <v>6.2859999999999999E-4</v>
      </c>
      <c r="O23">
        <f t="shared" si="8"/>
        <v>18494.850021680093</v>
      </c>
      <c r="P23">
        <v>6.2859999999999999E-4</v>
      </c>
    </row>
    <row r="24" spans="1:16" ht="15.75" thickBot="1" x14ac:dyDescent="0.3">
      <c r="A24" t="s">
        <v>8</v>
      </c>
      <c r="B24" t="s">
        <v>5</v>
      </c>
      <c r="C24" s="2">
        <v>10000</v>
      </c>
      <c r="D24" s="1">
        <v>3.2320000000000001E-3</v>
      </c>
      <c r="E24" s="1" t="s">
        <v>12</v>
      </c>
      <c r="J24">
        <v>10000</v>
      </c>
      <c r="K24">
        <f t="shared" si="3"/>
        <v>2.7472500000000003E-8</v>
      </c>
      <c r="L24" t="s">
        <v>9</v>
      </c>
      <c r="M24">
        <v>10000</v>
      </c>
      <c r="N24">
        <v>1.0989000000000001E-3</v>
      </c>
      <c r="O24">
        <f t="shared" si="8"/>
        <v>40000</v>
      </c>
      <c r="P24">
        <v>1.0989000000000001E-3</v>
      </c>
    </row>
    <row r="25" spans="1:16" ht="15.75" thickBot="1" x14ac:dyDescent="0.3">
      <c r="A25" t="s">
        <v>8</v>
      </c>
      <c r="B25" t="s">
        <v>5</v>
      </c>
      <c r="C25" s="1"/>
      <c r="D25" s="1"/>
      <c r="E25" s="2">
        <v>5144854</v>
      </c>
      <c r="J25">
        <v>50000</v>
      </c>
      <c r="K25">
        <f t="shared" si="3"/>
        <v>2.1119096293108323E-8</v>
      </c>
      <c r="L25" t="s">
        <v>9</v>
      </c>
      <c r="M25">
        <v>50000</v>
      </c>
      <c r="N25">
        <v>4.9619E-3</v>
      </c>
      <c r="O25">
        <f t="shared" si="8"/>
        <v>234948.50021680092</v>
      </c>
      <c r="P25">
        <v>4.9619E-3</v>
      </c>
    </row>
    <row r="26" spans="1:16" ht="15.75" thickBot="1" x14ac:dyDescent="0.3">
      <c r="A26" t="s">
        <v>8</v>
      </c>
      <c r="B26" t="s">
        <v>5</v>
      </c>
      <c r="C26" s="2">
        <v>10000</v>
      </c>
      <c r="D26" s="1">
        <v>2.5360000000000001E-3</v>
      </c>
      <c r="E26" s="1" t="s">
        <v>12</v>
      </c>
      <c r="J26">
        <v>100000</v>
      </c>
      <c r="K26">
        <f t="shared" si="3"/>
        <v>1.8308599999999997E-8</v>
      </c>
      <c r="L26" t="s">
        <v>9</v>
      </c>
      <c r="M26">
        <v>100000</v>
      </c>
      <c r="N26">
        <v>9.1542999999999989E-3</v>
      </c>
      <c r="O26">
        <f t="shared" si="8"/>
        <v>500000</v>
      </c>
      <c r="P26">
        <v>9.1542999999999989E-3</v>
      </c>
    </row>
    <row r="27" spans="1:16" ht="15.75" thickBot="1" x14ac:dyDescent="0.3">
      <c r="A27" t="s">
        <v>8</v>
      </c>
      <c r="B27" t="s">
        <v>5</v>
      </c>
      <c r="C27" s="1"/>
      <c r="D27" s="1"/>
      <c r="E27" s="2">
        <v>5125795</v>
      </c>
      <c r="J27">
        <v>500000</v>
      </c>
      <c r="K27">
        <f t="shared" si="3"/>
        <v>1.6454868147867311E-8</v>
      </c>
      <c r="L27" t="s">
        <v>9</v>
      </c>
      <c r="M27">
        <v>500000</v>
      </c>
      <c r="N27">
        <v>4.6887899999999996E-2</v>
      </c>
      <c r="O27">
        <f t="shared" si="8"/>
        <v>2849485.0021680095</v>
      </c>
      <c r="P27">
        <v>4.6887899999999996E-2</v>
      </c>
    </row>
    <row r="28" spans="1:16" ht="15.75" thickBot="1" x14ac:dyDescent="0.3">
      <c r="A28" t="s">
        <v>8</v>
      </c>
      <c r="B28" t="s">
        <v>5</v>
      </c>
      <c r="C28" s="2">
        <v>10000</v>
      </c>
      <c r="D28" s="1">
        <v>2.3400000000000001E-3</v>
      </c>
      <c r="E28" s="1" t="s">
        <v>12</v>
      </c>
    </row>
    <row r="29" spans="1:16" ht="15.75" thickBot="1" x14ac:dyDescent="0.3">
      <c r="A29" t="s">
        <v>8</v>
      </c>
      <c r="B29" t="s">
        <v>5</v>
      </c>
      <c r="C29" s="1"/>
      <c r="D29" s="1"/>
      <c r="E29" s="2">
        <v>4826142</v>
      </c>
    </row>
    <row r="30" spans="1:16" ht="15.75" thickBot="1" x14ac:dyDescent="0.3">
      <c r="A30" t="s">
        <v>8</v>
      </c>
      <c r="B30" t="s">
        <v>5</v>
      </c>
      <c r="C30" s="2">
        <v>10000</v>
      </c>
      <c r="D30" s="1">
        <v>2.859E-3</v>
      </c>
      <c r="E30" s="1" t="s">
        <v>12</v>
      </c>
    </row>
    <row r="31" spans="1:16" ht="15.75" thickBot="1" x14ac:dyDescent="0.3">
      <c r="A31" t="s">
        <v>8</v>
      </c>
      <c r="B31" t="s">
        <v>6</v>
      </c>
      <c r="C31" s="1"/>
      <c r="D31" s="1"/>
      <c r="E31" s="2">
        <v>5357646</v>
      </c>
    </row>
    <row r="32" spans="1:16" ht="15.75" thickBot="1" x14ac:dyDescent="0.3">
      <c r="A32" t="s">
        <v>8</v>
      </c>
      <c r="B32" t="s">
        <v>5</v>
      </c>
      <c r="C32" s="2">
        <v>10000</v>
      </c>
      <c r="D32" s="1">
        <v>3.4650000000000002E-3</v>
      </c>
      <c r="E32" s="1" t="s">
        <v>12</v>
      </c>
      <c r="L32" t="s">
        <v>16</v>
      </c>
    </row>
    <row r="33" spans="1:23" ht="15.75" thickBot="1" x14ac:dyDescent="0.3">
      <c r="A33" t="s">
        <v>8</v>
      </c>
      <c r="B33" t="s">
        <v>5</v>
      </c>
      <c r="C33" s="1"/>
      <c r="D33" s="1"/>
      <c r="E33" s="2">
        <v>4875365</v>
      </c>
    </row>
    <row r="34" spans="1:23" ht="15.75" thickBot="1" x14ac:dyDescent="0.3">
      <c r="A34" t="s">
        <v>8</v>
      </c>
      <c r="B34" t="s">
        <v>5</v>
      </c>
      <c r="C34" s="2">
        <v>10000</v>
      </c>
      <c r="D34" s="1">
        <v>2.284E-3</v>
      </c>
      <c r="E34" s="1" t="s">
        <v>12</v>
      </c>
    </row>
    <row r="35" spans="1:23" ht="15.75" thickBot="1" x14ac:dyDescent="0.3">
      <c r="A35" t="s">
        <v>8</v>
      </c>
      <c r="B35" t="s">
        <v>5</v>
      </c>
      <c r="C35" s="1"/>
      <c r="D35" s="1"/>
      <c r="E35" s="2">
        <v>5085327</v>
      </c>
    </row>
    <row r="36" spans="1:23" ht="15.75" thickBot="1" x14ac:dyDescent="0.3">
      <c r="A36" t="s">
        <v>8</v>
      </c>
      <c r="B36" t="s">
        <v>5</v>
      </c>
      <c r="C36" s="2">
        <v>10000</v>
      </c>
      <c r="D36" s="1">
        <v>3.3809999999999999E-3</v>
      </c>
      <c r="E36" s="1" t="s">
        <v>12</v>
      </c>
    </row>
    <row r="37" spans="1:23" ht="15.75" thickBot="1" x14ac:dyDescent="0.3">
      <c r="A37" t="s">
        <v>8</v>
      </c>
      <c r="B37" t="s">
        <v>5</v>
      </c>
      <c r="C37" s="1"/>
      <c r="D37" s="1"/>
      <c r="E37" s="2">
        <v>5307998</v>
      </c>
    </row>
    <row r="38" spans="1:23" ht="15.75" thickBot="1" x14ac:dyDescent="0.3">
      <c r="A38" t="s">
        <v>8</v>
      </c>
      <c r="B38" t="s">
        <v>5</v>
      </c>
      <c r="C38" s="2">
        <v>10000</v>
      </c>
      <c r="D38" s="1">
        <v>2.8189999999999999E-3</v>
      </c>
      <c r="E38" s="1" t="s">
        <v>12</v>
      </c>
    </row>
    <row r="39" spans="1:23" ht="15.75" thickBot="1" x14ac:dyDescent="0.3">
      <c r="A39" t="s">
        <v>8</v>
      </c>
      <c r="B39" t="s">
        <v>5</v>
      </c>
      <c r="C39" s="1"/>
      <c r="D39" s="1"/>
      <c r="E39" s="2">
        <v>4995454</v>
      </c>
    </row>
    <row r="40" spans="1:23" ht="15.75" thickBot="1" x14ac:dyDescent="0.3">
      <c r="A40" t="s">
        <v>8</v>
      </c>
      <c r="B40" t="s">
        <v>5</v>
      </c>
      <c r="C40" s="2">
        <v>10000</v>
      </c>
      <c r="D40" s="1">
        <v>2.8240000000000001E-3</v>
      </c>
      <c r="E40" s="1" t="s">
        <v>12</v>
      </c>
    </row>
    <row r="41" spans="1:23" ht="15.75" thickBot="1" x14ac:dyDescent="0.3">
      <c r="A41" t="s">
        <v>8</v>
      </c>
      <c r="B41" t="s">
        <v>6</v>
      </c>
      <c r="C41" s="1"/>
      <c r="D41" s="1"/>
      <c r="E41" s="2">
        <v>5455254</v>
      </c>
      <c r="W41" t="s">
        <v>14</v>
      </c>
    </row>
    <row r="42" spans="1:23" ht="15.75" thickBot="1" x14ac:dyDescent="0.3">
      <c r="A42" t="s">
        <v>8</v>
      </c>
      <c r="B42" t="s">
        <v>5</v>
      </c>
      <c r="C42" s="2">
        <v>1000</v>
      </c>
      <c r="D42" s="1">
        <v>2.7900000000000001E-4</v>
      </c>
      <c r="E42" s="1" t="s">
        <v>12</v>
      </c>
    </row>
    <row r="43" spans="1:23" ht="15.75" thickBot="1" x14ac:dyDescent="0.3">
      <c r="A43" t="s">
        <v>8</v>
      </c>
      <c r="B43" t="s">
        <v>5</v>
      </c>
      <c r="C43" s="1"/>
      <c r="D43" s="1"/>
      <c r="E43" s="2">
        <v>130600</v>
      </c>
    </row>
    <row r="44" spans="1:23" ht="15.75" thickBot="1" x14ac:dyDescent="0.3">
      <c r="A44" t="s">
        <v>8</v>
      </c>
      <c r="B44" t="s">
        <v>5</v>
      </c>
      <c r="C44" s="2">
        <v>1000</v>
      </c>
      <c r="D44" s="1">
        <v>4.6299999999999998E-4</v>
      </c>
      <c r="E44" s="1" t="s">
        <v>12</v>
      </c>
    </row>
    <row r="45" spans="1:23" ht="15.75" thickBot="1" x14ac:dyDescent="0.3">
      <c r="A45" t="s">
        <v>8</v>
      </c>
      <c r="B45" t="s">
        <v>5</v>
      </c>
      <c r="C45" s="1"/>
      <c r="D45" s="1"/>
      <c r="E45" s="2">
        <v>150430</v>
      </c>
    </row>
    <row r="46" spans="1:23" ht="15.75" thickBot="1" x14ac:dyDescent="0.3">
      <c r="A46" t="s">
        <v>8</v>
      </c>
      <c r="B46" t="s">
        <v>5</v>
      </c>
      <c r="C46" s="2">
        <v>1000</v>
      </c>
      <c r="D46" s="1">
        <v>4.8299999999999998E-4</v>
      </c>
      <c r="E46" s="1" t="s">
        <v>12</v>
      </c>
    </row>
    <row r="47" spans="1:23" ht="15.75" thickBot="1" x14ac:dyDescent="0.3">
      <c r="A47" t="s">
        <v>8</v>
      </c>
      <c r="B47" t="s">
        <v>5</v>
      </c>
      <c r="C47" s="1"/>
      <c r="D47" s="1"/>
      <c r="E47" s="2">
        <v>146370</v>
      </c>
    </row>
    <row r="48" spans="1:23" ht="15.75" thickBot="1" x14ac:dyDescent="0.3">
      <c r="A48" t="s">
        <v>8</v>
      </c>
      <c r="B48" t="s">
        <v>5</v>
      </c>
      <c r="C48" s="2">
        <v>1000</v>
      </c>
      <c r="D48" s="1">
        <v>3.79E-4</v>
      </c>
      <c r="E48" s="1" t="s">
        <v>12</v>
      </c>
    </row>
    <row r="49" spans="1:5" ht="15.75" thickBot="1" x14ac:dyDescent="0.3">
      <c r="A49" t="s">
        <v>8</v>
      </c>
      <c r="B49" t="s">
        <v>5</v>
      </c>
      <c r="C49" s="1"/>
      <c r="D49" s="1"/>
      <c r="E49" s="2">
        <v>157008</v>
      </c>
    </row>
    <row r="50" spans="1:5" ht="15.75" thickBot="1" x14ac:dyDescent="0.3">
      <c r="A50" t="s">
        <v>8</v>
      </c>
      <c r="B50" t="s">
        <v>5</v>
      </c>
      <c r="C50" s="2">
        <v>1000</v>
      </c>
      <c r="D50" s="1">
        <v>4.1599999999999997E-4</v>
      </c>
      <c r="E50" s="1" t="s">
        <v>12</v>
      </c>
    </row>
    <row r="51" spans="1:5" ht="15.75" thickBot="1" x14ac:dyDescent="0.3">
      <c r="A51" t="s">
        <v>8</v>
      </c>
      <c r="B51" t="s">
        <v>6</v>
      </c>
      <c r="C51" s="1"/>
      <c r="D51" s="1"/>
      <c r="E51" s="2">
        <v>163836</v>
      </c>
    </row>
    <row r="52" spans="1:5" ht="15.75" thickBot="1" x14ac:dyDescent="0.3">
      <c r="A52" t="s">
        <v>8</v>
      </c>
      <c r="B52" t="s">
        <v>5</v>
      </c>
      <c r="C52" s="2">
        <v>1000</v>
      </c>
      <c r="D52" s="1">
        <v>4.8500000000000003E-4</v>
      </c>
      <c r="E52" s="1" t="s">
        <v>12</v>
      </c>
    </row>
    <row r="53" spans="1:5" ht="15.75" thickBot="1" x14ac:dyDescent="0.3">
      <c r="A53" t="s">
        <v>8</v>
      </c>
      <c r="B53" t="s">
        <v>5</v>
      </c>
      <c r="C53" s="1"/>
      <c r="D53" s="1"/>
      <c r="E53" s="2">
        <v>161176</v>
      </c>
    </row>
    <row r="54" spans="1:5" ht="15.75" thickBot="1" x14ac:dyDescent="0.3">
      <c r="A54" t="s">
        <v>8</v>
      </c>
      <c r="B54" t="s">
        <v>5</v>
      </c>
      <c r="C54" s="2">
        <v>1000</v>
      </c>
      <c r="D54" s="1">
        <v>4.0000000000000002E-4</v>
      </c>
      <c r="E54" s="1" t="s">
        <v>12</v>
      </c>
    </row>
    <row r="55" spans="1:5" ht="15.75" thickBot="1" x14ac:dyDescent="0.3">
      <c r="A55" t="s">
        <v>8</v>
      </c>
      <c r="B55" t="s">
        <v>5</v>
      </c>
      <c r="C55" s="1"/>
      <c r="D55" s="1"/>
      <c r="E55" s="2">
        <v>147258</v>
      </c>
    </row>
    <row r="56" spans="1:5" ht="15.75" thickBot="1" x14ac:dyDescent="0.3">
      <c r="A56" t="s">
        <v>8</v>
      </c>
      <c r="B56" t="s">
        <v>5</v>
      </c>
      <c r="C56" s="2">
        <v>1000</v>
      </c>
      <c r="D56" s="1">
        <v>4.4099999999999999E-4</v>
      </c>
      <c r="E56" s="1" t="s">
        <v>12</v>
      </c>
    </row>
    <row r="57" spans="1:5" ht="15.75" thickBot="1" x14ac:dyDescent="0.3">
      <c r="A57" t="s">
        <v>8</v>
      </c>
      <c r="B57" t="s">
        <v>5</v>
      </c>
      <c r="C57" s="1"/>
      <c r="D57" s="1"/>
      <c r="E57" s="2">
        <v>150442</v>
      </c>
    </row>
    <row r="58" spans="1:5" ht="15.75" thickBot="1" x14ac:dyDescent="0.3">
      <c r="A58" t="s">
        <v>8</v>
      </c>
      <c r="B58" t="s">
        <v>5</v>
      </c>
      <c r="C58" s="2">
        <v>1000</v>
      </c>
      <c r="D58" s="1">
        <v>5.8299999999999997E-4</v>
      </c>
      <c r="E58" s="1" t="s">
        <v>12</v>
      </c>
    </row>
    <row r="59" spans="1:5" ht="15.75" thickBot="1" x14ac:dyDescent="0.3">
      <c r="A59" t="s">
        <v>8</v>
      </c>
      <c r="B59" t="s">
        <v>5</v>
      </c>
      <c r="C59" s="1"/>
      <c r="D59" s="1"/>
      <c r="E59" s="2">
        <v>155467</v>
      </c>
    </row>
    <row r="60" spans="1:5" ht="15.75" thickBot="1" x14ac:dyDescent="0.3">
      <c r="A60" t="s">
        <v>8</v>
      </c>
      <c r="B60" t="s">
        <v>5</v>
      </c>
      <c r="C60" s="2">
        <v>1000</v>
      </c>
      <c r="D60" s="1">
        <v>3.9800000000000002E-4</v>
      </c>
      <c r="E60" s="1" t="s">
        <v>12</v>
      </c>
    </row>
    <row r="61" spans="1:5" ht="15.75" thickBot="1" x14ac:dyDescent="0.3">
      <c r="A61" t="s">
        <v>8</v>
      </c>
      <c r="B61" t="s">
        <v>6</v>
      </c>
      <c r="C61" s="1"/>
      <c r="D61" s="1"/>
      <c r="E61" s="2">
        <v>146923</v>
      </c>
    </row>
    <row r="62" spans="1:5" ht="15.75" thickBot="1" x14ac:dyDescent="0.3">
      <c r="A62" t="s">
        <v>9</v>
      </c>
      <c r="B62" t="s">
        <v>5</v>
      </c>
      <c r="C62" s="2">
        <v>100</v>
      </c>
      <c r="D62" s="1">
        <v>5.5000000000000002E-5</v>
      </c>
      <c r="E62" s="1" t="s">
        <v>12</v>
      </c>
    </row>
    <row r="63" spans="1:5" ht="15.75" thickBot="1" x14ac:dyDescent="0.3">
      <c r="A63" t="s">
        <v>9</v>
      </c>
      <c r="B63" t="s">
        <v>5</v>
      </c>
      <c r="C63" s="1"/>
      <c r="D63" s="1"/>
      <c r="E63" s="2">
        <v>4960</v>
      </c>
    </row>
    <row r="64" spans="1:5" ht="15.75" thickBot="1" x14ac:dyDescent="0.3">
      <c r="A64" t="s">
        <v>9</v>
      </c>
      <c r="B64" t="s">
        <v>5</v>
      </c>
      <c r="C64" s="2">
        <v>100</v>
      </c>
      <c r="D64" s="1">
        <v>6.0999999999999999E-5</v>
      </c>
      <c r="E64" s="1" t="s">
        <v>12</v>
      </c>
    </row>
    <row r="65" spans="1:5" ht="15.75" thickBot="1" x14ac:dyDescent="0.3">
      <c r="A65" t="s">
        <v>9</v>
      </c>
      <c r="B65" t="s">
        <v>5</v>
      </c>
      <c r="C65" s="1"/>
      <c r="D65" s="1"/>
      <c r="E65" s="2">
        <v>3878</v>
      </c>
    </row>
    <row r="66" spans="1:5" ht="15.75" thickBot="1" x14ac:dyDescent="0.3">
      <c r="A66" t="s">
        <v>9</v>
      </c>
      <c r="B66" t="s">
        <v>5</v>
      </c>
      <c r="C66" s="2">
        <v>100</v>
      </c>
      <c r="D66" s="1">
        <v>4.5000000000000003E-5</v>
      </c>
      <c r="E66" s="1" t="s">
        <v>12</v>
      </c>
    </row>
    <row r="67" spans="1:5" ht="15.75" thickBot="1" x14ac:dyDescent="0.3">
      <c r="A67" t="s">
        <v>9</v>
      </c>
      <c r="B67" t="s">
        <v>5</v>
      </c>
      <c r="C67" s="1"/>
      <c r="D67" s="1"/>
      <c r="E67" s="2">
        <v>5030</v>
      </c>
    </row>
    <row r="68" spans="1:5" ht="15.75" thickBot="1" x14ac:dyDescent="0.3">
      <c r="A68" t="s">
        <v>9</v>
      </c>
      <c r="B68" t="s">
        <v>5</v>
      </c>
      <c r="C68" s="2">
        <v>100</v>
      </c>
      <c r="D68" s="1">
        <v>5.5999999999999999E-5</v>
      </c>
      <c r="E68" s="1" t="s">
        <v>12</v>
      </c>
    </row>
    <row r="69" spans="1:5" ht="15.75" thickBot="1" x14ac:dyDescent="0.3">
      <c r="A69" t="s">
        <v>9</v>
      </c>
      <c r="B69" t="s">
        <v>5</v>
      </c>
      <c r="C69" s="1"/>
      <c r="D69" s="1"/>
      <c r="E69" s="2">
        <v>4360</v>
      </c>
    </row>
    <row r="70" spans="1:5" ht="15.75" thickBot="1" x14ac:dyDescent="0.3">
      <c r="A70" t="s">
        <v>9</v>
      </c>
      <c r="B70" t="s">
        <v>5</v>
      </c>
      <c r="C70" s="2">
        <v>100</v>
      </c>
      <c r="D70" s="1">
        <v>3.4E-5</v>
      </c>
      <c r="E70" s="1" t="s">
        <v>12</v>
      </c>
    </row>
    <row r="71" spans="1:5" ht="15.75" thickBot="1" x14ac:dyDescent="0.3">
      <c r="A71" t="s">
        <v>9</v>
      </c>
      <c r="B71" t="s">
        <v>6</v>
      </c>
      <c r="C71" s="1"/>
      <c r="D71" s="1"/>
      <c r="E71" s="2">
        <v>4087</v>
      </c>
    </row>
    <row r="72" spans="1:5" ht="15.75" thickBot="1" x14ac:dyDescent="0.3">
      <c r="A72" t="s">
        <v>9</v>
      </c>
      <c r="B72" t="s">
        <v>5</v>
      </c>
      <c r="C72" s="2">
        <v>100</v>
      </c>
      <c r="D72" s="1">
        <v>4.6E-5</v>
      </c>
      <c r="E72" s="1" t="s">
        <v>12</v>
      </c>
    </row>
    <row r="73" spans="1:5" ht="15.75" thickBot="1" x14ac:dyDescent="0.3">
      <c r="A73" t="s">
        <v>9</v>
      </c>
      <c r="B73" t="s">
        <v>5</v>
      </c>
      <c r="C73" s="1"/>
      <c r="D73" s="1"/>
      <c r="E73" s="2">
        <v>4632</v>
      </c>
    </row>
    <row r="74" spans="1:5" ht="15.75" thickBot="1" x14ac:dyDescent="0.3">
      <c r="A74" t="s">
        <v>9</v>
      </c>
      <c r="B74" t="s">
        <v>5</v>
      </c>
      <c r="C74" s="2">
        <v>100</v>
      </c>
      <c r="D74" s="1">
        <v>5.1E-5</v>
      </c>
      <c r="E74" s="1" t="s">
        <v>12</v>
      </c>
    </row>
    <row r="75" spans="1:5" ht="15.75" thickBot="1" x14ac:dyDescent="0.3">
      <c r="A75" t="s">
        <v>9</v>
      </c>
      <c r="B75" t="s">
        <v>5</v>
      </c>
      <c r="C75" s="1"/>
      <c r="D75" s="1"/>
      <c r="E75" s="2">
        <v>4971</v>
      </c>
    </row>
    <row r="76" spans="1:5" ht="15.75" thickBot="1" x14ac:dyDescent="0.3">
      <c r="A76" t="s">
        <v>9</v>
      </c>
      <c r="B76" t="s">
        <v>5</v>
      </c>
      <c r="C76" s="2">
        <v>100</v>
      </c>
      <c r="D76" s="1">
        <v>5.3999999999999998E-5</v>
      </c>
      <c r="E76" s="1" t="s">
        <v>12</v>
      </c>
    </row>
    <row r="77" spans="1:5" ht="15.75" thickBot="1" x14ac:dyDescent="0.3">
      <c r="A77" t="s">
        <v>9</v>
      </c>
      <c r="B77" t="s">
        <v>5</v>
      </c>
      <c r="C77" s="1"/>
      <c r="D77" s="1"/>
      <c r="E77" s="2">
        <v>4397</v>
      </c>
    </row>
    <row r="78" spans="1:5" ht="15.75" thickBot="1" x14ac:dyDescent="0.3">
      <c r="A78" t="s">
        <v>9</v>
      </c>
      <c r="B78" t="s">
        <v>5</v>
      </c>
      <c r="C78" s="2">
        <v>100</v>
      </c>
      <c r="D78" s="1">
        <v>5.1E-5</v>
      </c>
      <c r="E78" s="1" t="s">
        <v>12</v>
      </c>
    </row>
    <row r="79" spans="1:5" ht="15.75" thickBot="1" x14ac:dyDescent="0.3">
      <c r="A79" t="s">
        <v>9</v>
      </c>
      <c r="B79" t="s">
        <v>5</v>
      </c>
      <c r="C79" s="1"/>
      <c r="D79" s="1"/>
      <c r="E79" s="2">
        <v>4968</v>
      </c>
    </row>
    <row r="80" spans="1:5" ht="15.75" thickBot="1" x14ac:dyDescent="0.3">
      <c r="A80" t="s">
        <v>9</v>
      </c>
      <c r="B80" t="s">
        <v>5</v>
      </c>
      <c r="C80" s="2">
        <v>100</v>
      </c>
      <c r="D80" s="1">
        <v>5.8999999999999998E-5</v>
      </c>
      <c r="E80" s="1" t="s">
        <v>12</v>
      </c>
    </row>
    <row r="81" spans="1:5" ht="15.75" thickBot="1" x14ac:dyDescent="0.3">
      <c r="A81" t="s">
        <v>9</v>
      </c>
      <c r="B81" t="s">
        <v>6</v>
      </c>
      <c r="C81" s="1"/>
      <c r="D81" s="1"/>
      <c r="E81" s="2">
        <v>4971</v>
      </c>
    </row>
    <row r="82" spans="1:5" ht="15.75" thickBot="1" x14ac:dyDescent="0.3">
      <c r="A82" t="s">
        <v>9</v>
      </c>
      <c r="B82" t="s">
        <v>5</v>
      </c>
      <c r="C82" s="2">
        <v>50000</v>
      </c>
      <c r="D82" s="1">
        <v>1.1873E-2</v>
      </c>
      <c r="E82" s="1" t="s">
        <v>12</v>
      </c>
    </row>
    <row r="83" spans="1:5" ht="15.75" thickBot="1" x14ac:dyDescent="0.3">
      <c r="A83" t="s">
        <v>9</v>
      </c>
      <c r="B83" t="s">
        <v>5</v>
      </c>
      <c r="C83" s="1"/>
      <c r="D83" s="1"/>
      <c r="E83" s="2">
        <v>17867219</v>
      </c>
    </row>
    <row r="84" spans="1:5" ht="15.75" thickBot="1" x14ac:dyDescent="0.3">
      <c r="A84" t="s">
        <v>9</v>
      </c>
      <c r="B84" t="s">
        <v>5</v>
      </c>
      <c r="C84" s="2">
        <v>50000</v>
      </c>
      <c r="D84" s="1">
        <v>1.2064E-2</v>
      </c>
      <c r="E84" s="1" t="s">
        <v>12</v>
      </c>
    </row>
    <row r="85" spans="1:5" ht="15.75" thickBot="1" x14ac:dyDescent="0.3">
      <c r="A85" t="s">
        <v>9</v>
      </c>
      <c r="B85" t="s">
        <v>5</v>
      </c>
      <c r="C85" s="1"/>
      <c r="D85" s="1"/>
      <c r="E85" s="2">
        <v>18987122</v>
      </c>
    </row>
    <row r="86" spans="1:5" ht="15.75" thickBot="1" x14ac:dyDescent="0.3">
      <c r="A86" t="s">
        <v>9</v>
      </c>
      <c r="B86" t="s">
        <v>5</v>
      </c>
      <c r="C86" s="2">
        <v>50000</v>
      </c>
      <c r="D86" s="1">
        <v>1.1991E-2</v>
      </c>
      <c r="E86" s="1" t="s">
        <v>12</v>
      </c>
    </row>
    <row r="87" spans="1:5" ht="15.75" thickBot="1" x14ac:dyDescent="0.3">
      <c r="A87" t="s">
        <v>9</v>
      </c>
      <c r="B87" t="s">
        <v>5</v>
      </c>
      <c r="C87" s="1"/>
      <c r="D87" s="1"/>
      <c r="E87" s="2">
        <v>18379330</v>
      </c>
    </row>
    <row r="88" spans="1:5" ht="15.75" thickBot="1" x14ac:dyDescent="0.3">
      <c r="A88" t="s">
        <v>9</v>
      </c>
      <c r="B88" t="s">
        <v>5</v>
      </c>
      <c r="C88" s="2">
        <v>50000</v>
      </c>
      <c r="D88" s="1">
        <v>1.1915E-2</v>
      </c>
      <c r="E88" s="1" t="s">
        <v>12</v>
      </c>
    </row>
    <row r="89" spans="1:5" ht="15.75" thickBot="1" x14ac:dyDescent="0.3">
      <c r="A89" t="s">
        <v>9</v>
      </c>
      <c r="B89" t="s">
        <v>5</v>
      </c>
      <c r="C89" s="1"/>
      <c r="D89" s="1"/>
      <c r="E89" s="2">
        <v>18725674</v>
      </c>
    </row>
    <row r="90" spans="1:5" ht="15.75" thickBot="1" x14ac:dyDescent="0.3">
      <c r="A90" t="s">
        <v>9</v>
      </c>
      <c r="B90" t="s">
        <v>5</v>
      </c>
      <c r="C90" s="2">
        <v>50000</v>
      </c>
      <c r="D90" s="1">
        <v>1.1943E-2</v>
      </c>
      <c r="E90" s="1" t="s">
        <v>12</v>
      </c>
    </row>
    <row r="91" spans="1:5" ht="15.75" thickBot="1" x14ac:dyDescent="0.3">
      <c r="A91" t="s">
        <v>9</v>
      </c>
      <c r="B91" t="s">
        <v>6</v>
      </c>
      <c r="C91" s="1"/>
      <c r="D91" s="1"/>
      <c r="E91" s="2">
        <v>17614590</v>
      </c>
    </row>
    <row r="92" spans="1:5" ht="15.75" thickBot="1" x14ac:dyDescent="0.3">
      <c r="A92" t="s">
        <v>9</v>
      </c>
      <c r="B92" t="s">
        <v>5</v>
      </c>
      <c r="C92" s="2">
        <v>50000</v>
      </c>
      <c r="D92" s="1">
        <v>1.2036E-2</v>
      </c>
      <c r="E92" s="1" t="s">
        <v>12</v>
      </c>
    </row>
    <row r="93" spans="1:5" ht="15.75" thickBot="1" x14ac:dyDescent="0.3">
      <c r="A93" t="s">
        <v>9</v>
      </c>
      <c r="B93" t="s">
        <v>5</v>
      </c>
      <c r="C93" s="1"/>
      <c r="D93" s="1"/>
      <c r="E93" s="2">
        <v>18703884</v>
      </c>
    </row>
    <row r="94" spans="1:5" ht="15.75" thickBot="1" x14ac:dyDescent="0.3">
      <c r="A94" t="s">
        <v>9</v>
      </c>
      <c r="B94" t="s">
        <v>5</v>
      </c>
      <c r="C94" s="2">
        <v>50000</v>
      </c>
      <c r="D94" s="1">
        <v>1.1813000000000001E-2</v>
      </c>
      <c r="E94" s="1" t="s">
        <v>12</v>
      </c>
    </row>
    <row r="95" spans="1:5" ht="15.75" thickBot="1" x14ac:dyDescent="0.3">
      <c r="A95" t="s">
        <v>9</v>
      </c>
      <c r="B95" t="s">
        <v>5</v>
      </c>
      <c r="C95" s="1"/>
      <c r="D95" s="1"/>
      <c r="E95" s="2">
        <v>17535537</v>
      </c>
    </row>
    <row r="96" spans="1:5" ht="15.75" thickBot="1" x14ac:dyDescent="0.3">
      <c r="A96" t="s">
        <v>9</v>
      </c>
      <c r="B96" t="s">
        <v>5</v>
      </c>
      <c r="C96" s="2">
        <v>50000</v>
      </c>
      <c r="D96" s="1">
        <v>1.1721000000000001E-2</v>
      </c>
      <c r="E96" s="1" t="s">
        <v>12</v>
      </c>
    </row>
    <row r="97" spans="1:5" ht="15.75" thickBot="1" x14ac:dyDescent="0.3">
      <c r="A97" t="s">
        <v>9</v>
      </c>
      <c r="B97" t="s">
        <v>5</v>
      </c>
      <c r="C97" s="1"/>
      <c r="D97" s="1"/>
      <c r="E97" s="2">
        <v>17358985</v>
      </c>
    </row>
    <row r="98" spans="1:5" ht="15.75" thickBot="1" x14ac:dyDescent="0.3">
      <c r="A98" t="s">
        <v>9</v>
      </c>
      <c r="B98" t="s">
        <v>5</v>
      </c>
      <c r="C98" s="2">
        <v>50000</v>
      </c>
      <c r="D98" s="1">
        <v>1.1989E-2</v>
      </c>
      <c r="E98" s="1" t="s">
        <v>12</v>
      </c>
    </row>
    <row r="99" spans="1:5" ht="15.75" thickBot="1" x14ac:dyDescent="0.3">
      <c r="A99" t="s">
        <v>9</v>
      </c>
      <c r="B99" t="s">
        <v>5</v>
      </c>
      <c r="C99" s="1"/>
      <c r="D99" s="1"/>
      <c r="E99" s="2">
        <v>18202868</v>
      </c>
    </row>
    <row r="100" spans="1:5" ht="15.75" thickBot="1" x14ac:dyDescent="0.3">
      <c r="A100" t="s">
        <v>9</v>
      </c>
      <c r="B100" t="s">
        <v>5</v>
      </c>
      <c r="C100" s="2">
        <v>50000</v>
      </c>
      <c r="D100" s="1">
        <v>1.2239E-2</v>
      </c>
      <c r="E100" s="1" t="s">
        <v>12</v>
      </c>
    </row>
    <row r="101" spans="1:5" ht="15.75" thickBot="1" x14ac:dyDescent="0.3">
      <c r="A101" t="s">
        <v>9</v>
      </c>
      <c r="B101" t="s">
        <v>6</v>
      </c>
      <c r="C101" s="1"/>
      <c r="D101" s="1"/>
      <c r="E101" s="2">
        <v>19189129</v>
      </c>
    </row>
    <row r="102" spans="1:5" ht="15.75" thickBot="1" x14ac:dyDescent="0.3">
      <c r="A102" t="s">
        <v>9</v>
      </c>
      <c r="B102" t="s">
        <v>5</v>
      </c>
      <c r="C102" s="2">
        <v>5000</v>
      </c>
      <c r="D102" s="1">
        <v>1.1379999999999999E-3</v>
      </c>
      <c r="E102" s="1" t="s">
        <v>12</v>
      </c>
    </row>
    <row r="103" spans="1:5" ht="15.75" thickBot="1" x14ac:dyDescent="0.3">
      <c r="A103" t="s">
        <v>9</v>
      </c>
      <c r="B103" t="s">
        <v>5</v>
      </c>
      <c r="C103" s="1"/>
      <c r="D103" s="1"/>
      <c r="E103" s="2">
        <v>1663561</v>
      </c>
    </row>
    <row r="104" spans="1:5" ht="15.75" thickBot="1" x14ac:dyDescent="0.3">
      <c r="A104" t="s">
        <v>9</v>
      </c>
      <c r="B104" t="s">
        <v>5</v>
      </c>
      <c r="C104" s="2">
        <v>5000</v>
      </c>
      <c r="D104" s="1">
        <v>2.0660000000000001E-3</v>
      </c>
      <c r="E104" s="1" t="s">
        <v>12</v>
      </c>
    </row>
    <row r="105" spans="1:5" ht="15.75" thickBot="1" x14ac:dyDescent="0.3">
      <c r="A105" t="s">
        <v>9</v>
      </c>
      <c r="B105" t="s">
        <v>5</v>
      </c>
      <c r="C105" s="1"/>
      <c r="D105" s="1"/>
      <c r="E105" s="2">
        <v>1784754</v>
      </c>
    </row>
    <row r="106" spans="1:5" ht="15.75" thickBot="1" x14ac:dyDescent="0.3">
      <c r="A106" t="s">
        <v>9</v>
      </c>
      <c r="B106" t="s">
        <v>5</v>
      </c>
      <c r="C106" s="2">
        <v>5000</v>
      </c>
      <c r="D106" s="1">
        <v>1.539E-3</v>
      </c>
      <c r="E106" s="1" t="s">
        <v>12</v>
      </c>
    </row>
    <row r="107" spans="1:5" ht="15.75" thickBot="1" x14ac:dyDescent="0.3">
      <c r="A107" t="s">
        <v>9</v>
      </c>
      <c r="B107" t="s">
        <v>5</v>
      </c>
      <c r="C107" s="1"/>
      <c r="D107" s="1"/>
      <c r="E107" s="2">
        <v>1853738</v>
      </c>
    </row>
    <row r="108" spans="1:5" ht="15.75" thickBot="1" x14ac:dyDescent="0.3">
      <c r="A108" t="s">
        <v>9</v>
      </c>
      <c r="B108" t="s">
        <v>5</v>
      </c>
      <c r="C108" s="2">
        <v>5000</v>
      </c>
      <c r="D108" s="1">
        <v>1.7799999999999999E-3</v>
      </c>
      <c r="E108" s="1" t="s">
        <v>12</v>
      </c>
    </row>
    <row r="109" spans="1:5" ht="15.75" thickBot="1" x14ac:dyDescent="0.3">
      <c r="A109" t="s">
        <v>9</v>
      </c>
      <c r="B109" t="s">
        <v>5</v>
      </c>
      <c r="C109" s="1"/>
      <c r="D109" s="1"/>
      <c r="E109" s="2">
        <v>1790571</v>
      </c>
    </row>
    <row r="110" spans="1:5" ht="15.75" thickBot="1" x14ac:dyDescent="0.3">
      <c r="A110" t="s">
        <v>9</v>
      </c>
      <c r="B110" t="s">
        <v>5</v>
      </c>
      <c r="C110" s="2">
        <v>5000</v>
      </c>
      <c r="D110" s="1">
        <v>1.4189999999999999E-3</v>
      </c>
      <c r="E110" s="1" t="s">
        <v>12</v>
      </c>
    </row>
    <row r="111" spans="1:5" ht="15.75" thickBot="1" x14ac:dyDescent="0.3">
      <c r="A111" t="s">
        <v>9</v>
      </c>
      <c r="B111" t="s">
        <v>6</v>
      </c>
      <c r="C111" s="1"/>
      <c r="D111" s="1"/>
      <c r="E111" s="2">
        <v>1808966</v>
      </c>
    </row>
    <row r="112" spans="1:5" ht="15.75" thickBot="1" x14ac:dyDescent="0.3">
      <c r="A112" t="s">
        <v>9</v>
      </c>
      <c r="B112" t="s">
        <v>5</v>
      </c>
      <c r="C112" s="2">
        <v>5000</v>
      </c>
      <c r="D112" s="1">
        <v>1.665E-3</v>
      </c>
      <c r="E112" s="1" t="s">
        <v>12</v>
      </c>
    </row>
    <row r="113" spans="1:5" ht="15.75" thickBot="1" x14ac:dyDescent="0.3">
      <c r="A113" t="s">
        <v>9</v>
      </c>
      <c r="B113" t="s">
        <v>5</v>
      </c>
      <c r="C113" s="1"/>
      <c r="D113" s="1"/>
      <c r="E113" s="2">
        <v>1848423</v>
      </c>
    </row>
    <row r="114" spans="1:5" ht="15.75" thickBot="1" x14ac:dyDescent="0.3">
      <c r="A114" t="s">
        <v>9</v>
      </c>
      <c r="B114" t="s">
        <v>5</v>
      </c>
      <c r="C114" s="2">
        <v>5000</v>
      </c>
      <c r="D114" s="1">
        <v>2.1900000000000001E-3</v>
      </c>
      <c r="E114" s="1" t="s">
        <v>12</v>
      </c>
    </row>
    <row r="115" spans="1:5" ht="15.75" thickBot="1" x14ac:dyDescent="0.3">
      <c r="A115" t="s">
        <v>9</v>
      </c>
      <c r="B115" t="s">
        <v>5</v>
      </c>
      <c r="C115" s="1"/>
      <c r="D115" s="1"/>
      <c r="E115" s="2">
        <v>1846196</v>
      </c>
    </row>
    <row r="116" spans="1:5" ht="15.75" thickBot="1" x14ac:dyDescent="0.3">
      <c r="A116" t="s">
        <v>9</v>
      </c>
      <c r="B116" t="s">
        <v>5</v>
      </c>
      <c r="C116" s="2">
        <v>5000</v>
      </c>
      <c r="D116" s="1">
        <v>1.209E-3</v>
      </c>
      <c r="E116" s="1" t="s">
        <v>12</v>
      </c>
    </row>
    <row r="117" spans="1:5" ht="15.75" thickBot="1" x14ac:dyDescent="0.3">
      <c r="A117" t="s">
        <v>9</v>
      </c>
      <c r="B117" t="s">
        <v>5</v>
      </c>
      <c r="C117" s="1"/>
      <c r="D117" s="1"/>
      <c r="E117" s="2">
        <v>1693523</v>
      </c>
    </row>
    <row r="118" spans="1:5" ht="15.75" thickBot="1" x14ac:dyDescent="0.3">
      <c r="A118" t="s">
        <v>9</v>
      </c>
      <c r="B118" t="s">
        <v>5</v>
      </c>
      <c r="C118" s="2">
        <v>5000</v>
      </c>
      <c r="D118" s="1">
        <v>1.3420000000000001E-3</v>
      </c>
      <c r="E118" s="1" t="s">
        <v>12</v>
      </c>
    </row>
    <row r="119" spans="1:5" ht="15.75" thickBot="1" x14ac:dyDescent="0.3">
      <c r="A119" t="s">
        <v>9</v>
      </c>
      <c r="B119" t="s">
        <v>5</v>
      </c>
      <c r="C119" s="1"/>
      <c r="D119" s="1"/>
      <c r="E119" s="2">
        <v>1688196</v>
      </c>
    </row>
    <row r="120" spans="1:5" ht="15.75" thickBot="1" x14ac:dyDescent="0.3">
      <c r="A120" t="s">
        <v>9</v>
      </c>
      <c r="B120" t="s">
        <v>5</v>
      </c>
      <c r="C120" s="2">
        <v>5000</v>
      </c>
      <c r="D120" s="1">
        <v>1.696E-3</v>
      </c>
      <c r="E120" s="1" t="s">
        <v>12</v>
      </c>
    </row>
    <row r="121" spans="1:5" ht="15.75" thickBot="1" x14ac:dyDescent="0.3">
      <c r="A121" t="s">
        <v>9</v>
      </c>
      <c r="B121" t="s">
        <v>6</v>
      </c>
      <c r="C121" s="1"/>
      <c r="D121" s="1"/>
      <c r="E121" s="2">
        <v>1795970</v>
      </c>
    </row>
    <row r="122" spans="1:5" ht="15.75" thickBot="1" x14ac:dyDescent="0.3">
      <c r="C122" s="2">
        <v>500</v>
      </c>
      <c r="D122" s="1">
        <v>1.56E-4</v>
      </c>
      <c r="E122" s="1" t="s">
        <v>12</v>
      </c>
    </row>
    <row r="123" spans="1:5" ht="15.75" thickBot="1" x14ac:dyDescent="0.3">
      <c r="C123" s="1"/>
      <c r="D123" s="1"/>
      <c r="E123" s="2">
        <v>52452</v>
      </c>
    </row>
    <row r="124" spans="1:5" ht="15.75" thickBot="1" x14ac:dyDescent="0.3">
      <c r="C124" s="2">
        <v>500</v>
      </c>
      <c r="D124" s="1">
        <v>2.2699999999999999E-4</v>
      </c>
      <c r="E124" s="1" t="s">
        <v>12</v>
      </c>
    </row>
    <row r="125" spans="1:5" ht="15.75" thickBot="1" x14ac:dyDescent="0.3">
      <c r="C125" s="1"/>
      <c r="D125" s="1"/>
      <c r="E125" s="2">
        <v>46012</v>
      </c>
    </row>
    <row r="126" spans="1:5" ht="15.75" thickBot="1" x14ac:dyDescent="0.3">
      <c r="C126" s="2">
        <v>500</v>
      </c>
      <c r="D126" s="1">
        <v>2.3699999999999999E-4</v>
      </c>
      <c r="E126" s="1" t="s">
        <v>12</v>
      </c>
    </row>
    <row r="127" spans="1:5" ht="15.75" thickBot="1" x14ac:dyDescent="0.3">
      <c r="C127" s="1"/>
      <c r="D127" s="1"/>
      <c r="E127" s="2">
        <v>44265</v>
      </c>
    </row>
    <row r="128" spans="1:5" ht="15.75" thickBot="1" x14ac:dyDescent="0.3">
      <c r="C128" s="2">
        <v>500</v>
      </c>
      <c r="D128" s="1">
        <v>2.5399999999999999E-4</v>
      </c>
      <c r="E128" s="1" t="s">
        <v>12</v>
      </c>
    </row>
    <row r="129" spans="3:5" ht="15.75" thickBot="1" x14ac:dyDescent="0.3">
      <c r="C129" s="1"/>
      <c r="D129" s="1"/>
      <c r="E129" s="2">
        <v>45295</v>
      </c>
    </row>
    <row r="130" spans="3:5" ht="15.75" thickBot="1" x14ac:dyDescent="0.3">
      <c r="C130" s="2">
        <v>500</v>
      </c>
      <c r="D130" s="1">
        <v>2.1499999999999999E-4</v>
      </c>
      <c r="E130" s="1" t="s">
        <v>12</v>
      </c>
    </row>
    <row r="131" spans="3:5" ht="15.75" thickBot="1" x14ac:dyDescent="0.3">
      <c r="C131" s="1"/>
      <c r="D131" s="1"/>
      <c r="E131" s="2">
        <v>50178</v>
      </c>
    </row>
    <row r="132" spans="3:5" ht="15.75" thickBot="1" x14ac:dyDescent="0.3">
      <c r="C132" s="2">
        <v>500</v>
      </c>
      <c r="D132" s="1">
        <v>2.8600000000000001E-4</v>
      </c>
      <c r="E132" s="1" t="s">
        <v>12</v>
      </c>
    </row>
    <row r="133" spans="3:5" ht="15.75" thickBot="1" x14ac:dyDescent="0.3">
      <c r="C133" s="1"/>
      <c r="D133" s="1"/>
      <c r="E133" s="2">
        <v>52744</v>
      </c>
    </row>
    <row r="134" spans="3:5" ht="15.75" thickBot="1" x14ac:dyDescent="0.3">
      <c r="C134" s="2">
        <v>500</v>
      </c>
      <c r="D134" s="1">
        <v>1.8699999999999999E-4</v>
      </c>
      <c r="E134" s="1" t="s">
        <v>12</v>
      </c>
    </row>
    <row r="135" spans="3:5" ht="15.75" thickBot="1" x14ac:dyDescent="0.3">
      <c r="C135" s="1"/>
      <c r="D135" s="1"/>
      <c r="E135" s="2">
        <v>57003</v>
      </c>
    </row>
    <row r="136" spans="3:5" ht="15.75" thickBot="1" x14ac:dyDescent="0.3">
      <c r="C136" s="2">
        <v>500</v>
      </c>
      <c r="D136" s="1">
        <v>2.5500000000000002E-4</v>
      </c>
      <c r="E136" s="1" t="s">
        <v>12</v>
      </c>
    </row>
    <row r="137" spans="3:5" ht="15.75" thickBot="1" x14ac:dyDescent="0.3">
      <c r="C137" s="1"/>
      <c r="D137" s="1"/>
      <c r="E137" s="2">
        <v>48736</v>
      </c>
    </row>
    <row r="138" spans="3:5" ht="15.75" thickBot="1" x14ac:dyDescent="0.3">
      <c r="C138" s="2">
        <v>500</v>
      </c>
      <c r="D138" s="1">
        <v>1.9599999999999999E-4</v>
      </c>
      <c r="E138" s="1" t="s">
        <v>12</v>
      </c>
    </row>
    <row r="139" spans="3:5" ht="15.75" thickBot="1" x14ac:dyDescent="0.3">
      <c r="C139" s="1"/>
      <c r="D139" s="1"/>
      <c r="E139" s="2">
        <v>50557</v>
      </c>
    </row>
    <row r="140" spans="3:5" ht="15.75" thickBot="1" x14ac:dyDescent="0.3">
      <c r="C140" s="2">
        <v>500</v>
      </c>
      <c r="D140" s="1">
        <v>2.22E-4</v>
      </c>
      <c r="E140" s="1" t="s">
        <v>12</v>
      </c>
    </row>
    <row r="141" spans="3:5" ht="15.75" thickBot="1" x14ac:dyDescent="0.3">
      <c r="E141" s="2">
        <v>56281</v>
      </c>
    </row>
  </sheetData>
  <sortState ref="A2:D121">
    <sortCondition ref="A2:A121"/>
    <sortCondition ref="C2:C12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opLeftCell="C1" workbookViewId="0">
      <selection activeCell="K4" sqref="K4:K10"/>
    </sheetView>
  </sheetViews>
  <sheetFormatPr baseColWidth="10" defaultColWidth="9.140625" defaultRowHeight="15" x14ac:dyDescent="0.25"/>
  <cols>
    <col min="7" max="7" width="16.7109375" bestFit="1" customWidth="1"/>
    <col min="8" max="8" width="10.5703125" bestFit="1" customWidth="1"/>
    <col min="11" max="11" width="30.85546875" customWidth="1"/>
    <col min="14" max="14" width="23.28515625" customWidth="1"/>
    <col min="15" max="15" width="33" customWidth="1"/>
    <col min="16" max="16" width="17.7109375" customWidth="1"/>
  </cols>
  <sheetData>
    <row r="1" spans="1:26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26" ht="15.75" thickBot="1" x14ac:dyDescent="0.3">
      <c r="A2" t="s">
        <v>8</v>
      </c>
      <c r="B2" t="s">
        <v>5</v>
      </c>
      <c r="C2" s="2">
        <v>100000</v>
      </c>
      <c r="D2" s="1">
        <v>146.86417</v>
      </c>
      <c r="E2" s="1" t="s">
        <v>13</v>
      </c>
    </row>
    <row r="3" spans="1:26" ht="15.75" thickBot="1" x14ac:dyDescent="0.3">
      <c r="A3" t="s">
        <v>8</v>
      </c>
      <c r="B3" t="s">
        <v>5</v>
      </c>
      <c r="C3" s="1"/>
      <c r="D3" s="1"/>
      <c r="E3" s="2">
        <v>48432995</v>
      </c>
      <c r="N3" t="s">
        <v>10</v>
      </c>
      <c r="O3" t="s">
        <v>11</v>
      </c>
      <c r="P3" t="s">
        <v>4</v>
      </c>
      <c r="Z3" t="s">
        <v>15</v>
      </c>
    </row>
    <row r="4" spans="1:26" ht="15.75" thickBot="1" x14ac:dyDescent="0.3">
      <c r="A4" t="s">
        <v>8</v>
      </c>
      <c r="B4" t="s">
        <v>5</v>
      </c>
      <c r="C4" s="2">
        <v>100000</v>
      </c>
      <c r="D4" s="1">
        <v>146.213607</v>
      </c>
      <c r="E4" s="1" t="s">
        <v>13</v>
      </c>
      <c r="F4">
        <f>C2</f>
        <v>100000</v>
      </c>
      <c r="G4" s="3">
        <f>AVERAGE(D2:D21)</f>
        <v>146.1505391</v>
      </c>
      <c r="H4" s="4">
        <f>IFERROR(SUM(E2:E21)/INDEX(FREQUENCY((E2:E21),0),2),vorace)</f>
        <v>48418499.100000001</v>
      </c>
      <c r="J4">
        <f>F7</f>
        <v>100</v>
      </c>
      <c r="K4">
        <f>N4/(J4*LOG(J4))</f>
        <v>1.9014999999999999E-6</v>
      </c>
      <c r="L4" t="s">
        <v>4</v>
      </c>
      <c r="M4">
        <f>J4</f>
        <v>100</v>
      </c>
      <c r="N4" s="3">
        <f>G7</f>
        <v>3.8029999999999997E-4</v>
      </c>
      <c r="O4">
        <f>M4*M4</f>
        <v>10000</v>
      </c>
      <c r="P4" s="3">
        <f>N4</f>
        <v>3.8029999999999997E-4</v>
      </c>
    </row>
    <row r="5" spans="1:26" ht="15.75" thickBot="1" x14ac:dyDescent="0.3">
      <c r="A5" t="s">
        <v>8</v>
      </c>
      <c r="B5" t="s">
        <v>5</v>
      </c>
      <c r="C5" s="1"/>
      <c r="D5" s="1"/>
      <c r="E5" s="2">
        <v>49322880</v>
      </c>
      <c r="F5">
        <f>C22</f>
        <v>10000</v>
      </c>
      <c r="G5" s="3">
        <f>AVERAGE(D22:D41)</f>
        <v>1.0497875999999999</v>
      </c>
      <c r="H5" s="4">
        <f>IFERROR(SUM(E22:E41)/INDEX(FREQUENCY((E22:E41),0),2),vorace)</f>
        <v>8422219.3000000007</v>
      </c>
      <c r="J5">
        <f>F10</f>
        <v>500</v>
      </c>
      <c r="K5">
        <f t="shared" ref="K5:K10" si="0">N5/(J5*LOG(J5))</f>
        <v>4.1941925926608676E-6</v>
      </c>
      <c r="L5" t="s">
        <v>4</v>
      </c>
      <c r="M5">
        <f t="shared" ref="M5:M10" si="1">J5</f>
        <v>500</v>
      </c>
      <c r="N5" s="3">
        <f>G10</f>
        <v>5.6600000000000001E-3</v>
      </c>
      <c r="O5">
        <f t="shared" ref="O5:O9" si="2">M5*M5</f>
        <v>250000</v>
      </c>
      <c r="P5" s="3">
        <f t="shared" ref="P5:P10" si="3">N5</f>
        <v>5.6600000000000001E-3</v>
      </c>
    </row>
    <row r="6" spans="1:26" ht="15.75" thickBot="1" x14ac:dyDescent="0.3">
      <c r="A6" t="s">
        <v>8</v>
      </c>
      <c r="B6" t="s">
        <v>5</v>
      </c>
      <c r="C6" s="2">
        <v>100000</v>
      </c>
      <c r="D6" s="1">
        <v>146.24367699999999</v>
      </c>
      <c r="E6" s="1" t="s">
        <v>13</v>
      </c>
      <c r="F6">
        <f>C42</f>
        <v>1000</v>
      </c>
      <c r="G6" s="3">
        <f>AVERAGE(D42:D61)</f>
        <v>1.5287799999999999E-2</v>
      </c>
      <c r="H6" s="4">
        <f>IFERROR(SUM(E42:E61)/INDEX(FREQUENCY((E42:E61),0),2),vorace)</f>
        <v>247843.20000000001</v>
      </c>
      <c r="J6">
        <f>F6</f>
        <v>1000</v>
      </c>
      <c r="K6">
        <f t="shared" si="0"/>
        <v>5.0959333333333332E-6</v>
      </c>
      <c r="L6" t="s">
        <v>4</v>
      </c>
      <c r="M6">
        <f t="shared" si="1"/>
        <v>1000</v>
      </c>
      <c r="N6" s="3">
        <f>G6</f>
        <v>1.5287799999999999E-2</v>
      </c>
      <c r="O6">
        <f t="shared" si="2"/>
        <v>1000000</v>
      </c>
      <c r="P6" s="3">
        <f t="shared" si="3"/>
        <v>1.5287799999999999E-2</v>
      </c>
    </row>
    <row r="7" spans="1:26" ht="15.75" thickBot="1" x14ac:dyDescent="0.3">
      <c r="A7" t="s">
        <v>8</v>
      </c>
      <c r="B7" t="s">
        <v>5</v>
      </c>
      <c r="C7" s="1"/>
      <c r="D7" s="1"/>
      <c r="E7" s="2">
        <v>48008430</v>
      </c>
      <c r="F7">
        <f>C62</f>
        <v>100</v>
      </c>
      <c r="G7" s="3">
        <f>AVERAGE(D62:D81)</f>
        <v>3.8029999999999997E-4</v>
      </c>
      <c r="H7" s="4">
        <f>IFERROR(SUM(E62:E81)/INDEX(FREQUENCY((E62:E81),0),2),vorace)</f>
        <v>6981.4</v>
      </c>
      <c r="J7">
        <f>F9</f>
        <v>5000</v>
      </c>
      <c r="K7">
        <f t="shared" si="0"/>
        <v>1.4677448029142793E-5</v>
      </c>
      <c r="L7" t="s">
        <v>4</v>
      </c>
      <c r="M7">
        <f t="shared" si="1"/>
        <v>5000</v>
      </c>
      <c r="N7" s="3">
        <f>G9</f>
        <v>0.27145720000000001</v>
      </c>
      <c r="O7">
        <f t="shared" si="2"/>
        <v>25000000</v>
      </c>
      <c r="P7" s="3">
        <f t="shared" si="3"/>
        <v>0.27145720000000001</v>
      </c>
    </row>
    <row r="8" spans="1:26" ht="15.75" thickBot="1" x14ac:dyDescent="0.3">
      <c r="A8" t="s">
        <v>8</v>
      </c>
      <c r="B8" t="s">
        <v>5</v>
      </c>
      <c r="C8" s="2">
        <v>100000</v>
      </c>
      <c r="D8" s="1">
        <v>146.207436</v>
      </c>
      <c r="E8" s="1" t="s">
        <v>13</v>
      </c>
      <c r="F8">
        <f>C82</f>
        <v>50000</v>
      </c>
      <c r="G8" s="3">
        <f>AVERAGE(D82:D101)</f>
        <v>34.731497800000007</v>
      </c>
      <c r="H8" s="4">
        <f>IFERROR(SUM(E82:E101)/INDEX(FREQUENCY((E82:E101),0),2),vorace)</f>
        <v>31112037.300000001</v>
      </c>
      <c r="J8">
        <f>F5</f>
        <v>10000</v>
      </c>
      <c r="K8">
        <f t="shared" si="0"/>
        <v>2.6244689999999999E-5</v>
      </c>
      <c r="L8" t="s">
        <v>4</v>
      </c>
      <c r="M8">
        <f t="shared" si="1"/>
        <v>10000</v>
      </c>
      <c r="N8" s="3">
        <f>G5</f>
        <v>1.0497875999999999</v>
      </c>
      <c r="O8">
        <f t="shared" si="2"/>
        <v>100000000</v>
      </c>
      <c r="P8" s="3">
        <f t="shared" si="3"/>
        <v>1.0497875999999999</v>
      </c>
    </row>
    <row r="9" spans="1:26" ht="15.75" thickBot="1" x14ac:dyDescent="0.3">
      <c r="A9" t="s">
        <v>8</v>
      </c>
      <c r="B9" t="s">
        <v>5</v>
      </c>
      <c r="C9" s="1"/>
      <c r="D9" s="1"/>
      <c r="E9" s="2">
        <v>47887847</v>
      </c>
      <c r="F9">
        <f>C102</f>
        <v>5000</v>
      </c>
      <c r="G9" s="3">
        <f>AVERAGE(D102:D121)</f>
        <v>0.27145720000000001</v>
      </c>
      <c r="H9" s="4">
        <f>IFERROR(SUM(E102:E121)/INDEX(FREQUENCY((E102:E121),0),2),vorace)</f>
        <v>2937688.1</v>
      </c>
      <c r="J9">
        <f>F8</f>
        <v>50000</v>
      </c>
      <c r="K9">
        <f t="shared" si="0"/>
        <v>1.4782600343458754E-4</v>
      </c>
      <c r="L9" t="s">
        <v>4</v>
      </c>
      <c r="M9">
        <f t="shared" si="1"/>
        <v>50000</v>
      </c>
      <c r="N9" s="3">
        <f>G8</f>
        <v>34.731497800000007</v>
      </c>
      <c r="O9">
        <f t="shared" si="2"/>
        <v>2500000000</v>
      </c>
      <c r="P9" s="3">
        <f t="shared" si="3"/>
        <v>34.731497800000007</v>
      </c>
    </row>
    <row r="10" spans="1:26" ht="15.75" thickBot="1" x14ac:dyDescent="0.3">
      <c r="A10" t="s">
        <v>8</v>
      </c>
      <c r="B10" t="s">
        <v>5</v>
      </c>
      <c r="C10" s="2">
        <v>100000</v>
      </c>
      <c r="D10" s="1">
        <v>146.13520299999999</v>
      </c>
      <c r="E10" s="1" t="s">
        <v>13</v>
      </c>
      <c r="F10">
        <f>C122</f>
        <v>500</v>
      </c>
      <c r="G10" s="3">
        <f>AVERAGE(D122:D141)</f>
        <v>5.6600000000000001E-3</v>
      </c>
      <c r="H10" s="4">
        <f>IFERROR(SUM(E122:E141)/INDEX(FREQUENCY((E122:E141),0),2),vorace)</f>
        <v>85397.9</v>
      </c>
      <c r="J10">
        <f>F4</f>
        <v>100000</v>
      </c>
      <c r="K10">
        <f t="shared" si="0"/>
        <v>2.9230107819999999E-4</v>
      </c>
      <c r="L10" t="s">
        <v>7</v>
      </c>
      <c r="M10">
        <f t="shared" si="1"/>
        <v>100000</v>
      </c>
      <c r="N10" s="3">
        <f>G4</f>
        <v>146.1505391</v>
      </c>
      <c r="O10">
        <f>M10*M10</f>
        <v>10000000000</v>
      </c>
      <c r="P10" s="3">
        <f t="shared" si="3"/>
        <v>146.1505391</v>
      </c>
    </row>
    <row r="11" spans="1:26" ht="15.75" thickBot="1" x14ac:dyDescent="0.3">
      <c r="A11" t="s">
        <v>8</v>
      </c>
      <c r="B11" t="s">
        <v>6</v>
      </c>
      <c r="C11" s="1"/>
      <c r="D11" s="1"/>
      <c r="E11" s="2">
        <v>48242030</v>
      </c>
      <c r="J11">
        <v>5000</v>
      </c>
      <c r="K11">
        <f t="shared" ref="K11:K27" si="4">N11/(J11*LOG(J11))</f>
        <v>2.0713874378593028E-8</v>
      </c>
      <c r="L11" t="s">
        <v>7</v>
      </c>
      <c r="M11">
        <v>5000</v>
      </c>
      <c r="N11">
        <v>3.8309999999999999E-4</v>
      </c>
      <c r="O11">
        <f t="shared" ref="O11:O15" si="5">M11*LOG(M11)</f>
        <v>18494.850021680093</v>
      </c>
      <c r="P11">
        <v>3.8309999999999999E-4</v>
      </c>
    </row>
    <row r="12" spans="1:26" ht="15.75" thickBot="1" x14ac:dyDescent="0.3">
      <c r="A12" t="s">
        <v>8</v>
      </c>
      <c r="B12" t="s">
        <v>5</v>
      </c>
      <c r="C12" s="2">
        <v>100000</v>
      </c>
      <c r="D12" s="1">
        <v>145.950898</v>
      </c>
      <c r="E12" s="1" t="s">
        <v>13</v>
      </c>
      <c r="G12" s="3"/>
      <c r="J12">
        <v>10000</v>
      </c>
      <c r="K12">
        <f t="shared" si="4"/>
        <v>1.9355E-8</v>
      </c>
      <c r="L12" t="s">
        <v>7</v>
      </c>
      <c r="M12">
        <v>10000</v>
      </c>
      <c r="N12">
        <v>7.7419999999999995E-4</v>
      </c>
      <c r="O12">
        <f t="shared" si="5"/>
        <v>40000</v>
      </c>
      <c r="P12">
        <v>7.7419999999999995E-4</v>
      </c>
    </row>
    <row r="13" spans="1:26" ht="15.75" thickBot="1" x14ac:dyDescent="0.3">
      <c r="A13" t="s">
        <v>8</v>
      </c>
      <c r="B13" t="s">
        <v>5</v>
      </c>
      <c r="C13" s="1"/>
      <c r="D13" s="1"/>
      <c r="E13" s="2">
        <v>47860970</v>
      </c>
      <c r="G13" s="3">
        <f>G10</f>
        <v>5.6600000000000001E-3</v>
      </c>
      <c r="J13">
        <v>50000</v>
      </c>
      <c r="K13">
        <f t="shared" si="4"/>
        <v>1.3430602864407446E-8</v>
      </c>
      <c r="L13" t="s">
        <v>7</v>
      </c>
      <c r="M13">
        <v>50000</v>
      </c>
      <c r="N13">
        <v>3.1554999999999999E-3</v>
      </c>
      <c r="O13">
        <f t="shared" si="5"/>
        <v>234948.50021680092</v>
      </c>
      <c r="P13">
        <v>3.1554999999999999E-3</v>
      </c>
    </row>
    <row r="14" spans="1:26" ht="15.75" thickBot="1" x14ac:dyDescent="0.3">
      <c r="A14" t="s">
        <v>8</v>
      </c>
      <c r="B14" t="s">
        <v>5</v>
      </c>
      <c r="C14" s="2">
        <v>100000</v>
      </c>
      <c r="D14" s="1">
        <v>146.22965600000001</v>
      </c>
      <c r="E14" s="1" t="s">
        <v>13</v>
      </c>
      <c r="G14" s="3">
        <f>G9</f>
        <v>0.27145720000000001</v>
      </c>
      <c r="J14">
        <v>100000</v>
      </c>
      <c r="K14">
        <f t="shared" si="4"/>
        <v>1.2009600000000001E-8</v>
      </c>
      <c r="L14" t="s">
        <v>7</v>
      </c>
      <c r="M14">
        <v>100000</v>
      </c>
      <c r="N14">
        <v>6.0048000000000002E-3</v>
      </c>
      <c r="O14">
        <f t="shared" si="5"/>
        <v>500000</v>
      </c>
      <c r="P14">
        <v>6.0048000000000002E-3</v>
      </c>
    </row>
    <row r="15" spans="1:26" ht="15.75" thickBot="1" x14ac:dyDescent="0.3">
      <c r="A15" t="s">
        <v>8</v>
      </c>
      <c r="B15" t="s">
        <v>5</v>
      </c>
      <c r="C15" s="1"/>
      <c r="D15" s="1"/>
      <c r="E15" s="2">
        <v>48969105</v>
      </c>
      <c r="G15" s="3">
        <f>G8</f>
        <v>34.731497800000007</v>
      </c>
      <c r="J15">
        <v>500000</v>
      </c>
      <c r="K15">
        <f t="shared" si="4"/>
        <v>1.0531166150082676E-8</v>
      </c>
      <c r="L15" t="s">
        <v>7</v>
      </c>
      <c r="M15">
        <v>500000</v>
      </c>
      <c r="N15">
        <v>3.0008400000000001E-2</v>
      </c>
      <c r="O15">
        <f t="shared" si="5"/>
        <v>2849485.0021680095</v>
      </c>
      <c r="P15">
        <v>3.0008400000000001E-2</v>
      </c>
    </row>
    <row r="16" spans="1:26" ht="15.75" thickBot="1" x14ac:dyDescent="0.3">
      <c r="A16" t="s">
        <v>8</v>
      </c>
      <c r="B16" t="s">
        <v>5</v>
      </c>
      <c r="C16" s="2">
        <v>100000</v>
      </c>
      <c r="D16" s="1">
        <v>145.737325</v>
      </c>
      <c r="E16" s="1" t="s">
        <v>13</v>
      </c>
      <c r="G16" s="3">
        <f>G7</f>
        <v>3.8029999999999997E-4</v>
      </c>
      <c r="J16">
        <f>J4</f>
        <v>100</v>
      </c>
      <c r="K16">
        <f>N4/(J16*J16*LOG(J16))</f>
        <v>1.9014999999999999E-8</v>
      </c>
      <c r="L16" t="s">
        <v>17</v>
      </c>
      <c r="M16">
        <f>J16</f>
        <v>100</v>
      </c>
      <c r="N16" s="3">
        <f>N4</f>
        <v>3.8029999999999997E-4</v>
      </c>
      <c r="O16">
        <f>O4</f>
        <v>10000</v>
      </c>
      <c r="P16" s="3">
        <f>N4</f>
        <v>3.8029999999999997E-4</v>
      </c>
    </row>
    <row r="17" spans="1:16" ht="15.75" thickBot="1" x14ac:dyDescent="0.3">
      <c r="A17" t="s">
        <v>8</v>
      </c>
      <c r="B17" t="s">
        <v>5</v>
      </c>
      <c r="C17" s="1"/>
      <c r="D17" s="1"/>
      <c r="E17" s="2">
        <v>49246170</v>
      </c>
      <c r="G17" s="3">
        <f>G6</f>
        <v>1.5287799999999999E-2</v>
      </c>
      <c r="J17">
        <f t="shared" ref="J17:K22" si="6">J5</f>
        <v>500</v>
      </c>
      <c r="K17">
        <f t="shared" ref="K17:K22" si="7">N5/(J17*J17*LOG(J17))</f>
        <v>8.3883851853217354E-9</v>
      </c>
      <c r="L17" t="s">
        <v>17</v>
      </c>
      <c r="M17">
        <f t="shared" ref="M17:M22" si="8">J17</f>
        <v>500</v>
      </c>
      <c r="N17" s="3">
        <f t="shared" ref="N17:O22" si="9">N5</f>
        <v>5.6600000000000001E-3</v>
      </c>
      <c r="O17">
        <f t="shared" si="9"/>
        <v>250000</v>
      </c>
      <c r="P17" s="3">
        <f t="shared" ref="P17:P22" si="10">N5</f>
        <v>5.6600000000000001E-3</v>
      </c>
    </row>
    <row r="18" spans="1:16" ht="15.75" thickBot="1" x14ac:dyDescent="0.3">
      <c r="A18" t="s">
        <v>8</v>
      </c>
      <c r="B18" t="s">
        <v>5</v>
      </c>
      <c r="C18" s="2">
        <v>100000</v>
      </c>
      <c r="D18" s="1">
        <v>146.10846000000001</v>
      </c>
      <c r="E18" s="1" t="s">
        <v>13</v>
      </c>
      <c r="G18" s="3">
        <f>G5</f>
        <v>1.0497875999999999</v>
      </c>
      <c r="J18">
        <f t="shared" si="6"/>
        <v>1000</v>
      </c>
      <c r="K18">
        <f t="shared" si="7"/>
        <v>5.0959333333333331E-9</v>
      </c>
      <c r="L18" t="s">
        <v>17</v>
      </c>
      <c r="M18">
        <f t="shared" si="8"/>
        <v>1000</v>
      </c>
      <c r="N18" s="3">
        <f t="shared" si="9"/>
        <v>1.5287799999999999E-2</v>
      </c>
      <c r="O18">
        <f t="shared" si="9"/>
        <v>1000000</v>
      </c>
      <c r="P18" s="3">
        <f t="shared" si="10"/>
        <v>1.5287799999999999E-2</v>
      </c>
    </row>
    <row r="19" spans="1:16" ht="15.75" thickBot="1" x14ac:dyDescent="0.3">
      <c r="A19" t="s">
        <v>8</v>
      </c>
      <c r="B19" t="s">
        <v>5</v>
      </c>
      <c r="C19" s="1"/>
      <c r="D19" s="1"/>
      <c r="E19" s="2">
        <v>47820687</v>
      </c>
      <c r="G19" s="3">
        <f>G4</f>
        <v>146.1505391</v>
      </c>
      <c r="J19">
        <f t="shared" si="6"/>
        <v>5000</v>
      </c>
      <c r="K19">
        <f t="shared" si="7"/>
        <v>2.9354896058285587E-9</v>
      </c>
      <c r="L19" t="s">
        <v>17</v>
      </c>
      <c r="M19">
        <f t="shared" si="8"/>
        <v>5000</v>
      </c>
      <c r="N19" s="3">
        <f t="shared" si="9"/>
        <v>0.27145720000000001</v>
      </c>
      <c r="O19">
        <f t="shared" si="9"/>
        <v>25000000</v>
      </c>
      <c r="P19" s="3">
        <f t="shared" si="10"/>
        <v>0.27145720000000001</v>
      </c>
    </row>
    <row r="20" spans="1:16" ht="15.75" thickBot="1" x14ac:dyDescent="0.3">
      <c r="A20" t="s">
        <v>8</v>
      </c>
      <c r="B20" t="s">
        <v>5</v>
      </c>
      <c r="C20" s="2">
        <v>100000</v>
      </c>
      <c r="D20" s="1">
        <v>145.81495899999999</v>
      </c>
      <c r="E20" s="1" t="s">
        <v>13</v>
      </c>
      <c r="J20">
        <f t="shared" si="6"/>
        <v>10000</v>
      </c>
      <c r="K20">
        <f t="shared" si="7"/>
        <v>2.6244689999999998E-9</v>
      </c>
      <c r="L20" t="s">
        <v>17</v>
      </c>
      <c r="M20">
        <f t="shared" si="8"/>
        <v>10000</v>
      </c>
      <c r="N20" s="3">
        <f t="shared" si="9"/>
        <v>1.0497875999999999</v>
      </c>
      <c r="O20">
        <f t="shared" si="9"/>
        <v>100000000</v>
      </c>
      <c r="P20" s="3">
        <f t="shared" si="10"/>
        <v>1.0497875999999999</v>
      </c>
    </row>
    <row r="21" spans="1:16" ht="15.75" thickBot="1" x14ac:dyDescent="0.3">
      <c r="A21" t="s">
        <v>8</v>
      </c>
      <c r="B21" t="s">
        <v>6</v>
      </c>
      <c r="C21" s="1"/>
      <c r="D21" s="1"/>
      <c r="E21" s="2">
        <v>48393877</v>
      </c>
      <c r="J21">
        <f t="shared" si="6"/>
        <v>50000</v>
      </c>
      <c r="K21">
        <f t="shared" si="7"/>
        <v>2.9565200686917511E-9</v>
      </c>
      <c r="L21" t="s">
        <v>17</v>
      </c>
      <c r="M21">
        <f t="shared" si="8"/>
        <v>50000</v>
      </c>
      <c r="N21" s="3">
        <f t="shared" si="9"/>
        <v>34.731497800000007</v>
      </c>
      <c r="O21">
        <f t="shared" si="9"/>
        <v>2500000000</v>
      </c>
      <c r="P21" s="3">
        <f t="shared" si="10"/>
        <v>34.731497800000007</v>
      </c>
    </row>
    <row r="22" spans="1:16" ht="15.75" thickBot="1" x14ac:dyDescent="0.3">
      <c r="A22" t="s">
        <v>8</v>
      </c>
      <c r="B22" t="s">
        <v>5</v>
      </c>
      <c r="C22" s="2">
        <v>10000</v>
      </c>
      <c r="D22" s="1">
        <v>1.054478</v>
      </c>
      <c r="E22" s="1" t="s">
        <v>13</v>
      </c>
      <c r="J22">
        <f t="shared" si="6"/>
        <v>100000</v>
      </c>
      <c r="K22">
        <f t="shared" si="7"/>
        <v>2.9230107819999999E-9</v>
      </c>
      <c r="L22" t="s">
        <v>17</v>
      </c>
      <c r="M22">
        <f t="shared" si="8"/>
        <v>100000</v>
      </c>
      <c r="N22" s="3">
        <f t="shared" si="9"/>
        <v>146.1505391</v>
      </c>
      <c r="O22">
        <f>O10</f>
        <v>10000000000</v>
      </c>
      <c r="P22" s="3">
        <f t="shared" si="10"/>
        <v>146.1505391</v>
      </c>
    </row>
    <row r="23" spans="1:16" ht="15.75" thickBot="1" x14ac:dyDescent="0.3">
      <c r="A23" t="s">
        <v>8</v>
      </c>
      <c r="B23" t="s">
        <v>5</v>
      </c>
      <c r="C23" s="1"/>
      <c r="D23" s="1"/>
      <c r="E23" s="2">
        <v>8385036</v>
      </c>
      <c r="J23">
        <v>5000</v>
      </c>
      <c r="K23">
        <f t="shared" si="4"/>
        <v>3.3987839818281332E-8</v>
      </c>
      <c r="L23" t="s">
        <v>9</v>
      </c>
      <c r="M23">
        <v>5000</v>
      </c>
      <c r="N23">
        <v>6.2859999999999999E-4</v>
      </c>
      <c r="O23">
        <f t="shared" ref="O17:O27" si="11">M23*LOG(M23)</f>
        <v>18494.850021680093</v>
      </c>
      <c r="P23">
        <v>6.2859999999999999E-4</v>
      </c>
    </row>
    <row r="24" spans="1:16" ht="15.75" thickBot="1" x14ac:dyDescent="0.3">
      <c r="A24" t="s">
        <v>8</v>
      </c>
      <c r="B24" t="s">
        <v>5</v>
      </c>
      <c r="C24" s="2">
        <v>10000</v>
      </c>
      <c r="D24" s="1">
        <v>1.0432410000000001</v>
      </c>
      <c r="E24" s="1" t="s">
        <v>13</v>
      </c>
      <c r="J24">
        <v>10000</v>
      </c>
      <c r="K24">
        <f t="shared" si="4"/>
        <v>2.7472500000000003E-8</v>
      </c>
      <c r="L24" t="s">
        <v>9</v>
      </c>
      <c r="M24">
        <v>10000</v>
      </c>
      <c r="N24">
        <v>1.0989000000000001E-3</v>
      </c>
      <c r="O24">
        <f t="shared" si="11"/>
        <v>40000</v>
      </c>
      <c r="P24">
        <v>1.0989000000000001E-3</v>
      </c>
    </row>
    <row r="25" spans="1:16" ht="15.75" thickBot="1" x14ac:dyDescent="0.3">
      <c r="A25" t="s">
        <v>8</v>
      </c>
      <c r="B25" t="s">
        <v>5</v>
      </c>
      <c r="C25" s="1"/>
      <c r="D25" s="1"/>
      <c r="E25" s="2">
        <v>8473706</v>
      </c>
      <c r="J25">
        <v>50000</v>
      </c>
      <c r="K25">
        <f t="shared" si="4"/>
        <v>2.1119096293108323E-8</v>
      </c>
      <c r="L25" t="s">
        <v>9</v>
      </c>
      <c r="M25">
        <v>50000</v>
      </c>
      <c r="N25">
        <v>4.9619E-3</v>
      </c>
      <c r="O25">
        <f t="shared" si="11"/>
        <v>234948.50021680092</v>
      </c>
      <c r="P25">
        <v>4.9619E-3</v>
      </c>
    </row>
    <row r="26" spans="1:16" ht="15.75" thickBot="1" x14ac:dyDescent="0.3">
      <c r="A26" t="s">
        <v>8</v>
      </c>
      <c r="B26" t="s">
        <v>5</v>
      </c>
      <c r="C26" s="2">
        <v>10000</v>
      </c>
      <c r="D26" s="1">
        <v>1.0457449999999999</v>
      </c>
      <c r="E26" s="1" t="s">
        <v>13</v>
      </c>
      <c r="J26">
        <v>100000</v>
      </c>
      <c r="K26">
        <f t="shared" si="4"/>
        <v>1.8308599999999997E-8</v>
      </c>
      <c r="L26" t="s">
        <v>9</v>
      </c>
      <c r="M26">
        <v>100000</v>
      </c>
      <c r="N26">
        <v>9.1542999999999989E-3</v>
      </c>
      <c r="O26">
        <f t="shared" si="11"/>
        <v>500000</v>
      </c>
      <c r="P26">
        <v>9.1542999999999989E-3</v>
      </c>
    </row>
    <row r="27" spans="1:16" ht="15.75" thickBot="1" x14ac:dyDescent="0.3">
      <c r="A27" t="s">
        <v>8</v>
      </c>
      <c r="B27" t="s">
        <v>5</v>
      </c>
      <c r="C27" s="1"/>
      <c r="D27" s="1"/>
      <c r="E27" s="2">
        <v>8330980</v>
      </c>
      <c r="J27">
        <v>500000</v>
      </c>
      <c r="K27">
        <f t="shared" si="4"/>
        <v>1.6454868147867311E-8</v>
      </c>
      <c r="L27" t="s">
        <v>9</v>
      </c>
      <c r="M27">
        <v>500000</v>
      </c>
      <c r="N27">
        <v>4.6887899999999996E-2</v>
      </c>
      <c r="O27">
        <f t="shared" si="11"/>
        <v>2849485.0021680095</v>
      </c>
      <c r="P27">
        <v>4.6887899999999996E-2</v>
      </c>
    </row>
    <row r="28" spans="1:16" ht="15.75" thickBot="1" x14ac:dyDescent="0.3">
      <c r="A28" t="s">
        <v>8</v>
      </c>
      <c r="B28" t="s">
        <v>5</v>
      </c>
      <c r="C28" s="2">
        <v>10000</v>
      </c>
      <c r="D28" s="1">
        <v>1.0486040000000001</v>
      </c>
      <c r="E28" s="1" t="s">
        <v>13</v>
      </c>
    </row>
    <row r="29" spans="1:16" ht="15.75" thickBot="1" x14ac:dyDescent="0.3">
      <c r="A29" t="s">
        <v>8</v>
      </c>
      <c r="B29" t="s">
        <v>5</v>
      </c>
      <c r="C29" s="1"/>
      <c r="D29" s="1"/>
      <c r="E29" s="2">
        <v>8404847</v>
      </c>
    </row>
    <row r="30" spans="1:16" ht="15.75" thickBot="1" x14ac:dyDescent="0.3">
      <c r="A30" t="s">
        <v>8</v>
      </c>
      <c r="B30" t="s">
        <v>5</v>
      </c>
      <c r="C30" s="2">
        <v>10000</v>
      </c>
      <c r="D30" s="1">
        <v>1.054163</v>
      </c>
      <c r="E30" s="1" t="s">
        <v>13</v>
      </c>
    </row>
    <row r="31" spans="1:16" ht="15.75" thickBot="1" x14ac:dyDescent="0.3">
      <c r="A31" t="s">
        <v>8</v>
      </c>
      <c r="B31" t="s">
        <v>6</v>
      </c>
      <c r="C31" s="1"/>
      <c r="D31" s="1"/>
      <c r="E31" s="2">
        <v>8523284</v>
      </c>
    </row>
    <row r="32" spans="1:16" ht="15.75" thickBot="1" x14ac:dyDescent="0.3">
      <c r="A32" t="s">
        <v>8</v>
      </c>
      <c r="B32" t="s">
        <v>5</v>
      </c>
      <c r="C32" s="2">
        <v>10000</v>
      </c>
      <c r="D32" s="1">
        <v>1.0429660000000001</v>
      </c>
      <c r="E32" s="1" t="s">
        <v>13</v>
      </c>
      <c r="L32" t="s">
        <v>16</v>
      </c>
    </row>
    <row r="33" spans="1:23" ht="15.75" thickBot="1" x14ac:dyDescent="0.3">
      <c r="A33" t="s">
        <v>8</v>
      </c>
      <c r="B33" t="s">
        <v>5</v>
      </c>
      <c r="C33" s="1"/>
      <c r="D33" s="1"/>
      <c r="E33" s="2">
        <v>8529058</v>
      </c>
    </row>
    <row r="34" spans="1:23" ht="15.75" thickBot="1" x14ac:dyDescent="0.3">
      <c r="A34" t="s">
        <v>8</v>
      </c>
      <c r="B34" t="s">
        <v>5</v>
      </c>
      <c r="C34" s="2">
        <v>10000</v>
      </c>
      <c r="D34" s="1">
        <v>1.0487329999999999</v>
      </c>
      <c r="E34" s="1" t="s">
        <v>13</v>
      </c>
    </row>
    <row r="35" spans="1:23" ht="15.75" thickBot="1" x14ac:dyDescent="0.3">
      <c r="A35" t="s">
        <v>8</v>
      </c>
      <c r="B35" t="s">
        <v>5</v>
      </c>
      <c r="C35" s="1"/>
      <c r="D35" s="1"/>
      <c r="E35" s="2">
        <v>8469333</v>
      </c>
    </row>
    <row r="36" spans="1:23" ht="15.75" thickBot="1" x14ac:dyDescent="0.3">
      <c r="A36" t="s">
        <v>8</v>
      </c>
      <c r="B36" t="s">
        <v>5</v>
      </c>
      <c r="C36" s="2">
        <v>10000</v>
      </c>
      <c r="D36" s="1">
        <v>1.05609</v>
      </c>
      <c r="E36" s="1" t="s">
        <v>13</v>
      </c>
    </row>
    <row r="37" spans="1:23" ht="15.75" thickBot="1" x14ac:dyDescent="0.3">
      <c r="A37" t="s">
        <v>8</v>
      </c>
      <c r="B37" t="s">
        <v>5</v>
      </c>
      <c r="C37" s="1"/>
      <c r="D37" s="1"/>
      <c r="E37" s="2">
        <v>8448654</v>
      </c>
    </row>
    <row r="38" spans="1:23" ht="15.75" thickBot="1" x14ac:dyDescent="0.3">
      <c r="A38" t="s">
        <v>8</v>
      </c>
      <c r="B38" t="s">
        <v>5</v>
      </c>
      <c r="C38" s="2">
        <v>10000</v>
      </c>
      <c r="D38" s="1">
        <v>1.0547690000000001</v>
      </c>
      <c r="E38" s="1" t="s">
        <v>13</v>
      </c>
    </row>
    <row r="39" spans="1:23" ht="15.75" thickBot="1" x14ac:dyDescent="0.3">
      <c r="A39" t="s">
        <v>8</v>
      </c>
      <c r="B39" t="s">
        <v>5</v>
      </c>
      <c r="C39" s="1"/>
      <c r="D39" s="1"/>
      <c r="E39" s="2">
        <v>8298566</v>
      </c>
    </row>
    <row r="40" spans="1:23" ht="15.75" thickBot="1" x14ac:dyDescent="0.3">
      <c r="A40" t="s">
        <v>8</v>
      </c>
      <c r="B40" t="s">
        <v>5</v>
      </c>
      <c r="C40" s="2">
        <v>10000</v>
      </c>
      <c r="D40" s="1">
        <v>1.0490870000000001</v>
      </c>
      <c r="E40" s="1" t="s">
        <v>13</v>
      </c>
    </row>
    <row r="41" spans="1:23" ht="15.75" thickBot="1" x14ac:dyDescent="0.3">
      <c r="A41" t="s">
        <v>8</v>
      </c>
      <c r="B41" t="s">
        <v>6</v>
      </c>
      <c r="C41" s="1"/>
      <c r="D41" s="1"/>
      <c r="E41" s="2">
        <v>8358729</v>
      </c>
      <c r="W41" t="s">
        <v>14</v>
      </c>
    </row>
    <row r="42" spans="1:23" ht="15.75" thickBot="1" x14ac:dyDescent="0.3">
      <c r="A42" t="s">
        <v>8</v>
      </c>
      <c r="B42" t="s">
        <v>5</v>
      </c>
      <c r="C42" s="2">
        <v>1000</v>
      </c>
      <c r="D42" s="1">
        <v>1.4685E-2</v>
      </c>
      <c r="E42" s="1" t="s">
        <v>13</v>
      </c>
    </row>
    <row r="43" spans="1:23" ht="15.75" thickBot="1" x14ac:dyDescent="0.3">
      <c r="A43" t="s">
        <v>8</v>
      </c>
      <c r="B43" t="s">
        <v>5</v>
      </c>
      <c r="C43" s="1"/>
      <c r="D43" s="1"/>
      <c r="E43" s="2">
        <v>256310</v>
      </c>
    </row>
    <row r="44" spans="1:23" ht="15.75" thickBot="1" x14ac:dyDescent="0.3">
      <c r="A44" t="s">
        <v>8</v>
      </c>
      <c r="B44" t="s">
        <v>5</v>
      </c>
      <c r="C44" s="2">
        <v>1000</v>
      </c>
      <c r="D44" s="1">
        <v>1.5450999999999999E-2</v>
      </c>
      <c r="E44" s="1" t="s">
        <v>13</v>
      </c>
    </row>
    <row r="45" spans="1:23" ht="15.75" thickBot="1" x14ac:dyDescent="0.3">
      <c r="A45" t="s">
        <v>8</v>
      </c>
      <c r="B45" t="s">
        <v>5</v>
      </c>
      <c r="C45" s="1"/>
      <c r="D45" s="1"/>
      <c r="E45" s="2">
        <v>249670</v>
      </c>
    </row>
    <row r="46" spans="1:23" ht="15.75" thickBot="1" x14ac:dyDescent="0.3">
      <c r="A46" t="s">
        <v>8</v>
      </c>
      <c r="B46" t="s">
        <v>5</v>
      </c>
      <c r="C46" s="2">
        <v>1000</v>
      </c>
      <c r="D46" s="1">
        <v>1.6840000000000001E-2</v>
      </c>
      <c r="E46" s="1" t="s">
        <v>13</v>
      </c>
    </row>
    <row r="47" spans="1:23" ht="15.75" thickBot="1" x14ac:dyDescent="0.3">
      <c r="A47" t="s">
        <v>8</v>
      </c>
      <c r="B47" t="s">
        <v>5</v>
      </c>
      <c r="C47" s="1"/>
      <c r="D47" s="1"/>
      <c r="E47" s="2">
        <v>243945</v>
      </c>
    </row>
    <row r="48" spans="1:23" ht="15.75" thickBot="1" x14ac:dyDescent="0.3">
      <c r="A48" t="s">
        <v>8</v>
      </c>
      <c r="B48" t="s">
        <v>5</v>
      </c>
      <c r="C48" s="2">
        <v>1000</v>
      </c>
      <c r="D48" s="1">
        <v>1.4756E-2</v>
      </c>
      <c r="E48" s="1" t="s">
        <v>13</v>
      </c>
    </row>
    <row r="49" spans="1:5" ht="15.75" thickBot="1" x14ac:dyDescent="0.3">
      <c r="A49" t="s">
        <v>8</v>
      </c>
      <c r="B49" t="s">
        <v>5</v>
      </c>
      <c r="C49" s="1"/>
      <c r="D49" s="1"/>
      <c r="E49" s="2">
        <v>250075</v>
      </c>
    </row>
    <row r="50" spans="1:5" ht="15.75" thickBot="1" x14ac:dyDescent="0.3">
      <c r="A50" t="s">
        <v>8</v>
      </c>
      <c r="B50" t="s">
        <v>5</v>
      </c>
      <c r="C50" s="2">
        <v>1000</v>
      </c>
      <c r="D50" s="1">
        <v>1.6128E-2</v>
      </c>
      <c r="E50" s="1" t="s">
        <v>13</v>
      </c>
    </row>
    <row r="51" spans="1:5" ht="15.75" thickBot="1" x14ac:dyDescent="0.3">
      <c r="A51" t="s">
        <v>8</v>
      </c>
      <c r="B51" t="s">
        <v>6</v>
      </c>
      <c r="C51" s="1"/>
      <c r="D51" s="1"/>
      <c r="E51" s="2">
        <v>241546</v>
      </c>
    </row>
    <row r="52" spans="1:5" ht="15.75" thickBot="1" x14ac:dyDescent="0.3">
      <c r="A52" t="s">
        <v>8</v>
      </c>
      <c r="B52" t="s">
        <v>5</v>
      </c>
      <c r="C52" s="2">
        <v>1000</v>
      </c>
      <c r="D52" s="1">
        <v>1.2593999999999999E-2</v>
      </c>
      <c r="E52" s="1" t="s">
        <v>13</v>
      </c>
    </row>
    <row r="53" spans="1:5" ht="15.75" thickBot="1" x14ac:dyDescent="0.3">
      <c r="A53" t="s">
        <v>8</v>
      </c>
      <c r="B53" t="s">
        <v>5</v>
      </c>
      <c r="C53" s="1"/>
      <c r="D53" s="1"/>
      <c r="E53" s="2">
        <v>252536</v>
      </c>
    </row>
    <row r="54" spans="1:5" ht="15.75" thickBot="1" x14ac:dyDescent="0.3">
      <c r="A54" t="s">
        <v>8</v>
      </c>
      <c r="B54" t="s">
        <v>5</v>
      </c>
      <c r="C54" s="2">
        <v>1000</v>
      </c>
      <c r="D54" s="1">
        <v>1.7847999999999999E-2</v>
      </c>
      <c r="E54" s="1" t="s">
        <v>13</v>
      </c>
    </row>
    <row r="55" spans="1:5" ht="15.75" thickBot="1" x14ac:dyDescent="0.3">
      <c r="A55" t="s">
        <v>8</v>
      </c>
      <c r="B55" t="s">
        <v>5</v>
      </c>
      <c r="C55" s="1"/>
      <c r="D55" s="1"/>
      <c r="E55" s="2">
        <v>243795</v>
      </c>
    </row>
    <row r="56" spans="1:5" ht="15.75" thickBot="1" x14ac:dyDescent="0.3">
      <c r="A56" t="s">
        <v>8</v>
      </c>
      <c r="B56" t="s">
        <v>5</v>
      </c>
      <c r="C56" s="2">
        <v>1000</v>
      </c>
      <c r="D56" s="1">
        <v>1.5233E-2</v>
      </c>
      <c r="E56" s="1" t="s">
        <v>13</v>
      </c>
    </row>
    <row r="57" spans="1:5" ht="15.75" thickBot="1" x14ac:dyDescent="0.3">
      <c r="A57" t="s">
        <v>8</v>
      </c>
      <c r="B57" t="s">
        <v>5</v>
      </c>
      <c r="C57" s="1"/>
      <c r="D57" s="1"/>
      <c r="E57" s="2">
        <v>236679</v>
      </c>
    </row>
    <row r="58" spans="1:5" ht="15.75" thickBot="1" x14ac:dyDescent="0.3">
      <c r="A58" t="s">
        <v>8</v>
      </c>
      <c r="B58" t="s">
        <v>5</v>
      </c>
      <c r="C58" s="2">
        <v>1000</v>
      </c>
      <c r="D58" s="1">
        <v>1.3058999999999999E-2</v>
      </c>
      <c r="E58" s="1" t="s">
        <v>13</v>
      </c>
    </row>
    <row r="59" spans="1:5" ht="15.75" thickBot="1" x14ac:dyDescent="0.3">
      <c r="A59" t="s">
        <v>8</v>
      </c>
      <c r="B59" t="s">
        <v>5</v>
      </c>
      <c r="C59" s="1"/>
      <c r="D59" s="1"/>
      <c r="E59" s="2">
        <v>245871</v>
      </c>
    </row>
    <row r="60" spans="1:5" ht="15.75" thickBot="1" x14ac:dyDescent="0.3">
      <c r="A60" t="s">
        <v>8</v>
      </c>
      <c r="B60" t="s">
        <v>5</v>
      </c>
      <c r="C60" s="2">
        <v>1000</v>
      </c>
      <c r="D60" s="1">
        <v>1.6284E-2</v>
      </c>
      <c r="E60" s="1" t="s">
        <v>13</v>
      </c>
    </row>
    <row r="61" spans="1:5" ht="15.75" thickBot="1" x14ac:dyDescent="0.3">
      <c r="A61" t="s">
        <v>8</v>
      </c>
      <c r="B61" t="s">
        <v>6</v>
      </c>
      <c r="C61" s="1"/>
      <c r="D61" s="1"/>
      <c r="E61" s="2">
        <v>258005</v>
      </c>
    </row>
    <row r="62" spans="1:5" ht="15.75" thickBot="1" x14ac:dyDescent="0.3">
      <c r="A62" t="s">
        <v>9</v>
      </c>
      <c r="B62" t="s">
        <v>5</v>
      </c>
      <c r="C62" s="2">
        <v>100</v>
      </c>
      <c r="D62" s="1">
        <v>2.6400000000000002E-4</v>
      </c>
      <c r="E62" s="1" t="s">
        <v>13</v>
      </c>
    </row>
    <row r="63" spans="1:5" ht="15.75" thickBot="1" x14ac:dyDescent="0.3">
      <c r="A63" t="s">
        <v>9</v>
      </c>
      <c r="B63" t="s">
        <v>5</v>
      </c>
      <c r="C63" s="1"/>
      <c r="D63" s="1"/>
      <c r="E63" s="2">
        <v>6840</v>
      </c>
    </row>
    <row r="64" spans="1:5" ht="15.75" thickBot="1" x14ac:dyDescent="0.3">
      <c r="A64" t="s">
        <v>9</v>
      </c>
      <c r="B64" t="s">
        <v>5</v>
      </c>
      <c r="C64" s="2">
        <v>100</v>
      </c>
      <c r="D64" s="1">
        <v>4.44E-4</v>
      </c>
      <c r="E64" s="1" t="s">
        <v>13</v>
      </c>
    </row>
    <row r="65" spans="1:5" ht="15.75" thickBot="1" x14ac:dyDescent="0.3">
      <c r="A65" t="s">
        <v>9</v>
      </c>
      <c r="B65" t="s">
        <v>5</v>
      </c>
      <c r="C65" s="1"/>
      <c r="D65" s="1"/>
      <c r="E65" s="2">
        <v>7093</v>
      </c>
    </row>
    <row r="66" spans="1:5" ht="15.75" thickBot="1" x14ac:dyDescent="0.3">
      <c r="A66" t="s">
        <v>9</v>
      </c>
      <c r="B66" t="s">
        <v>5</v>
      </c>
      <c r="C66" s="2">
        <v>100</v>
      </c>
      <c r="D66" s="1">
        <v>4.55E-4</v>
      </c>
      <c r="E66" s="1" t="s">
        <v>13</v>
      </c>
    </row>
    <row r="67" spans="1:5" ht="15.75" thickBot="1" x14ac:dyDescent="0.3">
      <c r="A67" t="s">
        <v>9</v>
      </c>
      <c r="B67" t="s">
        <v>5</v>
      </c>
      <c r="C67" s="1"/>
      <c r="D67" s="1"/>
      <c r="E67" s="2">
        <v>6950</v>
      </c>
    </row>
    <row r="68" spans="1:5" ht="15.75" thickBot="1" x14ac:dyDescent="0.3">
      <c r="A68" t="s">
        <v>9</v>
      </c>
      <c r="B68" t="s">
        <v>5</v>
      </c>
      <c r="C68" s="2">
        <v>100</v>
      </c>
      <c r="D68" s="1">
        <v>2.81E-4</v>
      </c>
      <c r="E68" s="1" t="s">
        <v>13</v>
      </c>
    </row>
    <row r="69" spans="1:5" ht="15.75" thickBot="1" x14ac:dyDescent="0.3">
      <c r="A69" t="s">
        <v>9</v>
      </c>
      <c r="B69" t="s">
        <v>5</v>
      </c>
      <c r="C69" s="1"/>
      <c r="D69" s="1"/>
      <c r="E69" s="2">
        <v>6943</v>
      </c>
    </row>
    <row r="70" spans="1:5" ht="15.75" thickBot="1" x14ac:dyDescent="0.3">
      <c r="A70" t="s">
        <v>9</v>
      </c>
      <c r="B70" t="s">
        <v>5</v>
      </c>
      <c r="C70" s="2">
        <v>100</v>
      </c>
      <c r="D70" s="1">
        <v>3.0899999999999998E-4</v>
      </c>
      <c r="E70" s="1" t="s">
        <v>13</v>
      </c>
    </row>
    <row r="71" spans="1:5" ht="15.75" thickBot="1" x14ac:dyDescent="0.3">
      <c r="A71" t="s">
        <v>9</v>
      </c>
      <c r="B71" t="s">
        <v>6</v>
      </c>
      <c r="C71" s="1"/>
      <c r="D71" s="1"/>
      <c r="E71" s="2">
        <v>7465</v>
      </c>
    </row>
    <row r="72" spans="1:5" ht="15.75" thickBot="1" x14ac:dyDescent="0.3">
      <c r="A72" t="s">
        <v>9</v>
      </c>
      <c r="B72" t="s">
        <v>5</v>
      </c>
      <c r="C72" s="2">
        <v>100</v>
      </c>
      <c r="D72" s="1">
        <v>4.3100000000000001E-4</v>
      </c>
      <c r="E72" s="1" t="s">
        <v>13</v>
      </c>
    </row>
    <row r="73" spans="1:5" ht="15.75" thickBot="1" x14ac:dyDescent="0.3">
      <c r="A73" t="s">
        <v>9</v>
      </c>
      <c r="B73" t="s">
        <v>5</v>
      </c>
      <c r="C73" s="1"/>
      <c r="D73" s="1"/>
      <c r="E73" s="2">
        <v>6132</v>
      </c>
    </row>
    <row r="74" spans="1:5" ht="15.75" thickBot="1" x14ac:dyDescent="0.3">
      <c r="A74" t="s">
        <v>9</v>
      </c>
      <c r="B74" t="s">
        <v>5</v>
      </c>
      <c r="C74" s="2">
        <v>100</v>
      </c>
      <c r="D74" s="1">
        <v>4.3899999999999999E-4</v>
      </c>
      <c r="E74" s="1" t="s">
        <v>13</v>
      </c>
    </row>
    <row r="75" spans="1:5" ht="15.75" thickBot="1" x14ac:dyDescent="0.3">
      <c r="A75" t="s">
        <v>9</v>
      </c>
      <c r="B75" t="s">
        <v>5</v>
      </c>
      <c r="C75" s="1"/>
      <c r="D75" s="1"/>
      <c r="E75" s="2">
        <v>7641</v>
      </c>
    </row>
    <row r="76" spans="1:5" ht="15.75" thickBot="1" x14ac:dyDescent="0.3">
      <c r="A76" t="s">
        <v>9</v>
      </c>
      <c r="B76" t="s">
        <v>5</v>
      </c>
      <c r="C76" s="2">
        <v>100</v>
      </c>
      <c r="D76" s="1">
        <v>4.2299999999999998E-4</v>
      </c>
      <c r="E76" s="1" t="s">
        <v>13</v>
      </c>
    </row>
    <row r="77" spans="1:5" ht="15.75" thickBot="1" x14ac:dyDescent="0.3">
      <c r="A77" t="s">
        <v>9</v>
      </c>
      <c r="B77" t="s">
        <v>5</v>
      </c>
      <c r="C77" s="1"/>
      <c r="D77" s="1"/>
      <c r="E77" s="2">
        <v>7009</v>
      </c>
    </row>
    <row r="78" spans="1:5" ht="15.75" thickBot="1" x14ac:dyDescent="0.3">
      <c r="A78" t="s">
        <v>9</v>
      </c>
      <c r="B78" t="s">
        <v>5</v>
      </c>
      <c r="C78" s="2">
        <v>100</v>
      </c>
      <c r="D78" s="1">
        <v>4.73E-4</v>
      </c>
      <c r="E78" s="1" t="s">
        <v>13</v>
      </c>
    </row>
    <row r="79" spans="1:5" ht="15.75" thickBot="1" x14ac:dyDescent="0.3">
      <c r="A79" t="s">
        <v>9</v>
      </c>
      <c r="B79" t="s">
        <v>5</v>
      </c>
      <c r="C79" s="1"/>
      <c r="D79" s="1"/>
      <c r="E79" s="2">
        <v>6753</v>
      </c>
    </row>
    <row r="80" spans="1:5" ht="15.75" thickBot="1" x14ac:dyDescent="0.3">
      <c r="A80" t="s">
        <v>9</v>
      </c>
      <c r="B80" t="s">
        <v>5</v>
      </c>
      <c r="C80" s="2">
        <v>100</v>
      </c>
      <c r="D80" s="1">
        <v>2.8400000000000002E-4</v>
      </c>
      <c r="E80" s="1" t="s">
        <v>13</v>
      </c>
    </row>
    <row r="81" spans="1:5" ht="15.75" thickBot="1" x14ac:dyDescent="0.3">
      <c r="A81" t="s">
        <v>9</v>
      </c>
      <c r="B81" t="s">
        <v>6</v>
      </c>
      <c r="C81" s="1"/>
      <c r="D81" s="1"/>
      <c r="E81" s="2">
        <v>6988</v>
      </c>
    </row>
    <row r="82" spans="1:5" ht="15.75" thickBot="1" x14ac:dyDescent="0.3">
      <c r="A82" t="s">
        <v>9</v>
      </c>
      <c r="B82" t="s">
        <v>5</v>
      </c>
      <c r="C82" s="2">
        <v>50000</v>
      </c>
      <c r="D82" s="1">
        <v>34.625337999999999</v>
      </c>
      <c r="E82" s="1" t="s">
        <v>13</v>
      </c>
    </row>
    <row r="83" spans="1:5" ht="15.75" thickBot="1" x14ac:dyDescent="0.3">
      <c r="A83" t="s">
        <v>9</v>
      </c>
      <c r="B83" t="s">
        <v>5</v>
      </c>
      <c r="C83" s="1"/>
      <c r="D83" s="1"/>
      <c r="E83" s="2">
        <v>31002827</v>
      </c>
    </row>
    <row r="84" spans="1:5" ht="15.75" thickBot="1" x14ac:dyDescent="0.3">
      <c r="A84" t="s">
        <v>9</v>
      </c>
      <c r="B84" t="s">
        <v>5</v>
      </c>
      <c r="C84" s="2">
        <v>50000</v>
      </c>
      <c r="D84" s="1">
        <v>34.806452</v>
      </c>
      <c r="E84" s="1" t="s">
        <v>13</v>
      </c>
    </row>
    <row r="85" spans="1:5" ht="15.75" thickBot="1" x14ac:dyDescent="0.3">
      <c r="A85" t="s">
        <v>9</v>
      </c>
      <c r="B85" t="s">
        <v>5</v>
      </c>
      <c r="C85" s="1"/>
      <c r="D85" s="1"/>
      <c r="E85" s="2">
        <v>30760927</v>
      </c>
    </row>
    <row r="86" spans="1:5" ht="15.75" thickBot="1" x14ac:dyDescent="0.3">
      <c r="A86" t="s">
        <v>9</v>
      </c>
      <c r="B86" t="s">
        <v>5</v>
      </c>
      <c r="C86" s="2">
        <v>50000</v>
      </c>
      <c r="D86" s="1">
        <v>34.868336999999997</v>
      </c>
      <c r="E86" s="1" t="s">
        <v>13</v>
      </c>
    </row>
    <row r="87" spans="1:5" ht="15.75" thickBot="1" x14ac:dyDescent="0.3">
      <c r="A87" t="s">
        <v>9</v>
      </c>
      <c r="B87" t="s">
        <v>5</v>
      </c>
      <c r="C87" s="1"/>
      <c r="D87" s="1"/>
      <c r="E87" s="2">
        <v>31601657</v>
      </c>
    </row>
    <row r="88" spans="1:5" ht="15.75" thickBot="1" x14ac:dyDescent="0.3">
      <c r="A88" t="s">
        <v>9</v>
      </c>
      <c r="B88" t="s">
        <v>5</v>
      </c>
      <c r="C88" s="2">
        <v>50000</v>
      </c>
      <c r="D88" s="1">
        <v>34.698582000000002</v>
      </c>
      <c r="E88" s="1" t="s">
        <v>13</v>
      </c>
    </row>
    <row r="89" spans="1:5" ht="15.75" thickBot="1" x14ac:dyDescent="0.3">
      <c r="A89" t="s">
        <v>9</v>
      </c>
      <c r="B89" t="s">
        <v>5</v>
      </c>
      <c r="C89" s="1"/>
      <c r="D89" s="1"/>
      <c r="E89" s="2">
        <v>31004906</v>
      </c>
    </row>
    <row r="90" spans="1:5" ht="15.75" thickBot="1" x14ac:dyDescent="0.3">
      <c r="A90" t="s">
        <v>9</v>
      </c>
      <c r="B90" t="s">
        <v>5</v>
      </c>
      <c r="C90" s="2">
        <v>50000</v>
      </c>
      <c r="D90" s="1">
        <v>34.613142000000003</v>
      </c>
      <c r="E90" s="1" t="s">
        <v>13</v>
      </c>
    </row>
    <row r="91" spans="1:5" ht="15.75" thickBot="1" x14ac:dyDescent="0.3">
      <c r="A91" t="s">
        <v>9</v>
      </c>
      <c r="B91" t="s">
        <v>6</v>
      </c>
      <c r="C91" s="1"/>
      <c r="D91" s="1"/>
      <c r="E91" s="2">
        <v>31179390</v>
      </c>
    </row>
    <row r="92" spans="1:5" ht="15.75" thickBot="1" x14ac:dyDescent="0.3">
      <c r="A92" t="s">
        <v>9</v>
      </c>
      <c r="B92" t="s">
        <v>5</v>
      </c>
      <c r="C92" s="2">
        <v>50000</v>
      </c>
      <c r="D92" s="1">
        <v>34.853997</v>
      </c>
      <c r="E92" s="1" t="s">
        <v>13</v>
      </c>
    </row>
    <row r="93" spans="1:5" ht="15.75" thickBot="1" x14ac:dyDescent="0.3">
      <c r="A93" t="s">
        <v>9</v>
      </c>
      <c r="B93" t="s">
        <v>5</v>
      </c>
      <c r="C93" s="1"/>
      <c r="D93" s="1"/>
      <c r="E93" s="2">
        <v>31193142</v>
      </c>
    </row>
    <row r="94" spans="1:5" ht="15.75" thickBot="1" x14ac:dyDescent="0.3">
      <c r="A94" t="s">
        <v>9</v>
      </c>
      <c r="B94" t="s">
        <v>5</v>
      </c>
      <c r="C94" s="2">
        <v>50000</v>
      </c>
      <c r="D94" s="1">
        <v>34.669995</v>
      </c>
      <c r="E94" s="1" t="s">
        <v>13</v>
      </c>
    </row>
    <row r="95" spans="1:5" ht="15.75" thickBot="1" x14ac:dyDescent="0.3">
      <c r="A95" t="s">
        <v>9</v>
      </c>
      <c r="B95" t="s">
        <v>5</v>
      </c>
      <c r="C95" s="1"/>
      <c r="D95" s="1"/>
      <c r="E95" s="2">
        <v>30662192</v>
      </c>
    </row>
    <row r="96" spans="1:5" ht="15.75" thickBot="1" x14ac:dyDescent="0.3">
      <c r="A96" t="s">
        <v>9</v>
      </c>
      <c r="B96" t="s">
        <v>5</v>
      </c>
      <c r="C96" s="2">
        <v>50000</v>
      </c>
      <c r="D96" s="1">
        <v>34.673395999999997</v>
      </c>
      <c r="E96" s="1" t="s">
        <v>13</v>
      </c>
    </row>
    <row r="97" spans="1:5" ht="15.75" thickBot="1" x14ac:dyDescent="0.3">
      <c r="A97" t="s">
        <v>9</v>
      </c>
      <c r="B97" t="s">
        <v>5</v>
      </c>
      <c r="C97" s="1"/>
      <c r="D97" s="1"/>
      <c r="E97" s="2">
        <v>31247872</v>
      </c>
    </row>
    <row r="98" spans="1:5" ht="15.75" thickBot="1" x14ac:dyDescent="0.3">
      <c r="A98" t="s">
        <v>9</v>
      </c>
      <c r="B98" t="s">
        <v>5</v>
      </c>
      <c r="C98" s="2">
        <v>50000</v>
      </c>
      <c r="D98" s="1">
        <v>34.817368999999999</v>
      </c>
      <c r="E98" s="1" t="s">
        <v>13</v>
      </c>
    </row>
    <row r="99" spans="1:5" ht="15.75" thickBot="1" x14ac:dyDescent="0.3">
      <c r="A99" t="s">
        <v>9</v>
      </c>
      <c r="B99" t="s">
        <v>5</v>
      </c>
      <c r="C99" s="1"/>
      <c r="D99" s="1"/>
      <c r="E99" s="2">
        <v>30742646</v>
      </c>
    </row>
    <row r="100" spans="1:5" ht="15.75" thickBot="1" x14ac:dyDescent="0.3">
      <c r="A100" t="s">
        <v>9</v>
      </c>
      <c r="B100" t="s">
        <v>5</v>
      </c>
      <c r="C100" s="2">
        <v>50000</v>
      </c>
      <c r="D100" s="1">
        <v>34.688369999999999</v>
      </c>
      <c r="E100" s="1" t="s">
        <v>13</v>
      </c>
    </row>
    <row r="101" spans="1:5" ht="15.75" thickBot="1" x14ac:dyDescent="0.3">
      <c r="A101" t="s">
        <v>9</v>
      </c>
      <c r="B101" t="s">
        <v>6</v>
      </c>
      <c r="C101" s="1"/>
      <c r="D101" s="1"/>
      <c r="E101" s="2">
        <v>31724814</v>
      </c>
    </row>
    <row r="102" spans="1:5" ht="15.75" thickBot="1" x14ac:dyDescent="0.3">
      <c r="A102" t="s">
        <v>9</v>
      </c>
      <c r="B102" t="s">
        <v>5</v>
      </c>
      <c r="C102" s="2">
        <v>5000</v>
      </c>
      <c r="D102" s="1">
        <v>0.27027299999999999</v>
      </c>
      <c r="E102" s="1" t="s">
        <v>13</v>
      </c>
    </row>
    <row r="103" spans="1:5" ht="15.75" thickBot="1" x14ac:dyDescent="0.3">
      <c r="A103" t="s">
        <v>9</v>
      </c>
      <c r="B103" t="s">
        <v>5</v>
      </c>
      <c r="C103" s="1"/>
      <c r="D103" s="1"/>
      <c r="E103" s="2">
        <v>3017085</v>
      </c>
    </row>
    <row r="104" spans="1:5" ht="15.75" thickBot="1" x14ac:dyDescent="0.3">
      <c r="A104" t="s">
        <v>9</v>
      </c>
      <c r="B104" t="s">
        <v>5</v>
      </c>
      <c r="C104" s="2">
        <v>5000</v>
      </c>
      <c r="D104" s="1">
        <v>0.27122200000000002</v>
      </c>
      <c r="E104" s="1" t="s">
        <v>13</v>
      </c>
    </row>
    <row r="105" spans="1:5" ht="15.75" thickBot="1" x14ac:dyDescent="0.3">
      <c r="A105" t="s">
        <v>9</v>
      </c>
      <c r="B105" t="s">
        <v>5</v>
      </c>
      <c r="C105" s="1"/>
      <c r="D105" s="1"/>
      <c r="E105" s="2">
        <v>2911230</v>
      </c>
    </row>
    <row r="106" spans="1:5" ht="15.75" thickBot="1" x14ac:dyDescent="0.3">
      <c r="A106" t="s">
        <v>9</v>
      </c>
      <c r="B106" t="s">
        <v>5</v>
      </c>
      <c r="C106" s="2">
        <v>5000</v>
      </c>
      <c r="D106" s="1">
        <v>0.27290999999999999</v>
      </c>
      <c r="E106" s="1" t="s">
        <v>13</v>
      </c>
    </row>
    <row r="107" spans="1:5" ht="15.75" thickBot="1" x14ac:dyDescent="0.3">
      <c r="A107" t="s">
        <v>9</v>
      </c>
      <c r="B107" t="s">
        <v>5</v>
      </c>
      <c r="C107" s="1"/>
      <c r="D107" s="1"/>
      <c r="E107" s="2">
        <v>2918582</v>
      </c>
    </row>
    <row r="108" spans="1:5" ht="15.75" thickBot="1" x14ac:dyDescent="0.3">
      <c r="A108" t="s">
        <v>9</v>
      </c>
      <c r="B108" t="s">
        <v>5</v>
      </c>
      <c r="C108" s="2">
        <v>5000</v>
      </c>
      <c r="D108" s="1">
        <v>0.27035999999999999</v>
      </c>
      <c r="E108" s="1" t="s">
        <v>13</v>
      </c>
    </row>
    <row r="109" spans="1:5" ht="15.75" thickBot="1" x14ac:dyDescent="0.3">
      <c r="A109" t="s">
        <v>9</v>
      </c>
      <c r="B109" t="s">
        <v>5</v>
      </c>
      <c r="C109" s="1"/>
      <c r="D109" s="1"/>
      <c r="E109" s="2">
        <v>2982489</v>
      </c>
    </row>
    <row r="110" spans="1:5" ht="15.75" thickBot="1" x14ac:dyDescent="0.3">
      <c r="A110" t="s">
        <v>9</v>
      </c>
      <c r="B110" t="s">
        <v>5</v>
      </c>
      <c r="C110" s="2">
        <v>5000</v>
      </c>
      <c r="D110" s="1">
        <v>0.27023599999999998</v>
      </c>
      <c r="E110" s="1" t="s">
        <v>13</v>
      </c>
    </row>
    <row r="111" spans="1:5" ht="15.75" thickBot="1" x14ac:dyDescent="0.3">
      <c r="A111" t="s">
        <v>9</v>
      </c>
      <c r="B111" t="s">
        <v>6</v>
      </c>
      <c r="C111" s="1"/>
      <c r="D111" s="1"/>
      <c r="E111" s="2">
        <v>3000710</v>
      </c>
    </row>
    <row r="112" spans="1:5" ht="15.75" thickBot="1" x14ac:dyDescent="0.3">
      <c r="A112" t="s">
        <v>9</v>
      </c>
      <c r="B112" t="s">
        <v>5</v>
      </c>
      <c r="C112" s="2">
        <v>5000</v>
      </c>
      <c r="D112" s="1">
        <v>0.27136300000000002</v>
      </c>
      <c r="E112" s="1" t="s">
        <v>13</v>
      </c>
    </row>
    <row r="113" spans="1:5" ht="15.75" thickBot="1" x14ac:dyDescent="0.3">
      <c r="A113" t="s">
        <v>9</v>
      </c>
      <c r="B113" t="s">
        <v>5</v>
      </c>
      <c r="C113" s="1"/>
      <c r="D113" s="1"/>
      <c r="E113" s="2">
        <v>2999538</v>
      </c>
    </row>
    <row r="114" spans="1:5" ht="15.75" thickBot="1" x14ac:dyDescent="0.3">
      <c r="A114" t="s">
        <v>9</v>
      </c>
      <c r="B114" t="s">
        <v>5</v>
      </c>
      <c r="C114" s="2">
        <v>5000</v>
      </c>
      <c r="D114" s="1">
        <v>0.27363900000000002</v>
      </c>
      <c r="E114" s="1" t="s">
        <v>13</v>
      </c>
    </row>
    <row r="115" spans="1:5" ht="15.75" thickBot="1" x14ac:dyDescent="0.3">
      <c r="A115" t="s">
        <v>9</v>
      </c>
      <c r="B115" t="s">
        <v>5</v>
      </c>
      <c r="C115" s="1"/>
      <c r="D115" s="1"/>
      <c r="E115" s="2">
        <v>2853680</v>
      </c>
    </row>
    <row r="116" spans="1:5" ht="15.75" thickBot="1" x14ac:dyDescent="0.3">
      <c r="A116" t="s">
        <v>9</v>
      </c>
      <c r="B116" t="s">
        <v>5</v>
      </c>
      <c r="C116" s="2">
        <v>5000</v>
      </c>
      <c r="D116" s="1">
        <v>0.27122099999999999</v>
      </c>
      <c r="E116" s="1" t="s">
        <v>13</v>
      </c>
    </row>
    <row r="117" spans="1:5" ht="15.75" thickBot="1" x14ac:dyDescent="0.3">
      <c r="A117" t="s">
        <v>9</v>
      </c>
      <c r="B117" t="s">
        <v>5</v>
      </c>
      <c r="C117" s="1"/>
      <c r="D117" s="1"/>
      <c r="E117" s="2">
        <v>2863352</v>
      </c>
    </row>
    <row r="118" spans="1:5" ht="15.75" thickBot="1" x14ac:dyDescent="0.3">
      <c r="A118" t="s">
        <v>9</v>
      </c>
      <c r="B118" t="s">
        <v>5</v>
      </c>
      <c r="C118" s="2">
        <v>5000</v>
      </c>
      <c r="D118" s="1">
        <v>0.273173</v>
      </c>
      <c r="E118" s="1" t="s">
        <v>13</v>
      </c>
    </row>
    <row r="119" spans="1:5" ht="15.75" thickBot="1" x14ac:dyDescent="0.3">
      <c r="A119" t="s">
        <v>9</v>
      </c>
      <c r="B119" t="s">
        <v>5</v>
      </c>
      <c r="C119" s="1"/>
      <c r="D119" s="1"/>
      <c r="E119" s="2">
        <v>2985261</v>
      </c>
    </row>
    <row r="120" spans="1:5" ht="15.75" thickBot="1" x14ac:dyDescent="0.3">
      <c r="A120" t="s">
        <v>9</v>
      </c>
      <c r="B120" t="s">
        <v>5</v>
      </c>
      <c r="C120" s="2">
        <v>5000</v>
      </c>
      <c r="D120" s="1">
        <v>0.270175</v>
      </c>
      <c r="E120" s="1" t="s">
        <v>13</v>
      </c>
    </row>
    <row r="121" spans="1:5" ht="15.75" thickBot="1" x14ac:dyDescent="0.3">
      <c r="A121" t="s">
        <v>9</v>
      </c>
      <c r="B121" t="s">
        <v>6</v>
      </c>
      <c r="C121" s="1"/>
      <c r="D121" s="1"/>
      <c r="E121" s="2">
        <v>2844954</v>
      </c>
    </row>
    <row r="122" spans="1:5" ht="15.75" thickBot="1" x14ac:dyDescent="0.3">
      <c r="C122" s="2">
        <v>500</v>
      </c>
      <c r="D122" s="1">
        <v>4.287E-3</v>
      </c>
      <c r="E122" s="1" t="s">
        <v>13</v>
      </c>
    </row>
    <row r="123" spans="1:5" ht="15.75" thickBot="1" x14ac:dyDescent="0.3">
      <c r="C123" s="1"/>
      <c r="D123" s="1"/>
      <c r="E123" s="2">
        <v>80756</v>
      </c>
    </row>
    <row r="124" spans="1:5" ht="15.75" thickBot="1" x14ac:dyDescent="0.3">
      <c r="C124" s="2">
        <v>500</v>
      </c>
      <c r="D124" s="1">
        <v>7.0460000000000002E-3</v>
      </c>
      <c r="E124" s="1" t="s">
        <v>13</v>
      </c>
    </row>
    <row r="125" spans="1:5" ht="15.75" thickBot="1" x14ac:dyDescent="0.3">
      <c r="C125" s="1"/>
      <c r="D125" s="1"/>
      <c r="E125" s="2">
        <v>86885</v>
      </c>
    </row>
    <row r="126" spans="1:5" ht="15.75" thickBot="1" x14ac:dyDescent="0.3">
      <c r="C126" s="2">
        <v>500</v>
      </c>
      <c r="D126" s="1">
        <v>7.0400000000000003E-3</v>
      </c>
      <c r="E126" s="1" t="s">
        <v>13</v>
      </c>
    </row>
    <row r="127" spans="1:5" ht="15.75" thickBot="1" x14ac:dyDescent="0.3">
      <c r="C127" s="1"/>
      <c r="D127" s="1"/>
      <c r="E127" s="2">
        <v>84392</v>
      </c>
    </row>
    <row r="128" spans="1:5" ht="15.75" thickBot="1" x14ac:dyDescent="0.3">
      <c r="C128" s="2">
        <v>500</v>
      </c>
      <c r="D128" s="1">
        <v>5.5649999999999996E-3</v>
      </c>
      <c r="E128" s="1" t="s">
        <v>13</v>
      </c>
    </row>
    <row r="129" spans="3:5" ht="15.75" thickBot="1" x14ac:dyDescent="0.3">
      <c r="C129" s="1"/>
      <c r="D129" s="1"/>
      <c r="E129" s="2">
        <v>85895</v>
      </c>
    </row>
    <row r="130" spans="3:5" ht="15.75" thickBot="1" x14ac:dyDescent="0.3">
      <c r="C130" s="2">
        <v>500</v>
      </c>
      <c r="D130" s="1">
        <v>5.352E-3</v>
      </c>
      <c r="E130" s="1" t="s">
        <v>13</v>
      </c>
    </row>
    <row r="131" spans="3:5" ht="15.75" thickBot="1" x14ac:dyDescent="0.3">
      <c r="C131" s="1"/>
      <c r="D131" s="1"/>
      <c r="E131" s="2">
        <v>91228</v>
      </c>
    </row>
    <row r="132" spans="3:5" ht="15.75" thickBot="1" x14ac:dyDescent="0.3">
      <c r="C132" s="2">
        <v>500</v>
      </c>
      <c r="D132" s="1">
        <v>6.3990000000000002E-3</v>
      </c>
      <c r="E132" s="1" t="s">
        <v>13</v>
      </c>
    </row>
    <row r="133" spans="3:5" ht="15.75" thickBot="1" x14ac:dyDescent="0.3">
      <c r="C133" s="1"/>
      <c r="D133" s="1"/>
      <c r="E133" s="2">
        <v>79519</v>
      </c>
    </row>
    <row r="134" spans="3:5" ht="15.75" thickBot="1" x14ac:dyDescent="0.3">
      <c r="C134" s="2">
        <v>500</v>
      </c>
      <c r="D134" s="1">
        <v>6.5469999999999999E-3</v>
      </c>
      <c r="E134" s="1" t="s">
        <v>13</v>
      </c>
    </row>
    <row r="135" spans="3:5" ht="15.75" thickBot="1" x14ac:dyDescent="0.3">
      <c r="C135" s="1"/>
      <c r="D135" s="1"/>
      <c r="E135" s="2">
        <v>82316</v>
      </c>
    </row>
    <row r="136" spans="3:5" ht="15.75" thickBot="1" x14ac:dyDescent="0.3">
      <c r="C136" s="2">
        <v>500</v>
      </c>
      <c r="D136" s="1">
        <v>3.3019999999999998E-3</v>
      </c>
      <c r="E136" s="1" t="s">
        <v>13</v>
      </c>
    </row>
    <row r="137" spans="3:5" ht="15.75" thickBot="1" x14ac:dyDescent="0.3">
      <c r="C137" s="1"/>
      <c r="D137" s="1"/>
      <c r="E137" s="2">
        <v>86701</v>
      </c>
    </row>
    <row r="138" spans="3:5" ht="15.75" thickBot="1" x14ac:dyDescent="0.3">
      <c r="C138" s="2">
        <v>500</v>
      </c>
      <c r="D138" s="1">
        <v>5.6119999999999998E-3</v>
      </c>
      <c r="E138" s="1" t="s">
        <v>13</v>
      </c>
    </row>
    <row r="139" spans="3:5" ht="15.75" thickBot="1" x14ac:dyDescent="0.3">
      <c r="C139" s="1"/>
      <c r="D139" s="1"/>
      <c r="E139" s="2">
        <v>86179</v>
      </c>
    </row>
    <row r="140" spans="3:5" ht="15.75" thickBot="1" x14ac:dyDescent="0.3">
      <c r="C140" s="2">
        <v>500</v>
      </c>
      <c r="D140" s="1">
        <v>5.45E-3</v>
      </c>
      <c r="E140" s="1" t="s">
        <v>13</v>
      </c>
    </row>
    <row r="141" spans="3:5" ht="15.75" thickBot="1" x14ac:dyDescent="0.3">
      <c r="E141" s="2">
        <v>90108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101" workbookViewId="0">
      <selection sqref="A1:E141"/>
    </sheetView>
  </sheetViews>
  <sheetFormatPr baseColWidth="10" defaultColWidth="9.140625" defaultRowHeight="15" x14ac:dyDescent="0.25"/>
  <cols>
    <col min="7" max="7" width="16.7109375" bestFit="1" customWidth="1"/>
    <col min="8" max="8" width="10.5703125" bestFit="1" customWidth="1"/>
    <col min="11" max="11" width="11.5703125" bestFit="1" customWidth="1"/>
    <col min="14" max="14" width="13.5703125" customWidth="1"/>
    <col min="15" max="15" width="33" customWidth="1"/>
  </cols>
  <sheetData>
    <row r="1" spans="1:16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16" ht="27" thickBot="1" x14ac:dyDescent="0.3">
      <c r="A2" t="s">
        <v>8</v>
      </c>
      <c r="B2" t="s">
        <v>5</v>
      </c>
      <c r="C2" s="2">
        <v>100000</v>
      </c>
      <c r="D2" s="1">
        <v>146.86417</v>
      </c>
      <c r="E2" s="1" t="s">
        <v>13</v>
      </c>
    </row>
    <row r="3" spans="1:16" ht="15.75" thickBot="1" x14ac:dyDescent="0.3">
      <c r="A3" t="s">
        <v>8</v>
      </c>
      <c r="B3" t="s">
        <v>5</v>
      </c>
      <c r="C3" s="1"/>
      <c r="D3" s="1"/>
      <c r="E3" s="2">
        <v>48432995</v>
      </c>
      <c r="N3" t="s">
        <v>10</v>
      </c>
      <c r="O3" t="s">
        <v>11</v>
      </c>
      <c r="P3" t="s">
        <v>4</v>
      </c>
    </row>
    <row r="4" spans="1:16" ht="27" thickBot="1" x14ac:dyDescent="0.3">
      <c r="A4" t="s">
        <v>8</v>
      </c>
      <c r="B4" t="s">
        <v>5</v>
      </c>
      <c r="C4" s="2">
        <v>100000</v>
      </c>
      <c r="D4" s="1">
        <v>146.213607</v>
      </c>
      <c r="E4" s="1" t="s">
        <v>13</v>
      </c>
      <c r="F4">
        <f>C2</f>
        <v>100000</v>
      </c>
      <c r="G4" s="3">
        <f>AVERAGE(D2:D21)</f>
        <v>146.1505391</v>
      </c>
      <c r="H4" s="4">
        <f>IFERROR(SUM(E2:E21)/INDEX(FREQUENCY((E2:E21),0),2),vorace)</f>
        <v>48418499.100000001</v>
      </c>
      <c r="J4">
        <v>1000</v>
      </c>
      <c r="K4">
        <f>N4/(J4*J4)</f>
        <v>2.2120000000000002E-10</v>
      </c>
      <c r="L4" t="s">
        <v>4</v>
      </c>
      <c r="M4">
        <v>1000</v>
      </c>
      <c r="N4">
        <v>2.2120000000000001E-4</v>
      </c>
      <c r="O4">
        <f>M4*M4</f>
        <v>1000000</v>
      </c>
      <c r="P4">
        <v>2.2120000000000001E-4</v>
      </c>
    </row>
    <row r="5" spans="1:16" ht="15.75" thickBot="1" x14ac:dyDescent="0.3">
      <c r="A5" t="s">
        <v>8</v>
      </c>
      <c r="B5" t="s">
        <v>5</v>
      </c>
      <c r="C5" s="1"/>
      <c r="D5" s="1"/>
      <c r="E5" s="2">
        <v>49322880</v>
      </c>
      <c r="F5">
        <f>C22</f>
        <v>10000</v>
      </c>
      <c r="G5" s="3">
        <f>AVERAGE(D22:D41)</f>
        <v>1.0497875999999999</v>
      </c>
      <c r="H5" s="4">
        <f>IFERROR(SUM(E22:E41)/INDEX(FREQUENCY((E22:E41),0),2),vorace)</f>
        <v>8422219.3000000007</v>
      </c>
      <c r="J5">
        <v>5000</v>
      </c>
      <c r="K5">
        <f t="shared" ref="K5:K9" si="0">N5/(J5*J5)</f>
        <v>1.5898400000000001E-10</v>
      </c>
      <c r="L5" t="s">
        <v>4</v>
      </c>
      <c r="M5">
        <v>5000</v>
      </c>
      <c r="N5">
        <v>3.9746E-3</v>
      </c>
      <c r="O5">
        <f t="shared" ref="O5:O9" si="1">M5*M5</f>
        <v>25000000</v>
      </c>
      <c r="P5">
        <v>3.9746E-3</v>
      </c>
    </row>
    <row r="6" spans="1:16" ht="27" thickBot="1" x14ac:dyDescent="0.3">
      <c r="A6" t="s">
        <v>8</v>
      </c>
      <c r="B6" t="s">
        <v>5</v>
      </c>
      <c r="C6" s="2">
        <v>100000</v>
      </c>
      <c r="D6" s="1">
        <v>146.24367699999999</v>
      </c>
      <c r="E6" s="1" t="s">
        <v>13</v>
      </c>
      <c r="F6">
        <f>C42</f>
        <v>1000</v>
      </c>
      <c r="G6" s="3">
        <f>AVERAGE(D42:D61)</f>
        <v>1.5287799999999999E-2</v>
      </c>
      <c r="H6" s="4">
        <f>IFERROR(SUM(E42:E61)/INDEX(FREQUENCY((E42:E61),0),2),vorace)</f>
        <v>247843.20000000001</v>
      </c>
      <c r="J6">
        <v>10000</v>
      </c>
      <c r="K6">
        <f t="shared" si="0"/>
        <v>1.29139E-10</v>
      </c>
      <c r="L6" t="s">
        <v>4</v>
      </c>
      <c r="M6">
        <v>10000</v>
      </c>
      <c r="N6">
        <v>1.2913900000000001E-2</v>
      </c>
      <c r="O6">
        <f t="shared" si="1"/>
        <v>100000000</v>
      </c>
      <c r="P6">
        <v>1.2913900000000001E-2</v>
      </c>
    </row>
    <row r="7" spans="1:16" ht="15.75" thickBot="1" x14ac:dyDescent="0.3">
      <c r="A7" t="s">
        <v>8</v>
      </c>
      <c r="B7" t="s">
        <v>5</v>
      </c>
      <c r="C7" s="1"/>
      <c r="D7" s="1"/>
      <c r="E7" s="2">
        <v>48008430</v>
      </c>
      <c r="F7">
        <f>C62</f>
        <v>100</v>
      </c>
      <c r="G7" s="3">
        <f>AVERAGE(D62:D81)</f>
        <v>3.8029999999999997E-4</v>
      </c>
      <c r="H7" s="4">
        <f>IFERROR(SUM(E62:E81)/INDEX(FREQUENCY((E62:E81),0),2),vorace)</f>
        <v>6981.4</v>
      </c>
      <c r="J7">
        <v>50000</v>
      </c>
      <c r="K7">
        <f t="shared" si="0"/>
        <v>1.1406124E-10</v>
      </c>
      <c r="L7" t="s">
        <v>4</v>
      </c>
      <c r="M7">
        <v>50000</v>
      </c>
      <c r="N7">
        <v>0.28515309999999999</v>
      </c>
      <c r="O7">
        <f t="shared" si="1"/>
        <v>2500000000</v>
      </c>
      <c r="P7">
        <v>0.28515309999999999</v>
      </c>
    </row>
    <row r="8" spans="1:16" ht="27" thickBot="1" x14ac:dyDescent="0.3">
      <c r="A8" t="s">
        <v>8</v>
      </c>
      <c r="B8" t="s">
        <v>5</v>
      </c>
      <c r="C8" s="2">
        <v>100000</v>
      </c>
      <c r="D8" s="1">
        <v>146.207436</v>
      </c>
      <c r="E8" s="1" t="s">
        <v>13</v>
      </c>
      <c r="F8">
        <f>C82</f>
        <v>50000</v>
      </c>
      <c r="G8" s="3">
        <f>AVERAGE(D82:D101)</f>
        <v>34.731497800000007</v>
      </c>
      <c r="H8" s="4">
        <f>IFERROR(SUM(E82:E101)/INDEX(FREQUENCY((E82:E101),0),2),vorace)</f>
        <v>31112037.300000001</v>
      </c>
      <c r="J8">
        <v>100000</v>
      </c>
      <c r="K8">
        <f t="shared" si="0"/>
        <v>1.1489517E-10</v>
      </c>
      <c r="L8" t="s">
        <v>4</v>
      </c>
      <c r="M8">
        <v>100000</v>
      </c>
      <c r="N8">
        <v>1.1489517</v>
      </c>
      <c r="O8">
        <f t="shared" si="1"/>
        <v>10000000000</v>
      </c>
      <c r="P8">
        <v>1.1489517</v>
      </c>
    </row>
    <row r="9" spans="1:16" ht="15.75" thickBot="1" x14ac:dyDescent="0.3">
      <c r="A9" t="s">
        <v>8</v>
      </c>
      <c r="B9" t="s">
        <v>5</v>
      </c>
      <c r="C9" s="1"/>
      <c r="D9" s="1"/>
      <c r="E9" s="2">
        <v>47887847</v>
      </c>
      <c r="F9">
        <f>C102</f>
        <v>5000</v>
      </c>
      <c r="G9" s="3">
        <f>AVERAGE(D102:D121)</f>
        <v>0.27145720000000001</v>
      </c>
      <c r="H9" s="4">
        <f>IFERROR(SUM(E102:E121)/INDEX(FREQUENCY((E102:E121),0),2),vorace)</f>
        <v>2937688.1</v>
      </c>
      <c r="J9">
        <v>500000</v>
      </c>
      <c r="K9">
        <f t="shared" si="0"/>
        <v>1.167216736E-10</v>
      </c>
      <c r="L9" t="s">
        <v>4</v>
      </c>
      <c r="M9">
        <v>500000</v>
      </c>
      <c r="N9">
        <v>29.180418400000001</v>
      </c>
      <c r="O9">
        <f t="shared" si="1"/>
        <v>250000000000</v>
      </c>
      <c r="P9">
        <v>29.180418400000001</v>
      </c>
    </row>
    <row r="10" spans="1:16" ht="27" thickBot="1" x14ac:dyDescent="0.3">
      <c r="A10" t="s">
        <v>8</v>
      </c>
      <c r="B10" t="s">
        <v>5</v>
      </c>
      <c r="C10" s="2">
        <v>100000</v>
      </c>
      <c r="D10" s="1">
        <v>146.13520299999999</v>
      </c>
      <c r="E10" s="1" t="s">
        <v>13</v>
      </c>
      <c r="F10">
        <f>C122</f>
        <v>500</v>
      </c>
      <c r="G10" s="3">
        <f>AVERAGE(D122:D141)</f>
        <v>5.6600000000000001E-3</v>
      </c>
      <c r="H10" s="4">
        <f>IFERROR(SUM(E122:E141)/INDEX(FREQUENCY((E122:E141),0),2),vorace)</f>
        <v>85397.9</v>
      </c>
      <c r="J10">
        <v>1000</v>
      </c>
      <c r="K10">
        <f>N10/(J10*LOG(J10))</f>
        <v>2.2933333333333327E-8</v>
      </c>
      <c r="L10" t="s">
        <v>7</v>
      </c>
      <c r="M10">
        <v>1000</v>
      </c>
      <c r="N10">
        <v>6.8799999999999978E-5</v>
      </c>
      <c r="O10">
        <f>M10*LOG(M10)</f>
        <v>3000</v>
      </c>
      <c r="P10">
        <v>6.8799999999999978E-5</v>
      </c>
    </row>
    <row r="11" spans="1:16" ht="15.75" thickBot="1" x14ac:dyDescent="0.3">
      <c r="A11" t="s">
        <v>8</v>
      </c>
      <c r="B11" t="s">
        <v>6</v>
      </c>
      <c r="C11" s="1"/>
      <c r="D11" s="1"/>
      <c r="E11" s="2">
        <v>48242030</v>
      </c>
      <c r="J11">
        <v>5000</v>
      </c>
      <c r="K11">
        <f t="shared" ref="K11:K27" si="2">N11/(J11*LOG(J11))</f>
        <v>2.0713874378593028E-8</v>
      </c>
      <c r="L11" t="s">
        <v>7</v>
      </c>
      <c r="M11">
        <v>5000</v>
      </c>
      <c r="N11">
        <v>3.8309999999999999E-4</v>
      </c>
      <c r="O11">
        <f t="shared" ref="O11:O15" si="3">M11*LOG(M11)</f>
        <v>18494.850021680093</v>
      </c>
      <c r="P11">
        <v>3.8309999999999999E-4</v>
      </c>
    </row>
    <row r="12" spans="1:16" ht="27" thickBot="1" x14ac:dyDescent="0.3">
      <c r="A12" t="s">
        <v>8</v>
      </c>
      <c r="B12" t="s">
        <v>5</v>
      </c>
      <c r="C12" s="2">
        <v>100000</v>
      </c>
      <c r="D12" s="1">
        <v>145.950898</v>
      </c>
      <c r="E12" s="1" t="s">
        <v>13</v>
      </c>
      <c r="G12" s="3"/>
      <c r="J12">
        <v>10000</v>
      </c>
      <c r="K12">
        <f t="shared" si="2"/>
        <v>1.9355E-8</v>
      </c>
      <c r="L12" t="s">
        <v>7</v>
      </c>
      <c r="M12">
        <v>10000</v>
      </c>
      <c r="N12">
        <v>7.7419999999999995E-4</v>
      </c>
      <c r="O12">
        <f t="shared" si="3"/>
        <v>40000</v>
      </c>
      <c r="P12">
        <v>7.7419999999999995E-4</v>
      </c>
    </row>
    <row r="13" spans="1:16" ht="15.75" thickBot="1" x14ac:dyDescent="0.3">
      <c r="A13" t="s">
        <v>8</v>
      </c>
      <c r="B13" t="s">
        <v>5</v>
      </c>
      <c r="C13" s="1"/>
      <c r="D13" s="1"/>
      <c r="E13" s="2">
        <v>47860970</v>
      </c>
      <c r="G13" s="3">
        <f>G10</f>
        <v>5.6600000000000001E-3</v>
      </c>
      <c r="J13">
        <v>50000</v>
      </c>
      <c r="K13">
        <f t="shared" si="2"/>
        <v>1.3430602864407446E-8</v>
      </c>
      <c r="L13" t="s">
        <v>7</v>
      </c>
      <c r="M13">
        <v>50000</v>
      </c>
      <c r="N13">
        <v>3.1554999999999999E-3</v>
      </c>
      <c r="O13">
        <f t="shared" si="3"/>
        <v>234948.50021680092</v>
      </c>
      <c r="P13">
        <v>3.1554999999999999E-3</v>
      </c>
    </row>
    <row r="14" spans="1:16" ht="27" thickBot="1" x14ac:dyDescent="0.3">
      <c r="A14" t="s">
        <v>8</v>
      </c>
      <c r="B14" t="s">
        <v>5</v>
      </c>
      <c r="C14" s="2">
        <v>100000</v>
      </c>
      <c r="D14" s="1">
        <v>146.22965600000001</v>
      </c>
      <c r="E14" s="1" t="s">
        <v>13</v>
      </c>
      <c r="G14" s="3">
        <f>G9</f>
        <v>0.27145720000000001</v>
      </c>
      <c r="J14">
        <v>100000</v>
      </c>
      <c r="K14">
        <f t="shared" si="2"/>
        <v>1.2009600000000001E-8</v>
      </c>
      <c r="L14" t="s">
        <v>7</v>
      </c>
      <c r="M14">
        <v>100000</v>
      </c>
      <c r="N14">
        <v>6.0048000000000002E-3</v>
      </c>
      <c r="O14">
        <f t="shared" si="3"/>
        <v>500000</v>
      </c>
      <c r="P14">
        <v>6.0048000000000002E-3</v>
      </c>
    </row>
    <row r="15" spans="1:16" ht="15.75" thickBot="1" x14ac:dyDescent="0.3">
      <c r="A15" t="s">
        <v>8</v>
      </c>
      <c r="B15" t="s">
        <v>5</v>
      </c>
      <c r="C15" s="1"/>
      <c r="D15" s="1"/>
      <c r="E15" s="2">
        <v>48969105</v>
      </c>
      <c r="G15" s="3">
        <f>G8</f>
        <v>34.731497800000007</v>
      </c>
      <c r="J15">
        <v>500000</v>
      </c>
      <c r="K15">
        <f t="shared" si="2"/>
        <v>1.0531166150082676E-8</v>
      </c>
      <c r="L15" t="s">
        <v>7</v>
      </c>
      <c r="M15">
        <v>500000</v>
      </c>
      <c r="N15">
        <v>3.0008400000000001E-2</v>
      </c>
      <c r="O15">
        <f t="shared" si="3"/>
        <v>2849485.0021680095</v>
      </c>
      <c r="P15">
        <v>3.0008400000000001E-2</v>
      </c>
    </row>
    <row r="16" spans="1:16" ht="27" thickBot="1" x14ac:dyDescent="0.3">
      <c r="A16" t="s">
        <v>8</v>
      </c>
      <c r="B16" t="s">
        <v>5</v>
      </c>
      <c r="C16" s="2">
        <v>100000</v>
      </c>
      <c r="D16" s="1">
        <v>145.737325</v>
      </c>
      <c r="E16" s="1" t="s">
        <v>13</v>
      </c>
      <c r="G16" s="3">
        <f>G7</f>
        <v>3.8029999999999997E-4</v>
      </c>
      <c r="J16">
        <v>1000</v>
      </c>
      <c r="K16">
        <f t="shared" si="2"/>
        <v>3.8733333333333329E-8</v>
      </c>
      <c r="L16" t="s">
        <v>8</v>
      </c>
      <c r="M16">
        <v>1000</v>
      </c>
      <c r="N16">
        <v>1.1619999999999998E-4</v>
      </c>
      <c r="O16">
        <f>M16*LOG(M16)</f>
        <v>3000</v>
      </c>
      <c r="P16">
        <v>1.1619999999999998E-4</v>
      </c>
    </row>
    <row r="17" spans="1:16" ht="15.75" thickBot="1" x14ac:dyDescent="0.3">
      <c r="A17" t="s">
        <v>8</v>
      </c>
      <c r="B17" t="s">
        <v>5</v>
      </c>
      <c r="C17" s="1"/>
      <c r="D17" s="1"/>
      <c r="E17" s="2">
        <v>49246170</v>
      </c>
      <c r="G17" s="3">
        <f>G6</f>
        <v>1.5287799999999999E-2</v>
      </c>
      <c r="J17">
        <v>5000</v>
      </c>
      <c r="K17">
        <f t="shared" si="2"/>
        <v>3.0586893072226774E-8</v>
      </c>
      <c r="L17" t="s">
        <v>8</v>
      </c>
      <c r="M17">
        <v>5000</v>
      </c>
      <c r="N17">
        <v>5.6570000000000004E-4</v>
      </c>
      <c r="O17">
        <f t="shared" ref="O17:O27" si="4">M17*LOG(M17)</f>
        <v>18494.850021680093</v>
      </c>
      <c r="P17">
        <v>5.6570000000000004E-4</v>
      </c>
    </row>
    <row r="18" spans="1:16" ht="27" thickBot="1" x14ac:dyDescent="0.3">
      <c r="A18" t="s">
        <v>8</v>
      </c>
      <c r="B18" t="s">
        <v>5</v>
      </c>
      <c r="C18" s="2">
        <v>100000</v>
      </c>
      <c r="D18" s="1">
        <v>146.10846000000001</v>
      </c>
      <c r="E18" s="1" t="s">
        <v>13</v>
      </c>
      <c r="G18" s="3">
        <f>G5</f>
        <v>1.0497875999999999</v>
      </c>
      <c r="J18">
        <v>10000</v>
      </c>
      <c r="K18">
        <f t="shared" si="2"/>
        <v>2.8560000000000006E-8</v>
      </c>
      <c r="L18" t="s">
        <v>8</v>
      </c>
      <c r="M18">
        <v>10000</v>
      </c>
      <c r="N18">
        <v>1.1424000000000002E-3</v>
      </c>
      <c r="O18">
        <f t="shared" si="4"/>
        <v>40000</v>
      </c>
      <c r="P18">
        <v>1.1424000000000002E-3</v>
      </c>
    </row>
    <row r="19" spans="1:16" ht="15.75" thickBot="1" x14ac:dyDescent="0.3">
      <c r="A19" t="s">
        <v>8</v>
      </c>
      <c r="B19" t="s">
        <v>5</v>
      </c>
      <c r="C19" s="1"/>
      <c r="D19" s="1"/>
      <c r="E19" s="2">
        <v>47820687</v>
      </c>
      <c r="G19" s="3">
        <f>G4</f>
        <v>146.1505391</v>
      </c>
      <c r="J19">
        <v>50000</v>
      </c>
      <c r="K19">
        <f t="shared" si="2"/>
        <v>2.2181456766870356E-8</v>
      </c>
      <c r="L19" t="s">
        <v>8</v>
      </c>
      <c r="M19">
        <v>50000</v>
      </c>
      <c r="N19">
        <v>5.2115E-3</v>
      </c>
      <c r="O19">
        <f t="shared" si="4"/>
        <v>234948.50021680092</v>
      </c>
      <c r="P19">
        <v>5.2115E-3</v>
      </c>
    </row>
    <row r="20" spans="1:16" ht="27" thickBot="1" x14ac:dyDescent="0.3">
      <c r="A20" t="s">
        <v>8</v>
      </c>
      <c r="B20" t="s">
        <v>5</v>
      </c>
      <c r="C20" s="2">
        <v>100000</v>
      </c>
      <c r="D20" s="1">
        <v>145.81495899999999</v>
      </c>
      <c r="E20" s="1" t="s">
        <v>13</v>
      </c>
      <c r="J20">
        <v>100000</v>
      </c>
      <c r="K20">
        <f t="shared" si="2"/>
        <v>1.8517799999999997E-8</v>
      </c>
      <c r="L20" t="s">
        <v>8</v>
      </c>
      <c r="M20">
        <v>100000</v>
      </c>
      <c r="N20">
        <v>9.2588999999999987E-3</v>
      </c>
      <c r="O20">
        <f t="shared" si="4"/>
        <v>500000</v>
      </c>
      <c r="P20">
        <v>9.2588999999999987E-3</v>
      </c>
    </row>
    <row r="21" spans="1:16" ht="15.75" thickBot="1" x14ac:dyDescent="0.3">
      <c r="A21" t="s">
        <v>8</v>
      </c>
      <c r="B21" t="s">
        <v>6</v>
      </c>
      <c r="C21" s="1"/>
      <c r="D21" s="1"/>
      <c r="E21" s="2">
        <v>48393877</v>
      </c>
      <c r="J21">
        <v>500000</v>
      </c>
      <c r="K21">
        <f t="shared" si="2"/>
        <v>1.632758198923723E-8</v>
      </c>
      <c r="L21" t="s">
        <v>8</v>
      </c>
      <c r="M21">
        <v>500000</v>
      </c>
      <c r="N21">
        <v>4.6525200000000003E-2</v>
      </c>
      <c r="O21">
        <f t="shared" si="4"/>
        <v>2849485.0021680095</v>
      </c>
      <c r="P21">
        <v>4.6525200000000003E-2</v>
      </c>
    </row>
    <row r="22" spans="1:16" ht="15.75" thickBot="1" x14ac:dyDescent="0.3">
      <c r="A22" t="s">
        <v>8</v>
      </c>
      <c r="B22" t="s">
        <v>5</v>
      </c>
      <c r="C22" s="2">
        <v>10000</v>
      </c>
      <c r="D22" s="1">
        <v>1.054478</v>
      </c>
      <c r="E22" s="1" t="s">
        <v>13</v>
      </c>
      <c r="J22">
        <v>1000</v>
      </c>
      <c r="K22">
        <f t="shared" si="2"/>
        <v>3.9266666666666668E-8</v>
      </c>
      <c r="L22" t="s">
        <v>9</v>
      </c>
      <c r="M22">
        <v>1000</v>
      </c>
      <c r="N22">
        <v>1.178E-4</v>
      </c>
      <c r="O22">
        <f>M22*LOG(M22)</f>
        <v>3000</v>
      </c>
      <c r="P22">
        <v>1.178E-4</v>
      </c>
    </row>
    <row r="23" spans="1:16" ht="15.75" thickBot="1" x14ac:dyDescent="0.3">
      <c r="A23" t="s">
        <v>8</v>
      </c>
      <c r="B23" t="s">
        <v>5</v>
      </c>
      <c r="C23" s="1"/>
      <c r="D23" s="1"/>
      <c r="E23" s="2">
        <v>8385036</v>
      </c>
      <c r="J23">
        <v>5000</v>
      </c>
      <c r="K23">
        <f t="shared" si="2"/>
        <v>3.3987839818281332E-8</v>
      </c>
      <c r="L23" t="s">
        <v>9</v>
      </c>
      <c r="M23">
        <v>5000</v>
      </c>
      <c r="N23">
        <v>6.2859999999999999E-4</v>
      </c>
      <c r="O23">
        <f t="shared" si="4"/>
        <v>18494.850021680093</v>
      </c>
      <c r="P23">
        <v>6.2859999999999999E-4</v>
      </c>
    </row>
    <row r="24" spans="1:16" ht="15.75" thickBot="1" x14ac:dyDescent="0.3">
      <c r="A24" t="s">
        <v>8</v>
      </c>
      <c r="B24" t="s">
        <v>5</v>
      </c>
      <c r="C24" s="2">
        <v>10000</v>
      </c>
      <c r="D24" s="1">
        <v>1.0432410000000001</v>
      </c>
      <c r="E24" s="1" t="s">
        <v>13</v>
      </c>
      <c r="J24">
        <v>10000</v>
      </c>
      <c r="K24">
        <f t="shared" si="2"/>
        <v>2.7472500000000003E-8</v>
      </c>
      <c r="L24" t="s">
        <v>9</v>
      </c>
      <c r="M24">
        <v>10000</v>
      </c>
      <c r="N24">
        <v>1.0989000000000001E-3</v>
      </c>
      <c r="O24">
        <f t="shared" si="4"/>
        <v>40000</v>
      </c>
      <c r="P24">
        <v>1.0989000000000001E-3</v>
      </c>
    </row>
    <row r="25" spans="1:16" ht="15.75" thickBot="1" x14ac:dyDescent="0.3">
      <c r="A25" t="s">
        <v>8</v>
      </c>
      <c r="B25" t="s">
        <v>5</v>
      </c>
      <c r="C25" s="1"/>
      <c r="D25" s="1"/>
      <c r="E25" s="2">
        <v>8473706</v>
      </c>
      <c r="J25">
        <v>50000</v>
      </c>
      <c r="K25">
        <f t="shared" si="2"/>
        <v>2.1119096293108323E-8</v>
      </c>
      <c r="L25" t="s">
        <v>9</v>
      </c>
      <c r="M25">
        <v>50000</v>
      </c>
      <c r="N25">
        <v>4.9619E-3</v>
      </c>
      <c r="O25">
        <f t="shared" si="4"/>
        <v>234948.50021680092</v>
      </c>
      <c r="P25">
        <v>4.9619E-3</v>
      </c>
    </row>
    <row r="26" spans="1:16" ht="15.75" thickBot="1" x14ac:dyDescent="0.3">
      <c r="A26" t="s">
        <v>8</v>
      </c>
      <c r="B26" t="s">
        <v>5</v>
      </c>
      <c r="C26" s="2">
        <v>10000</v>
      </c>
      <c r="D26" s="1">
        <v>1.0457449999999999</v>
      </c>
      <c r="E26" s="1" t="s">
        <v>13</v>
      </c>
      <c r="J26">
        <v>100000</v>
      </c>
      <c r="K26">
        <f t="shared" si="2"/>
        <v>1.8308599999999997E-8</v>
      </c>
      <c r="L26" t="s">
        <v>9</v>
      </c>
      <c r="M26">
        <v>100000</v>
      </c>
      <c r="N26">
        <v>9.1542999999999989E-3</v>
      </c>
      <c r="O26">
        <f t="shared" si="4"/>
        <v>500000</v>
      </c>
      <c r="P26">
        <v>9.1542999999999989E-3</v>
      </c>
    </row>
    <row r="27" spans="1:16" ht="15.75" thickBot="1" x14ac:dyDescent="0.3">
      <c r="A27" t="s">
        <v>8</v>
      </c>
      <c r="B27" t="s">
        <v>5</v>
      </c>
      <c r="C27" s="1"/>
      <c r="D27" s="1"/>
      <c r="E27" s="2">
        <v>8330980</v>
      </c>
      <c r="J27">
        <v>500000</v>
      </c>
      <c r="K27">
        <f t="shared" si="2"/>
        <v>1.6454868147867311E-8</v>
      </c>
      <c r="L27" t="s">
        <v>9</v>
      </c>
      <c r="M27">
        <v>500000</v>
      </c>
      <c r="N27">
        <v>4.6887899999999996E-2</v>
      </c>
      <c r="O27">
        <f t="shared" si="4"/>
        <v>2849485.0021680095</v>
      </c>
      <c r="P27">
        <v>4.6887899999999996E-2</v>
      </c>
    </row>
    <row r="28" spans="1:16" ht="15.75" thickBot="1" x14ac:dyDescent="0.3">
      <c r="A28" t="s">
        <v>8</v>
      </c>
      <c r="B28" t="s">
        <v>5</v>
      </c>
      <c r="C28" s="2">
        <v>10000</v>
      </c>
      <c r="D28" s="1">
        <v>1.0486040000000001</v>
      </c>
      <c r="E28" s="1" t="s">
        <v>13</v>
      </c>
    </row>
    <row r="29" spans="1:16" ht="15.75" thickBot="1" x14ac:dyDescent="0.3">
      <c r="A29" t="s">
        <v>8</v>
      </c>
      <c r="B29" t="s">
        <v>5</v>
      </c>
      <c r="C29" s="1"/>
      <c r="D29" s="1"/>
      <c r="E29" s="2">
        <v>8404847</v>
      </c>
    </row>
    <row r="30" spans="1:16" ht="15.75" thickBot="1" x14ac:dyDescent="0.3">
      <c r="A30" t="s">
        <v>8</v>
      </c>
      <c r="B30" t="s">
        <v>5</v>
      </c>
      <c r="C30" s="2">
        <v>10000</v>
      </c>
      <c r="D30" s="1">
        <v>1.054163</v>
      </c>
      <c r="E30" s="1" t="s">
        <v>13</v>
      </c>
    </row>
    <row r="31" spans="1:16" ht="15.75" thickBot="1" x14ac:dyDescent="0.3">
      <c r="A31" t="s">
        <v>8</v>
      </c>
      <c r="B31" t="s">
        <v>6</v>
      </c>
      <c r="C31" s="1"/>
      <c r="D31" s="1"/>
      <c r="E31" s="2">
        <v>8523284</v>
      </c>
    </row>
    <row r="32" spans="1:16" ht="15.75" thickBot="1" x14ac:dyDescent="0.3">
      <c r="A32" t="s">
        <v>8</v>
      </c>
      <c r="B32" t="s">
        <v>5</v>
      </c>
      <c r="C32" s="2">
        <v>10000</v>
      </c>
      <c r="D32" s="1">
        <v>1.0429660000000001</v>
      </c>
      <c r="E32" s="1" t="s">
        <v>13</v>
      </c>
    </row>
    <row r="33" spans="1:5" ht="15.75" thickBot="1" x14ac:dyDescent="0.3">
      <c r="A33" t="s">
        <v>8</v>
      </c>
      <c r="B33" t="s">
        <v>5</v>
      </c>
      <c r="C33" s="1"/>
      <c r="D33" s="1"/>
      <c r="E33" s="2">
        <v>8529058</v>
      </c>
    </row>
    <row r="34" spans="1:5" ht="15.75" thickBot="1" x14ac:dyDescent="0.3">
      <c r="A34" t="s">
        <v>8</v>
      </c>
      <c r="B34" t="s">
        <v>5</v>
      </c>
      <c r="C34" s="2">
        <v>10000</v>
      </c>
      <c r="D34" s="1">
        <v>1.0487329999999999</v>
      </c>
      <c r="E34" s="1" t="s">
        <v>13</v>
      </c>
    </row>
    <row r="35" spans="1:5" ht="15.75" thickBot="1" x14ac:dyDescent="0.3">
      <c r="A35" t="s">
        <v>8</v>
      </c>
      <c r="B35" t="s">
        <v>5</v>
      </c>
      <c r="C35" s="1"/>
      <c r="D35" s="1"/>
      <c r="E35" s="2">
        <v>8469333</v>
      </c>
    </row>
    <row r="36" spans="1:5" ht="15.75" thickBot="1" x14ac:dyDescent="0.3">
      <c r="A36" t="s">
        <v>8</v>
      </c>
      <c r="B36" t="s">
        <v>5</v>
      </c>
      <c r="C36" s="2">
        <v>10000</v>
      </c>
      <c r="D36" s="1">
        <v>1.05609</v>
      </c>
      <c r="E36" s="1" t="s">
        <v>13</v>
      </c>
    </row>
    <row r="37" spans="1:5" ht="15.75" thickBot="1" x14ac:dyDescent="0.3">
      <c r="A37" t="s">
        <v>8</v>
      </c>
      <c r="B37" t="s">
        <v>5</v>
      </c>
      <c r="C37" s="1"/>
      <c r="D37" s="1"/>
      <c r="E37" s="2">
        <v>8448654</v>
      </c>
    </row>
    <row r="38" spans="1:5" ht="15.75" thickBot="1" x14ac:dyDescent="0.3">
      <c r="A38" t="s">
        <v>8</v>
      </c>
      <c r="B38" t="s">
        <v>5</v>
      </c>
      <c r="C38" s="2">
        <v>10000</v>
      </c>
      <c r="D38" s="1">
        <v>1.0547690000000001</v>
      </c>
      <c r="E38" s="1" t="s">
        <v>13</v>
      </c>
    </row>
    <row r="39" spans="1:5" ht="15.75" thickBot="1" x14ac:dyDescent="0.3">
      <c r="A39" t="s">
        <v>8</v>
      </c>
      <c r="B39" t="s">
        <v>5</v>
      </c>
      <c r="C39" s="1"/>
      <c r="D39" s="1"/>
      <c r="E39" s="2">
        <v>8298566</v>
      </c>
    </row>
    <row r="40" spans="1:5" ht="15.75" thickBot="1" x14ac:dyDescent="0.3">
      <c r="A40" t="s">
        <v>8</v>
      </c>
      <c r="B40" t="s">
        <v>5</v>
      </c>
      <c r="C40" s="2">
        <v>10000</v>
      </c>
      <c r="D40" s="1">
        <v>1.0490870000000001</v>
      </c>
      <c r="E40" s="1" t="s">
        <v>13</v>
      </c>
    </row>
    <row r="41" spans="1:5" ht="15.75" thickBot="1" x14ac:dyDescent="0.3">
      <c r="A41" t="s">
        <v>8</v>
      </c>
      <c r="B41" t="s">
        <v>6</v>
      </c>
      <c r="C41" s="1"/>
      <c r="D41" s="1"/>
      <c r="E41" s="2">
        <v>8358729</v>
      </c>
    </row>
    <row r="42" spans="1:5" ht="15.75" thickBot="1" x14ac:dyDescent="0.3">
      <c r="A42" t="s">
        <v>8</v>
      </c>
      <c r="B42" t="s">
        <v>5</v>
      </c>
      <c r="C42" s="2">
        <v>1000</v>
      </c>
      <c r="D42" s="1">
        <v>1.4685E-2</v>
      </c>
      <c r="E42" s="1" t="s">
        <v>13</v>
      </c>
    </row>
    <row r="43" spans="1:5" ht="15.75" thickBot="1" x14ac:dyDescent="0.3">
      <c r="A43" t="s">
        <v>8</v>
      </c>
      <c r="B43" t="s">
        <v>5</v>
      </c>
      <c r="C43" s="1"/>
      <c r="D43" s="1"/>
      <c r="E43" s="2">
        <v>256310</v>
      </c>
    </row>
    <row r="44" spans="1:5" ht="15.75" thickBot="1" x14ac:dyDescent="0.3">
      <c r="A44" t="s">
        <v>8</v>
      </c>
      <c r="B44" t="s">
        <v>5</v>
      </c>
      <c r="C44" s="2">
        <v>1000</v>
      </c>
      <c r="D44" s="1">
        <v>1.5450999999999999E-2</v>
      </c>
      <c r="E44" s="1" t="s">
        <v>13</v>
      </c>
    </row>
    <row r="45" spans="1:5" ht="15.75" thickBot="1" x14ac:dyDescent="0.3">
      <c r="A45" t="s">
        <v>8</v>
      </c>
      <c r="B45" t="s">
        <v>5</v>
      </c>
      <c r="C45" s="1"/>
      <c r="D45" s="1"/>
      <c r="E45" s="2">
        <v>249670</v>
      </c>
    </row>
    <row r="46" spans="1:5" ht="15.75" thickBot="1" x14ac:dyDescent="0.3">
      <c r="A46" t="s">
        <v>8</v>
      </c>
      <c r="B46" t="s">
        <v>5</v>
      </c>
      <c r="C46" s="2">
        <v>1000</v>
      </c>
      <c r="D46" s="1">
        <v>1.6840000000000001E-2</v>
      </c>
      <c r="E46" s="1" t="s">
        <v>13</v>
      </c>
    </row>
    <row r="47" spans="1:5" ht="15.75" thickBot="1" x14ac:dyDescent="0.3">
      <c r="A47" t="s">
        <v>8</v>
      </c>
      <c r="B47" t="s">
        <v>5</v>
      </c>
      <c r="C47" s="1"/>
      <c r="D47" s="1"/>
      <c r="E47" s="2">
        <v>243945</v>
      </c>
    </row>
    <row r="48" spans="1:5" ht="15.75" thickBot="1" x14ac:dyDescent="0.3">
      <c r="A48" t="s">
        <v>8</v>
      </c>
      <c r="B48" t="s">
        <v>5</v>
      </c>
      <c r="C48" s="2">
        <v>1000</v>
      </c>
      <c r="D48" s="1">
        <v>1.4756E-2</v>
      </c>
      <c r="E48" s="1" t="s">
        <v>13</v>
      </c>
    </row>
    <row r="49" spans="1:5" ht="15.75" thickBot="1" x14ac:dyDescent="0.3">
      <c r="A49" t="s">
        <v>8</v>
      </c>
      <c r="B49" t="s">
        <v>5</v>
      </c>
      <c r="C49" s="1"/>
      <c r="D49" s="1"/>
      <c r="E49" s="2">
        <v>250075</v>
      </c>
    </row>
    <row r="50" spans="1:5" ht="15.75" thickBot="1" x14ac:dyDescent="0.3">
      <c r="A50" t="s">
        <v>8</v>
      </c>
      <c r="B50" t="s">
        <v>5</v>
      </c>
      <c r="C50" s="2">
        <v>1000</v>
      </c>
      <c r="D50" s="1">
        <v>1.6128E-2</v>
      </c>
      <c r="E50" s="1" t="s">
        <v>13</v>
      </c>
    </row>
    <row r="51" spans="1:5" ht="15.75" thickBot="1" x14ac:dyDescent="0.3">
      <c r="A51" t="s">
        <v>8</v>
      </c>
      <c r="B51" t="s">
        <v>6</v>
      </c>
      <c r="C51" s="1"/>
      <c r="D51" s="1"/>
      <c r="E51" s="2">
        <v>241546</v>
      </c>
    </row>
    <row r="52" spans="1:5" ht="15.75" thickBot="1" x14ac:dyDescent="0.3">
      <c r="A52" t="s">
        <v>8</v>
      </c>
      <c r="B52" t="s">
        <v>5</v>
      </c>
      <c r="C52" s="2">
        <v>1000</v>
      </c>
      <c r="D52" s="1">
        <v>1.2593999999999999E-2</v>
      </c>
      <c r="E52" s="1" t="s">
        <v>13</v>
      </c>
    </row>
    <row r="53" spans="1:5" ht="15.75" thickBot="1" x14ac:dyDescent="0.3">
      <c r="A53" t="s">
        <v>8</v>
      </c>
      <c r="B53" t="s">
        <v>5</v>
      </c>
      <c r="C53" s="1"/>
      <c r="D53" s="1"/>
      <c r="E53" s="2">
        <v>252536</v>
      </c>
    </row>
    <row r="54" spans="1:5" ht="15.75" thickBot="1" x14ac:dyDescent="0.3">
      <c r="A54" t="s">
        <v>8</v>
      </c>
      <c r="B54" t="s">
        <v>5</v>
      </c>
      <c r="C54" s="2">
        <v>1000</v>
      </c>
      <c r="D54" s="1">
        <v>1.7847999999999999E-2</v>
      </c>
      <c r="E54" s="1" t="s">
        <v>13</v>
      </c>
    </row>
    <row r="55" spans="1:5" ht="15.75" thickBot="1" x14ac:dyDescent="0.3">
      <c r="A55" t="s">
        <v>8</v>
      </c>
      <c r="B55" t="s">
        <v>5</v>
      </c>
      <c r="C55" s="1"/>
      <c r="D55" s="1"/>
      <c r="E55" s="2">
        <v>243795</v>
      </c>
    </row>
    <row r="56" spans="1:5" ht="15.75" thickBot="1" x14ac:dyDescent="0.3">
      <c r="A56" t="s">
        <v>8</v>
      </c>
      <c r="B56" t="s">
        <v>5</v>
      </c>
      <c r="C56" s="2">
        <v>1000</v>
      </c>
      <c r="D56" s="1">
        <v>1.5233E-2</v>
      </c>
      <c r="E56" s="1" t="s">
        <v>13</v>
      </c>
    </row>
    <row r="57" spans="1:5" ht="15.75" thickBot="1" x14ac:dyDescent="0.3">
      <c r="A57" t="s">
        <v>8</v>
      </c>
      <c r="B57" t="s">
        <v>5</v>
      </c>
      <c r="C57" s="1"/>
      <c r="D57" s="1"/>
      <c r="E57" s="2">
        <v>236679</v>
      </c>
    </row>
    <row r="58" spans="1:5" ht="15.75" thickBot="1" x14ac:dyDescent="0.3">
      <c r="A58" t="s">
        <v>8</v>
      </c>
      <c r="B58" t="s">
        <v>5</v>
      </c>
      <c r="C58" s="2">
        <v>1000</v>
      </c>
      <c r="D58" s="1">
        <v>1.3058999999999999E-2</v>
      </c>
      <c r="E58" s="1" t="s">
        <v>13</v>
      </c>
    </row>
    <row r="59" spans="1:5" ht="15.75" thickBot="1" x14ac:dyDescent="0.3">
      <c r="A59" t="s">
        <v>8</v>
      </c>
      <c r="B59" t="s">
        <v>5</v>
      </c>
      <c r="C59" s="1"/>
      <c r="D59" s="1"/>
      <c r="E59" s="2">
        <v>245871</v>
      </c>
    </row>
    <row r="60" spans="1:5" ht="15.75" thickBot="1" x14ac:dyDescent="0.3">
      <c r="A60" t="s">
        <v>8</v>
      </c>
      <c r="B60" t="s">
        <v>5</v>
      </c>
      <c r="C60" s="2">
        <v>1000</v>
      </c>
      <c r="D60" s="1">
        <v>1.6284E-2</v>
      </c>
      <c r="E60" s="1" t="s">
        <v>13</v>
      </c>
    </row>
    <row r="61" spans="1:5" ht="15.75" thickBot="1" x14ac:dyDescent="0.3">
      <c r="A61" t="s">
        <v>8</v>
      </c>
      <c r="B61" t="s">
        <v>6</v>
      </c>
      <c r="C61" s="1"/>
      <c r="D61" s="1"/>
      <c r="E61" s="2">
        <v>258005</v>
      </c>
    </row>
    <row r="62" spans="1:5" ht="15.75" thickBot="1" x14ac:dyDescent="0.3">
      <c r="A62" t="s">
        <v>9</v>
      </c>
      <c r="B62" t="s">
        <v>5</v>
      </c>
      <c r="C62" s="2">
        <v>100</v>
      </c>
      <c r="D62" s="1">
        <v>2.6400000000000002E-4</v>
      </c>
      <c r="E62" s="1" t="s">
        <v>13</v>
      </c>
    </row>
    <row r="63" spans="1:5" ht="15.75" thickBot="1" x14ac:dyDescent="0.3">
      <c r="A63" t="s">
        <v>9</v>
      </c>
      <c r="B63" t="s">
        <v>5</v>
      </c>
      <c r="C63" s="1"/>
      <c r="D63" s="1"/>
      <c r="E63" s="2">
        <v>6840</v>
      </c>
    </row>
    <row r="64" spans="1:5" ht="15.75" thickBot="1" x14ac:dyDescent="0.3">
      <c r="A64" t="s">
        <v>9</v>
      </c>
      <c r="B64" t="s">
        <v>5</v>
      </c>
      <c r="C64" s="2">
        <v>100</v>
      </c>
      <c r="D64" s="1">
        <v>4.44E-4</v>
      </c>
      <c r="E64" s="1" t="s">
        <v>13</v>
      </c>
    </row>
    <row r="65" spans="1:5" ht="15.75" thickBot="1" x14ac:dyDescent="0.3">
      <c r="A65" t="s">
        <v>9</v>
      </c>
      <c r="B65" t="s">
        <v>5</v>
      </c>
      <c r="C65" s="1"/>
      <c r="D65" s="1"/>
      <c r="E65" s="2">
        <v>7093</v>
      </c>
    </row>
    <row r="66" spans="1:5" ht="15.75" thickBot="1" x14ac:dyDescent="0.3">
      <c r="A66" t="s">
        <v>9</v>
      </c>
      <c r="B66" t="s">
        <v>5</v>
      </c>
      <c r="C66" s="2">
        <v>100</v>
      </c>
      <c r="D66" s="1">
        <v>4.55E-4</v>
      </c>
      <c r="E66" s="1" t="s">
        <v>13</v>
      </c>
    </row>
    <row r="67" spans="1:5" ht="15.75" thickBot="1" x14ac:dyDescent="0.3">
      <c r="A67" t="s">
        <v>9</v>
      </c>
      <c r="B67" t="s">
        <v>5</v>
      </c>
      <c r="C67" s="1"/>
      <c r="D67" s="1"/>
      <c r="E67" s="2">
        <v>6950</v>
      </c>
    </row>
    <row r="68" spans="1:5" ht="15.75" thickBot="1" x14ac:dyDescent="0.3">
      <c r="A68" t="s">
        <v>9</v>
      </c>
      <c r="B68" t="s">
        <v>5</v>
      </c>
      <c r="C68" s="2">
        <v>100</v>
      </c>
      <c r="D68" s="1">
        <v>2.81E-4</v>
      </c>
      <c r="E68" s="1" t="s">
        <v>13</v>
      </c>
    </row>
    <row r="69" spans="1:5" ht="15.75" thickBot="1" x14ac:dyDescent="0.3">
      <c r="A69" t="s">
        <v>9</v>
      </c>
      <c r="B69" t="s">
        <v>5</v>
      </c>
      <c r="C69" s="1"/>
      <c r="D69" s="1"/>
      <c r="E69" s="2">
        <v>6943</v>
      </c>
    </row>
    <row r="70" spans="1:5" ht="15.75" thickBot="1" x14ac:dyDescent="0.3">
      <c r="A70" t="s">
        <v>9</v>
      </c>
      <c r="B70" t="s">
        <v>5</v>
      </c>
      <c r="C70" s="2">
        <v>100</v>
      </c>
      <c r="D70" s="1">
        <v>3.0899999999999998E-4</v>
      </c>
      <c r="E70" s="1" t="s">
        <v>13</v>
      </c>
    </row>
    <row r="71" spans="1:5" ht="15.75" thickBot="1" x14ac:dyDescent="0.3">
      <c r="A71" t="s">
        <v>9</v>
      </c>
      <c r="B71" t="s">
        <v>6</v>
      </c>
      <c r="C71" s="1"/>
      <c r="D71" s="1"/>
      <c r="E71" s="2">
        <v>7465</v>
      </c>
    </row>
    <row r="72" spans="1:5" ht="15.75" thickBot="1" x14ac:dyDescent="0.3">
      <c r="A72" t="s">
        <v>9</v>
      </c>
      <c r="B72" t="s">
        <v>5</v>
      </c>
      <c r="C72" s="2">
        <v>100</v>
      </c>
      <c r="D72" s="1">
        <v>4.3100000000000001E-4</v>
      </c>
      <c r="E72" s="1" t="s">
        <v>13</v>
      </c>
    </row>
    <row r="73" spans="1:5" ht="15.75" thickBot="1" x14ac:dyDescent="0.3">
      <c r="A73" t="s">
        <v>9</v>
      </c>
      <c r="B73" t="s">
        <v>5</v>
      </c>
      <c r="C73" s="1"/>
      <c r="D73" s="1"/>
      <c r="E73" s="2">
        <v>6132</v>
      </c>
    </row>
    <row r="74" spans="1:5" ht="15.75" thickBot="1" x14ac:dyDescent="0.3">
      <c r="A74" t="s">
        <v>9</v>
      </c>
      <c r="B74" t="s">
        <v>5</v>
      </c>
      <c r="C74" s="2">
        <v>100</v>
      </c>
      <c r="D74" s="1">
        <v>4.3899999999999999E-4</v>
      </c>
      <c r="E74" s="1" t="s">
        <v>13</v>
      </c>
    </row>
    <row r="75" spans="1:5" ht="15.75" thickBot="1" x14ac:dyDescent="0.3">
      <c r="A75" t="s">
        <v>9</v>
      </c>
      <c r="B75" t="s">
        <v>5</v>
      </c>
      <c r="C75" s="1"/>
      <c r="D75" s="1"/>
      <c r="E75" s="2">
        <v>7641</v>
      </c>
    </row>
    <row r="76" spans="1:5" ht="15.75" thickBot="1" x14ac:dyDescent="0.3">
      <c r="A76" t="s">
        <v>9</v>
      </c>
      <c r="B76" t="s">
        <v>5</v>
      </c>
      <c r="C76" s="2">
        <v>100</v>
      </c>
      <c r="D76" s="1">
        <v>4.2299999999999998E-4</v>
      </c>
      <c r="E76" s="1" t="s">
        <v>13</v>
      </c>
    </row>
    <row r="77" spans="1:5" ht="15.75" thickBot="1" x14ac:dyDescent="0.3">
      <c r="A77" t="s">
        <v>9</v>
      </c>
      <c r="B77" t="s">
        <v>5</v>
      </c>
      <c r="C77" s="1"/>
      <c r="D77" s="1"/>
      <c r="E77" s="2">
        <v>7009</v>
      </c>
    </row>
    <row r="78" spans="1:5" ht="15.75" thickBot="1" x14ac:dyDescent="0.3">
      <c r="A78" t="s">
        <v>9</v>
      </c>
      <c r="B78" t="s">
        <v>5</v>
      </c>
      <c r="C78" s="2">
        <v>100</v>
      </c>
      <c r="D78" s="1">
        <v>4.73E-4</v>
      </c>
      <c r="E78" s="1" t="s">
        <v>13</v>
      </c>
    </row>
    <row r="79" spans="1:5" ht="15.75" thickBot="1" x14ac:dyDescent="0.3">
      <c r="A79" t="s">
        <v>9</v>
      </c>
      <c r="B79" t="s">
        <v>5</v>
      </c>
      <c r="C79" s="1"/>
      <c r="D79" s="1"/>
      <c r="E79" s="2">
        <v>6753</v>
      </c>
    </row>
    <row r="80" spans="1:5" ht="15.75" thickBot="1" x14ac:dyDescent="0.3">
      <c r="A80" t="s">
        <v>9</v>
      </c>
      <c r="B80" t="s">
        <v>5</v>
      </c>
      <c r="C80" s="2">
        <v>100</v>
      </c>
      <c r="D80" s="1">
        <v>2.8400000000000002E-4</v>
      </c>
      <c r="E80" s="1" t="s">
        <v>13</v>
      </c>
    </row>
    <row r="81" spans="1:5" ht="15.75" thickBot="1" x14ac:dyDescent="0.3">
      <c r="A81" t="s">
        <v>9</v>
      </c>
      <c r="B81" t="s">
        <v>6</v>
      </c>
      <c r="C81" s="1"/>
      <c r="D81" s="1"/>
      <c r="E81" s="2">
        <v>6988</v>
      </c>
    </row>
    <row r="82" spans="1:5" ht="27" thickBot="1" x14ac:dyDescent="0.3">
      <c r="A82" t="s">
        <v>9</v>
      </c>
      <c r="B82" t="s">
        <v>5</v>
      </c>
      <c r="C82" s="2">
        <v>50000</v>
      </c>
      <c r="D82" s="1">
        <v>34.625337999999999</v>
      </c>
      <c r="E82" s="1" t="s">
        <v>13</v>
      </c>
    </row>
    <row r="83" spans="1:5" ht="15.75" thickBot="1" x14ac:dyDescent="0.3">
      <c r="A83" t="s">
        <v>9</v>
      </c>
      <c r="B83" t="s">
        <v>5</v>
      </c>
      <c r="C83" s="1"/>
      <c r="D83" s="1"/>
      <c r="E83" s="2">
        <v>31002827</v>
      </c>
    </row>
    <row r="84" spans="1:5" ht="27" thickBot="1" x14ac:dyDescent="0.3">
      <c r="A84" t="s">
        <v>9</v>
      </c>
      <c r="B84" t="s">
        <v>5</v>
      </c>
      <c r="C84" s="2">
        <v>50000</v>
      </c>
      <c r="D84" s="1">
        <v>34.806452</v>
      </c>
      <c r="E84" s="1" t="s">
        <v>13</v>
      </c>
    </row>
    <row r="85" spans="1:5" ht="15.75" thickBot="1" x14ac:dyDescent="0.3">
      <c r="A85" t="s">
        <v>9</v>
      </c>
      <c r="B85" t="s">
        <v>5</v>
      </c>
      <c r="C85" s="1"/>
      <c r="D85" s="1"/>
      <c r="E85" s="2">
        <v>30760927</v>
      </c>
    </row>
    <row r="86" spans="1:5" ht="27" thickBot="1" x14ac:dyDescent="0.3">
      <c r="A86" t="s">
        <v>9</v>
      </c>
      <c r="B86" t="s">
        <v>5</v>
      </c>
      <c r="C86" s="2">
        <v>50000</v>
      </c>
      <c r="D86" s="1">
        <v>34.868336999999997</v>
      </c>
      <c r="E86" s="1" t="s">
        <v>13</v>
      </c>
    </row>
    <row r="87" spans="1:5" ht="15.75" thickBot="1" x14ac:dyDescent="0.3">
      <c r="A87" t="s">
        <v>9</v>
      </c>
      <c r="B87" t="s">
        <v>5</v>
      </c>
      <c r="C87" s="1"/>
      <c r="D87" s="1"/>
      <c r="E87" s="2">
        <v>31601657</v>
      </c>
    </row>
    <row r="88" spans="1:5" ht="27" thickBot="1" x14ac:dyDescent="0.3">
      <c r="A88" t="s">
        <v>9</v>
      </c>
      <c r="B88" t="s">
        <v>5</v>
      </c>
      <c r="C88" s="2">
        <v>50000</v>
      </c>
      <c r="D88" s="1">
        <v>34.698582000000002</v>
      </c>
      <c r="E88" s="1" t="s">
        <v>13</v>
      </c>
    </row>
    <row r="89" spans="1:5" ht="15.75" thickBot="1" x14ac:dyDescent="0.3">
      <c r="A89" t="s">
        <v>9</v>
      </c>
      <c r="B89" t="s">
        <v>5</v>
      </c>
      <c r="C89" s="1"/>
      <c r="D89" s="1"/>
      <c r="E89" s="2">
        <v>31004906</v>
      </c>
    </row>
    <row r="90" spans="1:5" ht="27" thickBot="1" x14ac:dyDescent="0.3">
      <c r="A90" t="s">
        <v>9</v>
      </c>
      <c r="B90" t="s">
        <v>5</v>
      </c>
      <c r="C90" s="2">
        <v>50000</v>
      </c>
      <c r="D90" s="1">
        <v>34.613142000000003</v>
      </c>
      <c r="E90" s="1" t="s">
        <v>13</v>
      </c>
    </row>
    <row r="91" spans="1:5" ht="15.75" thickBot="1" x14ac:dyDescent="0.3">
      <c r="A91" t="s">
        <v>9</v>
      </c>
      <c r="B91" t="s">
        <v>6</v>
      </c>
      <c r="C91" s="1"/>
      <c r="D91" s="1"/>
      <c r="E91" s="2">
        <v>31179390</v>
      </c>
    </row>
    <row r="92" spans="1:5" ht="27" thickBot="1" x14ac:dyDescent="0.3">
      <c r="A92" t="s">
        <v>9</v>
      </c>
      <c r="B92" t="s">
        <v>5</v>
      </c>
      <c r="C92" s="2">
        <v>50000</v>
      </c>
      <c r="D92" s="1">
        <v>34.853997</v>
      </c>
      <c r="E92" s="1" t="s">
        <v>13</v>
      </c>
    </row>
    <row r="93" spans="1:5" ht="15.75" thickBot="1" x14ac:dyDescent="0.3">
      <c r="A93" t="s">
        <v>9</v>
      </c>
      <c r="B93" t="s">
        <v>5</v>
      </c>
      <c r="C93" s="1"/>
      <c r="D93" s="1"/>
      <c r="E93" s="2">
        <v>31193142</v>
      </c>
    </row>
    <row r="94" spans="1:5" ht="27" thickBot="1" x14ac:dyDescent="0.3">
      <c r="A94" t="s">
        <v>9</v>
      </c>
      <c r="B94" t="s">
        <v>5</v>
      </c>
      <c r="C94" s="2">
        <v>50000</v>
      </c>
      <c r="D94" s="1">
        <v>34.669995</v>
      </c>
      <c r="E94" s="1" t="s">
        <v>13</v>
      </c>
    </row>
    <row r="95" spans="1:5" ht="15.75" thickBot="1" x14ac:dyDescent="0.3">
      <c r="A95" t="s">
        <v>9</v>
      </c>
      <c r="B95" t="s">
        <v>5</v>
      </c>
      <c r="C95" s="1"/>
      <c r="D95" s="1"/>
      <c r="E95" s="2">
        <v>30662192</v>
      </c>
    </row>
    <row r="96" spans="1:5" ht="27" thickBot="1" x14ac:dyDescent="0.3">
      <c r="A96" t="s">
        <v>9</v>
      </c>
      <c r="B96" t="s">
        <v>5</v>
      </c>
      <c r="C96" s="2">
        <v>50000</v>
      </c>
      <c r="D96" s="1">
        <v>34.673395999999997</v>
      </c>
      <c r="E96" s="1" t="s">
        <v>13</v>
      </c>
    </row>
    <row r="97" spans="1:5" ht="15.75" thickBot="1" x14ac:dyDescent="0.3">
      <c r="A97" t="s">
        <v>9</v>
      </c>
      <c r="B97" t="s">
        <v>5</v>
      </c>
      <c r="C97" s="1"/>
      <c r="D97" s="1"/>
      <c r="E97" s="2">
        <v>31247872</v>
      </c>
    </row>
    <row r="98" spans="1:5" ht="27" thickBot="1" x14ac:dyDescent="0.3">
      <c r="A98" t="s">
        <v>9</v>
      </c>
      <c r="B98" t="s">
        <v>5</v>
      </c>
      <c r="C98" s="2">
        <v>50000</v>
      </c>
      <c r="D98" s="1">
        <v>34.817368999999999</v>
      </c>
      <c r="E98" s="1" t="s">
        <v>13</v>
      </c>
    </row>
    <row r="99" spans="1:5" ht="15.75" thickBot="1" x14ac:dyDescent="0.3">
      <c r="A99" t="s">
        <v>9</v>
      </c>
      <c r="B99" t="s">
        <v>5</v>
      </c>
      <c r="C99" s="1"/>
      <c r="D99" s="1"/>
      <c r="E99" s="2">
        <v>30742646</v>
      </c>
    </row>
    <row r="100" spans="1:5" ht="27" thickBot="1" x14ac:dyDescent="0.3">
      <c r="A100" t="s">
        <v>9</v>
      </c>
      <c r="B100" t="s">
        <v>5</v>
      </c>
      <c r="C100" s="2">
        <v>50000</v>
      </c>
      <c r="D100" s="1">
        <v>34.688369999999999</v>
      </c>
      <c r="E100" s="1" t="s">
        <v>13</v>
      </c>
    </row>
    <row r="101" spans="1:5" ht="15.75" thickBot="1" x14ac:dyDescent="0.3">
      <c r="A101" t="s">
        <v>9</v>
      </c>
      <c r="B101" t="s">
        <v>6</v>
      </c>
      <c r="C101" s="1"/>
      <c r="D101" s="1"/>
      <c r="E101" s="2">
        <v>31724814</v>
      </c>
    </row>
    <row r="102" spans="1:5" ht="15.75" thickBot="1" x14ac:dyDescent="0.3">
      <c r="A102" t="s">
        <v>9</v>
      </c>
      <c r="B102" t="s">
        <v>5</v>
      </c>
      <c r="C102" s="2">
        <v>5000</v>
      </c>
      <c r="D102" s="1">
        <v>0.27027299999999999</v>
      </c>
      <c r="E102" s="1" t="s">
        <v>13</v>
      </c>
    </row>
    <row r="103" spans="1:5" ht="15.75" thickBot="1" x14ac:dyDescent="0.3">
      <c r="A103" t="s">
        <v>9</v>
      </c>
      <c r="B103" t="s">
        <v>5</v>
      </c>
      <c r="C103" s="1"/>
      <c r="D103" s="1"/>
      <c r="E103" s="2">
        <v>3017085</v>
      </c>
    </row>
    <row r="104" spans="1:5" ht="15.75" thickBot="1" x14ac:dyDescent="0.3">
      <c r="A104" t="s">
        <v>9</v>
      </c>
      <c r="B104" t="s">
        <v>5</v>
      </c>
      <c r="C104" s="2">
        <v>5000</v>
      </c>
      <c r="D104" s="1">
        <v>0.27122200000000002</v>
      </c>
      <c r="E104" s="1" t="s">
        <v>13</v>
      </c>
    </row>
    <row r="105" spans="1:5" ht="15.75" thickBot="1" x14ac:dyDescent="0.3">
      <c r="A105" t="s">
        <v>9</v>
      </c>
      <c r="B105" t="s">
        <v>5</v>
      </c>
      <c r="C105" s="1"/>
      <c r="D105" s="1"/>
      <c r="E105" s="2">
        <v>2911230</v>
      </c>
    </row>
    <row r="106" spans="1:5" ht="15.75" thickBot="1" x14ac:dyDescent="0.3">
      <c r="A106" t="s">
        <v>9</v>
      </c>
      <c r="B106" t="s">
        <v>5</v>
      </c>
      <c r="C106" s="2">
        <v>5000</v>
      </c>
      <c r="D106" s="1">
        <v>0.27290999999999999</v>
      </c>
      <c r="E106" s="1" t="s">
        <v>13</v>
      </c>
    </row>
    <row r="107" spans="1:5" ht="15.75" thickBot="1" x14ac:dyDescent="0.3">
      <c r="A107" t="s">
        <v>9</v>
      </c>
      <c r="B107" t="s">
        <v>5</v>
      </c>
      <c r="C107" s="1"/>
      <c r="D107" s="1"/>
      <c r="E107" s="2">
        <v>2918582</v>
      </c>
    </row>
    <row r="108" spans="1:5" ht="15.75" thickBot="1" x14ac:dyDescent="0.3">
      <c r="A108" t="s">
        <v>9</v>
      </c>
      <c r="B108" t="s">
        <v>5</v>
      </c>
      <c r="C108" s="2">
        <v>5000</v>
      </c>
      <c r="D108" s="1">
        <v>0.27035999999999999</v>
      </c>
      <c r="E108" s="1" t="s">
        <v>13</v>
      </c>
    </row>
    <row r="109" spans="1:5" ht="15.75" thickBot="1" x14ac:dyDescent="0.3">
      <c r="A109" t="s">
        <v>9</v>
      </c>
      <c r="B109" t="s">
        <v>5</v>
      </c>
      <c r="C109" s="1"/>
      <c r="D109" s="1"/>
      <c r="E109" s="2">
        <v>2982489</v>
      </c>
    </row>
    <row r="110" spans="1:5" ht="15.75" thickBot="1" x14ac:dyDescent="0.3">
      <c r="A110" t="s">
        <v>9</v>
      </c>
      <c r="B110" t="s">
        <v>5</v>
      </c>
      <c r="C110" s="2">
        <v>5000</v>
      </c>
      <c r="D110" s="1">
        <v>0.27023599999999998</v>
      </c>
      <c r="E110" s="1" t="s">
        <v>13</v>
      </c>
    </row>
    <row r="111" spans="1:5" ht="15.75" thickBot="1" x14ac:dyDescent="0.3">
      <c r="A111" t="s">
        <v>9</v>
      </c>
      <c r="B111" t="s">
        <v>6</v>
      </c>
      <c r="C111" s="1"/>
      <c r="D111" s="1"/>
      <c r="E111" s="2">
        <v>3000710</v>
      </c>
    </row>
    <row r="112" spans="1:5" ht="15.75" thickBot="1" x14ac:dyDescent="0.3">
      <c r="A112" t="s">
        <v>9</v>
      </c>
      <c r="B112" t="s">
        <v>5</v>
      </c>
      <c r="C112" s="2">
        <v>5000</v>
      </c>
      <c r="D112" s="1">
        <v>0.27136300000000002</v>
      </c>
      <c r="E112" s="1" t="s">
        <v>13</v>
      </c>
    </row>
    <row r="113" spans="1:5" ht="15.75" thickBot="1" x14ac:dyDescent="0.3">
      <c r="A113" t="s">
        <v>9</v>
      </c>
      <c r="B113" t="s">
        <v>5</v>
      </c>
      <c r="C113" s="1"/>
      <c r="D113" s="1"/>
      <c r="E113" s="2">
        <v>2999538</v>
      </c>
    </row>
    <row r="114" spans="1:5" ht="15.75" thickBot="1" x14ac:dyDescent="0.3">
      <c r="A114" t="s">
        <v>9</v>
      </c>
      <c r="B114" t="s">
        <v>5</v>
      </c>
      <c r="C114" s="2">
        <v>5000</v>
      </c>
      <c r="D114" s="1">
        <v>0.27363900000000002</v>
      </c>
      <c r="E114" s="1" t="s">
        <v>13</v>
      </c>
    </row>
    <row r="115" spans="1:5" ht="15.75" thickBot="1" x14ac:dyDescent="0.3">
      <c r="A115" t="s">
        <v>9</v>
      </c>
      <c r="B115" t="s">
        <v>5</v>
      </c>
      <c r="C115" s="1"/>
      <c r="D115" s="1"/>
      <c r="E115" s="2">
        <v>2853680</v>
      </c>
    </row>
    <row r="116" spans="1:5" ht="15.75" thickBot="1" x14ac:dyDescent="0.3">
      <c r="A116" t="s">
        <v>9</v>
      </c>
      <c r="B116" t="s">
        <v>5</v>
      </c>
      <c r="C116" s="2">
        <v>5000</v>
      </c>
      <c r="D116" s="1">
        <v>0.27122099999999999</v>
      </c>
      <c r="E116" s="1" t="s">
        <v>13</v>
      </c>
    </row>
    <row r="117" spans="1:5" ht="15.75" thickBot="1" x14ac:dyDescent="0.3">
      <c r="A117" t="s">
        <v>9</v>
      </c>
      <c r="B117" t="s">
        <v>5</v>
      </c>
      <c r="C117" s="1"/>
      <c r="D117" s="1"/>
      <c r="E117" s="2">
        <v>2863352</v>
      </c>
    </row>
    <row r="118" spans="1:5" ht="15.75" thickBot="1" x14ac:dyDescent="0.3">
      <c r="A118" t="s">
        <v>9</v>
      </c>
      <c r="B118" t="s">
        <v>5</v>
      </c>
      <c r="C118" s="2">
        <v>5000</v>
      </c>
      <c r="D118" s="1">
        <v>0.273173</v>
      </c>
      <c r="E118" s="1" t="s">
        <v>13</v>
      </c>
    </row>
    <row r="119" spans="1:5" ht="15.75" thickBot="1" x14ac:dyDescent="0.3">
      <c r="A119" t="s">
        <v>9</v>
      </c>
      <c r="B119" t="s">
        <v>5</v>
      </c>
      <c r="C119" s="1"/>
      <c r="D119" s="1"/>
      <c r="E119" s="2">
        <v>2985261</v>
      </c>
    </row>
    <row r="120" spans="1:5" ht="15.75" thickBot="1" x14ac:dyDescent="0.3">
      <c r="A120" t="s">
        <v>9</v>
      </c>
      <c r="B120" t="s">
        <v>5</v>
      </c>
      <c r="C120" s="2">
        <v>5000</v>
      </c>
      <c r="D120" s="1">
        <v>0.270175</v>
      </c>
      <c r="E120" s="1" t="s">
        <v>13</v>
      </c>
    </row>
    <row r="121" spans="1:5" ht="15.75" thickBot="1" x14ac:dyDescent="0.3">
      <c r="A121" t="s">
        <v>9</v>
      </c>
      <c r="B121" t="s">
        <v>6</v>
      </c>
      <c r="C121" s="1"/>
      <c r="D121" s="1"/>
      <c r="E121" s="2">
        <v>2844954</v>
      </c>
    </row>
    <row r="122" spans="1:5" ht="15.75" thickBot="1" x14ac:dyDescent="0.3">
      <c r="C122" s="2">
        <v>500</v>
      </c>
      <c r="D122" s="1">
        <v>4.287E-3</v>
      </c>
      <c r="E122" s="1" t="s">
        <v>13</v>
      </c>
    </row>
    <row r="123" spans="1:5" ht="15.75" thickBot="1" x14ac:dyDescent="0.3">
      <c r="C123" s="1"/>
      <c r="D123" s="1"/>
      <c r="E123" s="2">
        <v>80756</v>
      </c>
    </row>
    <row r="124" spans="1:5" ht="15.75" thickBot="1" x14ac:dyDescent="0.3">
      <c r="C124" s="2">
        <v>500</v>
      </c>
      <c r="D124" s="1">
        <v>7.0460000000000002E-3</v>
      </c>
      <c r="E124" s="1" t="s">
        <v>13</v>
      </c>
    </row>
    <row r="125" spans="1:5" ht="15.75" thickBot="1" x14ac:dyDescent="0.3">
      <c r="C125" s="1"/>
      <c r="D125" s="1"/>
      <c r="E125" s="2">
        <v>86885</v>
      </c>
    </row>
    <row r="126" spans="1:5" ht="15.75" thickBot="1" x14ac:dyDescent="0.3">
      <c r="C126" s="2">
        <v>500</v>
      </c>
      <c r="D126" s="1">
        <v>7.0400000000000003E-3</v>
      </c>
      <c r="E126" s="1" t="s">
        <v>13</v>
      </c>
    </row>
    <row r="127" spans="1:5" ht="15.75" thickBot="1" x14ac:dyDescent="0.3">
      <c r="C127" s="1"/>
      <c r="D127" s="1"/>
      <c r="E127" s="2">
        <v>84392</v>
      </c>
    </row>
    <row r="128" spans="1:5" ht="15.75" thickBot="1" x14ac:dyDescent="0.3">
      <c r="C128" s="2">
        <v>500</v>
      </c>
      <c r="D128" s="1">
        <v>5.5649999999999996E-3</v>
      </c>
      <c r="E128" s="1" t="s">
        <v>13</v>
      </c>
    </row>
    <row r="129" spans="3:5" ht="15.75" thickBot="1" x14ac:dyDescent="0.3">
      <c r="C129" s="1"/>
      <c r="D129" s="1"/>
      <c r="E129" s="2">
        <v>85895</v>
      </c>
    </row>
    <row r="130" spans="3:5" ht="15.75" thickBot="1" x14ac:dyDescent="0.3">
      <c r="C130" s="2">
        <v>500</v>
      </c>
      <c r="D130" s="1">
        <v>5.352E-3</v>
      </c>
      <c r="E130" s="1" t="s">
        <v>13</v>
      </c>
    </row>
    <row r="131" spans="3:5" ht="15.75" thickBot="1" x14ac:dyDescent="0.3">
      <c r="C131" s="1"/>
      <c r="D131" s="1"/>
      <c r="E131" s="2">
        <v>91228</v>
      </c>
    </row>
    <row r="132" spans="3:5" ht="15.75" thickBot="1" x14ac:dyDescent="0.3">
      <c r="C132" s="2">
        <v>500</v>
      </c>
      <c r="D132" s="1">
        <v>6.3990000000000002E-3</v>
      </c>
      <c r="E132" s="1" t="s">
        <v>13</v>
      </c>
    </row>
    <row r="133" spans="3:5" ht="15.75" thickBot="1" x14ac:dyDescent="0.3">
      <c r="C133" s="1"/>
      <c r="D133" s="1"/>
      <c r="E133" s="2">
        <v>79519</v>
      </c>
    </row>
    <row r="134" spans="3:5" ht="15.75" thickBot="1" x14ac:dyDescent="0.3">
      <c r="C134" s="2">
        <v>500</v>
      </c>
      <c r="D134" s="1">
        <v>6.5469999999999999E-3</v>
      </c>
      <c r="E134" s="1" t="s">
        <v>13</v>
      </c>
    </row>
    <row r="135" spans="3:5" ht="15.75" thickBot="1" x14ac:dyDescent="0.3">
      <c r="C135" s="1"/>
      <c r="D135" s="1"/>
      <c r="E135" s="2">
        <v>82316</v>
      </c>
    </row>
    <row r="136" spans="3:5" ht="15.75" thickBot="1" x14ac:dyDescent="0.3">
      <c r="C136" s="2">
        <v>500</v>
      </c>
      <c r="D136" s="1">
        <v>3.3019999999999998E-3</v>
      </c>
      <c r="E136" s="1" t="s">
        <v>13</v>
      </c>
    </row>
    <row r="137" spans="3:5" ht="15.75" thickBot="1" x14ac:dyDescent="0.3">
      <c r="C137" s="1"/>
      <c r="D137" s="1"/>
      <c r="E137" s="2">
        <v>86701</v>
      </c>
    </row>
    <row r="138" spans="3:5" ht="15.75" thickBot="1" x14ac:dyDescent="0.3">
      <c r="C138" s="2">
        <v>500</v>
      </c>
      <c r="D138" s="1">
        <v>5.6119999999999998E-3</v>
      </c>
      <c r="E138" s="1" t="s">
        <v>13</v>
      </c>
    </row>
    <row r="139" spans="3:5" ht="15.75" thickBot="1" x14ac:dyDescent="0.3">
      <c r="C139" s="1"/>
      <c r="D139" s="1"/>
      <c r="E139" s="2">
        <v>86179</v>
      </c>
    </row>
    <row r="140" spans="3:5" ht="15.75" thickBot="1" x14ac:dyDescent="0.3">
      <c r="C140" s="2">
        <v>500</v>
      </c>
      <c r="D140" s="1">
        <v>5.45E-3</v>
      </c>
      <c r="E140" s="1" t="s">
        <v>13</v>
      </c>
    </row>
    <row r="141" spans="3:5" ht="15.75" thickBot="1" x14ac:dyDescent="0.3">
      <c r="E141" s="2">
        <v>90108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results</vt:lpstr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talebsouli</dc:creator>
  <cp:lastModifiedBy>David-4 Tremblay</cp:lastModifiedBy>
  <dcterms:created xsi:type="dcterms:W3CDTF">2018-02-07T00:10:15Z</dcterms:created>
  <dcterms:modified xsi:type="dcterms:W3CDTF">2018-03-26T00:06:38Z</dcterms:modified>
</cp:coreProperties>
</file>